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SA00110/PycharmProjects/Rumore/"/>
    </mc:Choice>
  </mc:AlternateContent>
  <xr:revisionPtr revIDLastSave="0" documentId="13_ncr:1_{A848FA4D-1760-A246-8340-6B0BD6D69074}" xr6:coauthVersionLast="47" xr6:coauthVersionMax="47" xr10:uidLastSave="{00000000-0000-0000-0000-000000000000}"/>
  <bookViews>
    <workbookView xWindow="0" yWindow="500" windowWidth="28800" windowHeight="16320" activeTab="2" xr2:uid="{00000000-000D-0000-FFFF-FFFF00000000}"/>
  </bookViews>
  <sheets>
    <sheet name="Giornaliero" sheetId="1" r:id="rId1"/>
    <sheet name="zonizzazione lvatot" sheetId="10" r:id="rId2"/>
    <sheet name="zonizzazione lva" sheetId="11" r:id="rId3"/>
    <sheet name="Settimanale" sheetId="2" r:id="rId4"/>
    <sheet name="Settimanale_Calcolato" sheetId="3" r:id="rId5"/>
    <sheet name="Giornaliero_Pivot" sheetId="4" r:id="rId6"/>
    <sheet name="Mensile_Pivot" sheetId="5" r:id="rId7"/>
    <sheet name="Eventi" sheetId="6" r:id="rId8"/>
    <sheet name="LVA DBA" sheetId="7" r:id="rId9"/>
    <sheet name="Rate" sheetId="8" r:id="rId10"/>
  </sheets>
  <definedNames>
    <definedName name="_xlnm._FilterDatabase" localSheetId="0" hidden="1">Giornaliero!$A$1:$S$4145</definedName>
    <definedName name="_xlnm._FilterDatabase" localSheetId="9" hidden="1">Rate!$G$20:$H$32</definedName>
    <definedName name="_xlchart.v1.0" hidden="1">'zonizzazione lvatot'!$AL$21:$AL$32</definedName>
    <definedName name="_xlchart.v1.1" hidden="1">'zonizzazione lvatot'!$AM$21:$AM$32</definedName>
    <definedName name="_xlchart.v1.10" hidden="1">'zonizzazione lvatot'!$AM$21:$AM$32</definedName>
    <definedName name="_xlchart.v1.11" hidden="1">'zonizzazione lvatot'!$AN$21:$AN$32</definedName>
    <definedName name="_xlchart.v1.12" hidden="1">'zonizzazione lvatot'!$AL$21:$AL$32</definedName>
    <definedName name="_xlchart.v1.13" hidden="1">'zonizzazione lvatot'!$AM$21:$AM$32</definedName>
    <definedName name="_xlchart.v1.14" hidden="1">'zonizzazione lvatot'!$AN$21:$AN$32</definedName>
    <definedName name="_xlchart.v1.15" hidden="1">'zonizzazione lvatot'!$AL$21:$AL$32</definedName>
    <definedName name="_xlchart.v1.16" hidden="1">'zonizzazione lvatot'!$AM$21:$AM$32</definedName>
    <definedName name="_xlchart.v1.17" hidden="1">'zonizzazione lvatot'!$AN$21:$AN$32</definedName>
    <definedName name="_xlchart.v1.18" hidden="1">'zonizzazione lvatot'!$AL$21:$AL$32</definedName>
    <definedName name="_xlchart.v1.19" hidden="1">'zonizzazione lvatot'!$AM$21:$AM$32</definedName>
    <definedName name="_xlchart.v1.2" hidden="1">'zonizzazione lvatot'!$AN$21:$AN$32</definedName>
    <definedName name="_xlchart.v1.20" hidden="1">'zonizzazione lvatot'!$AN$21:$AN$32</definedName>
    <definedName name="_xlchart.v1.21" hidden="1">'zonizzazione lvatot'!$AL$21:$AL$32</definedName>
    <definedName name="_xlchart.v1.22" hidden="1">'zonizzazione lvatot'!$AM$21:$AM$32</definedName>
    <definedName name="_xlchart.v1.23" hidden="1">'zonizzazione lvatot'!$AN$21:$AN$32</definedName>
    <definedName name="_xlchart.v1.3" hidden="1">'zonizzazione lvatot'!$AL$21:$AL$32</definedName>
    <definedName name="_xlchart.v1.4" hidden="1">'zonizzazione lvatot'!$AM$21:$AM$32</definedName>
    <definedName name="_xlchart.v1.5" hidden="1">'zonizzazione lvatot'!$AN$21:$AN$32</definedName>
    <definedName name="_xlchart.v1.6" hidden="1">'zonizzazione lvatot'!$AL$21:$AL$32</definedName>
    <definedName name="_xlchart.v1.7" hidden="1">'zonizzazione lvatot'!$AM$21:$AM$32</definedName>
    <definedName name="_xlchart.v1.8" hidden="1">'zonizzazione lvatot'!$AN$21:$AN$32</definedName>
    <definedName name="_xlchart.v1.9" hidden="1">'zonizzazione lvatot'!$AL$21:$AL$32</definedName>
  </definedNames>
  <calcPr calcId="191029"/>
  <pivotCaches>
    <pivotCache cacheId="33" r:id="rId11"/>
    <pivotCache cacheId="44" r:id="rId12"/>
    <pivotCache cacheId="62" r:id="rId13"/>
    <pivotCache cacheId="66" r:id="rId14"/>
    <pivotCache cacheId="101" r:id="rId15"/>
    <pivotCache cacheId="115" r:id="rId16"/>
    <pivotCache cacheId="118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855" i="1" l="1"/>
  <c r="F385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2" i="1"/>
  <c r="AM12" i="11"/>
  <c r="AX12" i="11"/>
  <c r="AW12" i="11"/>
  <c r="AV12" i="11"/>
  <c r="AU12" i="11"/>
  <c r="AT12" i="11"/>
  <c r="AS12" i="11"/>
  <c r="AR12" i="11"/>
  <c r="AQ12" i="11"/>
  <c r="AP12" i="11"/>
  <c r="AO12" i="11"/>
  <c r="AN12" i="11"/>
  <c r="AN12" i="10"/>
  <c r="AO12" i="10"/>
  <c r="AP12" i="10"/>
  <c r="AQ12" i="10"/>
  <c r="AR12" i="10"/>
  <c r="AS12" i="10"/>
  <c r="AT12" i="10"/>
  <c r="AU12" i="10"/>
  <c r="AV12" i="10"/>
  <c r="AW12" i="10"/>
  <c r="AX12" i="10"/>
  <c r="AM12" i="10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M22" i="7"/>
  <c r="M21" i="7"/>
  <c r="N21" i="6"/>
  <c r="N20" i="6"/>
  <c r="Y67" i="1"/>
  <c r="Y65" i="1"/>
  <c r="Y63" i="1"/>
  <c r="Y62" i="1"/>
  <c r="Y61" i="1"/>
  <c r="Y60" i="1"/>
  <c r="Y59" i="1"/>
  <c r="Y58" i="1"/>
  <c r="Y57" i="1"/>
  <c r="Y56" i="1"/>
  <c r="Y55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</calcChain>
</file>

<file path=xl/sharedStrings.xml><?xml version="1.0" encoding="utf-8"?>
<sst xmlns="http://schemas.openxmlformats.org/spreadsheetml/2006/main" count="10858" uniqueCount="1058">
  <si>
    <t>DATA</t>
  </si>
  <si>
    <t>EVENTI</t>
  </si>
  <si>
    <t>LVA DBA</t>
  </si>
  <si>
    <t>LVA TOT DBA</t>
  </si>
  <si>
    <t>LVA BG DBA</t>
  </si>
  <si>
    <t>SETTIMANA</t>
  </si>
  <si>
    <t>ANNO</t>
  </si>
  <si>
    <t>MESE</t>
  </si>
  <si>
    <t>GIORNO</t>
  </si>
  <si>
    <t>MESE_GIORNO</t>
  </si>
  <si>
    <t>01/01/2013</t>
  </si>
  <si>
    <t>01-01</t>
  </si>
  <si>
    <t>01-02</t>
  </si>
  <si>
    <t>01-03</t>
  </si>
  <si>
    <t>01-04</t>
  </si>
  <si>
    <t>01-05</t>
  </si>
  <si>
    <t>01-06</t>
  </si>
  <si>
    <t>01-07</t>
  </si>
  <si>
    <t>08/01/2013</t>
  </si>
  <si>
    <t>01-08</t>
  </si>
  <si>
    <t>01-09</t>
  </si>
  <si>
    <t>01-10</t>
  </si>
  <si>
    <t>01-11</t>
  </si>
  <si>
    <t>01-12</t>
  </si>
  <si>
    <t>01-13</t>
  </si>
  <si>
    <t>01-14</t>
  </si>
  <si>
    <t>15/01/2013</t>
  </si>
  <si>
    <t>01-15</t>
  </si>
  <si>
    <t>01-16</t>
  </si>
  <si>
    <t>01-17</t>
  </si>
  <si>
    <t>01-18</t>
  </si>
  <si>
    <t>01-19</t>
  </si>
  <si>
    <t>01-20</t>
  </si>
  <si>
    <t>01-21</t>
  </si>
  <si>
    <t>22/01/2013</t>
  </si>
  <si>
    <t>01-22</t>
  </si>
  <si>
    <t>01-23</t>
  </si>
  <si>
    <t>01-24</t>
  </si>
  <si>
    <t>01-25</t>
  </si>
  <si>
    <t>01-26</t>
  </si>
  <si>
    <t>01-27</t>
  </si>
  <si>
    <t>01-28</t>
  </si>
  <si>
    <t>29/01/2013</t>
  </si>
  <si>
    <t>01-29</t>
  </si>
  <si>
    <t>01-30</t>
  </si>
  <si>
    <t>01-31</t>
  </si>
  <si>
    <t>02-01</t>
  </si>
  <si>
    <t>02-02</t>
  </si>
  <si>
    <t>02-03</t>
  </si>
  <si>
    <t>02-04</t>
  </si>
  <si>
    <t>05/02/2013</t>
  </si>
  <si>
    <t>02-05</t>
  </si>
  <si>
    <t>02-06</t>
  </si>
  <si>
    <t>02-07</t>
  </si>
  <si>
    <t>02-08</t>
  </si>
  <si>
    <t>02-09</t>
  </si>
  <si>
    <t>02-10</t>
  </si>
  <si>
    <t>02-11</t>
  </si>
  <si>
    <t>12/02/2013</t>
  </si>
  <si>
    <t>02-12</t>
  </si>
  <si>
    <t>02-13</t>
  </si>
  <si>
    <t>02-14</t>
  </si>
  <si>
    <t>02-15</t>
  </si>
  <si>
    <t>02-16</t>
  </si>
  <si>
    <t>02-17</t>
  </si>
  <si>
    <t>02-18</t>
  </si>
  <si>
    <t>19/02/2013</t>
  </si>
  <si>
    <t>02-19</t>
  </si>
  <si>
    <t>02-20</t>
  </si>
  <si>
    <t>02-21</t>
  </si>
  <si>
    <t>02-22</t>
  </si>
  <si>
    <t>02-23</t>
  </si>
  <si>
    <t>02-24</t>
  </si>
  <si>
    <t>02-25</t>
  </si>
  <si>
    <t>26/02/2013</t>
  </si>
  <si>
    <t>02-26</t>
  </si>
  <si>
    <t>02-27</t>
  </si>
  <si>
    <t>02-28</t>
  </si>
  <si>
    <t>03-01</t>
  </si>
  <si>
    <t>03-02</t>
  </si>
  <si>
    <t>03-03</t>
  </si>
  <si>
    <t>03-04</t>
  </si>
  <si>
    <t>05/03/2013</t>
  </si>
  <si>
    <t>03-05</t>
  </si>
  <si>
    <t>03-06</t>
  </si>
  <si>
    <t>03-07</t>
  </si>
  <si>
    <t>03-08</t>
  </si>
  <si>
    <t>03-09</t>
  </si>
  <si>
    <t>03-10</t>
  </si>
  <si>
    <t>03-11</t>
  </si>
  <si>
    <t>12/03/2013</t>
  </si>
  <si>
    <t>03-12</t>
  </si>
  <si>
    <t>03-13</t>
  </si>
  <si>
    <t>03-14</t>
  </si>
  <si>
    <t>03-15</t>
  </si>
  <si>
    <t>03-16</t>
  </si>
  <si>
    <t>03-17</t>
  </si>
  <si>
    <t>03-18</t>
  </si>
  <si>
    <t>19/03/2013</t>
  </si>
  <si>
    <t>03-19</t>
  </si>
  <si>
    <t>03-20</t>
  </si>
  <si>
    <t>03-21</t>
  </si>
  <si>
    <t>03-22</t>
  </si>
  <si>
    <t>03-23</t>
  </si>
  <si>
    <t>03-24</t>
  </si>
  <si>
    <t>03-25</t>
  </si>
  <si>
    <t>26/03/2013</t>
  </si>
  <si>
    <t>03-26</t>
  </si>
  <si>
    <t>03-27</t>
  </si>
  <si>
    <t>03-28</t>
  </si>
  <si>
    <t>03-29</t>
  </si>
  <si>
    <t>03-30</t>
  </si>
  <si>
    <t>03-31</t>
  </si>
  <si>
    <t>04-01</t>
  </si>
  <si>
    <t>02/04/2013</t>
  </si>
  <si>
    <t>04-02</t>
  </si>
  <si>
    <t>04-03</t>
  </si>
  <si>
    <t>04-04</t>
  </si>
  <si>
    <t>04-05</t>
  </si>
  <si>
    <t>04-06</t>
  </si>
  <si>
    <t>04-07</t>
  </si>
  <si>
    <t>04-08</t>
  </si>
  <si>
    <t>09/04/2013</t>
  </si>
  <si>
    <t>04-09</t>
  </si>
  <si>
    <t>04-10</t>
  </si>
  <si>
    <t>04-11</t>
  </si>
  <si>
    <t>04-12</t>
  </si>
  <si>
    <t>04-13</t>
  </si>
  <si>
    <t>04-14</t>
  </si>
  <si>
    <t>04-15</t>
  </si>
  <si>
    <t>16/04/2013</t>
  </si>
  <si>
    <t>04-16</t>
  </si>
  <si>
    <t>04-17</t>
  </si>
  <si>
    <t>04-18</t>
  </si>
  <si>
    <t>04-19</t>
  </si>
  <si>
    <t>04-20</t>
  </si>
  <si>
    <t>04-21</t>
  </si>
  <si>
    <t>04-22</t>
  </si>
  <si>
    <t>23/04/2013</t>
  </si>
  <si>
    <t>04-23</t>
  </si>
  <si>
    <t>04-24</t>
  </si>
  <si>
    <t>04-25</t>
  </si>
  <si>
    <t>04-26</t>
  </si>
  <si>
    <t>04-27</t>
  </si>
  <si>
    <t>04-28</t>
  </si>
  <si>
    <t>04-29</t>
  </si>
  <si>
    <t>30/04/2013</t>
  </si>
  <si>
    <t>04-30</t>
  </si>
  <si>
    <t>05-01</t>
  </si>
  <si>
    <t>05-02</t>
  </si>
  <si>
    <t>05-03</t>
  </si>
  <si>
    <t>05-04</t>
  </si>
  <si>
    <t>05-05</t>
  </si>
  <si>
    <t>05-06</t>
  </si>
  <si>
    <t>07/05/2013</t>
  </si>
  <si>
    <t>05-07</t>
  </si>
  <si>
    <t>05-08</t>
  </si>
  <si>
    <t>05-09</t>
  </si>
  <si>
    <t>05-10</t>
  </si>
  <si>
    <t>05-11</t>
  </si>
  <si>
    <t>05-12</t>
  </si>
  <si>
    <t>05-13</t>
  </si>
  <si>
    <t>14/05/2013</t>
  </si>
  <si>
    <t>05-14</t>
  </si>
  <si>
    <t>05-15</t>
  </si>
  <si>
    <t>05-16</t>
  </si>
  <si>
    <t>05-17</t>
  </si>
  <si>
    <t>05-18</t>
  </si>
  <si>
    <t>05-19</t>
  </si>
  <si>
    <t>05-20</t>
  </si>
  <si>
    <t>21/05/2013</t>
  </si>
  <si>
    <t>05-21</t>
  </si>
  <si>
    <t>05-22</t>
  </si>
  <si>
    <t>05-23</t>
  </si>
  <si>
    <t>05-24</t>
  </si>
  <si>
    <t>05-25</t>
  </si>
  <si>
    <t>05-26</t>
  </si>
  <si>
    <t>05-27</t>
  </si>
  <si>
    <t>28/05/2013</t>
  </si>
  <si>
    <t>05-28</t>
  </si>
  <si>
    <t>05-29</t>
  </si>
  <si>
    <t>05-30</t>
  </si>
  <si>
    <t>05-31</t>
  </si>
  <si>
    <t>06-01</t>
  </si>
  <si>
    <t>06-02</t>
  </si>
  <si>
    <t>06-03</t>
  </si>
  <si>
    <t>04/06/2013</t>
  </si>
  <si>
    <t>06-04</t>
  </si>
  <si>
    <t>06-05</t>
  </si>
  <si>
    <t>06-06</t>
  </si>
  <si>
    <t>06-07</t>
  </si>
  <si>
    <t>06-08</t>
  </si>
  <si>
    <t>06-09</t>
  </si>
  <si>
    <t>06-10</t>
  </si>
  <si>
    <t>11/06/2013</t>
  </si>
  <si>
    <t>06-11</t>
  </si>
  <si>
    <t>06-12</t>
  </si>
  <si>
    <t>06-13</t>
  </si>
  <si>
    <t>06-14</t>
  </si>
  <si>
    <t>06-15</t>
  </si>
  <si>
    <t>06-16</t>
  </si>
  <si>
    <t>06-17</t>
  </si>
  <si>
    <t>18/06/2013</t>
  </si>
  <si>
    <t>06-18</t>
  </si>
  <si>
    <t>06-19</t>
  </si>
  <si>
    <t>06-20</t>
  </si>
  <si>
    <t>06-21</t>
  </si>
  <si>
    <t>06-22</t>
  </si>
  <si>
    <t>06-23</t>
  </si>
  <si>
    <t>06-24</t>
  </si>
  <si>
    <t>25/06/2013</t>
  </si>
  <si>
    <t>06-25</t>
  </si>
  <si>
    <t>06-26</t>
  </si>
  <si>
    <t>06-27</t>
  </si>
  <si>
    <t>06-28</t>
  </si>
  <si>
    <t>06-29</t>
  </si>
  <si>
    <t>06-30</t>
  </si>
  <si>
    <t>07-01</t>
  </si>
  <si>
    <t>02/07/2013</t>
  </si>
  <si>
    <t>07-02</t>
  </si>
  <si>
    <t>07-03</t>
  </si>
  <si>
    <t>07-04</t>
  </si>
  <si>
    <t>07-05</t>
  </si>
  <si>
    <t>07-06</t>
  </si>
  <si>
    <t>07-07</t>
  </si>
  <si>
    <t>07-08</t>
  </si>
  <si>
    <t>09/07/2013</t>
  </si>
  <si>
    <t>07-09</t>
  </si>
  <si>
    <t>07-10</t>
  </si>
  <si>
    <t>07-11</t>
  </si>
  <si>
    <t>07-12</t>
  </si>
  <si>
    <t>07-13</t>
  </si>
  <si>
    <t>07-14</t>
  </si>
  <si>
    <t>07-15</t>
  </si>
  <si>
    <t>16/07/2013</t>
  </si>
  <si>
    <t>07-16</t>
  </si>
  <si>
    <t>07-17</t>
  </si>
  <si>
    <t>07-18</t>
  </si>
  <si>
    <t>07-19</t>
  </si>
  <si>
    <t>07-20</t>
  </si>
  <si>
    <t>07-21</t>
  </si>
  <si>
    <t>07-22</t>
  </si>
  <si>
    <t>23/07/2013</t>
  </si>
  <si>
    <t>07-23</t>
  </si>
  <si>
    <t>07-24</t>
  </si>
  <si>
    <t>07-25</t>
  </si>
  <si>
    <t>07-26</t>
  </si>
  <si>
    <t>07-27</t>
  </si>
  <si>
    <t>07-28</t>
  </si>
  <si>
    <t>07-29</t>
  </si>
  <si>
    <t>30/07/2013</t>
  </si>
  <si>
    <t>07-30</t>
  </si>
  <si>
    <t>07-31</t>
  </si>
  <si>
    <t>08-01</t>
  </si>
  <si>
    <t>08-02</t>
  </si>
  <si>
    <t>08-03</t>
  </si>
  <si>
    <t>08-04</t>
  </si>
  <si>
    <t>08-05</t>
  </si>
  <si>
    <t>06/08/2013</t>
  </si>
  <si>
    <t>08-06</t>
  </si>
  <si>
    <t>08-07</t>
  </si>
  <si>
    <t>08-08</t>
  </si>
  <si>
    <t>08-09</t>
  </si>
  <si>
    <t>08-10</t>
  </si>
  <si>
    <t>08-11</t>
  </si>
  <si>
    <t>08-12</t>
  </si>
  <si>
    <t>13/08/2013</t>
  </si>
  <si>
    <t>08-13</t>
  </si>
  <si>
    <t>08-14</t>
  </si>
  <si>
    <t>08-15</t>
  </si>
  <si>
    <t>08-16</t>
  </si>
  <si>
    <t>08-17</t>
  </si>
  <si>
    <t>08-18</t>
  </si>
  <si>
    <t>08-19</t>
  </si>
  <si>
    <t>20/08/2013</t>
  </si>
  <si>
    <t>08-20</t>
  </si>
  <si>
    <t>08-21</t>
  </si>
  <si>
    <t>08-22</t>
  </si>
  <si>
    <t>08-23</t>
  </si>
  <si>
    <t>08-24</t>
  </si>
  <si>
    <t>08-25</t>
  </si>
  <si>
    <t>08-26</t>
  </si>
  <si>
    <t>27/08/2013</t>
  </si>
  <si>
    <t>08-27</t>
  </si>
  <si>
    <t>08-28</t>
  </si>
  <si>
    <t>08-29</t>
  </si>
  <si>
    <t>08-30</t>
  </si>
  <si>
    <t>08-31</t>
  </si>
  <si>
    <t>09-01</t>
  </si>
  <si>
    <t>09-02</t>
  </si>
  <si>
    <t>03/09/2013</t>
  </si>
  <si>
    <t>09-03</t>
  </si>
  <si>
    <t>09-04</t>
  </si>
  <si>
    <t>09-05</t>
  </si>
  <si>
    <t>09-06</t>
  </si>
  <si>
    <t>09-07</t>
  </si>
  <si>
    <t>09-08</t>
  </si>
  <si>
    <t>09-09</t>
  </si>
  <si>
    <t>10/09/2013</t>
  </si>
  <si>
    <t>09-10</t>
  </si>
  <si>
    <t>09-11</t>
  </si>
  <si>
    <t>09-12</t>
  </si>
  <si>
    <t>09-13</t>
  </si>
  <si>
    <t>09-14</t>
  </si>
  <si>
    <t>09-15</t>
  </si>
  <si>
    <t>09-16</t>
  </si>
  <si>
    <t>17/09/2013</t>
  </si>
  <si>
    <t>09-17</t>
  </si>
  <si>
    <t>09-18</t>
  </si>
  <si>
    <t>09-19</t>
  </si>
  <si>
    <t>09-20</t>
  </si>
  <si>
    <t>09-21</t>
  </si>
  <si>
    <t>09-22</t>
  </si>
  <si>
    <t>09-23</t>
  </si>
  <si>
    <t>24/09/2013</t>
  </si>
  <si>
    <t>09-24</t>
  </si>
  <si>
    <t>09-25</t>
  </si>
  <si>
    <t>09-26</t>
  </si>
  <si>
    <t>09-27</t>
  </si>
  <si>
    <t>09-28</t>
  </si>
  <si>
    <t>09-29</t>
  </si>
  <si>
    <t>09-30</t>
  </si>
  <si>
    <t>01/10/2013</t>
  </si>
  <si>
    <t>10-01</t>
  </si>
  <si>
    <t>10-02</t>
  </si>
  <si>
    <t>10-03</t>
  </si>
  <si>
    <t>10-04</t>
  </si>
  <si>
    <t>10-05</t>
  </si>
  <si>
    <t>10-06</t>
  </si>
  <si>
    <t>10-07</t>
  </si>
  <si>
    <t>08/10/2013</t>
  </si>
  <si>
    <t>10-08</t>
  </si>
  <si>
    <t>10-09</t>
  </si>
  <si>
    <t>10-10</t>
  </si>
  <si>
    <t>10-11</t>
  </si>
  <si>
    <t>10-12</t>
  </si>
  <si>
    <t>10-13</t>
  </si>
  <si>
    <t>10-14</t>
  </si>
  <si>
    <t>15/10/2013</t>
  </si>
  <si>
    <t>10-15</t>
  </si>
  <si>
    <t>10-16</t>
  </si>
  <si>
    <t>10-17</t>
  </si>
  <si>
    <t>10-18</t>
  </si>
  <si>
    <t>10-19</t>
  </si>
  <si>
    <t>10-20</t>
  </si>
  <si>
    <t>10-21</t>
  </si>
  <si>
    <t>22/10/2013</t>
  </si>
  <si>
    <t>10-22</t>
  </si>
  <si>
    <t>10-23</t>
  </si>
  <si>
    <t>10-24</t>
  </si>
  <si>
    <t>10-25</t>
  </si>
  <si>
    <t>10-26</t>
  </si>
  <si>
    <t>10-27</t>
  </si>
  <si>
    <t>10-28</t>
  </si>
  <si>
    <t>29/10/2013</t>
  </si>
  <si>
    <t>10-29</t>
  </si>
  <si>
    <t>10-30</t>
  </si>
  <si>
    <t>10-31</t>
  </si>
  <si>
    <t>11-01</t>
  </si>
  <si>
    <t>11-02</t>
  </si>
  <si>
    <t>11-03</t>
  </si>
  <si>
    <t>11-04</t>
  </si>
  <si>
    <t>05/11/2013</t>
  </si>
  <si>
    <t>11-05</t>
  </si>
  <si>
    <t>11-06</t>
  </si>
  <si>
    <t>11-07</t>
  </si>
  <si>
    <t>11-08</t>
  </si>
  <si>
    <t>11-09</t>
  </si>
  <si>
    <t>11-10</t>
  </si>
  <si>
    <t>11-11</t>
  </si>
  <si>
    <t>12/11/2013</t>
  </si>
  <si>
    <t>11-12</t>
  </si>
  <si>
    <t>11-13</t>
  </si>
  <si>
    <t>11-14</t>
  </si>
  <si>
    <t>11-15</t>
  </si>
  <si>
    <t>11-16</t>
  </si>
  <si>
    <t>11-17</t>
  </si>
  <si>
    <t>11-18</t>
  </si>
  <si>
    <t>19/11/2013</t>
  </si>
  <si>
    <t>11-19</t>
  </si>
  <si>
    <t>11-20</t>
  </si>
  <si>
    <t>11-21</t>
  </si>
  <si>
    <t>11-22</t>
  </si>
  <si>
    <t>11-23</t>
  </si>
  <si>
    <t>11-24</t>
  </si>
  <si>
    <t>11-25</t>
  </si>
  <si>
    <t>26/11/2013</t>
  </si>
  <si>
    <t>11-26</t>
  </si>
  <si>
    <t>11-27</t>
  </si>
  <si>
    <t>11-28</t>
  </si>
  <si>
    <t>11-29</t>
  </si>
  <si>
    <t>11-30</t>
  </si>
  <si>
    <t>12-01</t>
  </si>
  <si>
    <t>12-02</t>
  </si>
  <si>
    <t>03/12/2013</t>
  </si>
  <si>
    <t>12-03</t>
  </si>
  <si>
    <t>12-04</t>
  </si>
  <si>
    <t>12-05</t>
  </si>
  <si>
    <t>12-06</t>
  </si>
  <si>
    <t>12-07</t>
  </si>
  <si>
    <t>12-08</t>
  </si>
  <si>
    <t>12-09</t>
  </si>
  <si>
    <t>10/12/2013</t>
  </si>
  <si>
    <t>12-10</t>
  </si>
  <si>
    <t>12-11</t>
  </si>
  <si>
    <t>12-12</t>
  </si>
  <si>
    <t>12-13</t>
  </si>
  <si>
    <t>12-14</t>
  </si>
  <si>
    <t>12-15</t>
  </si>
  <si>
    <t>12-16</t>
  </si>
  <si>
    <t>17/12/2013</t>
  </si>
  <si>
    <t>12-17</t>
  </si>
  <si>
    <t>12-18</t>
  </si>
  <si>
    <t>12-19</t>
  </si>
  <si>
    <t>12-20</t>
  </si>
  <si>
    <t>12-21</t>
  </si>
  <si>
    <t>12-22</t>
  </si>
  <si>
    <t>12-23</t>
  </si>
  <si>
    <t>24/12/2013</t>
  </si>
  <si>
    <t>12-24</t>
  </si>
  <si>
    <t>12-25</t>
  </si>
  <si>
    <t>12-26</t>
  </si>
  <si>
    <t>12-27</t>
  </si>
  <si>
    <t>12-28</t>
  </si>
  <si>
    <t>12-29</t>
  </si>
  <si>
    <t>12-30</t>
  </si>
  <si>
    <t>01/01/2014</t>
  </si>
  <si>
    <t>08/01/2014</t>
  </si>
  <si>
    <t>15/01/2014</t>
  </si>
  <si>
    <t>22/01/2014</t>
  </si>
  <si>
    <t>29/01/2014</t>
  </si>
  <si>
    <t>05/02/2014</t>
  </si>
  <si>
    <t>12/02/2014</t>
  </si>
  <si>
    <t>19/02/2014</t>
  </si>
  <si>
    <t>26/02/2014</t>
  </si>
  <si>
    <t>05/03/2014</t>
  </si>
  <si>
    <t>12/03/2014</t>
  </si>
  <si>
    <t>19/03/2014</t>
  </si>
  <si>
    <t>26/03/2014</t>
  </si>
  <si>
    <t>02/04/2014</t>
  </si>
  <si>
    <t>09/04/2014</t>
  </si>
  <si>
    <t>16/04/2014</t>
  </si>
  <si>
    <t>23/04/2014</t>
  </si>
  <si>
    <t>30/04/2014</t>
  </si>
  <si>
    <t>07/05/2014</t>
  </si>
  <si>
    <t>14/05/2014</t>
  </si>
  <si>
    <t>21/05/2014</t>
  </si>
  <si>
    <t>28/05/2014</t>
  </si>
  <si>
    <t>04/06/2014</t>
  </si>
  <si>
    <t>11/06/2014</t>
  </si>
  <si>
    <t>18/06/2014</t>
  </si>
  <si>
    <t>25/06/2014</t>
  </si>
  <si>
    <t>02/07/2014</t>
  </si>
  <si>
    <t>09/07/2014</t>
  </si>
  <si>
    <t>16/07/2014</t>
  </si>
  <si>
    <t>23/07/2014</t>
  </si>
  <si>
    <t>30/07/2014</t>
  </si>
  <si>
    <t>06/08/2014</t>
  </si>
  <si>
    <t>13/08/2014</t>
  </si>
  <si>
    <t>20/08/2014</t>
  </si>
  <si>
    <t>27/08/2014</t>
  </si>
  <si>
    <t>03/09/2014</t>
  </si>
  <si>
    <t>10/09/2014</t>
  </si>
  <si>
    <t>17/09/2014</t>
  </si>
  <si>
    <t>24/09/2014</t>
  </si>
  <si>
    <t>01/10/2014</t>
  </si>
  <si>
    <t>08/10/2014</t>
  </si>
  <si>
    <t>15/10/2014</t>
  </si>
  <si>
    <t>22/10/2014</t>
  </si>
  <si>
    <t>29/10/2014</t>
  </si>
  <si>
    <t>05/11/2014</t>
  </si>
  <si>
    <t>12/11/2014</t>
  </si>
  <si>
    <t>19/11/2014</t>
  </si>
  <si>
    <t>26/11/2014</t>
  </si>
  <si>
    <t>03/12/2014</t>
  </si>
  <si>
    <t>10/12/2014</t>
  </si>
  <si>
    <t>17/12/2014</t>
  </si>
  <si>
    <t>24/12/2014</t>
  </si>
  <si>
    <t>01/01/2015</t>
  </si>
  <si>
    <t>08/01/2015</t>
  </si>
  <si>
    <t>15/01/2015</t>
  </si>
  <si>
    <t>22/01/2015</t>
  </si>
  <si>
    <t>29/01/2015</t>
  </si>
  <si>
    <t>05/02/2015</t>
  </si>
  <si>
    <t>12/02/2015</t>
  </si>
  <si>
    <t>19/02/2015</t>
  </si>
  <si>
    <t>26/02/2015</t>
  </si>
  <si>
    <t>05/03/2015</t>
  </si>
  <si>
    <t>12/03/2015</t>
  </si>
  <si>
    <t>19/03/2015</t>
  </si>
  <si>
    <t>26/03/2015</t>
  </si>
  <si>
    <t>02/04/2015</t>
  </si>
  <si>
    <t>09/04/2015</t>
  </si>
  <si>
    <t>16/04/2015</t>
  </si>
  <si>
    <t>23/04/2015</t>
  </si>
  <si>
    <t>30/04/2015</t>
  </si>
  <si>
    <t>07/05/2015</t>
  </si>
  <si>
    <t>14/05/2015</t>
  </si>
  <si>
    <t>21/05/2015</t>
  </si>
  <si>
    <t>28/05/2015</t>
  </si>
  <si>
    <t>11/06/2015</t>
  </si>
  <si>
    <t>18/06/2015</t>
  </si>
  <si>
    <t>25/06/2015</t>
  </si>
  <si>
    <t>02/07/2015</t>
  </si>
  <si>
    <t>09/07/2015</t>
  </si>
  <si>
    <t>16/07/2015</t>
  </si>
  <si>
    <t>23/07/2015</t>
  </si>
  <si>
    <t>30/07/2015</t>
  </si>
  <si>
    <t>06/08/2015</t>
  </si>
  <si>
    <t>13/08/2015</t>
  </si>
  <si>
    <t>20/08/2015</t>
  </si>
  <si>
    <t>27/08/2015</t>
  </si>
  <si>
    <t>10/09/2015</t>
  </si>
  <si>
    <t>17/09/2015</t>
  </si>
  <si>
    <t>24/09/2015</t>
  </si>
  <si>
    <t>05/11/2015</t>
  </si>
  <si>
    <t>12/11/2015</t>
  </si>
  <si>
    <t>19/11/2015</t>
  </si>
  <si>
    <t>26/11/2015</t>
  </si>
  <si>
    <t>03/12/2015</t>
  </si>
  <si>
    <t>10/12/2015</t>
  </si>
  <si>
    <t>17/12/2015</t>
  </si>
  <si>
    <t>24/12/2015</t>
  </si>
  <si>
    <t>01/01/2016</t>
  </si>
  <si>
    <t>08/01/2016</t>
  </si>
  <si>
    <t>15/01/2016</t>
  </si>
  <si>
    <t>22/01/2016</t>
  </si>
  <si>
    <t>29/01/2016</t>
  </si>
  <si>
    <t>05/02/2016</t>
  </si>
  <si>
    <t>12/02/2016</t>
  </si>
  <si>
    <t>19/02/2016</t>
  </si>
  <si>
    <t>26/02/2016</t>
  </si>
  <si>
    <t>02-29</t>
  </si>
  <si>
    <t>04/03/2016</t>
  </si>
  <si>
    <t>11/03/2016</t>
  </si>
  <si>
    <t>18/03/2016</t>
  </si>
  <si>
    <t>25/03/2016</t>
  </si>
  <si>
    <t>01/04/2016</t>
  </si>
  <si>
    <t>08/04/2016</t>
  </si>
  <si>
    <t>15/04/2016</t>
  </si>
  <si>
    <t>22/04/2016</t>
  </si>
  <si>
    <t>29/04/2016</t>
  </si>
  <si>
    <t>06/05/2016</t>
  </si>
  <si>
    <t>13/05/2016</t>
  </si>
  <si>
    <t>20/05/2016</t>
  </si>
  <si>
    <t>27/05/2016</t>
  </si>
  <si>
    <t>03/06/2016</t>
  </si>
  <si>
    <t>10/06/2016</t>
  </si>
  <si>
    <t>17/06/2016</t>
  </si>
  <si>
    <t>24/06/2016</t>
  </si>
  <si>
    <t>01/07/2016</t>
  </si>
  <si>
    <t>08/07/2016</t>
  </si>
  <si>
    <t>15/07/2016</t>
  </si>
  <si>
    <t>22/07/2016</t>
  </si>
  <si>
    <t>29/07/2016</t>
  </si>
  <si>
    <t>05/08/2016</t>
  </si>
  <si>
    <t>12/08/2016</t>
  </si>
  <si>
    <t>19/08/2016</t>
  </si>
  <si>
    <t>26/08/2016</t>
  </si>
  <si>
    <t>02/09/2016</t>
  </si>
  <si>
    <t>09/09/2016</t>
  </si>
  <si>
    <t>16/09/2016</t>
  </si>
  <si>
    <t>23/09/2016</t>
  </si>
  <si>
    <t>30/09/2016</t>
  </si>
  <si>
    <t>07/10/2016</t>
  </si>
  <si>
    <t>14/10/2016</t>
  </si>
  <si>
    <t>21/10/2016</t>
  </si>
  <si>
    <t>28/10/2016</t>
  </si>
  <si>
    <t>04/11/2016</t>
  </si>
  <si>
    <t>11/11/2016</t>
  </si>
  <si>
    <t>18/11/2016</t>
  </si>
  <si>
    <t>25/11/2016</t>
  </si>
  <si>
    <t>02/12/2016</t>
  </si>
  <si>
    <t>09/12/2016</t>
  </si>
  <si>
    <t>16/12/2016</t>
  </si>
  <si>
    <t>23/12/2016</t>
  </si>
  <si>
    <t>01/01/2017</t>
  </si>
  <si>
    <t>08/01/2017</t>
  </si>
  <si>
    <t>15/01/2017</t>
  </si>
  <si>
    <t>22/01/2017</t>
  </si>
  <si>
    <t>29/01/2017</t>
  </si>
  <si>
    <t>05/02/2017</t>
  </si>
  <si>
    <t>12/02/2017</t>
  </si>
  <si>
    <t>19/02/2017</t>
  </si>
  <si>
    <t>26/02/2017</t>
  </si>
  <si>
    <t>05/03/2017</t>
  </si>
  <si>
    <t>12/03/2017</t>
  </si>
  <si>
    <t>19/03/2017</t>
  </si>
  <si>
    <t>26/03/2017</t>
  </si>
  <si>
    <t>02/04/2017</t>
  </si>
  <si>
    <t>09/04/2017</t>
  </si>
  <si>
    <t>16/04/2017</t>
  </si>
  <si>
    <t>23/04/2017</t>
  </si>
  <si>
    <t>30/04/2017</t>
  </si>
  <si>
    <t>07/05/2017</t>
  </si>
  <si>
    <t>14/05/2017</t>
  </si>
  <si>
    <t>21/05/2017</t>
  </si>
  <si>
    <t>28/05/2017</t>
  </si>
  <si>
    <t>04/06/2017</t>
  </si>
  <si>
    <t>11/06/2017</t>
  </si>
  <si>
    <t>18/06/2017</t>
  </si>
  <si>
    <t>25/06/2017</t>
  </si>
  <si>
    <t>02/07/2017</t>
  </si>
  <si>
    <t>09/07/2017</t>
  </si>
  <si>
    <t>16/07/2017</t>
  </si>
  <si>
    <t>23/07/2017</t>
  </si>
  <si>
    <t>30/07/2017</t>
  </si>
  <si>
    <t>06/08/2017</t>
  </si>
  <si>
    <t>13/08/2017</t>
  </si>
  <si>
    <t>20/08/2017</t>
  </si>
  <si>
    <t>27/08/2017</t>
  </si>
  <si>
    <t>03/09/2017</t>
  </si>
  <si>
    <t>10/09/2017</t>
  </si>
  <si>
    <t>17/09/2017</t>
  </si>
  <si>
    <t>24/09/2017</t>
  </si>
  <si>
    <t>01/10/2017</t>
  </si>
  <si>
    <t>08/10/2017</t>
  </si>
  <si>
    <t>15/10/2017</t>
  </si>
  <si>
    <t>22/10/2017</t>
  </si>
  <si>
    <t>29/10/2017</t>
  </si>
  <si>
    <t>05/11/2017</t>
  </si>
  <si>
    <t>12/11/2017</t>
  </si>
  <si>
    <t>19/11/2017</t>
  </si>
  <si>
    <t>26/11/2017</t>
  </si>
  <si>
    <t>03/12/2017</t>
  </si>
  <si>
    <t>10/12/2017</t>
  </si>
  <si>
    <t>17/12/2017</t>
  </si>
  <si>
    <t>24/12/2017</t>
  </si>
  <si>
    <t>01/01/2018</t>
  </si>
  <si>
    <t>08/01/2018</t>
  </si>
  <si>
    <t>15/01/2018</t>
  </si>
  <si>
    <t>22/01/2018</t>
  </si>
  <si>
    <t>05/03/2018</t>
  </si>
  <si>
    <t>12/03/2018</t>
  </si>
  <si>
    <t>19/03/2018</t>
  </si>
  <si>
    <t>26/03/2018</t>
  </si>
  <si>
    <t>02/04/2018</t>
  </si>
  <si>
    <t>09/04/2018</t>
  </si>
  <si>
    <t>16/04/2018</t>
  </si>
  <si>
    <t>23/04/2018</t>
  </si>
  <si>
    <t>30/04/2018</t>
  </si>
  <si>
    <t>07/05/2018</t>
  </si>
  <si>
    <t>14/05/2018</t>
  </si>
  <si>
    <t>21/05/2018</t>
  </si>
  <si>
    <t>28/05/2018</t>
  </si>
  <si>
    <t>04/06/2018</t>
  </si>
  <si>
    <t>11/06/2018</t>
  </si>
  <si>
    <t>18/06/2018</t>
  </si>
  <si>
    <t>25/06/2018</t>
  </si>
  <si>
    <t>02/07/2018</t>
  </si>
  <si>
    <t>09/07/2018</t>
  </si>
  <si>
    <t>16/07/2018</t>
  </si>
  <si>
    <t>23/07/2018</t>
  </si>
  <si>
    <t>30/07/2018</t>
  </si>
  <si>
    <t>06/08/2018</t>
  </si>
  <si>
    <t>13/08/2018</t>
  </si>
  <si>
    <t>20/08/2018</t>
  </si>
  <si>
    <t>27/08/2018</t>
  </si>
  <si>
    <t>03/09/2018</t>
  </si>
  <si>
    <t>10/09/2018</t>
  </si>
  <si>
    <t>17/09/2018</t>
  </si>
  <si>
    <t>24/09/2018</t>
  </si>
  <si>
    <t>01/10/2018</t>
  </si>
  <si>
    <t>08/10/2018</t>
  </si>
  <si>
    <t>15/10/2018</t>
  </si>
  <si>
    <t>22/10/2018</t>
  </si>
  <si>
    <t>29/10/2018</t>
  </si>
  <si>
    <t>05/11/2018</t>
  </si>
  <si>
    <t>12/11/2018</t>
  </si>
  <si>
    <t>19/11/2018</t>
  </si>
  <si>
    <t>26/11/2018</t>
  </si>
  <si>
    <t>03/12/2018</t>
  </si>
  <si>
    <t>10/12/2018</t>
  </si>
  <si>
    <t>17/12/2018</t>
  </si>
  <si>
    <t>24/12/2018</t>
  </si>
  <si>
    <t>01/01/2019</t>
  </si>
  <si>
    <t>08/01/2019</t>
  </si>
  <si>
    <t>15/01/2019</t>
  </si>
  <si>
    <t>22/01/2019</t>
  </si>
  <si>
    <t>05/03/2019</t>
  </si>
  <si>
    <t>12/03/2019</t>
  </si>
  <si>
    <t>19/03/2019</t>
  </si>
  <si>
    <t>26/03/2019</t>
  </si>
  <si>
    <t>02/04/2019</t>
  </si>
  <si>
    <t>09/04/2019</t>
  </si>
  <si>
    <t>16/04/2019</t>
  </si>
  <si>
    <t>23/04/2019</t>
  </si>
  <si>
    <t>30/04/2019</t>
  </si>
  <si>
    <t>07/05/2019</t>
  </si>
  <si>
    <t>14/05/2019</t>
  </si>
  <si>
    <t>21/05/2019</t>
  </si>
  <si>
    <t>28/05/2019</t>
  </si>
  <si>
    <t>04/06/2019</t>
  </si>
  <si>
    <t>11/06/2019</t>
  </si>
  <si>
    <t>18/06/2019</t>
  </si>
  <si>
    <t>25/06/2019</t>
  </si>
  <si>
    <t>02/07/2019</t>
  </si>
  <si>
    <t>09/07/2019</t>
  </si>
  <si>
    <t>16/07/2019</t>
  </si>
  <si>
    <t>23/07/2019</t>
  </si>
  <si>
    <t>30/07/2019</t>
  </si>
  <si>
    <t>06/08/2019</t>
  </si>
  <si>
    <t>13/08/2019</t>
  </si>
  <si>
    <t>20/08/2019</t>
  </si>
  <si>
    <t>27/08/2019</t>
  </si>
  <si>
    <t>03/09/2019</t>
  </si>
  <si>
    <t>10/09/2019</t>
  </si>
  <si>
    <t>17/09/2019</t>
  </si>
  <si>
    <t>24/09/2019</t>
  </si>
  <si>
    <t>01/10/2019</t>
  </si>
  <si>
    <t>08/10/2019</t>
  </si>
  <si>
    <t>15/10/2019</t>
  </si>
  <si>
    <t>22/10/2019</t>
  </si>
  <si>
    <t>29/10/2019</t>
  </si>
  <si>
    <t>05/11/2019</t>
  </si>
  <si>
    <t>12/11/2019</t>
  </si>
  <si>
    <t>19/11/2019</t>
  </si>
  <si>
    <t>26/11/2019</t>
  </si>
  <si>
    <t>03/12/2019</t>
  </si>
  <si>
    <t>10/12/2019</t>
  </si>
  <si>
    <t>17/12/2019</t>
  </si>
  <si>
    <t>24/12/2019</t>
  </si>
  <si>
    <t>01/01/2020</t>
  </si>
  <si>
    <t>08/01/2020</t>
  </si>
  <si>
    <t>15/01/2020</t>
  </si>
  <si>
    <t>22/01/2020</t>
  </si>
  <si>
    <t>29/01/2020</t>
  </si>
  <si>
    <t>05/02/2020</t>
  </si>
  <si>
    <t>12/02/2020</t>
  </si>
  <si>
    <t>19/02/2020</t>
  </si>
  <si>
    <t>06/05/2020</t>
  </si>
  <si>
    <t>13/05/2020</t>
  </si>
  <si>
    <t>20/05/2020</t>
  </si>
  <si>
    <t>27/05/2020</t>
  </si>
  <si>
    <t>03/06/2020</t>
  </si>
  <si>
    <t>10/06/2020</t>
  </si>
  <si>
    <t>17/06/2020</t>
  </si>
  <si>
    <t>24/06/2020</t>
  </si>
  <si>
    <t>01/07/2020</t>
  </si>
  <si>
    <t>08/07/2020</t>
  </si>
  <si>
    <t>15/07/2020</t>
  </si>
  <si>
    <t>22/07/2020</t>
  </si>
  <si>
    <t>29/07/2020</t>
  </si>
  <si>
    <t>05/08/2020</t>
  </si>
  <si>
    <t>12/08/2020</t>
  </si>
  <si>
    <t>19/08/2020</t>
  </si>
  <si>
    <t>26/08/2020</t>
  </si>
  <si>
    <t>02/09/2020</t>
  </si>
  <si>
    <t>09/09/2020</t>
  </si>
  <si>
    <t>16/09/2020</t>
  </si>
  <si>
    <t>23/09/2020</t>
  </si>
  <si>
    <t>30/09/2020</t>
  </si>
  <si>
    <t>07/10/2020</t>
  </si>
  <si>
    <t>14/10/2020</t>
  </si>
  <si>
    <t>21/10/2020</t>
  </si>
  <si>
    <t>28/10/2020</t>
  </si>
  <si>
    <t>04/11/2020</t>
  </si>
  <si>
    <t>11/11/2020</t>
  </si>
  <si>
    <t>18/11/2020</t>
  </si>
  <si>
    <t>25/11/2020</t>
  </si>
  <si>
    <t>02/12/2020</t>
  </si>
  <si>
    <t>09/12/2020</t>
  </si>
  <si>
    <t>16/12/2020</t>
  </si>
  <si>
    <t>23/12/2020</t>
  </si>
  <si>
    <t>01/01/2021</t>
  </si>
  <si>
    <t>08/01/2021</t>
  </si>
  <si>
    <t>15/01/2021</t>
  </si>
  <si>
    <t>22/01/2021</t>
  </si>
  <si>
    <t>29/01/2021</t>
  </si>
  <si>
    <t>05/02/2021</t>
  </si>
  <si>
    <t>12/02/2021</t>
  </si>
  <si>
    <t>19/02/2021</t>
  </si>
  <si>
    <t>26/02/2021</t>
  </si>
  <si>
    <t>05/03/2021</t>
  </si>
  <si>
    <t>12/03/2021</t>
  </si>
  <si>
    <t>19/03/2021</t>
  </si>
  <si>
    <t>26/03/2021</t>
  </si>
  <si>
    <t>02/04/2021</t>
  </si>
  <si>
    <t>09/04/2021</t>
  </si>
  <si>
    <t>16/04/2021</t>
  </si>
  <si>
    <t>23/04/2021</t>
  </si>
  <si>
    <t>30/04/2021</t>
  </si>
  <si>
    <t>07/05/2021</t>
  </si>
  <si>
    <t>14/05/2021</t>
  </si>
  <si>
    <t>21/05/2021</t>
  </si>
  <si>
    <t>28/05/2021</t>
  </si>
  <si>
    <t>04/06/2021</t>
  </si>
  <si>
    <t>11/06/2021</t>
  </si>
  <si>
    <t>18/06/2021</t>
  </si>
  <si>
    <t>25/06/2021</t>
  </si>
  <si>
    <t>02/07/2021</t>
  </si>
  <si>
    <t>09/07/2021</t>
  </si>
  <si>
    <t>16/07/2021</t>
  </si>
  <si>
    <t>23/07/2021</t>
  </si>
  <si>
    <t>30/07/2021</t>
  </si>
  <si>
    <t>06/08/2021</t>
  </si>
  <si>
    <t>13/08/2021</t>
  </si>
  <si>
    <t>20/08/2021</t>
  </si>
  <si>
    <t>27/08/2021</t>
  </si>
  <si>
    <t>03/09/2021</t>
  </si>
  <si>
    <t>10/09/2021</t>
  </si>
  <si>
    <t>17/09/2021</t>
  </si>
  <si>
    <t>24/09/2021</t>
  </si>
  <si>
    <t>01/10/2021</t>
  </si>
  <si>
    <t>08/10/2021</t>
  </si>
  <si>
    <t>15/10/2021</t>
  </si>
  <si>
    <t>22/10/2021</t>
  </si>
  <si>
    <t>29/10/2021</t>
  </si>
  <si>
    <t>05/11/2021</t>
  </si>
  <si>
    <t>12/11/2021</t>
  </si>
  <si>
    <t>19/11/2021</t>
  </si>
  <si>
    <t>26/11/2021</t>
  </si>
  <si>
    <t>03/12/2021</t>
  </si>
  <si>
    <t>10/12/2021</t>
  </si>
  <si>
    <t>17/12/2021</t>
  </si>
  <si>
    <t>24/12/2021</t>
  </si>
  <si>
    <t>01/01/2022</t>
  </si>
  <si>
    <t>08/01/2022</t>
  </si>
  <si>
    <t>15/01/2022</t>
  </si>
  <si>
    <t>22/01/2022</t>
  </si>
  <si>
    <t>29/01/2022</t>
  </si>
  <si>
    <t>05/02/2022</t>
  </si>
  <si>
    <t>12/02/2022</t>
  </si>
  <si>
    <t>19/02/2022</t>
  </si>
  <si>
    <t>26/02/2022</t>
  </si>
  <si>
    <t>05/03/2022</t>
  </si>
  <si>
    <t>12/03/2022</t>
  </si>
  <si>
    <t>19/03/2022</t>
  </si>
  <si>
    <t>26/03/2022</t>
  </si>
  <si>
    <t>02/04/2022</t>
  </si>
  <si>
    <t>09/04/2022</t>
  </si>
  <si>
    <t>16/04/2022</t>
  </si>
  <si>
    <t>23/04/2022</t>
  </si>
  <si>
    <t>30/04/2022</t>
  </si>
  <si>
    <t>07/05/2022</t>
  </si>
  <si>
    <t>14/05/2022</t>
  </si>
  <si>
    <t>21/05/2022</t>
  </si>
  <si>
    <t>28/05/2022</t>
  </si>
  <si>
    <t>04/06/2022</t>
  </si>
  <si>
    <t>11/06/2022</t>
  </si>
  <si>
    <t>18/06/2022</t>
  </si>
  <si>
    <t>25/06/2022</t>
  </si>
  <si>
    <t>02/07/2022</t>
  </si>
  <si>
    <t>09/07/2022</t>
  </si>
  <si>
    <t>16/07/2022</t>
  </si>
  <si>
    <t>23/07/2022</t>
  </si>
  <si>
    <t>30/07/2022</t>
  </si>
  <si>
    <t>06/08/2022</t>
  </si>
  <si>
    <t>13/08/2022</t>
  </si>
  <si>
    <t>20/08/2022</t>
  </si>
  <si>
    <t>27/08/2022</t>
  </si>
  <si>
    <t>03/09/2022</t>
  </si>
  <si>
    <t>10/09/2022</t>
  </si>
  <si>
    <t>17/09/2022</t>
  </si>
  <si>
    <t>24/09/2022</t>
  </si>
  <si>
    <t>01/10/2022</t>
  </si>
  <si>
    <t>08/10/2022</t>
  </si>
  <si>
    <t>15/10/2022</t>
  </si>
  <si>
    <t>22/10/2022</t>
  </si>
  <si>
    <t>29/10/2022</t>
  </si>
  <si>
    <t>05/11/2022</t>
  </si>
  <si>
    <t>12/11/2022</t>
  </si>
  <si>
    <t>19/11/2022</t>
  </si>
  <si>
    <t>26/11/2022</t>
  </si>
  <si>
    <t>03/12/2022</t>
  </si>
  <si>
    <t>10/12/2022</t>
  </si>
  <si>
    <t>17/12/2022</t>
  </si>
  <si>
    <t>24/12/2022</t>
  </si>
  <si>
    <t>01/01/2023</t>
  </si>
  <si>
    <t>08/01/2023</t>
  </si>
  <si>
    <t>15/01/2023</t>
  </si>
  <si>
    <t>22/01/2023</t>
  </si>
  <si>
    <t>29/01/2023</t>
  </si>
  <si>
    <t>05/02/2023</t>
  </si>
  <si>
    <t>12/02/2023</t>
  </si>
  <si>
    <t>19/02/2023</t>
  </si>
  <si>
    <t>26/02/2023</t>
  </si>
  <si>
    <t>05/03/2023</t>
  </si>
  <si>
    <t>12/03/2023</t>
  </si>
  <si>
    <t>19/03/2023</t>
  </si>
  <si>
    <t>26/03/2023</t>
  </si>
  <si>
    <t>02/04/2023</t>
  </si>
  <si>
    <t>09/04/2023</t>
  </si>
  <si>
    <t>16/04/2023</t>
  </si>
  <si>
    <t>23/04/2023</t>
  </si>
  <si>
    <t>30/04/2023</t>
  </si>
  <si>
    <t>07/05/2023</t>
  </si>
  <si>
    <t>14/05/2023</t>
  </si>
  <si>
    <t>21/05/2023</t>
  </si>
  <si>
    <t>28/05/2023</t>
  </si>
  <si>
    <t>04/06/2023</t>
  </si>
  <si>
    <t>11/06/2023</t>
  </si>
  <si>
    <t>18/06/2023</t>
  </si>
  <si>
    <t>25/06/2023</t>
  </si>
  <si>
    <t>02/07/2023</t>
  </si>
  <si>
    <t>09/07/2023</t>
  </si>
  <si>
    <t>16/07/2023</t>
  </si>
  <si>
    <t>23/07/2023</t>
  </si>
  <si>
    <t>30/07/2023</t>
  </si>
  <si>
    <t>06/08/2023</t>
  </si>
  <si>
    <t>13/08/2023</t>
  </si>
  <si>
    <t>20/08/2023</t>
  </si>
  <si>
    <t>27/08/2023</t>
  </si>
  <si>
    <t>03/09/2023</t>
  </si>
  <si>
    <t>10/09/2023</t>
  </si>
  <si>
    <t>17/09/2023</t>
  </si>
  <si>
    <t>24/09/2023</t>
  </si>
  <si>
    <t>01/10/2023</t>
  </si>
  <si>
    <t>08/10/2023</t>
  </si>
  <si>
    <t>15/10/2023</t>
  </si>
  <si>
    <t>22/10/2023</t>
  </si>
  <si>
    <t>29/10/2023</t>
  </si>
  <si>
    <t>05/11/2023</t>
  </si>
  <si>
    <t>12/11/2023</t>
  </si>
  <si>
    <t>19/11/2023</t>
  </si>
  <si>
    <t>26/11/2023</t>
  </si>
  <si>
    <t>03/12/2023</t>
  </si>
  <si>
    <t>10/12/2023</t>
  </si>
  <si>
    <t>17/12/2023</t>
  </si>
  <si>
    <t>24/12/2023</t>
  </si>
  <si>
    <t>01/01/2024</t>
  </si>
  <si>
    <t>08/01/2024</t>
  </si>
  <si>
    <t>15/01/2024</t>
  </si>
  <si>
    <t>22/01/2024</t>
  </si>
  <si>
    <t>29/01/2024</t>
  </si>
  <si>
    <t>05/02/2024</t>
  </si>
  <si>
    <t>12/02/2024</t>
  </si>
  <si>
    <t>19/02/2024</t>
  </si>
  <si>
    <t>26/02/2024</t>
  </si>
  <si>
    <t>04/03/2024</t>
  </si>
  <si>
    <t>11/03/2024</t>
  </si>
  <si>
    <t>18/03/2024</t>
  </si>
  <si>
    <t>25/03/2024</t>
  </si>
  <si>
    <t>01/04/2024</t>
  </si>
  <si>
    <t>08/04/2024</t>
  </si>
  <si>
    <t>15/04/2024</t>
  </si>
  <si>
    <t>22/04/2024</t>
  </si>
  <si>
    <t>29/04/2024</t>
  </si>
  <si>
    <t>06/05/2024</t>
  </si>
  <si>
    <t>13/05/2024</t>
  </si>
  <si>
    <t>20/05/2024</t>
  </si>
  <si>
    <t>27/05/2024</t>
  </si>
  <si>
    <t>03/06/2024</t>
  </si>
  <si>
    <t>10/06/2024</t>
  </si>
  <si>
    <t>17/06/2024</t>
  </si>
  <si>
    <t>24/06/2024</t>
  </si>
  <si>
    <t>01/07/2024</t>
  </si>
  <si>
    <t>08/07/2024</t>
  </si>
  <si>
    <t>15/07/2024</t>
  </si>
  <si>
    <t>22/07/2024</t>
  </si>
  <si>
    <t>29/07/2024</t>
  </si>
  <si>
    <t>05/08/2024</t>
  </si>
  <si>
    <t>12/08/2024</t>
  </si>
  <si>
    <t>19/08/2024</t>
  </si>
  <si>
    <t>26/08/2024</t>
  </si>
  <si>
    <t>02/09/2024</t>
  </si>
  <si>
    <t>09/09/2024</t>
  </si>
  <si>
    <t>16/09/2024</t>
  </si>
  <si>
    <t>23/09/2024</t>
  </si>
  <si>
    <t>30/09/2024</t>
  </si>
  <si>
    <t>07/10/2024</t>
  </si>
  <si>
    <t>14/10/2024</t>
  </si>
  <si>
    <t>21/10/2024</t>
  </si>
  <si>
    <t>28/10/2024</t>
  </si>
  <si>
    <t>04/11/2024</t>
  </si>
  <si>
    <t>11/11/2024</t>
  </si>
  <si>
    <t>18/11/2024</t>
  </si>
  <si>
    <t>Mensile</t>
  </si>
  <si>
    <t>EVENTI_2013</t>
  </si>
  <si>
    <t>EVENTI_2014</t>
  </si>
  <si>
    <t>EVENTI_2015</t>
  </si>
  <si>
    <t>EVENTI_2016</t>
  </si>
  <si>
    <t>EVENTI_2017</t>
  </si>
  <si>
    <t>EVENTI_2018</t>
  </si>
  <si>
    <t>EVENTI_2019</t>
  </si>
  <si>
    <t>EVENTI_2020</t>
  </si>
  <si>
    <t>EVENTI_2021</t>
  </si>
  <si>
    <t>EVENTI_2022</t>
  </si>
  <si>
    <t>EVENTI_2023</t>
  </si>
  <si>
    <t>EVENTI_2024</t>
  </si>
  <si>
    <t>LVA_BG_DBA_2013</t>
  </si>
  <si>
    <t>LVA_BG_DBA_2014</t>
  </si>
  <si>
    <t>LVA_BG_DBA_2015</t>
  </si>
  <si>
    <t>LVA_BG_DBA_2016</t>
  </si>
  <si>
    <t>LVA_BG_DBA_2017</t>
  </si>
  <si>
    <t>LVA_BG_DBA_2018</t>
  </si>
  <si>
    <t>LVA_BG_DBA_2019</t>
  </si>
  <si>
    <t>LVA_BG_DBA_2020</t>
  </si>
  <si>
    <t>LVA_BG_DBA_2021</t>
  </si>
  <si>
    <t>LVA_BG_DBA_2022</t>
  </si>
  <si>
    <t>LVA_BG_DBA_2023</t>
  </si>
  <si>
    <t>LVA_BG_DBA_2024</t>
  </si>
  <si>
    <t>LVA_DBA_2013</t>
  </si>
  <si>
    <t>LVA_DBA_2014</t>
  </si>
  <si>
    <t>LVA_DBA_2015</t>
  </si>
  <si>
    <t>LVA_DBA_2016</t>
  </si>
  <si>
    <t>LVA_DBA_2017</t>
  </si>
  <si>
    <t>LVA_DBA_2018</t>
  </si>
  <si>
    <t>LVA_DBA_2019</t>
  </si>
  <si>
    <t>LVA_DBA_2020</t>
  </si>
  <si>
    <t>LVA_DBA_2021</t>
  </si>
  <si>
    <t>LVA_DBA_2022</t>
  </si>
  <si>
    <t>LVA_DBA_2023</t>
  </si>
  <si>
    <t>LVA_DBA_2024</t>
  </si>
  <si>
    <t>LVA_TOT_DBA_2013</t>
  </si>
  <si>
    <t>LVA_TOT_DBA_2014</t>
  </si>
  <si>
    <t>LVA_TOT_DBA_2015</t>
  </si>
  <si>
    <t>LVA_TOT_DBA_2016</t>
  </si>
  <si>
    <t>LVA_TOT_DBA_2017</t>
  </si>
  <si>
    <t>LVA_TOT_DBA_2018</t>
  </si>
  <si>
    <t>LVA_TOT_DBA_2019</t>
  </si>
  <si>
    <t>LVA_TOT_DBA_2020</t>
  </si>
  <si>
    <t>LVA_TOT_DBA_2021</t>
  </si>
  <si>
    <t>LVA_TOT_DBA_2022</t>
  </si>
  <si>
    <t>LVA_TOT_DBA_2023</t>
  </si>
  <si>
    <t>LVA_TOT_DBA_2024</t>
  </si>
  <si>
    <t>Row Labels</t>
  </si>
  <si>
    <t>Grand Total</t>
  </si>
  <si>
    <t>2014</t>
  </si>
  <si>
    <t>2019</t>
  </si>
  <si>
    <t>2024</t>
  </si>
  <si>
    <t>(blank)</t>
  </si>
  <si>
    <t>Sum of EVENTI</t>
  </si>
  <si>
    <t>Count of DATA</t>
  </si>
  <si>
    <t>Anno</t>
  </si>
  <si>
    <t>Sum of LVA DBA</t>
  </si>
  <si>
    <t>Average of LVA DBA</t>
  </si>
  <si>
    <t>Column Labels</t>
  </si>
  <si>
    <t>Average of EVENTI</t>
  </si>
  <si>
    <t>Media LVA DBA</t>
  </si>
  <si>
    <t>Media Eventi</t>
  </si>
  <si>
    <t>Rate</t>
  </si>
  <si>
    <t>check</t>
  </si>
  <si>
    <t>(Multiple Items)</t>
  </si>
  <si>
    <t>LVA TOT &gt; LVA</t>
  </si>
  <si>
    <t>LVA TOT = LVA</t>
  </si>
  <si>
    <t>NO DATI</t>
  </si>
  <si>
    <t>check bg</t>
  </si>
  <si>
    <t>LVA &gt; LVA BG</t>
  </si>
  <si>
    <t>LVA &lt; LVA BG</t>
  </si>
  <si>
    <t>Quadrimestre</t>
  </si>
  <si>
    <t>settimana</t>
  </si>
  <si>
    <t>Average of LVA TOT DBA</t>
  </si>
  <si>
    <t>settimana2</t>
  </si>
  <si>
    <t>Max. of 2013</t>
  </si>
  <si>
    <t>Max. of 2014</t>
  </si>
  <si>
    <t>Max. of 2015</t>
  </si>
  <si>
    <t>Max. of 2016</t>
  </si>
  <si>
    <t>Max. of 2017</t>
  </si>
  <si>
    <t>Max. of 2018</t>
  </si>
  <si>
    <t>Max. of 2019</t>
  </si>
  <si>
    <t>Max. of 2020</t>
  </si>
  <si>
    <t>Max. of 2021</t>
  </si>
  <si>
    <t>Max. of 2022</t>
  </si>
  <si>
    <t>Max. of 2023</t>
  </si>
  <si>
    <t>Max. of 2024</t>
  </si>
  <si>
    <t>LVA TOT _ 2</t>
  </si>
  <si>
    <t>Average of LVA TOT _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</si>
</sst>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70" formatCode="0.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2" borderId="2" xfId="0" applyFont="1" applyFill="1" applyBorder="1"/>
    <xf numFmtId="0" fontId="0" fillId="0" borderId="0" xfId="0" applyNumberFormat="1"/>
    <xf numFmtId="2" fontId="0" fillId="0" borderId="0" xfId="0" applyNumberFormat="1"/>
    <xf numFmtId="170" fontId="0" fillId="0" borderId="0" xfId="0" applyNumberFormat="1"/>
    <xf numFmtId="1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1" fillId="0" borderId="3" xfId="0" applyFont="1" applyFill="1" applyBorder="1" applyAlignment="1">
      <alignment horizontal="center" vertical="top"/>
    </xf>
    <xf numFmtId="9" fontId="3" fillId="0" borderId="0" xfId="1" applyFont="1"/>
    <xf numFmtId="2" fontId="0" fillId="0" borderId="0" xfId="0" applyNumberFormat="1" applyFill="1"/>
    <xf numFmtId="0" fontId="3" fillId="0" borderId="0" xfId="0" applyFont="1"/>
    <xf numFmtId="0" fontId="3" fillId="0" borderId="2" xfId="0" applyFont="1" applyBorder="1"/>
  </cellXfs>
  <cellStyles count="2">
    <cellStyle name="Normal" xfId="0" builtinId="0"/>
    <cellStyle name="Per cent" xfId="1" builtinId="5"/>
  </cellStyles>
  <dxfs count="85">
    <dxf>
      <numFmt numFmtId="2" formatCode="0.0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Dati</a:t>
            </a:r>
            <a:r>
              <a:rPr lang="en-US" baseline="0"/>
              <a:t> giornalieri dal 2013 al 2024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Giornaliero!$C$1</c:f>
              <c:strCache>
                <c:ptCount val="1"/>
                <c:pt idx="0">
                  <c:v>LVA DBA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751312335958006E-2"/>
                  <c:y val="0.23106481481481481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T"/>
                </a:p>
              </c:txPr>
            </c:trendlineLbl>
          </c:trendline>
          <c:xVal>
            <c:numRef>
              <c:f>Giornaliero!$B$2:$B$4145</c:f>
              <c:numCache>
                <c:formatCode>General</c:formatCode>
                <c:ptCount val="329"/>
                <c:pt idx="0">
                  <c:v>88</c:v>
                </c:pt>
                <c:pt idx="1">
                  <c:v>76</c:v>
                </c:pt>
                <c:pt idx="2">
                  <c:v>71</c:v>
                </c:pt>
                <c:pt idx="3">
                  <c:v>85</c:v>
                </c:pt>
                <c:pt idx="4">
                  <c:v>79</c:v>
                </c:pt>
                <c:pt idx="5">
                  <c:v>81</c:v>
                </c:pt>
                <c:pt idx="6">
                  <c:v>78</c:v>
                </c:pt>
                <c:pt idx="7">
                  <c:v>85</c:v>
                </c:pt>
                <c:pt idx="8">
                  <c:v>36</c:v>
                </c:pt>
                <c:pt idx="9">
                  <c:v>50</c:v>
                </c:pt>
                <c:pt idx="10">
                  <c:v>50</c:v>
                </c:pt>
                <c:pt idx="11">
                  <c:v>67</c:v>
                </c:pt>
                <c:pt idx="12">
                  <c:v>53</c:v>
                </c:pt>
                <c:pt idx="13">
                  <c:v>60</c:v>
                </c:pt>
                <c:pt idx="14">
                  <c:v>76</c:v>
                </c:pt>
                <c:pt idx="15">
                  <c:v>49</c:v>
                </c:pt>
                <c:pt idx="16">
                  <c:v>45</c:v>
                </c:pt>
                <c:pt idx="17">
                  <c:v>53</c:v>
                </c:pt>
                <c:pt idx="18">
                  <c:v>79</c:v>
                </c:pt>
                <c:pt idx="19">
                  <c:v>49</c:v>
                </c:pt>
                <c:pt idx="20">
                  <c:v>62</c:v>
                </c:pt>
                <c:pt idx="21">
                  <c:v>71</c:v>
                </c:pt>
                <c:pt idx="22">
                  <c:v>35</c:v>
                </c:pt>
                <c:pt idx="23">
                  <c:v>28</c:v>
                </c:pt>
                <c:pt idx="24">
                  <c:v>44</c:v>
                </c:pt>
                <c:pt idx="25">
                  <c:v>70</c:v>
                </c:pt>
                <c:pt idx="26">
                  <c:v>59</c:v>
                </c:pt>
                <c:pt idx="27">
                  <c:v>52</c:v>
                </c:pt>
                <c:pt idx="28">
                  <c:v>93</c:v>
                </c:pt>
                <c:pt idx="29">
                  <c:v>69</c:v>
                </c:pt>
                <c:pt idx="30">
                  <c:v>41</c:v>
                </c:pt>
                <c:pt idx="31">
                  <c:v>44</c:v>
                </c:pt>
                <c:pt idx="32">
                  <c:v>75</c:v>
                </c:pt>
                <c:pt idx="33">
                  <c:v>50</c:v>
                </c:pt>
                <c:pt idx="34">
                  <c:v>56</c:v>
                </c:pt>
                <c:pt idx="35">
                  <c:v>78</c:v>
                </c:pt>
                <c:pt idx="36">
                  <c:v>38</c:v>
                </c:pt>
                <c:pt idx="37">
                  <c:v>50</c:v>
                </c:pt>
                <c:pt idx="38">
                  <c:v>29</c:v>
                </c:pt>
                <c:pt idx="42">
                  <c:v>67</c:v>
                </c:pt>
                <c:pt idx="43">
                  <c:v>53</c:v>
                </c:pt>
                <c:pt idx="44">
                  <c:v>47</c:v>
                </c:pt>
                <c:pt idx="45">
                  <c:v>50</c:v>
                </c:pt>
                <c:pt idx="46">
                  <c:v>75</c:v>
                </c:pt>
                <c:pt idx="47">
                  <c:v>49</c:v>
                </c:pt>
                <c:pt idx="48">
                  <c:v>60</c:v>
                </c:pt>
                <c:pt idx="49">
                  <c:v>82</c:v>
                </c:pt>
                <c:pt idx="50">
                  <c:v>37</c:v>
                </c:pt>
                <c:pt idx="51">
                  <c:v>31</c:v>
                </c:pt>
                <c:pt idx="52">
                  <c:v>39</c:v>
                </c:pt>
                <c:pt idx="53">
                  <c:v>93</c:v>
                </c:pt>
                <c:pt idx="54">
                  <c:v>54</c:v>
                </c:pt>
                <c:pt idx="55">
                  <c:v>55</c:v>
                </c:pt>
                <c:pt idx="56">
                  <c:v>81</c:v>
                </c:pt>
                <c:pt idx="57">
                  <c:v>61</c:v>
                </c:pt>
                <c:pt idx="58">
                  <c:v>52</c:v>
                </c:pt>
                <c:pt idx="59">
                  <c:v>43</c:v>
                </c:pt>
                <c:pt idx="60">
                  <c:v>86</c:v>
                </c:pt>
                <c:pt idx="61">
                  <c:v>50</c:v>
                </c:pt>
                <c:pt idx="62">
                  <c:v>69</c:v>
                </c:pt>
                <c:pt idx="63">
                  <c:v>96</c:v>
                </c:pt>
                <c:pt idx="64">
                  <c:v>65</c:v>
                </c:pt>
                <c:pt idx="65">
                  <c:v>50</c:v>
                </c:pt>
                <c:pt idx="66">
                  <c:v>57</c:v>
                </c:pt>
                <c:pt idx="67">
                  <c:v>80</c:v>
                </c:pt>
                <c:pt idx="68">
                  <c:v>66</c:v>
                </c:pt>
                <c:pt idx="69">
                  <c:v>80</c:v>
                </c:pt>
                <c:pt idx="70">
                  <c:v>97</c:v>
                </c:pt>
                <c:pt idx="71">
                  <c:v>59</c:v>
                </c:pt>
                <c:pt idx="72">
                  <c:v>63</c:v>
                </c:pt>
                <c:pt idx="73">
                  <c:v>49</c:v>
                </c:pt>
                <c:pt idx="74">
                  <c:v>84</c:v>
                </c:pt>
                <c:pt idx="75">
                  <c:v>56</c:v>
                </c:pt>
                <c:pt idx="76">
                  <c:v>65</c:v>
                </c:pt>
                <c:pt idx="77">
                  <c:v>75</c:v>
                </c:pt>
                <c:pt idx="78">
                  <c:v>60</c:v>
                </c:pt>
                <c:pt idx="79">
                  <c:v>54</c:v>
                </c:pt>
                <c:pt idx="80">
                  <c:v>59</c:v>
                </c:pt>
                <c:pt idx="81">
                  <c:v>79</c:v>
                </c:pt>
                <c:pt idx="82">
                  <c:v>58</c:v>
                </c:pt>
                <c:pt idx="83">
                  <c:v>72</c:v>
                </c:pt>
                <c:pt idx="84">
                  <c:v>93</c:v>
                </c:pt>
                <c:pt idx="85">
                  <c:v>79</c:v>
                </c:pt>
                <c:pt idx="86">
                  <c:v>85</c:v>
                </c:pt>
                <c:pt idx="87">
                  <c:v>80</c:v>
                </c:pt>
                <c:pt idx="88">
                  <c:v>98</c:v>
                </c:pt>
                <c:pt idx="89">
                  <c:v>73</c:v>
                </c:pt>
                <c:pt idx="90">
                  <c:v>89</c:v>
                </c:pt>
                <c:pt idx="91">
                  <c:v>96</c:v>
                </c:pt>
                <c:pt idx="92">
                  <c:v>84</c:v>
                </c:pt>
                <c:pt idx="93">
                  <c:v>107</c:v>
                </c:pt>
                <c:pt idx="94">
                  <c:v>109</c:v>
                </c:pt>
                <c:pt idx="95">
                  <c:v>110</c:v>
                </c:pt>
                <c:pt idx="96">
                  <c:v>86</c:v>
                </c:pt>
                <c:pt idx="97">
                  <c:v>122</c:v>
                </c:pt>
                <c:pt idx="98">
                  <c:v>100</c:v>
                </c:pt>
                <c:pt idx="99">
                  <c:v>104</c:v>
                </c:pt>
                <c:pt idx="100">
                  <c:v>122</c:v>
                </c:pt>
                <c:pt idx="101">
                  <c:v>101</c:v>
                </c:pt>
                <c:pt idx="102">
                  <c:v>115</c:v>
                </c:pt>
                <c:pt idx="103">
                  <c:v>85</c:v>
                </c:pt>
                <c:pt idx="104">
                  <c:v>99</c:v>
                </c:pt>
                <c:pt idx="105">
                  <c:v>118</c:v>
                </c:pt>
                <c:pt idx="106">
                  <c:v>108</c:v>
                </c:pt>
                <c:pt idx="107">
                  <c:v>100</c:v>
                </c:pt>
                <c:pt idx="108">
                  <c:v>106</c:v>
                </c:pt>
                <c:pt idx="109">
                  <c:v>107</c:v>
                </c:pt>
                <c:pt idx="110">
                  <c:v>80</c:v>
                </c:pt>
                <c:pt idx="111">
                  <c:v>100</c:v>
                </c:pt>
                <c:pt idx="112">
                  <c:v>113</c:v>
                </c:pt>
                <c:pt idx="113">
                  <c:v>106</c:v>
                </c:pt>
                <c:pt idx="114">
                  <c:v>116</c:v>
                </c:pt>
                <c:pt idx="115">
                  <c:v>97</c:v>
                </c:pt>
                <c:pt idx="116">
                  <c:v>100</c:v>
                </c:pt>
                <c:pt idx="117">
                  <c:v>85</c:v>
                </c:pt>
                <c:pt idx="118">
                  <c:v>101</c:v>
                </c:pt>
                <c:pt idx="119">
                  <c:v>107</c:v>
                </c:pt>
                <c:pt idx="120">
                  <c:v>86</c:v>
                </c:pt>
                <c:pt idx="121">
                  <c:v>93</c:v>
                </c:pt>
                <c:pt idx="122">
                  <c:v>97</c:v>
                </c:pt>
                <c:pt idx="123">
                  <c:v>123</c:v>
                </c:pt>
                <c:pt idx="124">
                  <c:v>94</c:v>
                </c:pt>
                <c:pt idx="125">
                  <c:v>109</c:v>
                </c:pt>
                <c:pt idx="126">
                  <c:v>106</c:v>
                </c:pt>
                <c:pt idx="127">
                  <c:v>104</c:v>
                </c:pt>
                <c:pt idx="128">
                  <c:v>114</c:v>
                </c:pt>
                <c:pt idx="129">
                  <c:v>102</c:v>
                </c:pt>
                <c:pt idx="130">
                  <c:v>109</c:v>
                </c:pt>
                <c:pt idx="131">
                  <c:v>87</c:v>
                </c:pt>
                <c:pt idx="132">
                  <c:v>101</c:v>
                </c:pt>
                <c:pt idx="133">
                  <c:v>110</c:v>
                </c:pt>
                <c:pt idx="134">
                  <c:v>99</c:v>
                </c:pt>
                <c:pt idx="135">
                  <c:v>108</c:v>
                </c:pt>
                <c:pt idx="136">
                  <c:v>120</c:v>
                </c:pt>
                <c:pt idx="137">
                  <c:v>117</c:v>
                </c:pt>
                <c:pt idx="138">
                  <c:v>89</c:v>
                </c:pt>
                <c:pt idx="139">
                  <c:v>123</c:v>
                </c:pt>
                <c:pt idx="140">
                  <c:v>111</c:v>
                </c:pt>
                <c:pt idx="141">
                  <c:v>95</c:v>
                </c:pt>
                <c:pt idx="142">
                  <c:v>113</c:v>
                </c:pt>
                <c:pt idx="143">
                  <c:v>103</c:v>
                </c:pt>
                <c:pt idx="144">
                  <c:v>112</c:v>
                </c:pt>
                <c:pt idx="145">
                  <c:v>99</c:v>
                </c:pt>
                <c:pt idx="146">
                  <c:v>62</c:v>
                </c:pt>
                <c:pt idx="150">
                  <c:v>85</c:v>
                </c:pt>
                <c:pt idx="151">
                  <c:v>114</c:v>
                </c:pt>
                <c:pt idx="152">
                  <c:v>101</c:v>
                </c:pt>
                <c:pt idx="153">
                  <c:v>113</c:v>
                </c:pt>
                <c:pt idx="154">
                  <c:v>107</c:v>
                </c:pt>
                <c:pt idx="155">
                  <c:v>95</c:v>
                </c:pt>
                <c:pt idx="156">
                  <c:v>113</c:v>
                </c:pt>
                <c:pt idx="157">
                  <c:v>106</c:v>
                </c:pt>
                <c:pt idx="158">
                  <c:v>102</c:v>
                </c:pt>
                <c:pt idx="159">
                  <c:v>99</c:v>
                </c:pt>
                <c:pt idx="160">
                  <c:v>114</c:v>
                </c:pt>
                <c:pt idx="161">
                  <c:v>120</c:v>
                </c:pt>
                <c:pt idx="162">
                  <c:v>103</c:v>
                </c:pt>
                <c:pt idx="163">
                  <c:v>104</c:v>
                </c:pt>
                <c:pt idx="164">
                  <c:v>113</c:v>
                </c:pt>
                <c:pt idx="165">
                  <c:v>117</c:v>
                </c:pt>
                <c:pt idx="166">
                  <c:v>100</c:v>
                </c:pt>
                <c:pt idx="167">
                  <c:v>122</c:v>
                </c:pt>
                <c:pt idx="168">
                  <c:v>112</c:v>
                </c:pt>
                <c:pt idx="169">
                  <c:v>98</c:v>
                </c:pt>
                <c:pt idx="170">
                  <c:v>118</c:v>
                </c:pt>
                <c:pt idx="171">
                  <c:v>108</c:v>
                </c:pt>
                <c:pt idx="172">
                  <c:v>102</c:v>
                </c:pt>
                <c:pt idx="173">
                  <c:v>90</c:v>
                </c:pt>
                <c:pt idx="174">
                  <c:v>119</c:v>
                </c:pt>
                <c:pt idx="175">
                  <c:v>132</c:v>
                </c:pt>
                <c:pt idx="176">
                  <c:v>125</c:v>
                </c:pt>
                <c:pt idx="177">
                  <c:v>111</c:v>
                </c:pt>
                <c:pt idx="178">
                  <c:v>90</c:v>
                </c:pt>
                <c:pt idx="179">
                  <c:v>96</c:v>
                </c:pt>
                <c:pt idx="180">
                  <c:v>101</c:v>
                </c:pt>
                <c:pt idx="181">
                  <c:v>123</c:v>
                </c:pt>
                <c:pt idx="182">
                  <c:v>112</c:v>
                </c:pt>
                <c:pt idx="183">
                  <c:v>118</c:v>
                </c:pt>
                <c:pt idx="184">
                  <c:v>123</c:v>
                </c:pt>
                <c:pt idx="185">
                  <c:v>108</c:v>
                </c:pt>
                <c:pt idx="186">
                  <c:v>103</c:v>
                </c:pt>
                <c:pt idx="187">
                  <c:v>97</c:v>
                </c:pt>
                <c:pt idx="188">
                  <c:v>130</c:v>
                </c:pt>
                <c:pt idx="189">
                  <c:v>112</c:v>
                </c:pt>
                <c:pt idx="190">
                  <c:v>103</c:v>
                </c:pt>
                <c:pt idx="191">
                  <c:v>110</c:v>
                </c:pt>
                <c:pt idx="192">
                  <c:v>97</c:v>
                </c:pt>
                <c:pt idx="193">
                  <c:v>108</c:v>
                </c:pt>
                <c:pt idx="194">
                  <c:v>111</c:v>
                </c:pt>
                <c:pt idx="195">
                  <c:v>114</c:v>
                </c:pt>
                <c:pt idx="196">
                  <c:v>100</c:v>
                </c:pt>
                <c:pt idx="197">
                  <c:v>107</c:v>
                </c:pt>
                <c:pt idx="198">
                  <c:v>105</c:v>
                </c:pt>
                <c:pt idx="199">
                  <c:v>104</c:v>
                </c:pt>
                <c:pt idx="200">
                  <c:v>93</c:v>
                </c:pt>
                <c:pt idx="201">
                  <c:v>103</c:v>
                </c:pt>
                <c:pt idx="202">
                  <c:v>111</c:v>
                </c:pt>
                <c:pt idx="203">
                  <c:v>102</c:v>
                </c:pt>
                <c:pt idx="204">
                  <c:v>105</c:v>
                </c:pt>
                <c:pt idx="205">
                  <c:v>111</c:v>
                </c:pt>
                <c:pt idx="206">
                  <c:v>99</c:v>
                </c:pt>
                <c:pt idx="207">
                  <c:v>103</c:v>
                </c:pt>
                <c:pt idx="208">
                  <c:v>102</c:v>
                </c:pt>
                <c:pt idx="209">
                  <c:v>122</c:v>
                </c:pt>
                <c:pt idx="210">
                  <c:v>112</c:v>
                </c:pt>
                <c:pt idx="211">
                  <c:v>115</c:v>
                </c:pt>
                <c:pt idx="212">
                  <c:v>105</c:v>
                </c:pt>
                <c:pt idx="213">
                  <c:v>93</c:v>
                </c:pt>
                <c:pt idx="214">
                  <c:v>108</c:v>
                </c:pt>
                <c:pt idx="215">
                  <c:v>107</c:v>
                </c:pt>
                <c:pt idx="216">
                  <c:v>115</c:v>
                </c:pt>
                <c:pt idx="217">
                  <c:v>108</c:v>
                </c:pt>
                <c:pt idx="218">
                  <c:v>103</c:v>
                </c:pt>
                <c:pt idx="219">
                  <c:v>92</c:v>
                </c:pt>
                <c:pt idx="220">
                  <c:v>93</c:v>
                </c:pt>
                <c:pt idx="221">
                  <c:v>113</c:v>
                </c:pt>
                <c:pt idx="222">
                  <c:v>117</c:v>
                </c:pt>
                <c:pt idx="223">
                  <c:v>117</c:v>
                </c:pt>
                <c:pt idx="224">
                  <c:v>111</c:v>
                </c:pt>
                <c:pt idx="225">
                  <c:v>106</c:v>
                </c:pt>
                <c:pt idx="226">
                  <c:v>94</c:v>
                </c:pt>
                <c:pt idx="227">
                  <c:v>96</c:v>
                </c:pt>
                <c:pt idx="228">
                  <c:v>103</c:v>
                </c:pt>
                <c:pt idx="229">
                  <c:v>101</c:v>
                </c:pt>
                <c:pt idx="230">
                  <c:v>110</c:v>
                </c:pt>
                <c:pt idx="231">
                  <c:v>119</c:v>
                </c:pt>
                <c:pt idx="232">
                  <c:v>119</c:v>
                </c:pt>
                <c:pt idx="233">
                  <c:v>126</c:v>
                </c:pt>
                <c:pt idx="234">
                  <c:v>109</c:v>
                </c:pt>
                <c:pt idx="235">
                  <c:v>113</c:v>
                </c:pt>
                <c:pt idx="236">
                  <c:v>108</c:v>
                </c:pt>
                <c:pt idx="237">
                  <c:v>115</c:v>
                </c:pt>
                <c:pt idx="238">
                  <c:v>117</c:v>
                </c:pt>
                <c:pt idx="239">
                  <c:v>114</c:v>
                </c:pt>
                <c:pt idx="240">
                  <c:v>114</c:v>
                </c:pt>
                <c:pt idx="241">
                  <c:v>108</c:v>
                </c:pt>
                <c:pt idx="242">
                  <c:v>113</c:v>
                </c:pt>
                <c:pt idx="243">
                  <c:v>116</c:v>
                </c:pt>
                <c:pt idx="244">
                  <c:v>109</c:v>
                </c:pt>
                <c:pt idx="245">
                  <c:v>107</c:v>
                </c:pt>
                <c:pt idx="246">
                  <c:v>100</c:v>
                </c:pt>
                <c:pt idx="247">
                  <c:v>118</c:v>
                </c:pt>
                <c:pt idx="248">
                  <c:v>112</c:v>
                </c:pt>
                <c:pt idx="249">
                  <c:v>103</c:v>
                </c:pt>
                <c:pt idx="250">
                  <c:v>113</c:v>
                </c:pt>
                <c:pt idx="251">
                  <c:v>114</c:v>
                </c:pt>
                <c:pt idx="252">
                  <c:v>105</c:v>
                </c:pt>
                <c:pt idx="253">
                  <c:v>114</c:v>
                </c:pt>
                <c:pt idx="256">
                  <c:v>91</c:v>
                </c:pt>
                <c:pt idx="257">
                  <c:v>120</c:v>
                </c:pt>
                <c:pt idx="258">
                  <c:v>116</c:v>
                </c:pt>
                <c:pt idx="259">
                  <c:v>119</c:v>
                </c:pt>
                <c:pt idx="260">
                  <c:v>117</c:v>
                </c:pt>
                <c:pt idx="261">
                  <c:v>108</c:v>
                </c:pt>
                <c:pt idx="262">
                  <c:v>101</c:v>
                </c:pt>
                <c:pt idx="263">
                  <c:v>120</c:v>
                </c:pt>
                <c:pt idx="264">
                  <c:v>94</c:v>
                </c:pt>
                <c:pt idx="265">
                  <c:v>107</c:v>
                </c:pt>
                <c:pt idx="266">
                  <c:v>121</c:v>
                </c:pt>
                <c:pt idx="267">
                  <c:v>75</c:v>
                </c:pt>
                <c:pt idx="268">
                  <c:v>120</c:v>
                </c:pt>
                <c:pt idx="269">
                  <c:v>107</c:v>
                </c:pt>
                <c:pt idx="270">
                  <c:v>109</c:v>
                </c:pt>
                <c:pt idx="271">
                  <c:v>106</c:v>
                </c:pt>
                <c:pt idx="272">
                  <c:v>127</c:v>
                </c:pt>
                <c:pt idx="273">
                  <c:v>118</c:v>
                </c:pt>
                <c:pt idx="274">
                  <c:v>98</c:v>
                </c:pt>
                <c:pt idx="275">
                  <c:v>111</c:v>
                </c:pt>
                <c:pt idx="276">
                  <c:v>118</c:v>
                </c:pt>
                <c:pt idx="277">
                  <c:v>108</c:v>
                </c:pt>
                <c:pt idx="278">
                  <c:v>107</c:v>
                </c:pt>
                <c:pt idx="279">
                  <c:v>108</c:v>
                </c:pt>
                <c:pt idx="280">
                  <c:v>114</c:v>
                </c:pt>
                <c:pt idx="281">
                  <c:v>115</c:v>
                </c:pt>
                <c:pt idx="282">
                  <c:v>104</c:v>
                </c:pt>
                <c:pt idx="283">
                  <c:v>113</c:v>
                </c:pt>
                <c:pt idx="284">
                  <c:v>121</c:v>
                </c:pt>
                <c:pt idx="285">
                  <c:v>92</c:v>
                </c:pt>
                <c:pt idx="286">
                  <c:v>122</c:v>
                </c:pt>
                <c:pt idx="287">
                  <c:v>119</c:v>
                </c:pt>
                <c:pt idx="288">
                  <c:v>106</c:v>
                </c:pt>
                <c:pt idx="289">
                  <c:v>110</c:v>
                </c:pt>
                <c:pt idx="290">
                  <c:v>106</c:v>
                </c:pt>
                <c:pt idx="291">
                  <c:v>103</c:v>
                </c:pt>
                <c:pt idx="292">
                  <c:v>92</c:v>
                </c:pt>
                <c:pt idx="293">
                  <c:v>142</c:v>
                </c:pt>
                <c:pt idx="294">
                  <c:v>107</c:v>
                </c:pt>
                <c:pt idx="295">
                  <c:v>103</c:v>
                </c:pt>
                <c:pt idx="296">
                  <c:v>110</c:v>
                </c:pt>
                <c:pt idx="297">
                  <c:v>106</c:v>
                </c:pt>
                <c:pt idx="298">
                  <c:v>113</c:v>
                </c:pt>
                <c:pt idx="299">
                  <c:v>96</c:v>
                </c:pt>
                <c:pt idx="300">
                  <c:v>93</c:v>
                </c:pt>
                <c:pt idx="301">
                  <c:v>98</c:v>
                </c:pt>
                <c:pt idx="302">
                  <c:v>80</c:v>
                </c:pt>
                <c:pt idx="303">
                  <c:v>84</c:v>
                </c:pt>
                <c:pt idx="304">
                  <c:v>80</c:v>
                </c:pt>
                <c:pt idx="305">
                  <c:v>84</c:v>
                </c:pt>
                <c:pt idx="306">
                  <c:v>75</c:v>
                </c:pt>
                <c:pt idx="307">
                  <c:v>93</c:v>
                </c:pt>
                <c:pt idx="308">
                  <c:v>102</c:v>
                </c:pt>
                <c:pt idx="309">
                  <c:v>76</c:v>
                </c:pt>
                <c:pt idx="310">
                  <c:v>74</c:v>
                </c:pt>
                <c:pt idx="311">
                  <c:v>76</c:v>
                </c:pt>
                <c:pt idx="312">
                  <c:v>96</c:v>
                </c:pt>
                <c:pt idx="313">
                  <c:v>48</c:v>
                </c:pt>
                <c:pt idx="314">
                  <c:v>92</c:v>
                </c:pt>
                <c:pt idx="315">
                  <c:v>82</c:v>
                </c:pt>
                <c:pt idx="316">
                  <c:v>69</c:v>
                </c:pt>
                <c:pt idx="317">
                  <c:v>57</c:v>
                </c:pt>
                <c:pt idx="318">
                  <c:v>67</c:v>
                </c:pt>
                <c:pt idx="319">
                  <c:v>101</c:v>
                </c:pt>
                <c:pt idx="320">
                  <c:v>62</c:v>
                </c:pt>
                <c:pt idx="321">
                  <c:v>101</c:v>
                </c:pt>
                <c:pt idx="322">
                  <c:v>86</c:v>
                </c:pt>
                <c:pt idx="323">
                  <c:v>67</c:v>
                </c:pt>
                <c:pt idx="324">
                  <c:v>68</c:v>
                </c:pt>
                <c:pt idx="325">
                  <c:v>78</c:v>
                </c:pt>
                <c:pt idx="326">
                  <c:v>106</c:v>
                </c:pt>
                <c:pt idx="327">
                  <c:v>80</c:v>
                </c:pt>
                <c:pt idx="328">
                  <c:v>80</c:v>
                </c:pt>
              </c:numCache>
            </c:numRef>
          </c:xVal>
          <c:yVal>
            <c:numRef>
              <c:f>Giornaliero!$C$2:$C$4145</c:f>
              <c:numCache>
                <c:formatCode>General</c:formatCode>
                <c:ptCount val="329"/>
                <c:pt idx="0">
                  <c:v>63.39</c:v>
                </c:pt>
                <c:pt idx="1">
                  <c:v>63.5</c:v>
                </c:pt>
                <c:pt idx="2">
                  <c:v>62.07</c:v>
                </c:pt>
                <c:pt idx="3">
                  <c:v>62.56</c:v>
                </c:pt>
                <c:pt idx="4">
                  <c:v>60.44</c:v>
                </c:pt>
                <c:pt idx="5">
                  <c:v>66.11</c:v>
                </c:pt>
                <c:pt idx="6">
                  <c:v>66.11</c:v>
                </c:pt>
                <c:pt idx="7">
                  <c:v>65.05</c:v>
                </c:pt>
                <c:pt idx="8">
                  <c:v>57.1</c:v>
                </c:pt>
                <c:pt idx="9">
                  <c:v>59.26</c:v>
                </c:pt>
                <c:pt idx="10">
                  <c:v>59.2</c:v>
                </c:pt>
                <c:pt idx="11">
                  <c:v>59.92</c:v>
                </c:pt>
                <c:pt idx="12">
                  <c:v>60.37</c:v>
                </c:pt>
                <c:pt idx="13">
                  <c:v>59.62</c:v>
                </c:pt>
                <c:pt idx="14">
                  <c:v>62.23</c:v>
                </c:pt>
                <c:pt idx="15">
                  <c:v>60.25</c:v>
                </c:pt>
                <c:pt idx="16">
                  <c:v>60.25</c:v>
                </c:pt>
                <c:pt idx="17">
                  <c:v>62.11</c:v>
                </c:pt>
                <c:pt idx="18">
                  <c:v>62.67</c:v>
                </c:pt>
                <c:pt idx="19">
                  <c:v>60.03</c:v>
                </c:pt>
                <c:pt idx="20">
                  <c:v>60.61</c:v>
                </c:pt>
                <c:pt idx="21">
                  <c:v>60.88</c:v>
                </c:pt>
                <c:pt idx="22">
                  <c:v>58.32</c:v>
                </c:pt>
                <c:pt idx="23">
                  <c:v>58.17</c:v>
                </c:pt>
                <c:pt idx="24">
                  <c:v>59.6</c:v>
                </c:pt>
                <c:pt idx="25">
                  <c:v>62.95</c:v>
                </c:pt>
                <c:pt idx="26">
                  <c:v>60.3</c:v>
                </c:pt>
                <c:pt idx="27">
                  <c:v>58.87</c:v>
                </c:pt>
                <c:pt idx="28">
                  <c:v>63.39</c:v>
                </c:pt>
                <c:pt idx="29">
                  <c:v>61.59</c:v>
                </c:pt>
                <c:pt idx="30">
                  <c:v>58.76</c:v>
                </c:pt>
                <c:pt idx="31">
                  <c:v>58.3</c:v>
                </c:pt>
                <c:pt idx="32">
                  <c:v>61.3</c:v>
                </c:pt>
                <c:pt idx="33">
                  <c:v>59.2</c:v>
                </c:pt>
                <c:pt idx="34">
                  <c:v>60.2</c:v>
                </c:pt>
                <c:pt idx="35">
                  <c:v>61.4</c:v>
                </c:pt>
                <c:pt idx="36">
                  <c:v>57.3</c:v>
                </c:pt>
                <c:pt idx="37">
                  <c:v>59.3</c:v>
                </c:pt>
                <c:pt idx="38">
                  <c:v>56.8</c:v>
                </c:pt>
                <c:pt idx="42">
                  <c:v>61</c:v>
                </c:pt>
                <c:pt idx="43">
                  <c:v>60.2</c:v>
                </c:pt>
                <c:pt idx="44">
                  <c:v>58.3</c:v>
                </c:pt>
                <c:pt idx="45">
                  <c:v>61.7</c:v>
                </c:pt>
                <c:pt idx="46">
                  <c:v>61.7</c:v>
                </c:pt>
                <c:pt idx="47">
                  <c:v>59.1</c:v>
                </c:pt>
                <c:pt idx="48">
                  <c:v>59.2</c:v>
                </c:pt>
                <c:pt idx="49">
                  <c:v>62.5</c:v>
                </c:pt>
                <c:pt idx="50">
                  <c:v>57.3</c:v>
                </c:pt>
                <c:pt idx="51">
                  <c:v>56.3</c:v>
                </c:pt>
                <c:pt idx="52">
                  <c:v>57.5</c:v>
                </c:pt>
                <c:pt idx="53">
                  <c:v>63.1</c:v>
                </c:pt>
                <c:pt idx="54">
                  <c:v>59.8</c:v>
                </c:pt>
                <c:pt idx="55">
                  <c:v>59.9</c:v>
                </c:pt>
                <c:pt idx="56">
                  <c:v>60.9</c:v>
                </c:pt>
                <c:pt idx="57">
                  <c:v>63.6</c:v>
                </c:pt>
                <c:pt idx="58">
                  <c:v>59.3</c:v>
                </c:pt>
                <c:pt idx="59">
                  <c:v>59.9</c:v>
                </c:pt>
                <c:pt idx="60">
                  <c:v>62.16</c:v>
                </c:pt>
                <c:pt idx="61">
                  <c:v>59.79</c:v>
                </c:pt>
                <c:pt idx="62">
                  <c:v>59.32</c:v>
                </c:pt>
                <c:pt idx="63">
                  <c:v>64.47</c:v>
                </c:pt>
                <c:pt idx="64">
                  <c:v>60.54</c:v>
                </c:pt>
                <c:pt idx="65">
                  <c:v>60.23</c:v>
                </c:pt>
                <c:pt idx="66">
                  <c:v>61.87</c:v>
                </c:pt>
                <c:pt idx="67">
                  <c:v>60.88</c:v>
                </c:pt>
                <c:pt idx="68">
                  <c:v>61.56</c:v>
                </c:pt>
                <c:pt idx="69">
                  <c:v>61.1</c:v>
                </c:pt>
                <c:pt idx="70">
                  <c:v>63.69</c:v>
                </c:pt>
                <c:pt idx="71">
                  <c:v>60.86</c:v>
                </c:pt>
                <c:pt idx="72">
                  <c:v>60.84</c:v>
                </c:pt>
                <c:pt idx="73">
                  <c:v>59.1</c:v>
                </c:pt>
                <c:pt idx="74">
                  <c:v>62.4</c:v>
                </c:pt>
                <c:pt idx="75">
                  <c:v>60.98</c:v>
                </c:pt>
                <c:pt idx="76">
                  <c:v>60.03</c:v>
                </c:pt>
                <c:pt idx="77">
                  <c:v>61.71</c:v>
                </c:pt>
                <c:pt idx="78">
                  <c:v>58.79</c:v>
                </c:pt>
                <c:pt idx="79">
                  <c:v>61.16</c:v>
                </c:pt>
                <c:pt idx="80">
                  <c:v>60.27</c:v>
                </c:pt>
                <c:pt idx="81">
                  <c:v>61.08</c:v>
                </c:pt>
                <c:pt idx="82">
                  <c:v>60.93</c:v>
                </c:pt>
                <c:pt idx="83">
                  <c:v>62.74</c:v>
                </c:pt>
                <c:pt idx="84">
                  <c:v>61.94</c:v>
                </c:pt>
                <c:pt idx="85">
                  <c:v>64.040000000000006</c:v>
                </c:pt>
                <c:pt idx="86">
                  <c:v>62.02</c:v>
                </c:pt>
                <c:pt idx="87">
                  <c:v>62.96</c:v>
                </c:pt>
                <c:pt idx="88">
                  <c:v>63.05</c:v>
                </c:pt>
                <c:pt idx="89">
                  <c:v>61.13</c:v>
                </c:pt>
                <c:pt idx="90">
                  <c:v>61.85</c:v>
                </c:pt>
                <c:pt idx="91">
                  <c:v>62.73</c:v>
                </c:pt>
                <c:pt idx="92">
                  <c:v>62.15</c:v>
                </c:pt>
                <c:pt idx="93">
                  <c:v>63.03</c:v>
                </c:pt>
                <c:pt idx="94">
                  <c:v>63.23</c:v>
                </c:pt>
                <c:pt idx="95">
                  <c:v>63.75</c:v>
                </c:pt>
                <c:pt idx="96">
                  <c:v>62.51</c:v>
                </c:pt>
                <c:pt idx="97">
                  <c:v>63.87</c:v>
                </c:pt>
                <c:pt idx="98">
                  <c:v>61.79</c:v>
                </c:pt>
                <c:pt idx="99">
                  <c:v>63.26</c:v>
                </c:pt>
                <c:pt idx="100">
                  <c:v>65.97</c:v>
                </c:pt>
                <c:pt idx="101">
                  <c:v>64.459999999999994</c:v>
                </c:pt>
                <c:pt idx="102">
                  <c:v>63.86</c:v>
                </c:pt>
                <c:pt idx="103">
                  <c:v>62.45</c:v>
                </c:pt>
                <c:pt idx="104">
                  <c:v>62.67</c:v>
                </c:pt>
                <c:pt idx="105">
                  <c:v>63.08</c:v>
                </c:pt>
                <c:pt idx="106">
                  <c:v>62.94</c:v>
                </c:pt>
                <c:pt idx="107">
                  <c:v>63.52</c:v>
                </c:pt>
                <c:pt idx="108">
                  <c:v>63.42</c:v>
                </c:pt>
                <c:pt idx="109">
                  <c:v>63.7</c:v>
                </c:pt>
                <c:pt idx="110">
                  <c:v>62.24</c:v>
                </c:pt>
                <c:pt idx="111">
                  <c:v>62.71</c:v>
                </c:pt>
                <c:pt idx="112">
                  <c:v>65.03</c:v>
                </c:pt>
                <c:pt idx="113">
                  <c:v>68.040000000000006</c:v>
                </c:pt>
                <c:pt idx="114">
                  <c:v>64.739999999999995</c:v>
                </c:pt>
                <c:pt idx="115">
                  <c:v>63</c:v>
                </c:pt>
                <c:pt idx="116">
                  <c:v>62.21</c:v>
                </c:pt>
                <c:pt idx="117">
                  <c:v>62.41</c:v>
                </c:pt>
                <c:pt idx="118">
                  <c:v>62.02</c:v>
                </c:pt>
                <c:pt idx="119">
                  <c:v>63.21</c:v>
                </c:pt>
                <c:pt idx="120">
                  <c:v>61.28</c:v>
                </c:pt>
                <c:pt idx="121">
                  <c:v>62.55</c:v>
                </c:pt>
                <c:pt idx="122">
                  <c:v>62.68</c:v>
                </c:pt>
                <c:pt idx="123">
                  <c:v>64.72</c:v>
                </c:pt>
                <c:pt idx="124">
                  <c:v>63.75</c:v>
                </c:pt>
                <c:pt idx="125">
                  <c:v>62.94</c:v>
                </c:pt>
                <c:pt idx="126">
                  <c:v>62.69</c:v>
                </c:pt>
                <c:pt idx="127">
                  <c:v>62.92</c:v>
                </c:pt>
                <c:pt idx="128">
                  <c:v>63.9</c:v>
                </c:pt>
                <c:pt idx="129">
                  <c:v>62.94</c:v>
                </c:pt>
                <c:pt idx="130">
                  <c:v>63.24</c:v>
                </c:pt>
                <c:pt idx="131">
                  <c:v>61.93</c:v>
                </c:pt>
                <c:pt idx="132">
                  <c:v>61.92</c:v>
                </c:pt>
                <c:pt idx="133">
                  <c:v>64.75</c:v>
                </c:pt>
                <c:pt idx="134">
                  <c:v>62.26</c:v>
                </c:pt>
                <c:pt idx="135">
                  <c:v>62.08</c:v>
                </c:pt>
                <c:pt idx="136">
                  <c:v>67.540000000000006</c:v>
                </c:pt>
                <c:pt idx="137">
                  <c:v>63.42</c:v>
                </c:pt>
                <c:pt idx="138">
                  <c:v>61.91</c:v>
                </c:pt>
                <c:pt idx="139">
                  <c:v>63.39</c:v>
                </c:pt>
                <c:pt idx="140">
                  <c:v>63.41</c:v>
                </c:pt>
                <c:pt idx="141">
                  <c:v>63.65</c:v>
                </c:pt>
                <c:pt idx="142">
                  <c:v>63.86</c:v>
                </c:pt>
                <c:pt idx="143">
                  <c:v>63.12</c:v>
                </c:pt>
                <c:pt idx="144">
                  <c:v>62.67</c:v>
                </c:pt>
                <c:pt idx="145">
                  <c:v>63.16</c:v>
                </c:pt>
                <c:pt idx="146">
                  <c:v>61.56</c:v>
                </c:pt>
                <c:pt idx="150">
                  <c:v>62.79</c:v>
                </c:pt>
                <c:pt idx="151">
                  <c:v>64.83</c:v>
                </c:pt>
                <c:pt idx="152">
                  <c:v>62.71</c:v>
                </c:pt>
                <c:pt idx="153">
                  <c:v>63.77</c:v>
                </c:pt>
                <c:pt idx="154">
                  <c:v>64.03</c:v>
                </c:pt>
                <c:pt idx="155">
                  <c:v>62.34</c:v>
                </c:pt>
                <c:pt idx="156">
                  <c:v>62.83</c:v>
                </c:pt>
                <c:pt idx="157">
                  <c:v>63.22</c:v>
                </c:pt>
                <c:pt idx="158">
                  <c:v>62.86</c:v>
                </c:pt>
                <c:pt idx="159">
                  <c:v>63.09</c:v>
                </c:pt>
                <c:pt idx="160">
                  <c:v>62.95</c:v>
                </c:pt>
                <c:pt idx="161">
                  <c:v>64.13</c:v>
                </c:pt>
                <c:pt idx="162">
                  <c:v>63.02</c:v>
                </c:pt>
                <c:pt idx="163">
                  <c:v>62.8</c:v>
                </c:pt>
                <c:pt idx="164">
                  <c:v>63.6</c:v>
                </c:pt>
                <c:pt idx="165">
                  <c:v>64.03</c:v>
                </c:pt>
                <c:pt idx="166">
                  <c:v>62.79</c:v>
                </c:pt>
                <c:pt idx="167">
                  <c:v>63.62</c:v>
                </c:pt>
                <c:pt idx="168">
                  <c:v>62.91</c:v>
                </c:pt>
                <c:pt idx="169">
                  <c:v>61.94</c:v>
                </c:pt>
                <c:pt idx="170">
                  <c:v>63.13</c:v>
                </c:pt>
                <c:pt idx="171">
                  <c:v>63.06</c:v>
                </c:pt>
                <c:pt idx="172">
                  <c:v>62.34</c:v>
                </c:pt>
                <c:pt idx="173">
                  <c:v>63.22</c:v>
                </c:pt>
                <c:pt idx="174">
                  <c:v>64.61</c:v>
                </c:pt>
                <c:pt idx="175">
                  <c:v>70.38</c:v>
                </c:pt>
                <c:pt idx="176">
                  <c:v>68.64</c:v>
                </c:pt>
                <c:pt idx="177">
                  <c:v>63.52</c:v>
                </c:pt>
                <c:pt idx="178">
                  <c:v>62.27</c:v>
                </c:pt>
                <c:pt idx="179">
                  <c:v>63.28</c:v>
                </c:pt>
                <c:pt idx="180">
                  <c:v>61.77</c:v>
                </c:pt>
                <c:pt idx="181">
                  <c:v>63.73</c:v>
                </c:pt>
                <c:pt idx="182">
                  <c:v>63.19</c:v>
                </c:pt>
                <c:pt idx="183">
                  <c:v>63.32</c:v>
                </c:pt>
                <c:pt idx="184">
                  <c:v>63.21</c:v>
                </c:pt>
                <c:pt idx="185">
                  <c:v>63.01</c:v>
                </c:pt>
                <c:pt idx="186">
                  <c:v>62.32</c:v>
                </c:pt>
                <c:pt idx="187">
                  <c:v>62.53</c:v>
                </c:pt>
                <c:pt idx="188">
                  <c:v>63.57</c:v>
                </c:pt>
                <c:pt idx="189">
                  <c:v>63.78</c:v>
                </c:pt>
                <c:pt idx="190">
                  <c:v>63.38</c:v>
                </c:pt>
                <c:pt idx="191">
                  <c:v>63.43</c:v>
                </c:pt>
                <c:pt idx="192">
                  <c:v>62.88</c:v>
                </c:pt>
                <c:pt idx="193">
                  <c:v>63.75</c:v>
                </c:pt>
                <c:pt idx="194">
                  <c:v>63.9</c:v>
                </c:pt>
                <c:pt idx="195">
                  <c:v>63.48</c:v>
                </c:pt>
                <c:pt idx="196">
                  <c:v>62.65</c:v>
                </c:pt>
                <c:pt idx="197">
                  <c:v>63.36</c:v>
                </c:pt>
                <c:pt idx="198">
                  <c:v>62.88</c:v>
                </c:pt>
                <c:pt idx="199">
                  <c:v>63.04</c:v>
                </c:pt>
                <c:pt idx="200">
                  <c:v>62.85</c:v>
                </c:pt>
                <c:pt idx="201">
                  <c:v>63.78</c:v>
                </c:pt>
                <c:pt idx="202">
                  <c:v>64.349999999999994</c:v>
                </c:pt>
                <c:pt idx="203">
                  <c:v>64.75</c:v>
                </c:pt>
                <c:pt idx="204">
                  <c:v>63.61</c:v>
                </c:pt>
                <c:pt idx="205">
                  <c:v>62.49</c:v>
                </c:pt>
                <c:pt idx="206">
                  <c:v>61.94</c:v>
                </c:pt>
                <c:pt idx="207">
                  <c:v>61.72</c:v>
                </c:pt>
                <c:pt idx="208">
                  <c:v>63.08</c:v>
                </c:pt>
                <c:pt idx="209">
                  <c:v>63.51</c:v>
                </c:pt>
                <c:pt idx="210">
                  <c:v>63.14</c:v>
                </c:pt>
                <c:pt idx="211">
                  <c:v>62.93</c:v>
                </c:pt>
                <c:pt idx="212">
                  <c:v>62.52</c:v>
                </c:pt>
                <c:pt idx="213">
                  <c:v>62.92</c:v>
                </c:pt>
                <c:pt idx="214">
                  <c:v>63.74</c:v>
                </c:pt>
                <c:pt idx="215">
                  <c:v>63.2</c:v>
                </c:pt>
                <c:pt idx="216">
                  <c:v>63.04</c:v>
                </c:pt>
                <c:pt idx="217">
                  <c:v>62.23</c:v>
                </c:pt>
                <c:pt idx="218">
                  <c:v>62.76</c:v>
                </c:pt>
                <c:pt idx="219">
                  <c:v>62.45</c:v>
                </c:pt>
                <c:pt idx="220">
                  <c:v>63</c:v>
                </c:pt>
                <c:pt idx="221">
                  <c:v>63.33</c:v>
                </c:pt>
                <c:pt idx="222">
                  <c:v>63.35</c:v>
                </c:pt>
                <c:pt idx="223">
                  <c:v>63.02</c:v>
                </c:pt>
                <c:pt idx="224">
                  <c:v>63.51</c:v>
                </c:pt>
                <c:pt idx="225">
                  <c:v>63.18</c:v>
                </c:pt>
                <c:pt idx="226">
                  <c:v>63.48</c:v>
                </c:pt>
                <c:pt idx="227">
                  <c:v>63.79</c:v>
                </c:pt>
                <c:pt idx="228">
                  <c:v>64.27</c:v>
                </c:pt>
                <c:pt idx="229">
                  <c:v>63.21</c:v>
                </c:pt>
                <c:pt idx="230">
                  <c:v>64.22</c:v>
                </c:pt>
                <c:pt idx="231">
                  <c:v>65.94</c:v>
                </c:pt>
                <c:pt idx="232">
                  <c:v>65.040000000000006</c:v>
                </c:pt>
                <c:pt idx="233">
                  <c:v>63.03</c:v>
                </c:pt>
                <c:pt idx="234">
                  <c:v>61.72</c:v>
                </c:pt>
                <c:pt idx="235">
                  <c:v>62.37</c:v>
                </c:pt>
                <c:pt idx="236">
                  <c:v>63.01</c:v>
                </c:pt>
                <c:pt idx="237">
                  <c:v>63.54</c:v>
                </c:pt>
                <c:pt idx="238">
                  <c:v>63.11</c:v>
                </c:pt>
                <c:pt idx="239">
                  <c:v>64.12</c:v>
                </c:pt>
                <c:pt idx="240">
                  <c:v>63.48</c:v>
                </c:pt>
                <c:pt idx="241">
                  <c:v>63.66</c:v>
                </c:pt>
                <c:pt idx="242">
                  <c:v>63.1</c:v>
                </c:pt>
                <c:pt idx="243">
                  <c:v>63.35</c:v>
                </c:pt>
                <c:pt idx="244">
                  <c:v>63.34</c:v>
                </c:pt>
                <c:pt idx="245">
                  <c:v>63.62</c:v>
                </c:pt>
                <c:pt idx="246">
                  <c:v>62.39</c:v>
                </c:pt>
                <c:pt idx="247">
                  <c:v>63.79</c:v>
                </c:pt>
                <c:pt idx="248">
                  <c:v>62.36</c:v>
                </c:pt>
                <c:pt idx="249">
                  <c:v>62.81</c:v>
                </c:pt>
                <c:pt idx="250">
                  <c:v>63.33</c:v>
                </c:pt>
                <c:pt idx="251">
                  <c:v>64.25</c:v>
                </c:pt>
                <c:pt idx="252">
                  <c:v>64.62</c:v>
                </c:pt>
                <c:pt idx="253">
                  <c:v>63.52</c:v>
                </c:pt>
                <c:pt idx="256">
                  <c:v>64.760000000000005</c:v>
                </c:pt>
                <c:pt idx="257">
                  <c:v>68.290000000000006</c:v>
                </c:pt>
                <c:pt idx="258">
                  <c:v>64.290000000000006</c:v>
                </c:pt>
                <c:pt idx="259">
                  <c:v>64.73</c:v>
                </c:pt>
                <c:pt idx="260">
                  <c:v>64.010000000000005</c:v>
                </c:pt>
                <c:pt idx="261">
                  <c:v>66.150000000000006</c:v>
                </c:pt>
                <c:pt idx="262">
                  <c:v>65.75</c:v>
                </c:pt>
                <c:pt idx="263">
                  <c:v>63.99</c:v>
                </c:pt>
                <c:pt idx="264">
                  <c:v>63.16</c:v>
                </c:pt>
                <c:pt idx="265">
                  <c:v>63.67</c:v>
                </c:pt>
                <c:pt idx="266">
                  <c:v>65.59</c:v>
                </c:pt>
                <c:pt idx="267">
                  <c:v>63.09</c:v>
                </c:pt>
                <c:pt idx="268">
                  <c:v>63.63</c:v>
                </c:pt>
                <c:pt idx="269">
                  <c:v>62.56</c:v>
                </c:pt>
                <c:pt idx="270">
                  <c:v>62.99</c:v>
                </c:pt>
                <c:pt idx="271">
                  <c:v>63.93</c:v>
                </c:pt>
                <c:pt idx="272">
                  <c:v>62.34</c:v>
                </c:pt>
                <c:pt idx="273">
                  <c:v>64.180000000000007</c:v>
                </c:pt>
                <c:pt idx="274">
                  <c:v>62.93</c:v>
                </c:pt>
                <c:pt idx="275">
                  <c:v>63.78</c:v>
                </c:pt>
                <c:pt idx="276">
                  <c:v>64.739999999999995</c:v>
                </c:pt>
                <c:pt idx="277">
                  <c:v>64.52</c:v>
                </c:pt>
                <c:pt idx="278">
                  <c:v>64.87</c:v>
                </c:pt>
                <c:pt idx="279">
                  <c:v>62.9</c:v>
                </c:pt>
                <c:pt idx="280">
                  <c:v>63.28</c:v>
                </c:pt>
                <c:pt idx="281">
                  <c:v>62.73</c:v>
                </c:pt>
                <c:pt idx="282">
                  <c:v>62.61</c:v>
                </c:pt>
                <c:pt idx="283">
                  <c:v>64.08</c:v>
                </c:pt>
                <c:pt idx="284">
                  <c:v>63.88</c:v>
                </c:pt>
                <c:pt idx="285">
                  <c:v>63.03</c:v>
                </c:pt>
                <c:pt idx="286">
                  <c:v>64.209999999999994</c:v>
                </c:pt>
                <c:pt idx="287">
                  <c:v>64.11</c:v>
                </c:pt>
                <c:pt idx="288">
                  <c:v>63.06</c:v>
                </c:pt>
                <c:pt idx="289">
                  <c:v>61.09</c:v>
                </c:pt>
                <c:pt idx="290">
                  <c:v>61.15</c:v>
                </c:pt>
                <c:pt idx="291">
                  <c:v>63.8</c:v>
                </c:pt>
                <c:pt idx="292">
                  <c:v>63.32</c:v>
                </c:pt>
                <c:pt idx="293">
                  <c:v>63.87</c:v>
                </c:pt>
                <c:pt idx="294">
                  <c:v>63.24</c:v>
                </c:pt>
                <c:pt idx="295">
                  <c:v>63.43</c:v>
                </c:pt>
                <c:pt idx="296">
                  <c:v>62.22</c:v>
                </c:pt>
                <c:pt idx="297">
                  <c:v>61.88</c:v>
                </c:pt>
                <c:pt idx="298">
                  <c:v>62.17</c:v>
                </c:pt>
                <c:pt idx="299">
                  <c:v>62.77</c:v>
                </c:pt>
                <c:pt idx="300">
                  <c:v>63.5</c:v>
                </c:pt>
                <c:pt idx="301">
                  <c:v>62.88</c:v>
                </c:pt>
                <c:pt idx="302">
                  <c:v>63.35</c:v>
                </c:pt>
                <c:pt idx="303">
                  <c:v>63.41</c:v>
                </c:pt>
                <c:pt idx="304">
                  <c:v>62.84</c:v>
                </c:pt>
                <c:pt idx="305">
                  <c:v>62.8</c:v>
                </c:pt>
                <c:pt idx="306">
                  <c:v>62.16</c:v>
                </c:pt>
                <c:pt idx="307">
                  <c:v>62.44</c:v>
                </c:pt>
                <c:pt idx="308">
                  <c:v>65.3</c:v>
                </c:pt>
                <c:pt idx="309">
                  <c:v>62.41</c:v>
                </c:pt>
                <c:pt idx="310">
                  <c:v>63.73</c:v>
                </c:pt>
                <c:pt idx="311">
                  <c:v>64.540000000000006</c:v>
                </c:pt>
                <c:pt idx="312">
                  <c:v>63.88</c:v>
                </c:pt>
                <c:pt idx="313">
                  <c:v>61.15</c:v>
                </c:pt>
                <c:pt idx="314">
                  <c:v>64.209999999999994</c:v>
                </c:pt>
                <c:pt idx="315">
                  <c:v>62.31</c:v>
                </c:pt>
                <c:pt idx="316">
                  <c:v>61.96</c:v>
                </c:pt>
                <c:pt idx="317">
                  <c:v>59.64</c:v>
                </c:pt>
                <c:pt idx="318">
                  <c:v>61.22</c:v>
                </c:pt>
                <c:pt idx="319">
                  <c:v>62.67</c:v>
                </c:pt>
                <c:pt idx="320">
                  <c:v>62.18</c:v>
                </c:pt>
                <c:pt idx="321">
                  <c:v>64.61</c:v>
                </c:pt>
                <c:pt idx="322">
                  <c:v>62.56</c:v>
                </c:pt>
                <c:pt idx="323">
                  <c:v>62.29</c:v>
                </c:pt>
                <c:pt idx="324">
                  <c:v>61.56</c:v>
                </c:pt>
                <c:pt idx="325">
                  <c:v>63.9</c:v>
                </c:pt>
                <c:pt idx="326">
                  <c:v>66.87</c:v>
                </c:pt>
                <c:pt idx="327">
                  <c:v>65.680000000000007</c:v>
                </c:pt>
                <c:pt idx="328">
                  <c:v>61.69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1D-8642-95E2-E8DDB4190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076160"/>
        <c:axId val="1382078432"/>
      </c:scatterChart>
      <c:valAx>
        <c:axId val="138207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Eventi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382078432"/>
        <c:crosses val="autoZero"/>
        <c:crossBetween val="midCat"/>
      </c:valAx>
      <c:valAx>
        <c:axId val="138207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LVA DBA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38207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[dati_rumore_v2.xlsx]Giornaliero!PivotTable12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Numero di giorni per ogni condizione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Giornaliero!$T$19:$T$20</c:f>
              <c:strCache>
                <c:ptCount val="1"/>
                <c:pt idx="0">
                  <c:v>LVA TOT &gt; LVA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Giornaliero!$S$21:$S$33</c:f>
              <c:strCach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strCache>
            </c:strRef>
          </c:cat>
          <c:val>
            <c:numRef>
              <c:f>Giornaliero!$T$21:$T$33</c:f>
              <c:numCache>
                <c:formatCode>0</c:formatCode>
                <c:ptCount val="12"/>
                <c:pt idx="0">
                  <c:v>360</c:v>
                </c:pt>
                <c:pt idx="1">
                  <c:v>129</c:v>
                </c:pt>
                <c:pt idx="2">
                  <c:v>83</c:v>
                </c:pt>
                <c:pt idx="3">
                  <c:v>67</c:v>
                </c:pt>
                <c:pt idx="4">
                  <c:v>73</c:v>
                </c:pt>
                <c:pt idx="5">
                  <c:v>32</c:v>
                </c:pt>
                <c:pt idx="6">
                  <c:v>15</c:v>
                </c:pt>
                <c:pt idx="7">
                  <c:v>196</c:v>
                </c:pt>
                <c:pt idx="8">
                  <c:v>222</c:v>
                </c:pt>
                <c:pt idx="9">
                  <c:v>110</c:v>
                </c:pt>
                <c:pt idx="10">
                  <c:v>67</c:v>
                </c:pt>
                <c:pt idx="11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C-134A-BA03-EFB851C51D9D}"/>
            </c:ext>
          </c:extLst>
        </c:ser>
        <c:ser>
          <c:idx val="1"/>
          <c:order val="1"/>
          <c:tx>
            <c:strRef>
              <c:f>Giornaliero!$U$19:$U$20</c:f>
              <c:strCache>
                <c:ptCount val="1"/>
                <c:pt idx="0">
                  <c:v>LVA TOT = LVA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Giornaliero!$S$21:$S$33</c:f>
              <c:strCach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strCache>
            </c:strRef>
          </c:cat>
          <c:val>
            <c:numRef>
              <c:f>Giornaliero!$U$21:$U$33</c:f>
              <c:numCache>
                <c:formatCode>0</c:formatCode>
                <c:ptCount val="12"/>
                <c:pt idx="0">
                  <c:v>3</c:v>
                </c:pt>
                <c:pt idx="1">
                  <c:v>223</c:v>
                </c:pt>
                <c:pt idx="2">
                  <c:v>232</c:v>
                </c:pt>
                <c:pt idx="3">
                  <c:v>289</c:v>
                </c:pt>
                <c:pt idx="4">
                  <c:v>267</c:v>
                </c:pt>
                <c:pt idx="5">
                  <c:v>295</c:v>
                </c:pt>
                <c:pt idx="6">
                  <c:v>308</c:v>
                </c:pt>
                <c:pt idx="7">
                  <c:v>58</c:v>
                </c:pt>
                <c:pt idx="8">
                  <c:v>126</c:v>
                </c:pt>
                <c:pt idx="9">
                  <c:v>249</c:v>
                </c:pt>
                <c:pt idx="10">
                  <c:v>288</c:v>
                </c:pt>
                <c:pt idx="11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AC-134A-BA03-EFB851C51D9D}"/>
            </c:ext>
          </c:extLst>
        </c:ser>
        <c:ser>
          <c:idx val="2"/>
          <c:order val="2"/>
          <c:tx>
            <c:strRef>
              <c:f>Giornaliero!$V$19:$V$20</c:f>
              <c:strCache>
                <c:ptCount val="1"/>
                <c:pt idx="0">
                  <c:v>NO DATI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Giornaliero!$S$21:$S$33</c:f>
              <c:strCach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strCache>
            </c:strRef>
          </c:cat>
          <c:val>
            <c:numRef>
              <c:f>Giornaliero!$V$21:$V$33</c:f>
              <c:numCache>
                <c:formatCode>0</c:formatCode>
                <c:ptCount val="12"/>
                <c:pt idx="0">
                  <c:v>1</c:v>
                </c:pt>
                <c:pt idx="1">
                  <c:v>12</c:v>
                </c:pt>
                <c:pt idx="3">
                  <c:v>8</c:v>
                </c:pt>
                <c:pt idx="4">
                  <c:v>24</c:v>
                </c:pt>
                <c:pt idx="5">
                  <c:v>2</c:v>
                </c:pt>
                <c:pt idx="6">
                  <c:v>6</c:v>
                </c:pt>
                <c:pt idx="7">
                  <c:v>40</c:v>
                </c:pt>
                <c:pt idx="8">
                  <c:v>16</c:v>
                </c:pt>
                <c:pt idx="9">
                  <c:v>5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AC-134A-BA03-EFB851C51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3168928"/>
        <c:axId val="926596896"/>
      </c:barChart>
      <c:catAx>
        <c:axId val="16531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926596896"/>
        <c:crosses val="autoZero"/>
        <c:auto val="1"/>
        <c:lblAlgn val="ctr"/>
        <c:lblOffset val="100"/>
        <c:noMultiLvlLbl val="0"/>
      </c:catAx>
      <c:valAx>
        <c:axId val="92659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65316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[dati_rumore_v2.xlsx]Giornaliero!PivotTable13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Giornaliero!$T$53:$T$54</c:f>
              <c:strCache>
                <c:ptCount val="1"/>
                <c:pt idx="0">
                  <c:v>LVA &lt; LVA BG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Giornaliero!$S$55:$S$67</c:f>
              <c:strCach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strCache>
            </c:strRef>
          </c:cat>
          <c:val>
            <c:numRef>
              <c:f>Giornaliero!$T$55:$T$67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29</c:v>
                </c:pt>
                <c:pt idx="8">
                  <c:v>18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5-B549-8B47-B1712A3D21B1}"/>
            </c:ext>
          </c:extLst>
        </c:ser>
        <c:ser>
          <c:idx val="1"/>
          <c:order val="1"/>
          <c:tx>
            <c:strRef>
              <c:f>Giornaliero!$U$53:$U$54</c:f>
              <c:strCache>
                <c:ptCount val="1"/>
                <c:pt idx="0">
                  <c:v>LVA &gt; LVA BG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Giornaliero!$S$55:$S$67</c:f>
              <c:strCach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strCache>
            </c:strRef>
          </c:cat>
          <c:val>
            <c:numRef>
              <c:f>Giornaliero!$U$55:$U$67</c:f>
              <c:numCache>
                <c:formatCode>General</c:formatCode>
                <c:ptCount val="12"/>
                <c:pt idx="0">
                  <c:v>361</c:v>
                </c:pt>
                <c:pt idx="1">
                  <c:v>350</c:v>
                </c:pt>
                <c:pt idx="2">
                  <c:v>314</c:v>
                </c:pt>
                <c:pt idx="3">
                  <c:v>355</c:v>
                </c:pt>
                <c:pt idx="4">
                  <c:v>338</c:v>
                </c:pt>
                <c:pt idx="5">
                  <c:v>323</c:v>
                </c:pt>
                <c:pt idx="6">
                  <c:v>321</c:v>
                </c:pt>
                <c:pt idx="7">
                  <c:v>225</c:v>
                </c:pt>
                <c:pt idx="8">
                  <c:v>330</c:v>
                </c:pt>
                <c:pt idx="9">
                  <c:v>359</c:v>
                </c:pt>
                <c:pt idx="10">
                  <c:v>354</c:v>
                </c:pt>
                <c:pt idx="11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5-B549-8B47-B1712A3D21B1}"/>
            </c:ext>
          </c:extLst>
        </c:ser>
        <c:ser>
          <c:idx val="2"/>
          <c:order val="2"/>
          <c:tx>
            <c:strRef>
              <c:f>Giornaliero!$V$53:$V$54</c:f>
              <c:strCache>
                <c:ptCount val="1"/>
                <c:pt idx="0">
                  <c:v>NO DATI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Giornaliero!$S$55:$S$67</c:f>
              <c:strCach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strCache>
            </c:strRef>
          </c:cat>
          <c:val>
            <c:numRef>
              <c:f>Giornaliero!$V$55:$V$67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3">
                  <c:v>8</c:v>
                </c:pt>
                <c:pt idx="4">
                  <c:v>24</c:v>
                </c:pt>
                <c:pt idx="5">
                  <c:v>2</c:v>
                </c:pt>
                <c:pt idx="6">
                  <c:v>6</c:v>
                </c:pt>
                <c:pt idx="7">
                  <c:v>40</c:v>
                </c:pt>
                <c:pt idx="8">
                  <c:v>16</c:v>
                </c:pt>
                <c:pt idx="9">
                  <c:v>5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5-B549-8B47-B1712A3D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4938752"/>
        <c:axId val="1382112816"/>
      </c:barChart>
      <c:catAx>
        <c:axId val="17049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382112816"/>
        <c:crosses val="autoZero"/>
        <c:auto val="1"/>
        <c:lblAlgn val="ctr"/>
        <c:lblOffset val="100"/>
        <c:noMultiLvlLbl val="0"/>
      </c:catAx>
      <c:valAx>
        <c:axId val="13821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7049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'zonizzazione lvatot'!$AL$21:$AL$32</c:f>
              <c:numCache>
                <c:formatCode>General</c:formatCod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numCache>
            </c:numRef>
          </c:cat>
          <c:val>
            <c:numRef>
              <c:f>'zonizzazione lvatot'!$AM$21:$AM$32</c:f>
              <c:numCache>
                <c:formatCode>0.00</c:formatCode>
                <c:ptCount val="12"/>
                <c:pt idx="0">
                  <c:v>62.328888888888891</c:v>
                </c:pt>
                <c:pt idx="1">
                  <c:v>63.654095238095238</c:v>
                </c:pt>
                <c:pt idx="2">
                  <c:v>62.677301587301592</c:v>
                </c:pt>
                <c:pt idx="3">
                  <c:v>64.39222222222223</c:v>
                </c:pt>
                <c:pt idx="4">
                  <c:v>64.038492063492058</c:v>
                </c:pt>
                <c:pt idx="5">
                  <c:v>63.188571428571429</c:v>
                </c:pt>
                <c:pt idx="6">
                  <c:v>65.799047619047627</c:v>
                </c:pt>
                <c:pt idx="7">
                  <c:v>60.762666666666668</c:v>
                </c:pt>
                <c:pt idx="8">
                  <c:v>59.805396825396826</c:v>
                </c:pt>
                <c:pt idx="9">
                  <c:v>64.216666666666669</c:v>
                </c:pt>
                <c:pt idx="10">
                  <c:v>65.052380952380958</c:v>
                </c:pt>
                <c:pt idx="11">
                  <c:v>64.744761904761901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5-1347-A01B-88A9E6247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2303888"/>
        <c:axId val="134180499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'zonizzazione lvatot'!$AL$21:$AL$32</c:f>
              <c:numCache>
                <c:formatCode>General</c:formatCod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numCache>
            </c:numRef>
          </c:cat>
          <c:val>
            <c:numRef>
              <c:f>'zonizzazione lvatot'!$AN$21:$AN$32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5-1347-A01B-88A9E6247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303888"/>
        <c:axId val="1341804992"/>
      </c:lineChart>
      <c:catAx>
        <c:axId val="10723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341804992"/>
        <c:crosses val="autoZero"/>
        <c:auto val="1"/>
        <c:lblAlgn val="ctr"/>
        <c:lblOffset val="100"/>
        <c:noMultiLvlLbl val="0"/>
      </c:catAx>
      <c:valAx>
        <c:axId val="13418049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07230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'zonizzazione lva'!$AL$21:$AL$32</c:f>
              <c:numCache>
                <c:formatCode>General</c:formatCod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numCache>
            </c:numRef>
          </c:cat>
          <c:val>
            <c:numRef>
              <c:f>'zonizzazione lva'!$AM$21:$AM$32</c:f>
              <c:numCache>
                <c:formatCode>0.00</c:formatCode>
                <c:ptCount val="12"/>
                <c:pt idx="0">
                  <c:v>62.328888888888891</c:v>
                </c:pt>
                <c:pt idx="1">
                  <c:v>63.654095238095238</c:v>
                </c:pt>
                <c:pt idx="2">
                  <c:v>62.677301587301592</c:v>
                </c:pt>
                <c:pt idx="3">
                  <c:v>64.39222222222223</c:v>
                </c:pt>
                <c:pt idx="4">
                  <c:v>64.038492063492058</c:v>
                </c:pt>
                <c:pt idx="5">
                  <c:v>63.188571428571429</c:v>
                </c:pt>
                <c:pt idx="6">
                  <c:v>65.799047619047627</c:v>
                </c:pt>
                <c:pt idx="7">
                  <c:v>60.762666666666668</c:v>
                </c:pt>
                <c:pt idx="8">
                  <c:v>59.805396825396826</c:v>
                </c:pt>
                <c:pt idx="9">
                  <c:v>64.216666666666669</c:v>
                </c:pt>
                <c:pt idx="10">
                  <c:v>65.052380952380958</c:v>
                </c:pt>
                <c:pt idx="11">
                  <c:v>64.744761904761916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D34F-AEF4-9ECFCEC2F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2303888"/>
        <c:axId val="1341804992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'zonizzazione lva'!$AL$21:$AL$32</c:f>
              <c:numCache>
                <c:formatCode>General</c:formatCod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numCache>
            </c:numRef>
          </c:cat>
          <c:val>
            <c:numRef>
              <c:f>'zonizzazione lva'!$AN$21:$AN$32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0-D34F-AEF4-9ECFCEC2F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303888"/>
        <c:axId val="1341804992"/>
      </c:lineChart>
      <c:catAx>
        <c:axId val="10723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341804992"/>
        <c:crosses val="autoZero"/>
        <c:auto val="1"/>
        <c:lblAlgn val="ctr"/>
        <c:lblOffset val="100"/>
        <c:noMultiLvlLbl val="0"/>
      </c:catAx>
      <c:valAx>
        <c:axId val="13418049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07230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[dati_rumore_v2.xlsx]Eventi!PivotTable5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Andamento numero eventi mensili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Eventi!$C$3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Eventi!$B$4:$B$16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Eventi!$C$4:$C$16</c:f>
              <c:numCache>
                <c:formatCode>General</c:formatCode>
                <c:ptCount val="12"/>
                <c:pt idx="0">
                  <c:v>1516</c:v>
                </c:pt>
                <c:pt idx="1">
                  <c:v>1503</c:v>
                </c:pt>
                <c:pt idx="2">
                  <c:v>1747</c:v>
                </c:pt>
                <c:pt idx="3">
                  <c:v>1977</c:v>
                </c:pt>
                <c:pt idx="4">
                  <c:v>2236</c:v>
                </c:pt>
                <c:pt idx="5">
                  <c:v>2289</c:v>
                </c:pt>
                <c:pt idx="6">
                  <c:v>2064</c:v>
                </c:pt>
                <c:pt idx="7">
                  <c:v>1678</c:v>
                </c:pt>
                <c:pt idx="8">
                  <c:v>2247</c:v>
                </c:pt>
                <c:pt idx="9">
                  <c:v>1920</c:v>
                </c:pt>
                <c:pt idx="10">
                  <c:v>1886</c:v>
                </c:pt>
                <c:pt idx="11">
                  <c:v>2020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B-0146-AEB7-0999BB0CCDF9}"/>
            </c:ext>
          </c:extLst>
        </c:ser>
        <c:ser>
          <c:idx val="1"/>
          <c:order val="1"/>
          <c:tx>
            <c:strRef>
              <c:f>Eventi!$D$3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Eventi!$B$4:$B$16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Eventi!$D$4:$D$16</c:f>
              <c:numCache>
                <c:formatCode>General</c:formatCode>
                <c:ptCount val="12"/>
                <c:pt idx="0">
                  <c:v>1942</c:v>
                </c:pt>
                <c:pt idx="2">
                  <c:v>2082</c:v>
                </c:pt>
                <c:pt idx="3">
                  <c:v>2604</c:v>
                </c:pt>
                <c:pt idx="4">
                  <c:v>2947</c:v>
                </c:pt>
                <c:pt idx="5">
                  <c:v>2889</c:v>
                </c:pt>
                <c:pt idx="6">
                  <c:v>3148</c:v>
                </c:pt>
                <c:pt idx="7">
                  <c:v>2352</c:v>
                </c:pt>
                <c:pt idx="8">
                  <c:v>3078</c:v>
                </c:pt>
                <c:pt idx="9">
                  <c:v>2722</c:v>
                </c:pt>
                <c:pt idx="10">
                  <c:v>2460</c:v>
                </c:pt>
                <c:pt idx="11">
                  <c:v>2413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B-0146-AEB7-0999BB0CCDF9}"/>
            </c:ext>
          </c:extLst>
        </c:ser>
        <c:ser>
          <c:idx val="2"/>
          <c:order val="2"/>
          <c:tx>
            <c:strRef>
              <c:f>Eventi!$E$3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Eventi!$B$4:$B$16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Eventi!$E$4:$E$16</c:f>
              <c:numCache>
                <c:formatCode>General</c:formatCode>
                <c:ptCount val="12"/>
                <c:pt idx="0">
                  <c:v>1934</c:v>
                </c:pt>
                <c:pt idx="1">
                  <c:v>1449</c:v>
                </c:pt>
                <c:pt idx="2">
                  <c:v>2226</c:v>
                </c:pt>
                <c:pt idx="3">
                  <c:v>3070</c:v>
                </c:pt>
                <c:pt idx="4">
                  <c:v>2899</c:v>
                </c:pt>
                <c:pt idx="5">
                  <c:v>3254</c:v>
                </c:pt>
                <c:pt idx="6">
                  <c:v>3345</c:v>
                </c:pt>
                <c:pt idx="7">
                  <c:v>3378</c:v>
                </c:pt>
                <c:pt idx="8">
                  <c:v>3071</c:v>
                </c:pt>
                <c:pt idx="9">
                  <c:v>3279</c:v>
                </c:pt>
                <c:pt idx="10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DF-4641-BFB6-8ACDDDBB5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419791"/>
        <c:axId val="515975967"/>
      </c:lineChart>
      <c:catAx>
        <c:axId val="203041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515975967"/>
        <c:crosses val="autoZero"/>
        <c:auto val="1"/>
        <c:lblAlgn val="ctr"/>
        <c:lblOffset val="100"/>
        <c:noMultiLvlLbl val="0"/>
      </c:catAx>
      <c:valAx>
        <c:axId val="51597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203041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[dati_rumore_v2.xlsx]Eventi!PivotTable6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 giornaliera eventi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C00000"/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Eventi!$I$3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F8F-294D-8B2B-E6D8BB89206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F8F-294D-8B2B-E6D8BB89206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F8F-294D-8B2B-E6D8BB89206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F8F-294D-8B2B-E6D8BB89206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F8F-294D-8B2B-E6D8BB892060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F8F-294D-8B2B-E6D8BB892060}"/>
              </c:ext>
            </c:extLst>
          </c:dPt>
          <c:dPt>
            <c:idx val="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F8F-294D-8B2B-E6D8BB892060}"/>
              </c:ext>
            </c:extLst>
          </c:dPt>
          <c:dPt>
            <c:idx val="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F8F-294D-8B2B-E6D8BB892060}"/>
              </c:ext>
            </c:extLst>
          </c:dPt>
          <c:dPt>
            <c:idx val="9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6F8F-294D-8B2B-E6D8BB892060}"/>
              </c:ext>
            </c:extLst>
          </c:dPt>
          <c:dPt>
            <c:idx val="1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F8F-294D-8B2B-E6D8BB89206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6F8F-294D-8B2B-E6D8BB8920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Eventi!$H$4:$H$16</c:f>
              <c:strCach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strCache>
            </c:strRef>
          </c:cat>
          <c:val>
            <c:numRef>
              <c:f>Eventi!$I$4:$I$16</c:f>
              <c:numCache>
                <c:formatCode>0</c:formatCode>
                <c:ptCount val="12"/>
                <c:pt idx="0">
                  <c:v>59.509641873278234</c:v>
                </c:pt>
                <c:pt idx="1">
                  <c:v>65.576704545454547</c:v>
                </c:pt>
                <c:pt idx="2">
                  <c:v>67.257142857142853</c:v>
                </c:pt>
                <c:pt idx="3">
                  <c:v>73.449438202247194</c:v>
                </c:pt>
                <c:pt idx="4">
                  <c:v>73.705882352941174</c:v>
                </c:pt>
                <c:pt idx="5">
                  <c:v>78.975535168195719</c:v>
                </c:pt>
                <c:pt idx="6">
                  <c:v>88.659442724458202</c:v>
                </c:pt>
                <c:pt idx="7">
                  <c:v>34.2007874015748</c:v>
                </c:pt>
                <c:pt idx="8">
                  <c:v>42.100574712643677</c:v>
                </c:pt>
                <c:pt idx="9">
                  <c:v>72.805013927576596</c:v>
                </c:pt>
                <c:pt idx="10">
                  <c:v>86.419718309859149</c:v>
                </c:pt>
                <c:pt idx="11">
                  <c:v>92.912772585669785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F-294D-8B2B-E6D8BB892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5503264"/>
        <c:axId val="825529984"/>
      </c:barChart>
      <c:catAx>
        <c:axId val="82550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825529984"/>
        <c:crosses val="autoZero"/>
        <c:auto val="1"/>
        <c:lblAlgn val="ctr"/>
        <c:lblOffset val="100"/>
        <c:noMultiLvlLbl val="0"/>
      </c:catAx>
      <c:valAx>
        <c:axId val="82552998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82550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[dati_rumore_v2.xlsx]LVA DBA!PivotTable7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'LVA DBA'!$C$3:$C$4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'LVA DBA'!$B$5:$B$17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'LVA DBA'!$C$5:$C$17</c:f>
              <c:numCache>
                <c:formatCode>0</c:formatCode>
                <c:ptCount val="12"/>
                <c:pt idx="0">
                  <c:v>59.852258064516114</c:v>
                </c:pt>
                <c:pt idx="1">
                  <c:v>60.056785714285695</c:v>
                </c:pt>
                <c:pt idx="2">
                  <c:v>60.082903225806447</c:v>
                </c:pt>
                <c:pt idx="3">
                  <c:v>61.274666666666661</c:v>
                </c:pt>
                <c:pt idx="4">
                  <c:v>61.744516129032256</c:v>
                </c:pt>
                <c:pt idx="5">
                  <c:v>62.46033333333331</c:v>
                </c:pt>
                <c:pt idx="6">
                  <c:v>62.868928571428576</c:v>
                </c:pt>
                <c:pt idx="7">
                  <c:v>62.370416666666671</c:v>
                </c:pt>
                <c:pt idx="8">
                  <c:v>62.881428571428572</c:v>
                </c:pt>
                <c:pt idx="9">
                  <c:v>61.504516129032254</c:v>
                </c:pt>
                <c:pt idx="10">
                  <c:v>61.070666666666668</c:v>
                </c:pt>
                <c:pt idx="11">
                  <c:v>61.335000000000015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1-EF4D-8EF1-2D8AD0363CE1}"/>
            </c:ext>
          </c:extLst>
        </c:ser>
        <c:ser>
          <c:idx val="1"/>
          <c:order val="1"/>
          <c:tx>
            <c:strRef>
              <c:f>'LVA DBA'!$D$3:$D$4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'LVA DBA'!$B$5:$B$17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'LVA DBA'!$D$5:$D$17</c:f>
              <c:numCache>
                <c:formatCode>0</c:formatCode>
                <c:ptCount val="12"/>
                <c:pt idx="0">
                  <c:v>62.288928571428563</c:v>
                </c:pt>
                <c:pt idx="2">
                  <c:v>61.76555555555553</c:v>
                </c:pt>
                <c:pt idx="3">
                  <c:v>62.328000000000003</c:v>
                </c:pt>
                <c:pt idx="4">
                  <c:v>63.420645161290317</c:v>
                </c:pt>
                <c:pt idx="5">
                  <c:v>62.913793103448278</c:v>
                </c:pt>
                <c:pt idx="6">
                  <c:v>62.898064516129025</c:v>
                </c:pt>
                <c:pt idx="7">
                  <c:v>62.729615384615386</c:v>
                </c:pt>
                <c:pt idx="8">
                  <c:v>62.822666666666677</c:v>
                </c:pt>
                <c:pt idx="9">
                  <c:v>62.423548387096766</c:v>
                </c:pt>
                <c:pt idx="10">
                  <c:v>62.844000000000015</c:v>
                </c:pt>
                <c:pt idx="11">
                  <c:v>62.790666666666667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F1-EF4D-8EF1-2D8AD0363CE1}"/>
            </c:ext>
          </c:extLst>
        </c:ser>
        <c:ser>
          <c:idx val="2"/>
          <c:order val="2"/>
          <c:tx>
            <c:strRef>
              <c:f>'LVA DBA'!$E$3:$E$4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'LVA DBA'!$B$5:$B$17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'LVA DBA'!$E$5:$E$17</c:f>
              <c:numCache>
                <c:formatCode>0</c:formatCode>
                <c:ptCount val="12"/>
                <c:pt idx="0">
                  <c:v>61.150967741935474</c:v>
                </c:pt>
                <c:pt idx="1">
                  <c:v>59.811538461538468</c:v>
                </c:pt>
                <c:pt idx="2">
                  <c:v>61.40290322580644</c:v>
                </c:pt>
                <c:pt idx="3">
                  <c:v>63.309333333333335</c:v>
                </c:pt>
                <c:pt idx="4">
                  <c:v>63.235000000000014</c:v>
                </c:pt>
                <c:pt idx="5">
                  <c:v>63.552999999999976</c:v>
                </c:pt>
                <c:pt idx="6">
                  <c:v>63.172580645161297</c:v>
                </c:pt>
                <c:pt idx="7">
                  <c:v>63.36032258064516</c:v>
                </c:pt>
                <c:pt idx="8">
                  <c:v>63.969285714285704</c:v>
                </c:pt>
                <c:pt idx="9">
                  <c:v>63.214516129032255</c:v>
                </c:pt>
                <c:pt idx="10">
                  <c:v>62.990000000000009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F1-EF4D-8EF1-2D8AD0363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81167"/>
        <c:axId val="399787487"/>
      </c:lineChart>
      <c:catAx>
        <c:axId val="63798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399787487"/>
        <c:crosses val="autoZero"/>
        <c:auto val="1"/>
        <c:lblAlgn val="ctr"/>
        <c:lblOffset val="100"/>
        <c:noMultiLvlLbl val="0"/>
      </c:catAx>
      <c:valAx>
        <c:axId val="39978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63798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[dati_rumore_v2.xlsx]LVA DBA!PivotTable8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</a:t>
            </a:r>
            <a:r>
              <a:rPr lang="en-US" baseline="0"/>
              <a:t> giornaliera LVA DBA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C00000"/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'LVA DBA'!$J$3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94C-4F47-AFA3-2EB0D02A161A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94C-4F47-AFA3-2EB0D02A161A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94C-4F47-AFA3-2EB0D02A161A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94C-4F47-AFA3-2EB0D02A161A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94C-4F47-AFA3-2EB0D02A161A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94C-4F47-AFA3-2EB0D02A161A}"/>
              </c:ext>
            </c:extLst>
          </c:dPt>
          <c:dPt>
            <c:idx val="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94C-4F47-AFA3-2EB0D02A161A}"/>
              </c:ext>
            </c:extLst>
          </c:dPt>
          <c:dPt>
            <c:idx val="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94C-4F47-AFA3-2EB0D02A161A}"/>
              </c:ext>
            </c:extLst>
          </c:dPt>
          <c:dPt>
            <c:idx val="9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94C-4F47-AFA3-2EB0D02A161A}"/>
              </c:ext>
            </c:extLst>
          </c:dPt>
          <c:dPt>
            <c:idx val="1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94C-4F47-AFA3-2EB0D02A161A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894C-4F47-AFA3-2EB0D02A16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'LVA DBA'!$I$4:$I$16</c:f>
              <c:strCach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strCache>
            </c:strRef>
          </c:cat>
          <c:val>
            <c:numRef>
              <c:f>'LVA DBA'!$J$4:$J$16</c:f>
              <c:numCache>
                <c:formatCode>0</c:formatCode>
                <c:ptCount val="12"/>
                <c:pt idx="0">
                  <c:v>60.501680440771395</c:v>
                </c:pt>
                <c:pt idx="1">
                  <c:v>61.427329545454569</c:v>
                </c:pt>
                <c:pt idx="2">
                  <c:v>60.747142857142862</c:v>
                </c:pt>
                <c:pt idx="3">
                  <c:v>61.922303370786558</c:v>
                </c:pt>
                <c:pt idx="4">
                  <c:v>62.040264705882329</c:v>
                </c:pt>
                <c:pt idx="5">
                  <c:v>61.558318042813411</c:v>
                </c:pt>
                <c:pt idx="6">
                  <c:v>62.66811145510836</c:v>
                </c:pt>
                <c:pt idx="7">
                  <c:v>53.120511811023597</c:v>
                </c:pt>
                <c:pt idx="8">
                  <c:v>55.57520114942524</c:v>
                </c:pt>
                <c:pt idx="9">
                  <c:v>61.893036211699147</c:v>
                </c:pt>
                <c:pt idx="10">
                  <c:v>63.141211267605669</c:v>
                </c:pt>
                <c:pt idx="11">
                  <c:v>62.66601246105926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C-4F47-AFA3-2EB0D02A1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897744"/>
        <c:axId val="978684304"/>
      </c:barChart>
      <c:catAx>
        <c:axId val="9788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978684304"/>
        <c:crosses val="autoZero"/>
        <c:auto val="1"/>
        <c:lblAlgn val="ctr"/>
        <c:lblOffset val="100"/>
        <c:noMultiLvlLbl val="0"/>
      </c:catAx>
      <c:valAx>
        <c:axId val="978684304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97889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Rate: LVA DBA / Eventi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.19486111111111112"/>
          <c:w val="0.94954128440366969"/>
          <c:h val="0.72088764946048411"/>
        </c:manualLayout>
      </c:layout>
      <c:lineChart>
        <c:grouping val="standard"/>
        <c:varyColors val="0"/>
        <c:ser>
          <c:idx val="1"/>
          <c:order val="0"/>
          <c:tx>
            <c:strRef>
              <c:f>Rate!$C$24</c:f>
              <c:strCache>
                <c:ptCount val="1"/>
                <c:pt idx="0">
                  <c:v>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Rate!$B$25:$B$36</c:f>
              <c:numCache>
                <c:formatCode>General</c:formatCode>
                <c:ptCount val="12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</c:numCache>
            </c:numRef>
          </c:cat>
          <c:val>
            <c:numRef>
              <c:f>Rate!$C$25:$C$36</c:f>
              <c:numCache>
                <c:formatCode>0.0</c:formatCode>
                <c:ptCount val="12"/>
                <c:pt idx="0">
                  <c:v>1.0166702157207674</c:v>
                </c:pt>
                <c:pt idx="1">
                  <c:v>0.93672486245288777</c:v>
                </c:pt>
                <c:pt idx="2">
                  <c:v>0.90320730671197968</c:v>
                </c:pt>
                <c:pt idx="3">
                  <c:v>0.84306027229616087</c:v>
                </c:pt>
                <c:pt idx="4">
                  <c:v>0.84172745411013539</c:v>
                </c:pt>
                <c:pt idx="5">
                  <c:v>0.7794606001936103</c:v>
                </c:pt>
                <c:pt idx="6">
                  <c:v>0.70684080036316654</c:v>
                </c:pt>
                <c:pt idx="7">
                  <c:v>1.5531955796017032</c:v>
                </c:pt>
                <c:pt idx="8">
                  <c:v>1.3200580165176428</c:v>
                </c:pt>
                <c:pt idx="9">
                  <c:v>0.85012051880475936</c:v>
                </c:pt>
                <c:pt idx="10">
                  <c:v>0.73063431011441093</c:v>
                </c:pt>
                <c:pt idx="11">
                  <c:v>0.67446068734283393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20-8247-B513-16D9F8327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193071"/>
        <c:axId val="1113939312"/>
      </c:lineChart>
      <c:catAx>
        <c:axId val="34919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113939312"/>
        <c:crosses val="autoZero"/>
        <c:auto val="1"/>
        <c:lblAlgn val="ctr"/>
        <c:lblOffset val="100"/>
        <c:noMultiLvlLbl val="0"/>
      </c:catAx>
      <c:valAx>
        <c:axId val="111393931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34919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Media giornaliera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Rate!$G$4</c:f>
              <c:strCache>
                <c:ptCount val="1"/>
                <c:pt idx="0">
                  <c:v>Media Eventi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Rate!$G$5:$G$16</c:f>
              <c:numCache>
                <c:formatCode>0</c:formatCode>
                <c:ptCount val="12"/>
                <c:pt idx="0">
                  <c:v>34.2007874015748</c:v>
                </c:pt>
                <c:pt idx="1">
                  <c:v>42.100574712643677</c:v>
                </c:pt>
                <c:pt idx="2">
                  <c:v>59.509641873278234</c:v>
                </c:pt>
                <c:pt idx="3">
                  <c:v>65.576704545454547</c:v>
                </c:pt>
                <c:pt idx="4">
                  <c:v>67.257142857142853</c:v>
                </c:pt>
                <c:pt idx="5">
                  <c:v>72.805013927576596</c:v>
                </c:pt>
                <c:pt idx="6">
                  <c:v>73.449438202247194</c:v>
                </c:pt>
                <c:pt idx="7">
                  <c:v>73.705882352941174</c:v>
                </c:pt>
                <c:pt idx="8">
                  <c:v>78.975535168195719</c:v>
                </c:pt>
                <c:pt idx="9">
                  <c:v>86.419718309859149</c:v>
                </c:pt>
                <c:pt idx="10">
                  <c:v>88.659442724458202</c:v>
                </c:pt>
                <c:pt idx="11">
                  <c:v>92.912772585669785</c:v>
                </c:pt>
              </c:numCache>
            </c:numRef>
          </c:cat>
          <c:val>
            <c:numRef>
              <c:f>Rate!$H$5:$H$16</c:f>
              <c:numCache>
                <c:formatCode>0</c:formatCode>
                <c:ptCount val="12"/>
                <c:pt idx="0">
                  <c:v>53.120511811023597</c:v>
                </c:pt>
                <c:pt idx="1">
                  <c:v>55.57520114942524</c:v>
                </c:pt>
                <c:pt idx="2">
                  <c:v>60.501680440771395</c:v>
                </c:pt>
                <c:pt idx="3">
                  <c:v>61.427329545454569</c:v>
                </c:pt>
                <c:pt idx="4">
                  <c:v>60.747142857142862</c:v>
                </c:pt>
                <c:pt idx="5">
                  <c:v>61.893036211699147</c:v>
                </c:pt>
                <c:pt idx="6">
                  <c:v>61.922303370786558</c:v>
                </c:pt>
                <c:pt idx="7">
                  <c:v>62.040264705882329</c:v>
                </c:pt>
                <c:pt idx="8">
                  <c:v>61.558318042813411</c:v>
                </c:pt>
                <c:pt idx="9">
                  <c:v>63.141211267605669</c:v>
                </c:pt>
                <c:pt idx="10">
                  <c:v>62.66811145510836</c:v>
                </c:pt>
                <c:pt idx="11">
                  <c:v>62.66601246105926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4-0245-8220-D2325DD4BED5}"/>
            </c:ext>
          </c:extLst>
        </c:ser>
        <c:ser>
          <c:idx val="1"/>
          <c:order val="1"/>
          <c:tx>
            <c:strRef>
              <c:f>Rate!$H$4</c:f>
              <c:strCache>
                <c:ptCount val="1"/>
                <c:pt idx="0">
                  <c:v>Media LVA DBA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5623359580052492E-2"/>
                  <c:y val="-0.167083333333333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T"/>
                </a:p>
              </c:txPr>
            </c:trendlineLbl>
          </c:trendline>
          <c:cat>
            <c:numRef>
              <c:f>Rate!$G$5:$G$16</c:f>
              <c:numCache>
                <c:formatCode>0</c:formatCode>
                <c:ptCount val="12"/>
                <c:pt idx="0">
                  <c:v>34.2007874015748</c:v>
                </c:pt>
                <c:pt idx="1">
                  <c:v>42.100574712643677</c:v>
                </c:pt>
                <c:pt idx="2">
                  <c:v>59.509641873278234</c:v>
                </c:pt>
                <c:pt idx="3">
                  <c:v>65.576704545454547</c:v>
                </c:pt>
                <c:pt idx="4">
                  <c:v>67.257142857142853</c:v>
                </c:pt>
                <c:pt idx="5">
                  <c:v>72.805013927576596</c:v>
                </c:pt>
                <c:pt idx="6">
                  <c:v>73.449438202247194</c:v>
                </c:pt>
                <c:pt idx="7">
                  <c:v>73.705882352941174</c:v>
                </c:pt>
                <c:pt idx="8">
                  <c:v>78.975535168195719</c:v>
                </c:pt>
                <c:pt idx="9">
                  <c:v>86.419718309859149</c:v>
                </c:pt>
                <c:pt idx="10">
                  <c:v>88.659442724458202</c:v>
                </c:pt>
                <c:pt idx="11">
                  <c:v>92.912772585669785</c:v>
                </c:pt>
              </c:numCache>
            </c:numRef>
          </c:cat>
          <c:val>
            <c:numRef>
              <c:f>Rate!$H$5:$H$16</c:f>
              <c:numCache>
                <c:formatCode>0</c:formatCode>
                <c:ptCount val="12"/>
                <c:pt idx="0">
                  <c:v>53.120511811023597</c:v>
                </c:pt>
                <c:pt idx="1">
                  <c:v>55.57520114942524</c:v>
                </c:pt>
                <c:pt idx="2">
                  <c:v>60.501680440771395</c:v>
                </c:pt>
                <c:pt idx="3">
                  <c:v>61.427329545454569</c:v>
                </c:pt>
                <c:pt idx="4">
                  <c:v>60.747142857142862</c:v>
                </c:pt>
                <c:pt idx="5">
                  <c:v>61.893036211699147</c:v>
                </c:pt>
                <c:pt idx="6">
                  <c:v>61.922303370786558</c:v>
                </c:pt>
                <c:pt idx="7">
                  <c:v>62.040264705882329</c:v>
                </c:pt>
                <c:pt idx="8">
                  <c:v>61.558318042813411</c:v>
                </c:pt>
                <c:pt idx="9">
                  <c:v>63.141211267605669</c:v>
                </c:pt>
                <c:pt idx="10">
                  <c:v>62.66811145510836</c:v>
                </c:pt>
                <c:pt idx="11">
                  <c:v>62.66601246105926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D4-0245-8220-D2325DD4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79887"/>
        <c:axId val="1025188912"/>
      </c:lineChart>
      <c:catAx>
        <c:axId val="2098979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Eventi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025188912"/>
        <c:crosses val="autoZero"/>
        <c:auto val="1"/>
        <c:lblAlgn val="ctr"/>
        <c:lblOffset val="100"/>
        <c:noMultiLvlLbl val="0"/>
      </c:catAx>
      <c:valAx>
        <c:axId val="102518891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LVA DBA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209897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Somma annuale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5026027996500437E-2"/>
                  <c:y val="-0.171712962962962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T"/>
                </a:p>
              </c:txPr>
            </c:trendlineLbl>
          </c:trendline>
          <c:cat>
            <c:numRef>
              <c:f>Rate!$G$21:$G$32</c:f>
              <c:numCache>
                <c:formatCode>0</c:formatCode>
                <c:ptCount val="12"/>
                <c:pt idx="0">
                  <c:v>8687</c:v>
                </c:pt>
                <c:pt idx="1">
                  <c:v>14651</c:v>
                </c:pt>
                <c:pt idx="2">
                  <c:v>21186</c:v>
                </c:pt>
                <c:pt idx="3">
                  <c:v>21602</c:v>
                </c:pt>
                <c:pt idx="4">
                  <c:v>23083</c:v>
                </c:pt>
                <c:pt idx="5">
                  <c:v>25060</c:v>
                </c:pt>
                <c:pt idx="6">
                  <c:v>25825</c:v>
                </c:pt>
                <c:pt idx="7">
                  <c:v>26137</c:v>
                </c:pt>
                <c:pt idx="8">
                  <c:v>26148</c:v>
                </c:pt>
                <c:pt idx="9">
                  <c:v>28637</c:v>
                </c:pt>
                <c:pt idx="10">
                  <c:v>29825</c:v>
                </c:pt>
                <c:pt idx="11">
                  <c:v>30679</c:v>
                </c:pt>
              </c:numCache>
            </c:numRef>
          </c:cat>
          <c:val>
            <c:numRef>
              <c:f>Rate!$H$21:$H$32</c:f>
              <c:numCache>
                <c:formatCode>0</c:formatCode>
                <c:ptCount val="12"/>
                <c:pt idx="0">
                  <c:v>13492.609999999993</c:v>
                </c:pt>
                <c:pt idx="1">
                  <c:v>19340.169999999984</c:v>
                </c:pt>
                <c:pt idx="2">
                  <c:v>19135.350000000002</c:v>
                </c:pt>
                <c:pt idx="3">
                  <c:v>21962.110000000015</c:v>
                </c:pt>
                <c:pt idx="4">
                  <c:v>21622.420000000009</c:v>
                </c:pt>
                <c:pt idx="5">
                  <c:v>21093.689999999991</c:v>
                </c:pt>
                <c:pt idx="6">
                  <c:v>20129.569999999985</c:v>
                </c:pt>
                <c:pt idx="7">
                  <c:v>22219.599999999995</c:v>
                </c:pt>
                <c:pt idx="8">
                  <c:v>22044.340000000015</c:v>
                </c:pt>
                <c:pt idx="9">
                  <c:v>20241.8</c:v>
                </c:pt>
                <c:pt idx="10">
                  <c:v>20115.790000000023</c:v>
                </c:pt>
                <c:pt idx="11">
                  <c:v>22415.130000000012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A-F540-886A-364FC12CA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676000"/>
        <c:axId val="1226230064"/>
      </c:lineChart>
      <c:catAx>
        <c:axId val="122667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Eventi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226230064"/>
        <c:crosses val="autoZero"/>
        <c:auto val="1"/>
        <c:lblAlgn val="ctr"/>
        <c:lblOffset val="100"/>
        <c:noMultiLvlLbl val="0"/>
      </c:catAx>
      <c:valAx>
        <c:axId val="1226230064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LVA DBA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22667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181312</xdr:colOff>
      <xdr:row>1</xdr:row>
      <xdr:rowOff>89663</xdr:rowOff>
    </xdr:from>
    <xdr:to>
      <xdr:col>20</xdr:col>
      <xdr:colOff>1334691</xdr:colOff>
      <xdr:row>15</xdr:row>
      <xdr:rowOff>165863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0FE531-B9E7-8D5A-09E3-AEB219BF6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108721</xdr:colOff>
      <xdr:row>35</xdr:row>
      <xdr:rowOff>32575</xdr:rowOff>
    </xdr:from>
    <xdr:to>
      <xdr:col>23</xdr:col>
      <xdr:colOff>650390</xdr:colOff>
      <xdr:row>49</xdr:row>
      <xdr:rowOff>113749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6511B-E1E3-EF84-4162-395496FB1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253241</xdr:colOff>
      <xdr:row>71</xdr:row>
      <xdr:rowOff>4496</xdr:rowOff>
    </xdr:from>
    <xdr:to>
      <xdr:col>25</xdr:col>
      <xdr:colOff>409494</xdr:colOff>
      <xdr:row>85</xdr:row>
      <xdr:rowOff>45136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A3FE22-64F6-38D7-E97C-460AED876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512305</xdr:colOff>
      <xdr:row>19</xdr:row>
      <xdr:rowOff>86101</xdr:rowOff>
    </xdr:from>
    <xdr:to>
      <xdr:col>46</xdr:col>
      <xdr:colOff>473560</xdr:colOff>
      <xdr:row>45</xdr:row>
      <xdr:rowOff>43050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E8F00F-432E-C1DF-4383-B13DCA3F4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512305</xdr:colOff>
      <xdr:row>19</xdr:row>
      <xdr:rowOff>86101</xdr:rowOff>
    </xdr:from>
    <xdr:to>
      <xdr:col>46</xdr:col>
      <xdr:colOff>473560</xdr:colOff>
      <xdr:row>45</xdr:row>
      <xdr:rowOff>43050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EA80F-CD05-4A4E-B7D6-D0A266FFC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535</xdr:rowOff>
    </xdr:from>
    <xdr:to>
      <xdr:col>6</xdr:col>
      <xdr:colOff>1086386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CAD0D-B43F-0F14-12F6-D90887E8E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16832</xdr:colOff>
      <xdr:row>16</xdr:row>
      <xdr:rowOff>181473</xdr:rowOff>
    </xdr:from>
    <xdr:to>
      <xdr:col>11</xdr:col>
      <xdr:colOff>627350</xdr:colOff>
      <xdr:row>33</xdr:row>
      <xdr:rowOff>30603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1DA818A-B5C2-1F3C-18F6-6075D2EB7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17</xdr:row>
      <xdr:rowOff>184150</xdr:rowOff>
    </xdr:from>
    <xdr:to>
      <xdr:col>6</xdr:col>
      <xdr:colOff>12700</xdr:colOff>
      <xdr:row>32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B7172-B9CC-54B9-A7CB-9D387A10C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17</xdr:row>
      <xdr:rowOff>158750</xdr:rowOff>
    </xdr:from>
    <xdr:to>
      <xdr:col>11</xdr:col>
      <xdr:colOff>368300</xdr:colOff>
      <xdr:row>32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8D667-1AD0-59B6-8F40-2552629D6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37</xdr:row>
      <xdr:rowOff>146050</xdr:rowOff>
    </xdr:from>
    <xdr:to>
      <xdr:col>7</xdr:col>
      <xdr:colOff>177800</xdr:colOff>
      <xdr:row>52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00AEC8-23E9-222A-5D59-43C008D87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482600</xdr:colOff>
      <xdr:row>2</xdr:row>
      <xdr:rowOff>184150</xdr:rowOff>
    </xdr:from>
    <xdr:to>
      <xdr:col>14</xdr:col>
      <xdr:colOff>101600</xdr:colOff>
      <xdr:row>17</xdr:row>
      <xdr:rowOff>69850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F07202-F3D9-F752-8FCF-E1C42D860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495300</xdr:colOff>
      <xdr:row>17</xdr:row>
      <xdr:rowOff>158750</xdr:rowOff>
    </xdr:from>
    <xdr:to>
      <xdr:col>14</xdr:col>
      <xdr:colOff>114300</xdr:colOff>
      <xdr:row>32</xdr:row>
      <xdr:rowOff>44450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D18094-C8CE-1CBD-575C-23376FC98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erina Camborata" refreshedDate="45688.802861226854" createdVersion="8" refreshedVersion="8" minRefreshableVersion="3" recordCount="12" xr:uid="{EDDBA09F-070A-A64F-AE66-13ED53B31AD4}">
  <cacheSource type="worksheet">
    <worksheetSource ref="A1:M13" sheet="Mensile_Pivot"/>
  </cacheSource>
  <cacheFields count="13">
    <cacheField name="MESE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EVENTI_2013" numFmtId="0">
      <sharedItems containsSemiMixedTypes="0" containsString="0" containsNumber="1" containsInteger="1" minValue="1356" maxValue="2231"/>
    </cacheField>
    <cacheField name="EVENTI_2014" numFmtId="0">
      <sharedItems containsSemiMixedTypes="0" containsString="0" containsNumber="1" containsInteger="1" minValue="1503" maxValue="2289"/>
    </cacheField>
    <cacheField name="EVENTI_2015" numFmtId="0">
      <sharedItems containsString="0" containsBlank="1" containsNumber="1" containsInteger="1" minValue="1380" maxValue="2358"/>
    </cacheField>
    <cacheField name="EVENTI_2016" numFmtId="0">
      <sharedItems containsSemiMixedTypes="0" containsString="0" containsNumber="1" containsInteger="1" minValue="1819" maxValue="2517"/>
    </cacheField>
    <cacheField name="EVENTI_2017" numFmtId="0">
      <sharedItems containsSemiMixedTypes="0" containsString="0" containsNumber="1" containsInteger="1" minValue="1310" maxValue="2701"/>
    </cacheField>
    <cacheField name="EVENTI_2018" numFmtId="0">
      <sharedItems containsString="0" containsBlank="1" containsNumber="1" containsInteger="1" minValue="1630" maxValue="2774"/>
    </cacheField>
    <cacheField name="EVENTI_2019" numFmtId="0">
      <sharedItems containsString="0" containsBlank="1" containsNumber="1" containsInteger="1" minValue="1942" maxValue="3148"/>
    </cacheField>
    <cacheField name="EVENTI_2020" numFmtId="0">
      <sharedItems containsString="0" containsBlank="1" containsNumber="1" containsInteger="1" minValue="0" maxValue="2253"/>
    </cacheField>
    <cacheField name="EVENTI_2021" numFmtId="0">
      <sharedItems containsSemiMixedTypes="0" containsString="0" containsNumber="1" containsInteger="1" minValue="192" maxValue="2246"/>
    </cacheField>
    <cacheField name="EVENTI_2022" numFmtId="0">
      <sharedItems containsSemiMixedTypes="0" containsString="0" containsNumber="1" containsInteger="1" minValue="1265" maxValue="2874"/>
    </cacheField>
    <cacheField name="EVENTI_2023" numFmtId="0">
      <sharedItems containsSemiMixedTypes="0" containsString="0" containsNumber="1" containsInteger="1" minValue="1610" maxValue="3257"/>
    </cacheField>
    <cacheField name="EVENTI_2024" numFmtId="0">
      <sharedItems containsString="0" containsBlank="1" containsNumber="1" containsInteger="1" minValue="1449" maxValue="33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erina Camborata" refreshedDate="45690.51716516204" createdVersion="8" refreshedVersion="8" minRefreshableVersion="3" recordCount="4145" xr:uid="{E0A573EF-44FD-DE48-AD4F-246E557F360C}">
  <cacheSource type="worksheet">
    <worksheetSource ref="A1:K1048576" sheet="Giornaliero"/>
  </cacheSource>
  <cacheFields count="10">
    <cacheField name="DATA" numFmtId="0">
      <sharedItems containsNonDate="0" containsDate="1" containsString="0" containsBlank="1" minDate="2013-01-01T00:00:00" maxDate="2024-11-25T00:00:00" count="4145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m/>
      </sharedItems>
    </cacheField>
    <cacheField name="EVENTI" numFmtId="0">
      <sharedItems containsString="0" containsBlank="1" containsNumber="1" containsInteger="1" minValue="0" maxValue="151" count="133">
        <n v="27"/>
        <n v="37"/>
        <n v="38"/>
        <n v="32"/>
        <n v="58"/>
        <n v="52"/>
        <n v="44"/>
        <n v="36"/>
        <n v="48"/>
        <n v="40"/>
        <n v="39"/>
        <n v="54"/>
        <n v="50"/>
        <n v="63"/>
        <n v="35"/>
        <n v="31"/>
        <n v="24"/>
        <n v="43"/>
        <n v="65"/>
        <n v="67"/>
        <n v="74"/>
        <n v="41"/>
        <n v="47"/>
        <n v="59"/>
        <n v="55"/>
        <n v="25"/>
        <n v="53"/>
        <n v="68"/>
        <n v="56"/>
        <n v="62"/>
        <n v="60"/>
        <n v="72"/>
        <n v="66"/>
        <n v="51"/>
        <n v="49"/>
        <n v="151"/>
        <n v="57"/>
        <n v="46"/>
        <n v="23"/>
        <n v="61"/>
        <n v="73"/>
        <n v="64"/>
        <m/>
        <n v="79"/>
        <n v="69"/>
        <n v="70"/>
        <n v="71"/>
        <n v="76"/>
        <n v="80"/>
        <n v="90"/>
        <n v="83"/>
        <n v="89"/>
        <n v="78"/>
        <n v="86"/>
        <n v="75"/>
        <n v="77"/>
        <n v="88"/>
        <n v="45"/>
        <n v="81"/>
        <n v="82"/>
        <n v="42"/>
        <n v="87"/>
        <n v="28"/>
        <n v="34"/>
        <n v="29"/>
        <n v="21"/>
        <n v="33"/>
        <n v="95"/>
        <n v="84"/>
        <n v="85"/>
        <n v="96"/>
        <n v="98"/>
        <n v="99"/>
        <n v="101"/>
        <n v="91"/>
        <n v="92"/>
        <n v="107"/>
        <n v="8"/>
        <n v="30"/>
        <n v="17"/>
        <n v="115"/>
        <n v="94"/>
        <n v="104"/>
        <n v="118"/>
        <n v="111"/>
        <n v="103"/>
        <n v="97"/>
        <n v="120"/>
        <n v="93"/>
        <n v="109"/>
        <n v="102"/>
        <n v="100"/>
        <n v="9"/>
        <n v="106"/>
        <n v="108"/>
        <n v="12"/>
        <n v="122"/>
        <n v="113"/>
        <n v="6"/>
        <n v="116"/>
        <n v="0"/>
        <n v="114"/>
        <n v="105"/>
        <n v="117"/>
        <n v="110"/>
        <n v="112"/>
        <n v="10"/>
        <n v="1"/>
        <n v="5"/>
        <n v="4"/>
        <n v="11"/>
        <n v="18"/>
        <n v="13"/>
        <n v="26"/>
        <n v="16"/>
        <n v="20"/>
        <n v="19"/>
        <n v="22"/>
        <n v="14"/>
        <n v="15"/>
        <n v="7"/>
        <n v="3"/>
        <n v="2"/>
        <n v="125"/>
        <n v="132"/>
        <n v="129"/>
        <n v="127"/>
        <n v="119"/>
        <n v="123"/>
        <n v="130"/>
        <n v="126"/>
        <n v="121"/>
        <n v="142"/>
      </sharedItems>
    </cacheField>
    <cacheField name="LVA DBA" numFmtId="0">
      <sharedItems containsString="0" containsBlank="1" containsNumber="1" minValue="0" maxValue="70.38"/>
    </cacheField>
    <cacheField name="LVA TOT DBA" numFmtId="0">
      <sharedItems containsString="0" containsBlank="1" containsNumber="1" minValue="0" maxValue="73.8"/>
    </cacheField>
    <cacheField name="LVA BG DBA" numFmtId="0">
      <sharedItems containsString="0" containsBlank="1" containsNumber="1" minValue="0" maxValue="73.510000000000005"/>
    </cacheField>
    <cacheField name="SETTIMANA" numFmtId="0">
      <sharedItems containsBlank="1"/>
    </cacheField>
    <cacheField name="ANNO" numFmtId="0">
      <sharedItems containsString="0" containsBlank="1" containsNumber="1" containsInteger="1" minValue="2013" maxValue="2024" count="13">
        <n v="2013"/>
        <n v="2014"/>
        <n v="2015"/>
        <n v="2016"/>
        <n v="2017"/>
        <n v="2018"/>
        <n v="2019"/>
        <n v="2020"/>
        <n v="2021"/>
        <n v="2022"/>
        <n v="2023"/>
        <n v="2024"/>
        <m/>
      </sharedItems>
    </cacheField>
    <cacheField name="MESE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GIORNO" numFmtId="0">
      <sharedItems containsString="0" containsBlank="1" containsNumber="1" containsInteger="1" minValue="1" maxValue="31"/>
    </cacheField>
    <cacheField name="MESE_GIORN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erina Camborata" refreshedDate="45690.756992824077" createdVersion="8" refreshedVersion="8" minRefreshableVersion="3" recordCount="4145" xr:uid="{E4ABDE58-839C-794D-9215-1E9E40C85352}">
  <cacheSource type="worksheet">
    <worksheetSource ref="A1:L1048576" sheet="Giornaliero"/>
  </cacheSource>
  <cacheFields count="11">
    <cacheField name="DATA" numFmtId="0">
      <sharedItems containsNonDate="0" containsDate="1" containsString="0" containsBlank="1" minDate="2013-01-01T00:00:00" maxDate="2024-11-25T00:00:00"/>
    </cacheField>
    <cacheField name="EVENTI" numFmtId="0">
      <sharedItems containsString="0" containsBlank="1" containsNumber="1" containsInteger="1" minValue="0" maxValue="151"/>
    </cacheField>
    <cacheField name="LVA DBA" numFmtId="0">
      <sharedItems containsString="0" containsBlank="1" containsNumber="1" minValue="0" maxValue="70.38"/>
    </cacheField>
    <cacheField name="LVA TOT DBA" numFmtId="0">
      <sharedItems containsString="0" containsBlank="1" containsNumber="1" minValue="0" maxValue="73.8"/>
    </cacheField>
    <cacheField name="LVA BG DBA" numFmtId="0">
      <sharedItems containsString="0" containsBlank="1" containsNumber="1" minValue="0" maxValue="73.510000000000005"/>
    </cacheField>
    <cacheField name="SETTIMANA" numFmtId="0">
      <sharedItems containsBlank="1"/>
    </cacheField>
    <cacheField name="ANNO" numFmtId="0">
      <sharedItems containsString="0" containsBlank="1" containsNumber="1" containsInteger="1" minValue="2013" maxValue="2024" count="13">
        <n v="2013"/>
        <n v="2014"/>
        <n v="2015"/>
        <n v="2016"/>
        <n v="2017"/>
        <n v="2018"/>
        <n v="2019"/>
        <n v="2020"/>
        <n v="2021"/>
        <n v="2022"/>
        <n v="2023"/>
        <n v="2024"/>
        <m/>
      </sharedItems>
    </cacheField>
    <cacheField name="MESE" numFmtId="0">
      <sharedItems containsString="0" containsBlank="1" containsNumber="1" containsInteger="1" minValue="1" maxValue="12"/>
    </cacheField>
    <cacheField name="GIORNO" numFmtId="0">
      <sharedItems containsString="0" containsBlank="1" containsNumber="1" containsInteger="1" minValue="1" maxValue="31"/>
    </cacheField>
    <cacheField name="MESE_GIORNO" numFmtId="0">
      <sharedItems containsBlank="1"/>
    </cacheField>
    <cacheField name="check" numFmtId="0">
      <sharedItems containsBlank="1" containsMixedTypes="1" containsNumber="1" containsInteger="1" minValue="0" maxValue="1" count="4">
        <n v="1"/>
        <n v="0"/>
        <s v="Nul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erina Camborata" refreshedDate="45690.76795173611" createdVersion="8" refreshedVersion="8" minRefreshableVersion="3" recordCount="4145" xr:uid="{AB327F76-F5EE-8B4A-803F-D04E7F6B7B5F}">
  <cacheSource type="worksheet">
    <worksheetSource ref="A1:M1048576" sheet="Giornaliero"/>
  </cacheSource>
  <cacheFields count="12">
    <cacheField name="DATA" numFmtId="0">
      <sharedItems containsNonDate="0" containsDate="1" containsString="0" containsBlank="1" minDate="2013-01-01T00:00:00" maxDate="2024-11-25T00:00:00"/>
    </cacheField>
    <cacheField name="EVENTI" numFmtId="0">
      <sharedItems containsString="0" containsBlank="1" containsNumber="1" containsInteger="1" minValue="0" maxValue="151"/>
    </cacheField>
    <cacheField name="LVA DBA" numFmtId="0">
      <sharedItems containsString="0" containsBlank="1" containsNumber="1" minValue="0" maxValue="70.38"/>
    </cacheField>
    <cacheField name="LVA TOT DBA" numFmtId="0">
      <sharedItems containsString="0" containsBlank="1" containsNumber="1" minValue="0" maxValue="73.8"/>
    </cacheField>
    <cacheField name="LVA BG DBA" numFmtId="0">
      <sharedItems containsString="0" containsBlank="1" containsNumber="1" minValue="0" maxValue="73.510000000000005"/>
    </cacheField>
    <cacheField name="SETTIMANA" numFmtId="0">
      <sharedItems containsBlank="1"/>
    </cacheField>
    <cacheField name="ANNO" numFmtId="0">
      <sharedItems containsString="0" containsBlank="1" containsNumber="1" containsInteger="1" minValue="2013" maxValue="2024" count="13">
        <n v="2013"/>
        <n v="2014"/>
        <n v="2015"/>
        <n v="2016"/>
        <n v="2017"/>
        <n v="2018"/>
        <n v="2019"/>
        <n v="2020"/>
        <n v="2021"/>
        <n v="2022"/>
        <n v="2023"/>
        <n v="2024"/>
        <m/>
      </sharedItems>
    </cacheField>
    <cacheField name="MESE" numFmtId="0">
      <sharedItems containsString="0" containsBlank="1" containsNumber="1" containsInteger="1" minValue="1" maxValue="12"/>
    </cacheField>
    <cacheField name="GIORNO" numFmtId="0">
      <sharedItems containsString="0" containsBlank="1" containsNumber="1" containsInteger="1" minValue="1" maxValue="31"/>
    </cacheField>
    <cacheField name="MESE_GIORNO" numFmtId="0">
      <sharedItems containsBlank="1"/>
    </cacheField>
    <cacheField name="check" numFmtId="0">
      <sharedItems containsBlank="1" containsMixedTypes="1" containsNumber="1" containsInteger="1" minValue="0" maxValue="1"/>
    </cacheField>
    <cacheField name="check bg" numFmtId="0">
      <sharedItems containsBlank="1" containsMixedTypes="1" containsNumber="1" containsInteger="1" minValue="0" maxValue="1" count="4">
        <n v="0"/>
        <n v="1"/>
        <s v="Nul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erina Camborata" refreshedDate="45691.046855439818" createdVersion="8" refreshedVersion="8" minRefreshableVersion="3" recordCount="56" xr:uid="{5F31E9A9-E11C-5F4C-9670-58F0F0BC2C9B}">
  <cacheSource type="worksheet">
    <worksheetSource ref="U5:AH61" sheet="zonizzazione lvatot"/>
  </cacheSource>
  <cacheFields count="14">
    <cacheField name="Quadrimestre" numFmtId="0">
      <sharedItems containsSemiMixedTypes="0" containsString="0" containsNumber="1" containsInteger="1" minValue="1" maxValue="3" count="3">
        <n v="1"/>
        <n v="2"/>
        <n v="3"/>
      </sharedItems>
    </cacheField>
    <cacheField name="settimana2" numFmtId="0">
      <sharedItems containsSemiMixedTypes="0" containsString="0" containsNumber="1" containsInteger="1" minValue="1" maxValue="53"/>
    </cacheField>
    <cacheField name="2013" numFmtId="2">
      <sharedItems containsString="0" containsBlank="1" containsNumber="1" minValue="59.052857142857142" maxValue="62.392857142857146"/>
    </cacheField>
    <cacheField name="2014" numFmtId="2">
      <sharedItems containsString="0" containsBlank="1" containsNumber="1" minValue="58.93571428571429" maxValue="64.098571428571432"/>
    </cacheField>
    <cacheField name="2015" numFmtId="2">
      <sharedItems containsString="0" containsBlank="1" containsNumber="1" minValue="58.784285714285716" maxValue="62.963333333333331"/>
    </cacheField>
    <cacheField name="2016" numFmtId="2">
      <sharedItems containsString="0" containsBlank="1" containsNumber="1" minValue="60.094285714285711" maxValue="65.081428571428575"/>
    </cacheField>
    <cacheField name="2017" numFmtId="2">
      <sharedItems containsString="0" containsBlank="1" containsNumber="1" minValue="60.362499999999997" maxValue="64.833333333333329"/>
    </cacheField>
    <cacheField name="2018" numFmtId="2">
      <sharedItems containsString="0" containsBlank="1" containsNumber="1" minValue="53.837142857142858" maxValue="63.682857142857138"/>
    </cacheField>
    <cacheField name="2019" numFmtId="2">
      <sharedItems containsString="0" containsBlank="1" containsNumber="1" minValue="61.66" maxValue="67.28"/>
    </cacheField>
    <cacheField name="2020" numFmtId="2">
      <sharedItems containsString="0" containsBlank="1" containsNumber="1" minValue="39.480000000000004" maxValue="64.888000000000005"/>
    </cacheField>
    <cacheField name="2021" numFmtId="2">
      <sharedItems containsString="0" containsBlank="1" containsNumber="1" minValue="30.682857142857141" maxValue="62.152857142857151"/>
    </cacheField>
    <cacheField name="2022" numFmtId="2">
      <sharedItems containsString="0" containsBlank="1" containsNumber="1" minValue="57.022857142857148" maxValue="65.395714285714291"/>
    </cacheField>
    <cacheField name="2023" numFmtId="2">
      <sharedItems containsString="0" containsBlank="1" containsNumber="1" minValue="59.096666666666664" maxValue="65.84"/>
    </cacheField>
    <cacheField name="2024" numFmtId="2">
      <sharedItems containsString="0" containsBlank="1" containsNumber="1" minValue="58.75" maxValue="65.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erina Camborata" refreshedDate="45691.05061111111" createdVersion="8" refreshedVersion="8" minRefreshableVersion="3" recordCount="4148" xr:uid="{2BF574E2-FE0A-2144-A007-D402D032C0E8}">
  <cacheSource type="worksheet">
    <worksheetSource ref="A1:O1048576" sheet="Giornaliero"/>
  </cacheSource>
  <cacheFields count="15">
    <cacheField name="DATA" numFmtId="0">
      <sharedItems containsNonDate="0" containsDate="1" containsString="0" containsBlank="1" minDate="2013-01-01T00:00:00" maxDate="2024-11-25T00:00:00"/>
    </cacheField>
    <cacheField name="EVENTI" numFmtId="0">
      <sharedItems containsString="0" containsBlank="1" containsNumber="1" containsInteger="1" minValue="0" maxValue="151"/>
    </cacheField>
    <cacheField name="LVA DBA" numFmtId="0">
      <sharedItems containsString="0" containsBlank="1" containsNumber="1" minValue="0" maxValue="70.38"/>
    </cacheField>
    <cacheField name="LVA TOT DBA" numFmtId="0">
      <sharedItems containsString="0" containsBlank="1" containsNumber="1" minValue="0" maxValue="73.8"/>
    </cacheField>
    <cacheField name="LVA BG DBA" numFmtId="0">
      <sharedItems containsString="0" containsBlank="1" containsNumber="1" minValue="0" maxValue="73.510000000000005"/>
    </cacheField>
    <cacheField name="LVA TOT _ 2" numFmtId="0">
      <sharedItems containsString="0" containsBlank="1" containsNumber="1" minValue="0" maxValue="73.8" count="1122">
        <n v="72.37"/>
        <n v="59.88"/>
        <n v="60.82"/>
        <n v="58.42"/>
        <n v="59.66"/>
        <n v="62.99"/>
        <n v="60.36"/>
        <n v="59.94"/>
        <n v="59.1"/>
        <n v="59.75"/>
        <n v="57.41"/>
        <n v="58.23"/>
        <n v="59.55"/>
        <n v="61.23"/>
        <n v="60.98"/>
        <n v="62.7"/>
        <n v="62.42"/>
        <n v="61.42"/>
        <n v="57.24"/>
        <n v="60.09"/>
        <n v="60.73"/>
        <n v="59.89"/>
        <n v="59.87"/>
        <n v="61.51"/>
        <n v="60.57"/>
        <n v="57.3"/>
        <n v="59.81"/>
        <n v="60.5"/>
        <n v="59.46"/>
        <n v="61.76"/>
        <n v="60.35"/>
        <n v="58.47"/>
        <n v="60.93"/>
        <n v="60.38"/>
        <n v="63.86"/>
        <n v="59.64"/>
        <n v="62"/>
        <n v="62.39"/>
        <n v="58.72"/>
        <n v="59.67"/>
        <n v="58.41"/>
        <n v="62.13"/>
        <n v="60.86"/>
        <n v="59.49"/>
        <n v="57.65"/>
        <n v="62.29"/>
        <n v="60.67"/>
        <n v="58.82"/>
        <n v="58.76"/>
        <n v="58.13"/>
        <n v="61.79"/>
        <n v="55.58"/>
        <n v="59.62"/>
        <n v="59.21"/>
        <n v="59.42"/>
        <n v="60.32"/>
        <n v="60.55"/>
        <n v="60.07"/>
        <n v="59.99"/>
        <n v="69.95"/>
        <n v="58.5"/>
        <n v="59.85"/>
        <n v="60.69"/>
        <n v="62.04"/>
        <n v="60.17"/>
        <n v="59.61"/>
        <n v="63.02"/>
        <n v="61.64"/>
        <n v="62.51"/>
        <n v="61.38"/>
        <n v="60.02"/>
        <n v="61.02"/>
        <n v="63.71"/>
        <n v="60.03"/>
        <n v="60.64"/>
        <n v="60.37"/>
        <n v="60.26"/>
        <n v="59.35"/>
        <n v="59.24"/>
        <n v="60.11"/>
        <n v="61.33"/>
        <n v="61.83"/>
        <n v="61.84"/>
        <n v="61.41"/>
        <n v="61.45"/>
        <n v="62.61"/>
        <n v="61.81"/>
        <n v="61.74"/>
        <n v="60.63"/>
        <n v="0"/>
        <n v="60.96"/>
        <n v="61.36"/>
        <n v="61.89"/>
        <n v="61.62"/>
        <n v="62.22"/>
        <n v="59.28"/>
        <n v="60.45"/>
        <n v="59.33"/>
        <n v="60.68"/>
        <n v="60.79"/>
        <n v="60.54"/>
        <n v="61.25"/>
        <n v="61.12"/>
        <n v="61.01"/>
        <n v="61.9"/>
        <n v="60.51"/>
        <n v="60.52"/>
        <n v="59.36"/>
        <n v="57.42"/>
        <n v="60.81"/>
        <n v="63.24"/>
        <n v="59.68"/>
        <n v="63.34"/>
        <n v="61"/>
        <n v="61.22"/>
        <n v="61.05"/>
        <n v="60.9"/>
        <n v="61.88"/>
        <n v="62.65"/>
        <n v="62.66"/>
        <n v="62.07"/>
        <n v="60.66"/>
        <n v="59.63"/>
        <n v="60.91"/>
        <n v="60.76"/>
        <n v="59.53"/>
        <n v="62.15"/>
        <n v="62.32"/>
        <n v="61.63"/>
        <n v="62.43"/>
        <n v="61.91"/>
        <n v="61.98"/>
        <n v="61.69"/>
        <n v="61.03"/>
        <n v="61.82"/>
        <n v="59.41"/>
        <n v="60.94"/>
        <n v="63.87"/>
        <n v="60.42"/>
        <n v="62.38"/>
        <n v="60.88"/>
        <n v="60.24"/>
        <n v="61.54"/>
        <n v="61.68"/>
        <n v="61.56"/>
        <n v="60.25"/>
        <n v="61.34"/>
        <n v="62.31"/>
        <n v="63.23"/>
        <n v="61.1"/>
        <n v="62.44"/>
        <n v="63.65"/>
        <n v="62.94"/>
        <n v="61.17"/>
        <n v="61.27"/>
        <n v="61.13"/>
        <n v="60.84"/>
        <n v="62.4"/>
        <n v="61.61"/>
        <n v="61.99"/>
        <n v="61.35"/>
        <n v="61.85"/>
        <n v="61.37"/>
        <n v="62.75"/>
        <n v="60.41"/>
        <n v="62.09"/>
        <n v="62.21"/>
        <n v="60.78"/>
        <n v="60.77"/>
        <n v="61.75"/>
        <n v="61.14"/>
        <n v="61.11"/>
        <n v="63.89"/>
        <n v="61.94"/>
        <n v="61.3"/>
        <n v="64.86"/>
        <n v="60.74"/>
        <n v="62.8"/>
        <n v="63.28"/>
        <n v="61.46"/>
        <n v="64.66"/>
        <n v="61.77"/>
        <n v="59.13"/>
        <n v="61.93"/>
        <n v="62.23"/>
        <n v="61.8"/>
        <n v="60.8"/>
        <n v="60.53"/>
        <n v="63.03"/>
        <n v="62.05"/>
        <n v="60.44"/>
        <n v="58.87"/>
        <n v="60.13"/>
        <n v="61.19"/>
        <n v="61.26"/>
        <n v="61.87"/>
        <n v="60.16"/>
        <n v="60.95"/>
        <n v="63.74"/>
        <n v="61.92"/>
        <n v="61.53"/>
        <n v="60.85"/>
        <n v="60.04"/>
        <n v="60.4"/>
        <n v="61.32"/>
        <n v="62.18"/>
        <n v="61.71"/>
        <n v="61.21"/>
        <n v="59.19"/>
        <n v="59.69"/>
        <n v="60.01"/>
        <n v="62.14"/>
        <n v="60.39"/>
        <n v="61.86"/>
        <n v="60.7"/>
        <n v="60.28"/>
        <n v="58.88"/>
        <n v="58.8"/>
        <n v="59.23"/>
        <n v="59.83"/>
        <n v="62.03"/>
        <n v="62.53"/>
        <n v="59.31"/>
        <n v="57.21"/>
        <n v="60.3"/>
        <n v="59.34"/>
        <n v="59.84"/>
        <n v="58.9"/>
        <n v="62.08"/>
        <n v="58.77"/>
        <n v="59.27"/>
        <n v="59.78"/>
        <n v="58.71"/>
        <n v="60.1"/>
        <n v="59.45"/>
        <n v="59.51"/>
        <n v="59.04"/>
        <n v="58.24"/>
        <n v="59.91"/>
        <n v="58.73"/>
        <n v="60.31"/>
        <n v="61.58"/>
        <n v="64.69"/>
        <n v="62.83"/>
        <n v="64.510000000000005"/>
        <n v="62.64"/>
        <n v="58.31"/>
        <n v="60.92"/>
        <n v="62.06"/>
        <n v="59.08"/>
        <n v="56.39"/>
        <n v="59.74"/>
        <n v="61.72"/>
        <n v="73.67"/>
        <n v="58.58"/>
        <n v="58.59"/>
        <n v="57.4"/>
        <n v="58.85"/>
        <n v="59.57"/>
        <n v="56.68"/>
        <n v="60.18"/>
        <n v="62.54"/>
        <n v="56.75"/>
        <n v="61.6"/>
        <n v="63.92"/>
        <n v="58.27"/>
        <n v="58.05"/>
        <n v="59.47"/>
        <n v="59.73"/>
        <n v="58.22"/>
        <n v="62.27"/>
        <n v="58.43"/>
        <n v="59.79"/>
        <n v="65.180000000000007"/>
        <n v="59.92"/>
        <n v="58.67"/>
        <n v="60.47"/>
        <n v="60.49"/>
        <n v="62.41"/>
        <n v="60.56"/>
        <n v="58.7"/>
        <n v="59.43"/>
        <n v="61.06"/>
        <n v="59.07"/>
        <n v="63.17"/>
        <n v="60.65"/>
        <n v="59.95"/>
        <n v="61.18"/>
        <n v="60.48"/>
        <n v="58.17"/>
        <n v="59.48"/>
        <n v="61.28"/>
        <n v="58.91"/>
        <n v="63.85"/>
        <n v="60.43"/>
        <n v="59.56"/>
        <n v="62.55"/>
        <n v="60.72"/>
        <n v="62.49"/>
        <n v="62.98"/>
        <n v="61.31"/>
        <n v="59.6"/>
        <n v="61.97"/>
        <n v="60.46"/>
        <n v="60.89"/>
        <n v="61.66"/>
        <n v="62.17"/>
        <n v="61.24"/>
        <n v="61.49"/>
        <n v="63.97"/>
        <n v="64.31"/>
        <n v="62.3"/>
        <n v="62.52"/>
        <n v="61.07"/>
        <n v="63.07"/>
        <n v="61.52"/>
        <n v="62.72"/>
        <n v="62.62"/>
        <n v="62.6"/>
        <n v="62.88"/>
        <n v="62.76"/>
        <n v="62.16"/>
        <n v="61.67"/>
        <n v="61.04"/>
        <n v="62.86"/>
        <n v="63.15"/>
        <n v="62.58"/>
        <n v="62.56"/>
        <n v="61.29"/>
        <n v="63.46"/>
        <n v="62.24"/>
        <n v="61.43"/>
        <n v="61.96"/>
        <n v="63.52"/>
        <n v="64.73"/>
        <n v="63.27"/>
        <n v="62.84"/>
        <n v="63.59"/>
        <n v="62.78"/>
        <n v="63.83"/>
        <n v="63.3"/>
        <n v="65.11"/>
        <n v="63.57"/>
        <n v="63.82"/>
        <n v="63.13"/>
        <n v="64.77"/>
        <n v="64.36"/>
        <n v="63.88"/>
        <n v="63.45"/>
        <n v="63.22"/>
        <n v="63.99"/>
        <n v="63.77"/>
        <n v="63"/>
        <n v="64.5"/>
        <n v="63.55"/>
        <n v="64.19"/>
        <n v="63.66"/>
        <n v="65.959999999999994"/>
        <n v="63.19"/>
        <n v="63.62"/>
        <n v="64.209999999999994"/>
        <n v="63.04"/>
        <n v="63.36"/>
        <n v="62.81"/>
        <n v="63.78"/>
        <n v="63.12"/>
        <n v="63.11"/>
        <n v="62.95"/>
        <n v="64.41"/>
        <n v="62.85"/>
        <n v="62.46"/>
        <n v="62.67"/>
        <n v="62.92"/>
        <n v="62.73"/>
        <n v="63.31"/>
        <n v="63.67"/>
        <n v="63.54"/>
        <n v="64.540000000000006"/>
        <n v="65.72"/>
        <n v="64.849999999999994"/>
        <n v="63.18"/>
        <n v="62.36"/>
        <n v="62.47"/>
        <n v="62.91"/>
        <n v="66.02"/>
        <n v="62.34"/>
        <n v="62.28"/>
        <n v="63.14"/>
        <n v="60.12"/>
        <n v="61.78"/>
        <n v="60.58"/>
        <n v="63.05"/>
        <n v="60.08"/>
        <n v="68.25"/>
        <n v="64.430000000000007"/>
        <n v="62.71"/>
        <n v="63.35"/>
        <n v="61.57"/>
        <n v="59.5"/>
        <n v="61.15"/>
        <n v="61.2"/>
        <n v="64.709999999999994"/>
        <n v="59.9"/>
        <n v="59.11"/>
        <n v="61.47"/>
        <n v="63.01"/>
        <n v="61.59"/>
        <n v="61.48"/>
        <n v="63.51"/>
        <n v="59.22"/>
        <n v="60"/>
        <n v="62.77"/>
        <n v="64.760000000000005"/>
        <n v="60.21"/>
        <n v="59.72"/>
        <n v="51.5"/>
        <n v="61.44"/>
        <n v="65.819999999999993"/>
        <n v="61.39"/>
        <n v="65.03"/>
        <n v="60.27"/>
        <n v="61.09"/>
        <n v="63.49"/>
        <n v="59"/>
        <n v="59.52"/>
        <n v="58.94"/>
        <n v="63.7"/>
        <n v="59.12"/>
        <n v="59.03"/>
        <n v="59.2"/>
        <n v="58.51"/>
        <n v="59.93"/>
        <n v="58.1"/>
        <n v="58.79"/>
        <n v="59.44"/>
        <n v="58.26"/>
        <n v="58.84"/>
        <n v="62.2"/>
        <n v="59.01"/>
        <n v="61.65"/>
        <n v="59.65"/>
        <n v="62.69"/>
        <n v="64.08"/>
        <n v="58.96"/>
        <n v="57.97"/>
        <n v="60.15"/>
        <n v="59.71"/>
        <n v="58.39"/>
        <n v="57.87"/>
        <n v="58.14"/>
        <n v="60.61"/>
        <n v="60.71"/>
        <n v="58.74"/>
        <n v="59.7"/>
        <n v="63.38"/>
        <n v="65.19"/>
        <n v="65.13"/>
        <n v="59.06"/>
        <n v="59.97"/>
        <n v="59.37"/>
        <n v="58.75"/>
        <n v="58.78"/>
        <n v="63.75"/>
        <n v="59.3"/>
        <n v="63.42"/>
        <n v="59.05"/>
        <n v="65.3"/>
        <n v="63.4"/>
        <n v="63.98"/>
        <n v="60.75"/>
        <n v="60.22"/>
        <n v="61.5"/>
        <n v="60.29"/>
        <n v="61.73"/>
        <n v="64.53"/>
        <n v="60.19"/>
        <n v="64.489999999999995"/>
        <n v="64.75"/>
        <n v="63.08"/>
        <n v="62.57"/>
        <n v="61.95"/>
        <n v="59.96"/>
        <n v="62.89"/>
        <n v="62.93"/>
        <n v="60.87"/>
        <n v="60.34"/>
        <n v="63.33"/>
        <n v="60.6"/>
        <n v="65.34"/>
        <n v="64.02"/>
        <n v="65.14"/>
        <n v="62.45"/>
        <n v="63.94"/>
        <n v="63.64"/>
        <n v="60.23"/>
        <n v="62.37"/>
        <n v="62.97"/>
        <n v="63.56"/>
        <n v="63.68"/>
        <n v="51.99"/>
        <n v="64.319999999999993"/>
        <n v="68.66"/>
        <n v="62.74"/>
        <n v="59.58"/>
        <n v="58.69"/>
        <n v="64.59"/>
        <n v="59.82"/>
        <n v="58.89"/>
        <n v="64.22"/>
        <n v="63.47"/>
        <n v="60.33"/>
        <n v="67.59"/>
        <n v="65.599999999999994"/>
        <n v="63.39"/>
        <n v="62.19"/>
        <n v="63.61"/>
        <n v="66.430000000000007"/>
        <n v="60.06"/>
        <n v="64.34"/>
        <n v="59.14"/>
        <n v="62.01"/>
        <n v="60.2"/>
        <n v="60.62"/>
        <n v="61.7"/>
        <n v="59.38"/>
        <n v="60.05"/>
        <n v="62.79"/>
        <n v="60.97"/>
        <n v="59.86"/>
        <n v="66.95"/>
        <n v="61.16"/>
        <n v="57.98"/>
        <n v="62.11"/>
        <n v="61.55"/>
        <n v="65.83"/>
        <n v="65.05"/>
        <n v="65.09"/>
        <n v="59.09"/>
        <n v="62.25"/>
        <n v="71.819999999999993"/>
        <n v="64.010000000000005"/>
        <n v="65.23"/>
        <n v="64.05"/>
        <n v="65.680000000000007"/>
        <n v="64.62"/>
        <n v="65.989999999999995"/>
        <n v="62.12"/>
        <n v="63.48"/>
        <n v="62.87"/>
        <n v="62.48"/>
        <n v="64.58"/>
        <n v="65.040000000000006"/>
        <n v="64.13"/>
        <n v="62.02"/>
        <n v="65.66"/>
        <n v="64.680000000000007"/>
        <n v="64.739999999999995"/>
        <n v="65.2"/>
        <n v="63.06"/>
        <n v="65.099999999999994"/>
        <n v="65.64"/>
        <n v="64.56"/>
        <n v="63.09"/>
        <n v="62.1"/>
        <n v="64.94"/>
        <n v="66.010000000000005"/>
        <n v="64.11"/>
        <n v="65.63"/>
        <n v="65.849999999999994"/>
        <n v="62.26"/>
        <n v="66.25"/>
        <n v="64.67"/>
        <n v="62.82"/>
        <n v="63.58"/>
        <n v="62.63"/>
        <n v="64.069999999999993"/>
        <n v="66.150000000000006"/>
        <n v="64.23"/>
        <n v="62.59"/>
        <n v="63.2"/>
        <n v="63.43"/>
        <n v="66.260000000000005"/>
        <n v="65.38"/>
        <n v="63.79"/>
        <n v="63.63"/>
        <n v="66"/>
        <n v="63.21"/>
        <n v="62.5"/>
        <n v="67.16"/>
        <n v="64.7"/>
        <n v="63.6"/>
        <n v="60.99"/>
        <n v="59.54"/>
        <n v="65.239999999999995"/>
        <n v="65.900000000000006"/>
        <n v="65.75"/>
        <n v="61.08"/>
        <n v="55.38"/>
        <n v="64.959999999999994"/>
        <n v="57.72"/>
        <n v="62.35"/>
        <n v="65.97"/>
        <n v="59.15"/>
        <n v="65.010000000000005"/>
        <n v="58.99"/>
        <n v="65.94"/>
        <n v="65.45"/>
        <n v="64.040000000000006"/>
        <n v="64.39"/>
        <n v="63.76"/>
        <n v="64.349999999999994"/>
        <n v="63.44"/>
        <n v="64.78"/>
        <n v="63.5"/>
        <n v="64.25"/>
        <n v="63.25"/>
        <n v="66.41"/>
        <n v="63.69"/>
        <n v="64.12"/>
        <n v="64.14"/>
        <n v="66.14"/>
        <n v="65.790000000000006"/>
        <n v="64.61"/>
        <n v="66.22"/>
        <n v="65.48"/>
        <n v="63.41"/>
        <n v="62.9"/>
        <n v="62.33"/>
        <n v="67.73"/>
        <n v="63.8"/>
        <n v="61.4"/>
        <n v="60.83"/>
        <n v="64.459999999999994"/>
        <n v="64.2"/>
        <n v="63.72"/>
        <n v="50.36"/>
        <n v="65.73"/>
        <n v="65.44"/>
        <n v="59.98"/>
        <n v="63.53"/>
        <n v="65.489999999999995"/>
        <n v="65.06"/>
        <n v="63.37"/>
        <n v="64.790000000000006"/>
        <n v="63.29"/>
        <n v="63.16"/>
        <n v="63.32"/>
        <n v="65.27"/>
        <n v="62.68"/>
        <n v="66.28"/>
        <n v="47.74"/>
        <n v="36.700000000000003"/>
        <n v="43.48"/>
        <n v="45.99"/>
        <n v="66.03"/>
        <n v="64.63"/>
        <n v="67.14"/>
        <n v="66.88"/>
        <n v="64.37"/>
        <n v="64.47"/>
        <n v="65.650000000000006"/>
        <n v="64.48"/>
        <n v="64.97"/>
        <n v="67.28"/>
        <n v="65.209999999999994"/>
        <n v="67.36"/>
        <n v="63.93"/>
        <n v="66.66"/>
        <n v="73.8"/>
        <n v="65.319999999999993"/>
        <n v="63.81"/>
        <n v="65.92"/>
        <n v="67.83"/>
        <n v="68.67"/>
        <n v="65.52"/>
        <n v="64.290000000000006"/>
        <n v="65.260000000000005"/>
        <n v="67.290000000000006"/>
        <n v="63.1"/>
        <n v="64"/>
        <n v="69.3"/>
        <n v="64.17"/>
        <n v="63.73"/>
        <n v="63.96"/>
        <n v="63.91"/>
        <n v="64.260000000000005"/>
        <n v="62.96"/>
        <n v="64.55"/>
        <n v="64.150000000000006"/>
        <n v="64.099999999999994"/>
        <n v="65.459999999999994"/>
        <n v="64.09"/>
        <n v="63.84"/>
        <n v="69.44"/>
        <n v="64.95"/>
        <n v="64.239999999999995"/>
        <n v="64.45"/>
        <n v="64.819999999999993"/>
        <n v="66.989999999999995"/>
        <n v="67.25"/>
        <n v="65.739999999999995"/>
        <n v="67.17"/>
        <n v="67.8"/>
        <n v="64.72"/>
        <n v="64.650000000000006"/>
        <n v="65.02"/>
        <n v="64.930000000000007"/>
        <n v="65.12"/>
        <n v="66.209999999999994"/>
        <n v="55.42"/>
        <n v="65.540000000000006"/>
        <n v="40.18"/>
        <n v="48.93"/>
        <n v="50.21"/>
        <n v="47.98"/>
        <n v="45.69"/>
        <n v="46.54"/>
        <n v="46.81"/>
        <n v="40.909999999999997"/>
        <n v="53.3"/>
        <n v="38.24"/>
        <n v="49.61"/>
        <n v="42.17"/>
        <n v="52.7"/>
        <n v="52.98"/>
        <n v="39.68"/>
        <n v="53.4"/>
        <n v="47.83"/>
        <n v="52.27"/>
        <n v="39.44"/>
        <n v="49.26"/>
        <n v="51.3"/>
        <n v="47.06"/>
        <n v="56.27"/>
        <n v="53.08"/>
        <n v="55.7"/>
        <n v="56.84"/>
        <n v="56.32"/>
        <n v="56.5"/>
        <n v="54.84"/>
        <n v="55.12"/>
        <n v="57.81"/>
        <n v="57.84"/>
        <n v="57.15"/>
        <n v="57.26"/>
        <n v="56.66"/>
        <n v="57.63"/>
        <n v="59.77"/>
        <n v="58.09"/>
        <n v="58.11"/>
        <n v="56.99"/>
        <n v="57.28"/>
        <n v="57.12"/>
        <n v="57.33"/>
        <n v="58.15"/>
        <n v="57.89"/>
        <n v="57.62"/>
        <n v="56.94"/>
        <n v="57.93"/>
        <n v="57.94"/>
        <n v="57.47"/>
        <n v="54.12"/>
        <n v="56.36"/>
        <n v="55.43"/>
        <n v="57.69"/>
        <n v="57.23"/>
        <n v="56.05"/>
        <n v="57.04"/>
        <n v="56.43"/>
        <n v="57.76"/>
        <n v="56.44"/>
        <n v="56.87"/>
        <n v="58.62"/>
        <n v="54.89"/>
        <n v="56.55"/>
        <n v="56.45"/>
        <n v="56.31"/>
        <n v="55.27"/>
        <n v="33.44"/>
        <n v="50.27"/>
        <n v="45.3"/>
        <n v="39.81"/>
        <n v="37.42"/>
        <n v="43.11"/>
        <n v="39.25"/>
        <n v="40.06"/>
        <n v="45.43"/>
        <n v="31.28"/>
        <n v="55.62"/>
        <n v="56.86"/>
        <n v="54.72"/>
        <n v="55.33"/>
        <n v="57"/>
        <n v="56.85"/>
        <n v="56.2"/>
        <n v="54.98"/>
        <n v="55.94"/>
        <n v="54.35"/>
        <n v="50.67"/>
        <n v="57.56"/>
        <n v="56.53"/>
        <n v="58.37"/>
        <n v="53.76"/>
        <n v="55"/>
        <n v="51.6"/>
        <n v="55.98"/>
        <n v="57.61"/>
        <n v="55.64"/>
        <n v="53.89"/>
        <n v="56.64"/>
        <n v="56.92"/>
        <n v="57.52"/>
        <n v="54.06"/>
        <n v="54.6"/>
        <n v="51.65"/>
        <n v="56.83"/>
        <n v="52.17"/>
        <n v="56.56"/>
        <n v="53.87"/>
        <n v="53.99"/>
        <n v="54.14"/>
        <n v="56.96"/>
        <n v="50.82"/>
        <n v="53.75"/>
        <n v="53.6"/>
        <n v="53.88"/>
        <n v="49.62"/>
        <n v="52.65"/>
        <n v="50.86"/>
        <n v="48.62"/>
        <n v="52.15"/>
        <n v="52.84"/>
        <n v="51.84"/>
        <n v="49.22"/>
        <n v="58.06"/>
        <n v="67.709999999999994"/>
        <n v="55.97"/>
        <n v="53.94"/>
        <n v="53.04"/>
        <n v="48.67"/>
        <n v="51.01"/>
        <n v="56.25"/>
        <n v="53.26"/>
        <n v="53.95"/>
        <n v="54.62"/>
        <n v="55.23"/>
        <n v="53.91"/>
        <n v="56.09"/>
        <n v="55.14"/>
        <n v="55.17"/>
        <n v="50.4"/>
        <n v="51.74"/>
        <n v="54.69"/>
        <n v="58.54"/>
        <n v="55.63"/>
        <n v="51.77"/>
        <n v="55.1"/>
        <n v="54.82"/>
        <n v="52.2"/>
        <n v="50.61"/>
        <n v="48.94"/>
        <n v="57.67"/>
        <n v="47.58"/>
        <n v="56.81"/>
        <n v="54.85"/>
        <n v="50.6"/>
        <n v="52.21"/>
        <n v="52.31"/>
        <n v="56.19"/>
        <n v="51"/>
        <n v="47.47"/>
        <n v="51.76"/>
        <n v="50.17"/>
        <n v="50.28"/>
        <n v="54.28"/>
        <n v="58.83"/>
        <n v="50.49"/>
        <n v="49.59"/>
        <n v="54.36"/>
        <n v="50.5"/>
        <n v="50.57"/>
        <n v="43.4"/>
        <n v="49.7"/>
        <n v="49.56"/>
        <n v="48.35"/>
        <n v="52.8"/>
        <n v="48.71"/>
        <n v="52.82"/>
        <n v="47.09"/>
        <n v="39.04"/>
        <n v="48.97"/>
        <n v="51.52"/>
        <n v="42.97"/>
        <n v="49.4"/>
        <n v="47.24"/>
        <n v="55.9"/>
        <n v="53.49"/>
        <n v="51.95"/>
        <n v="50.06"/>
        <n v="52.72"/>
        <n v="50.83"/>
        <n v="47.08"/>
        <n v="53.18"/>
        <n v="47.66"/>
        <n v="55.26"/>
        <n v="52.57"/>
        <n v="52.56"/>
        <n v="51.34"/>
        <n v="53.16"/>
        <n v="47.91"/>
        <n v="50.81"/>
        <n v="49.92"/>
        <n v="50.23"/>
        <n v="50.11"/>
        <n v="51.79"/>
        <n v="54.5"/>
        <n v="48.44"/>
        <n v="51.88"/>
        <n v="50.68"/>
        <n v="44.97"/>
        <n v="51.66"/>
        <n v="52.87"/>
        <n v="54.46"/>
        <n v="48.65"/>
        <n v="52.3"/>
        <n v="49.11"/>
        <n v="54.02"/>
        <n v="52.81"/>
        <n v="46.96"/>
        <n v="54.26"/>
        <n v="48.16"/>
        <n v="53.43"/>
        <n v="54.54"/>
        <n v="53.2"/>
        <n v="52.79"/>
        <n v="53.68"/>
        <n v="50.89"/>
        <n v="51.56"/>
        <n v="46.43"/>
        <n v="52.62"/>
        <n v="49.82"/>
        <n v="47.76"/>
        <n v="51.44"/>
        <n v="47.81"/>
        <n v="54.32"/>
        <n v="52.59"/>
        <n v="52.19"/>
        <n v="54.57"/>
        <n v="51.23"/>
        <n v="52.49"/>
        <n v="52.14"/>
        <n v="50.35"/>
        <n v="56.01"/>
        <n v="52.05"/>
        <n v="50.88"/>
        <n v="55.52"/>
        <n v="55.89"/>
        <n v="54.42"/>
        <n v="50.9"/>
        <n v="56.18"/>
        <n v="51.7"/>
        <n v="54.2"/>
        <n v="55.73"/>
        <n v="55.05"/>
        <n v="49.8"/>
        <n v="54.95"/>
        <n v="55.46"/>
        <n v="52.88"/>
        <n v="54.92"/>
        <n v="52.01"/>
        <n v="56.58"/>
        <n v="57.75"/>
        <n v="57.95"/>
        <n v="56.28"/>
        <n v="58.03"/>
        <n v="56.51"/>
        <n v="57.85"/>
        <n v="58.32"/>
        <n v="58.55"/>
        <n v="59.29"/>
        <n v="58.21"/>
        <n v="58.64"/>
        <n v="58.35"/>
        <n v="58.34"/>
        <n v="58.49"/>
        <n v="58.86"/>
        <n v="58.81"/>
        <n v="58.61"/>
        <n v="64.91"/>
        <n v="58.2"/>
        <n v="59.25"/>
        <n v="57.66"/>
        <n v="64.599999999999994"/>
        <n v="65.61"/>
        <n v="58.45"/>
        <n v="64.569999999999993"/>
        <n v="64.42"/>
        <n v="57.9"/>
        <n v="49.99"/>
        <n v="56.91"/>
        <n v="56.54"/>
        <n v="57.07"/>
        <n v="55.59"/>
        <n v="56.29"/>
        <n v="58.52"/>
        <n v="54.18"/>
        <n v="56.17"/>
        <n v="58.6"/>
        <n v="58.01"/>
        <n v="54.22"/>
        <n v="52.78"/>
        <n v="58.56"/>
        <n v="56.78"/>
        <n v="57.8"/>
        <n v="58.66"/>
        <n v="57.99"/>
        <n v="65.16"/>
        <n v="57.1"/>
        <n v="58.3"/>
        <n v="59.17"/>
        <n v="57.79"/>
        <n v="60.59"/>
        <n v="63.26"/>
        <n v="65.56"/>
        <n v="64.87"/>
        <n v="65.290000000000006"/>
        <n v="65.78"/>
        <n v="65.47"/>
        <n v="66.23"/>
        <n v="65.81"/>
        <n v="68.2"/>
        <n v="65.39"/>
        <n v="66.06"/>
        <n v="64.28"/>
        <n v="65.7"/>
        <n v="67.63"/>
        <n v="67.849999999999994"/>
        <n v="64.06"/>
        <n v="66.58"/>
        <n v="64.98"/>
        <n v="65.349999999999994"/>
        <n v="65.569999999999993"/>
        <n v="63.9"/>
        <n v="65.86"/>
        <n v="59.4"/>
        <n v="64.27"/>
        <n v="65.150000000000006"/>
        <n v="65.67"/>
        <n v="66.16"/>
        <n v="66.8"/>
        <n v="65.62"/>
        <n v="65.400000000000006"/>
        <n v="66.75"/>
        <n v="64.16"/>
        <n v="49.09"/>
        <n v="67.599999999999994"/>
        <n v="67.88"/>
        <n v="64.52"/>
        <n v="66.099999999999994"/>
        <n v="58.02"/>
        <n v="66.94"/>
        <n v="68.349999999999994"/>
        <n v="65.17"/>
        <n v="66.56"/>
        <n v="65.37"/>
        <n v="59.02"/>
        <n v="64.8"/>
        <n v="64.44"/>
        <n v="65"/>
        <n v="66.44"/>
        <n v="67.23"/>
        <n v="66.069999999999993"/>
        <n v="66.27"/>
        <n v="64.180000000000007"/>
        <n v="65.25"/>
        <n v="65.69"/>
        <n v="68.86"/>
        <n v="67.11"/>
        <n v="68.739999999999995"/>
        <n v="66.05"/>
        <n v="67.459999999999994"/>
        <n v="69.91"/>
        <n v="65.28"/>
        <n v="64.81"/>
        <n v="65.22"/>
        <n v="64.03"/>
        <n v="66.47"/>
        <n v="67.08"/>
        <n v="65.33"/>
        <n v="65.58"/>
        <n v="64.989999999999995"/>
        <n v="64.3"/>
        <n v="63.95"/>
        <n v="66.69"/>
        <n v="68.400000000000006"/>
        <n v="64.400000000000006"/>
        <n v="64.900000000000006"/>
        <n v="67.2"/>
        <n v="67.400000000000006"/>
        <n v="64.33"/>
        <n v="65.53"/>
        <n v="67.42"/>
        <n v="64.83"/>
        <n v="67.099999999999994"/>
        <n v="48.29"/>
        <n v="66.11"/>
        <n v="58.4"/>
        <n v="56.8"/>
        <n v="57.6"/>
        <n v="59.8"/>
        <n v="59.32"/>
        <n v="66.12"/>
        <n v="68.33"/>
        <n v="64.89"/>
        <n v="67.55"/>
        <n v="64.88"/>
        <n v="70.41"/>
        <n v="68.8"/>
        <n v="66.180000000000007"/>
        <n v="65.930000000000007"/>
        <n v="67.7"/>
        <m/>
      </sharedItems>
    </cacheField>
    <cacheField name="SETTIMANA" numFmtId="0">
      <sharedItems containsBlank="1"/>
    </cacheField>
    <cacheField name="ANNO" numFmtId="0">
      <sharedItems containsString="0" containsBlank="1" containsNumber="1" containsInteger="1" minValue="2013" maxValue="2024" count="13">
        <n v="2013"/>
        <n v="2014"/>
        <n v="2015"/>
        <n v="2016"/>
        <n v="2017"/>
        <n v="2018"/>
        <n v="2019"/>
        <n v="2020"/>
        <n v="2021"/>
        <n v="2022"/>
        <n v="2023"/>
        <n v="2024"/>
        <m/>
      </sharedItems>
    </cacheField>
    <cacheField name="MESE" numFmtId="0">
      <sharedItems containsString="0" containsBlank="1" containsNumber="1" containsInteger="1" minValue="1" maxValue="12"/>
    </cacheField>
    <cacheField name="GIORNO" numFmtId="0">
      <sharedItems containsString="0" containsBlank="1" containsNumber="1" containsInteger="1" minValue="1" maxValue="31"/>
    </cacheField>
    <cacheField name="MESE_GIORNO" numFmtId="0">
      <sharedItems containsBlank="1"/>
    </cacheField>
    <cacheField name="check" numFmtId="0">
      <sharedItems containsBlank="1" containsMixedTypes="1" containsNumber="1" containsInteger="1" minValue="0" maxValue="1"/>
    </cacheField>
    <cacheField name="check bg" numFmtId="0">
      <sharedItems containsBlank="1" containsMixedTypes="1" containsNumber="1" containsInteger="1" minValue="0" maxValue="1"/>
    </cacheField>
    <cacheField name="Quadrimestre" numFmtId="0">
      <sharedItems containsString="0" containsBlank="1" containsNumber="1" containsInteger="1" minValue="1" maxValue="3" count="4">
        <n v="1"/>
        <n v="2"/>
        <n v="3"/>
        <m/>
      </sharedItems>
    </cacheField>
    <cacheField name="settimana2" numFmtId="0">
      <sharedItems containsString="0" containsBlank="1" containsNumber="1" containsInteger="1" minValue="1" maxValue="53" count="5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erina Camborata" refreshedDate="45691.05265416667" createdVersion="8" refreshedVersion="8" minRefreshableVersion="3" recordCount="56" xr:uid="{85E2786E-E56A-8647-95F2-BC81F4744ED3}">
  <cacheSource type="worksheet">
    <worksheetSource ref="U5:AH61" sheet="zonizzazione lva"/>
  </cacheSource>
  <cacheFields count="14">
    <cacheField name="Quadrimestre" numFmtId="0">
      <sharedItems containsSemiMixedTypes="0" containsString="0" containsNumber="1" containsInteger="1" minValue="1" maxValue="3" count="3">
        <n v="1"/>
        <n v="2"/>
        <n v="3"/>
      </sharedItems>
    </cacheField>
    <cacheField name="settimana2" numFmtId="0">
      <sharedItems containsSemiMixedTypes="0" containsString="0" containsNumber="1" containsInteger="1" minValue="1" maxValue="53"/>
    </cacheField>
    <cacheField name="2013" numFmtId="2">
      <sharedItems containsString="0" containsBlank="1" containsNumber="1" minValue="59.052857142857142" maxValue="62.392857142857146"/>
    </cacheField>
    <cacheField name="2014" numFmtId="2">
      <sharedItems containsString="0" containsBlank="1" containsNumber="1" minValue="58.93571428571429" maxValue="64.098571428571432"/>
    </cacheField>
    <cacheField name="2015" numFmtId="2">
      <sharedItems containsString="0" containsBlank="1" containsNumber="1" minValue="58.784285714285716" maxValue="62.963333333333331"/>
    </cacheField>
    <cacheField name="2016" numFmtId="2">
      <sharedItems containsString="0" containsBlank="1" containsNumber="1" minValue="60.094285714285711" maxValue="65.081428571428575"/>
    </cacheField>
    <cacheField name="2017" numFmtId="2">
      <sharedItems containsString="0" containsBlank="1" containsNumber="1" minValue="60.362499999999997" maxValue="64.833333333333329"/>
    </cacheField>
    <cacheField name="2018" numFmtId="2">
      <sharedItems containsString="0" containsBlank="1" containsNumber="1" minValue="53.837142857142858" maxValue="63.682857142857138"/>
    </cacheField>
    <cacheField name="2019" numFmtId="2">
      <sharedItems containsString="0" containsBlank="1" containsNumber="1" minValue="61.66" maxValue="67.28"/>
    </cacheField>
    <cacheField name="2020" numFmtId="2">
      <sharedItems containsString="0" containsBlank="1" containsNumber="1" minValue="39.480000000000004" maxValue="64.888000000000005"/>
    </cacheField>
    <cacheField name="2021" numFmtId="2">
      <sharedItems containsString="0" containsBlank="1" containsNumber="1" minValue="48.338571428571427" maxValue="62.152857142857151"/>
    </cacheField>
    <cacheField name="2022" numFmtId="2">
      <sharedItems containsString="0" containsBlank="1" containsNumber="1" minValue="57.022857142857148" maxValue="65.395714285714291"/>
    </cacheField>
    <cacheField name="2023" numFmtId="2">
      <sharedItems containsString="0" containsBlank="1" containsNumber="1" minValue="59.096666666666664" maxValue="65.84"/>
    </cacheField>
    <cacheField name="2024" numFmtId="2">
      <sharedItems containsString="0" containsBlank="1" containsNumber="1" minValue="58.75" maxValue="65.27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356"/>
    <n v="1516"/>
    <n v="1665"/>
    <n v="2517"/>
    <n v="1310"/>
    <n v="1630"/>
    <n v="1942"/>
    <n v="2253"/>
    <n v="192"/>
    <n v="1265"/>
    <n v="1813"/>
    <n v="1934"/>
  </r>
  <r>
    <x v="1"/>
    <n v="1380"/>
    <n v="1503"/>
    <n v="1380"/>
    <n v="1830"/>
    <n v="1421"/>
    <m/>
    <m/>
    <n v="1892"/>
    <n v="192"/>
    <n v="1314"/>
    <n v="1610"/>
    <n v="1449"/>
  </r>
  <r>
    <x v="2"/>
    <n v="1771"/>
    <n v="1747"/>
    <n v="1993"/>
    <n v="2114"/>
    <n v="1809"/>
    <n v="2016"/>
    <n v="2082"/>
    <m/>
    <n v="355"/>
    <n v="1751"/>
    <n v="2193"/>
    <n v="2226"/>
  </r>
  <r>
    <x v="3"/>
    <n v="1781"/>
    <n v="1977"/>
    <n v="1992"/>
    <n v="2088"/>
    <n v="2216"/>
    <n v="2381"/>
    <n v="2604"/>
    <m/>
    <n v="427"/>
    <n v="2335"/>
    <n v="2251"/>
    <n v="3070"/>
  </r>
  <r>
    <x v="4"/>
    <n v="1965"/>
    <n v="2236"/>
    <n v="2315"/>
    <n v="2336"/>
    <n v="2186"/>
    <n v="2419"/>
    <n v="2947"/>
    <n v="0"/>
    <n v="445"/>
    <n v="2508"/>
    <n v="3257"/>
    <n v="2899"/>
  </r>
  <r>
    <x v="5"/>
    <n v="2059"/>
    <n v="2289"/>
    <n v="1736"/>
    <n v="2440"/>
    <n v="2567"/>
    <n v="2562"/>
    <n v="2889"/>
    <n v="123"/>
    <n v="1236"/>
    <n v="2741"/>
    <n v="3065"/>
    <n v="3254"/>
  </r>
  <r>
    <x v="6"/>
    <n v="2231"/>
    <n v="2064"/>
    <n v="2358"/>
    <n v="2323"/>
    <n v="2218"/>
    <n v="2774"/>
    <n v="3148"/>
    <n v="911"/>
    <n v="2093"/>
    <n v="2874"/>
    <n v="3203"/>
    <n v="3345"/>
  </r>
  <r>
    <x v="7"/>
    <n v="1826"/>
    <n v="1678"/>
    <n v="2160"/>
    <n v="2451"/>
    <n v="2487"/>
    <n v="2650"/>
    <n v="2352"/>
    <n v="1269"/>
    <n v="2246"/>
    <n v="2672"/>
    <n v="3148"/>
    <n v="3378"/>
  </r>
  <r>
    <x v="8"/>
    <n v="2081"/>
    <n v="2247"/>
    <n v="1775"/>
    <n v="2357"/>
    <n v="2701"/>
    <n v="2434"/>
    <n v="3078"/>
    <n v="465"/>
    <n v="1836"/>
    <n v="2606"/>
    <n v="3123"/>
    <n v="3071"/>
  </r>
  <r>
    <x v="9"/>
    <n v="1894"/>
    <n v="1920"/>
    <m/>
    <n v="1991"/>
    <n v="2378"/>
    <n v="2518"/>
    <n v="2722"/>
    <n v="831"/>
    <n v="2006"/>
    <n v="2650"/>
    <n v="3017"/>
    <n v="3279"/>
  </r>
  <r>
    <x v="10"/>
    <n v="1602"/>
    <n v="1886"/>
    <n v="1832"/>
    <n v="1882"/>
    <n v="1966"/>
    <n v="2260"/>
    <n v="2460"/>
    <n v="491"/>
    <n v="1913"/>
    <n v="1844"/>
    <n v="2120"/>
    <n v="1920"/>
  </r>
  <r>
    <x v="11"/>
    <n v="1656"/>
    <n v="2020"/>
    <n v="1980"/>
    <n v="1819"/>
    <n v="1801"/>
    <n v="2181"/>
    <n v="2413"/>
    <n v="452"/>
    <n v="1710"/>
    <n v="1577"/>
    <n v="187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5">
  <r>
    <x v="0"/>
    <x v="0"/>
    <n v="56.53"/>
    <n v="72.37"/>
    <n v="72.25"/>
    <s v="01/01/2013"/>
    <x v="0"/>
    <x v="0"/>
    <n v="1"/>
    <s v="01-01"/>
  </r>
  <r>
    <x v="1"/>
    <x v="1"/>
    <n v="59.26"/>
    <n v="59.88"/>
    <n v="51.17"/>
    <s v="01/01/2013"/>
    <x v="0"/>
    <x v="0"/>
    <n v="2"/>
    <s v="01-02"/>
  </r>
  <r>
    <x v="2"/>
    <x v="2"/>
    <n v="60.7"/>
    <n v="60.82"/>
    <n v="45.18"/>
    <s v="01/01/2013"/>
    <x v="0"/>
    <x v="0"/>
    <n v="3"/>
    <s v="01-03"/>
  </r>
  <r>
    <x v="3"/>
    <x v="0"/>
    <n v="58.26"/>
    <n v="58.42"/>
    <n v="44"/>
    <s v="01/01/2013"/>
    <x v="0"/>
    <x v="0"/>
    <n v="4"/>
    <s v="01-04"/>
  </r>
  <r>
    <x v="4"/>
    <x v="3"/>
    <n v="58.82"/>
    <n v="59.66"/>
    <n v="52.1"/>
    <s v="01/01/2013"/>
    <x v="0"/>
    <x v="0"/>
    <n v="5"/>
    <s v="01-05"/>
  </r>
  <r>
    <x v="5"/>
    <x v="4"/>
    <n v="62.82"/>
    <n v="62.99"/>
    <n v="48.99"/>
    <s v="01/01/2013"/>
    <x v="0"/>
    <x v="0"/>
    <n v="6"/>
    <s v="01-06"/>
  </r>
  <r>
    <x v="6"/>
    <x v="5"/>
    <n v="60.03"/>
    <n v="60.36"/>
    <n v="49.12"/>
    <s v="01/01/2013"/>
    <x v="0"/>
    <x v="0"/>
    <n v="7"/>
    <s v="01-07"/>
  </r>
  <r>
    <x v="7"/>
    <x v="6"/>
    <n v="59.07"/>
    <n v="59.94"/>
    <n v="52.54"/>
    <s v="08/01/2013"/>
    <x v="0"/>
    <x v="0"/>
    <n v="8"/>
    <s v="01-08"/>
  </r>
  <r>
    <x v="8"/>
    <x v="7"/>
    <n v="58.12"/>
    <n v="59.1"/>
    <n v="52.17"/>
    <s v="08/01/2013"/>
    <x v="0"/>
    <x v="0"/>
    <n v="9"/>
    <s v="01-09"/>
  </r>
  <r>
    <x v="9"/>
    <x v="8"/>
    <n v="59.66"/>
    <n v="59.75"/>
    <n v="43.05"/>
    <s v="08/01/2013"/>
    <x v="0"/>
    <x v="0"/>
    <n v="10"/>
    <s v="01-10"/>
  </r>
  <r>
    <x v="10"/>
    <x v="6"/>
    <n v="57.24"/>
    <n v="57.41"/>
    <n v="43.27"/>
    <s v="08/01/2013"/>
    <x v="0"/>
    <x v="0"/>
    <n v="11"/>
    <s v="01-11"/>
  </r>
  <r>
    <x v="11"/>
    <x v="8"/>
    <n v="58.01"/>
    <n v="58.23"/>
    <n v="45.19"/>
    <s v="08/01/2013"/>
    <x v="0"/>
    <x v="0"/>
    <n v="12"/>
    <s v="01-12"/>
  </r>
  <r>
    <x v="12"/>
    <x v="9"/>
    <n v="59.17"/>
    <n v="59.55"/>
    <n v="48.76"/>
    <s v="08/01/2013"/>
    <x v="0"/>
    <x v="0"/>
    <n v="13"/>
    <s v="01-13"/>
  </r>
  <r>
    <x v="13"/>
    <x v="10"/>
    <n v="59.46"/>
    <n v="61.23"/>
    <n v="56.49"/>
    <s v="08/01/2013"/>
    <x v="0"/>
    <x v="0"/>
    <n v="14"/>
    <s v="01-14"/>
  </r>
  <r>
    <x v="14"/>
    <x v="11"/>
    <n v="60.86"/>
    <n v="60.98"/>
    <n v="45.63"/>
    <s v="15/01/2013"/>
    <x v="0"/>
    <x v="0"/>
    <n v="15"/>
    <s v="01-15"/>
  </r>
  <r>
    <x v="15"/>
    <x v="12"/>
    <n v="61.24"/>
    <n v="62.7"/>
    <n v="57.25"/>
    <s v="15/01/2013"/>
    <x v="0"/>
    <x v="0"/>
    <n v="16"/>
    <s v="01-16"/>
  </r>
  <r>
    <x v="16"/>
    <x v="8"/>
    <n v="62.05"/>
    <n v="62.42"/>
    <n v="51.54"/>
    <s v="15/01/2013"/>
    <x v="0"/>
    <x v="0"/>
    <n v="17"/>
    <s v="01-17"/>
  </r>
  <r>
    <x v="17"/>
    <x v="13"/>
    <n v="60.51"/>
    <n v="61.42"/>
    <n v="54.17"/>
    <s v="15/01/2013"/>
    <x v="0"/>
    <x v="0"/>
    <n v="18"/>
    <s v="01-18"/>
  </r>
  <r>
    <x v="18"/>
    <x v="14"/>
    <n v="56.86"/>
    <n v="57.24"/>
    <n v="46.43"/>
    <s v="15/01/2013"/>
    <x v="0"/>
    <x v="0"/>
    <n v="19"/>
    <s v="01-19"/>
  </r>
  <r>
    <x v="19"/>
    <x v="15"/>
    <n v="59.9"/>
    <n v="60.09"/>
    <n v="46.24"/>
    <s v="15/01/2013"/>
    <x v="0"/>
    <x v="0"/>
    <n v="20"/>
    <s v="01-20"/>
  </r>
  <r>
    <x v="20"/>
    <x v="14"/>
    <n v="59.49"/>
    <n v="60.73"/>
    <n v="54.66"/>
    <s v="15/01/2013"/>
    <x v="0"/>
    <x v="0"/>
    <n v="21"/>
    <s v="01-21"/>
  </r>
  <r>
    <x v="21"/>
    <x v="1"/>
    <n v="59.4"/>
    <n v="59.89"/>
    <n v="50.2"/>
    <s v="22/01/2013"/>
    <x v="0"/>
    <x v="0"/>
    <n v="22"/>
    <s v="01-22"/>
  </r>
  <r>
    <x v="22"/>
    <x v="5"/>
    <n v="59.56"/>
    <n v="59.87"/>
    <n v="48.26"/>
    <s v="22/01/2013"/>
    <x v="0"/>
    <x v="0"/>
    <n v="23"/>
    <s v="01-23"/>
  </r>
  <r>
    <x v="23"/>
    <x v="11"/>
    <n v="60.25"/>
    <n v="61.51"/>
    <n v="55.53"/>
    <s v="22/01/2013"/>
    <x v="0"/>
    <x v="0"/>
    <n v="24"/>
    <s v="01-24"/>
  </r>
  <r>
    <x v="24"/>
    <x v="5"/>
    <n v="60.28"/>
    <n v="60.57"/>
    <n v="48.55"/>
    <s v="22/01/2013"/>
    <x v="0"/>
    <x v="0"/>
    <n v="25"/>
    <s v="01-25"/>
  </r>
  <r>
    <x v="25"/>
    <x v="16"/>
    <n v="56.32"/>
    <n v="57.3"/>
    <n v="50.35"/>
    <s v="22/01/2013"/>
    <x v="0"/>
    <x v="0"/>
    <n v="26"/>
    <s v="01-26"/>
  </r>
  <r>
    <x v="26"/>
    <x v="17"/>
    <n v="59.58"/>
    <n v="59.81"/>
    <n v="46.96"/>
    <s v="22/01/2013"/>
    <x v="0"/>
    <x v="0"/>
    <n v="27"/>
    <s v="01-27"/>
  </r>
  <r>
    <x v="27"/>
    <x v="10"/>
    <n v="60.02"/>
    <n v="60.5"/>
    <n v="50.7"/>
    <s v="22/01/2013"/>
    <x v="0"/>
    <x v="0"/>
    <n v="28"/>
    <s v="01-28"/>
  </r>
  <r>
    <x v="28"/>
    <x v="1"/>
    <n v="59.29"/>
    <n v="59.46"/>
    <n v="45.29"/>
    <s v="29/01/2013"/>
    <x v="0"/>
    <x v="0"/>
    <n v="29"/>
    <s v="01-29"/>
  </r>
  <r>
    <x v="29"/>
    <x v="18"/>
    <n v="61.65"/>
    <n v="61.76"/>
    <n v="45.49"/>
    <s v="29/01/2013"/>
    <x v="0"/>
    <x v="0"/>
    <n v="30"/>
    <s v="01-30"/>
  </r>
  <r>
    <x v="30"/>
    <x v="19"/>
    <n v="60.07"/>
    <n v="60.35"/>
    <n v="48.3"/>
    <s v="29/01/2013"/>
    <x v="0"/>
    <x v="0"/>
    <n v="31"/>
    <s v="01-31"/>
  </r>
  <r>
    <x v="31"/>
    <x v="20"/>
    <n v="58.39"/>
    <n v="58.47"/>
    <n v="41.28"/>
    <s v="29/01/2013"/>
    <x v="0"/>
    <x v="1"/>
    <n v="1"/>
    <s v="02-01"/>
  </r>
  <r>
    <x v="32"/>
    <x v="21"/>
    <n v="55.89"/>
    <n v="58.23"/>
    <n v="54.43"/>
    <s v="29/01/2013"/>
    <x v="0"/>
    <x v="1"/>
    <n v="2"/>
    <s v="02-02"/>
  </r>
  <r>
    <x v="33"/>
    <x v="12"/>
    <n v="60.34"/>
    <n v="60.93"/>
    <n v="51.96"/>
    <s v="29/01/2013"/>
    <x v="0"/>
    <x v="1"/>
    <n v="3"/>
    <s v="02-03"/>
  </r>
  <r>
    <x v="34"/>
    <x v="5"/>
    <n v="60.25"/>
    <n v="60.38"/>
    <n v="45.1"/>
    <s v="29/01/2013"/>
    <x v="0"/>
    <x v="1"/>
    <n v="4"/>
    <s v="02-04"/>
  </r>
  <r>
    <x v="35"/>
    <x v="22"/>
    <n v="62.81"/>
    <n v="63.86"/>
    <n v="57.21"/>
    <s v="05/02/2013"/>
    <x v="0"/>
    <x v="1"/>
    <n v="5"/>
    <s v="02-05"/>
  </r>
  <r>
    <x v="36"/>
    <x v="22"/>
    <n v="58.3"/>
    <n v="59.64"/>
    <n v="53.86"/>
    <s v="05/02/2013"/>
    <x v="0"/>
    <x v="1"/>
    <n v="6"/>
    <s v="02-06"/>
  </r>
  <r>
    <x v="37"/>
    <x v="5"/>
    <n v="59.66"/>
    <n v="62"/>
    <n v="58.18"/>
    <s v="05/02/2013"/>
    <x v="0"/>
    <x v="1"/>
    <n v="7"/>
    <s v="02-07"/>
  </r>
  <r>
    <x v="38"/>
    <x v="12"/>
    <n v="60.87"/>
    <n v="62.39"/>
    <n v="57.12"/>
    <s v="05/02/2013"/>
    <x v="0"/>
    <x v="1"/>
    <n v="8"/>
    <s v="02-08"/>
  </r>
  <r>
    <x v="39"/>
    <x v="3"/>
    <n v="56.32"/>
    <n v="58.72"/>
    <n v="55"/>
    <s v="05/02/2013"/>
    <x v="0"/>
    <x v="1"/>
    <n v="9"/>
    <s v="02-09"/>
  </r>
  <r>
    <x v="40"/>
    <x v="11"/>
    <n v="59.45"/>
    <n v="59.67"/>
    <n v="46.59"/>
    <s v="05/02/2013"/>
    <x v="0"/>
    <x v="1"/>
    <n v="10"/>
    <s v="02-10"/>
  </r>
  <r>
    <x v="41"/>
    <x v="12"/>
    <n v="57.27"/>
    <n v="58.41"/>
    <n v="52.04"/>
    <s v="05/02/2013"/>
    <x v="0"/>
    <x v="1"/>
    <n v="11"/>
    <s v="02-11"/>
  </r>
  <r>
    <x v="42"/>
    <x v="8"/>
    <n v="60.94"/>
    <n v="62.13"/>
    <n v="55.94"/>
    <s v="12/02/2013"/>
    <x v="0"/>
    <x v="1"/>
    <n v="12"/>
    <s v="02-12"/>
  </r>
  <r>
    <x v="43"/>
    <x v="23"/>
    <n v="61.31"/>
    <n v="61.76"/>
    <n v="51.68"/>
    <s v="12/02/2013"/>
    <x v="0"/>
    <x v="1"/>
    <n v="13"/>
    <s v="02-13"/>
  </r>
  <r>
    <x v="44"/>
    <x v="24"/>
    <n v="60.41"/>
    <n v="60.86"/>
    <n v="50.81"/>
    <s v="12/02/2013"/>
    <x v="0"/>
    <x v="1"/>
    <n v="14"/>
    <s v="02-14"/>
  </r>
  <r>
    <x v="45"/>
    <x v="10"/>
    <n v="58.92"/>
    <n v="59.49"/>
    <n v="50.43"/>
    <s v="12/02/2013"/>
    <x v="0"/>
    <x v="1"/>
    <n v="15"/>
    <s v="02-15"/>
  </r>
  <r>
    <x v="46"/>
    <x v="25"/>
    <n v="56.66"/>
    <n v="57.65"/>
    <n v="50.74"/>
    <s v="12/02/2013"/>
    <x v="0"/>
    <x v="1"/>
    <n v="16"/>
    <s v="02-16"/>
  </r>
  <r>
    <x v="47"/>
    <x v="5"/>
    <n v="62.13"/>
    <n v="62.29"/>
    <n v="48.02"/>
    <s v="12/02/2013"/>
    <x v="0"/>
    <x v="1"/>
    <n v="17"/>
    <s v="02-17"/>
  </r>
  <r>
    <x v="48"/>
    <x v="22"/>
    <n v="60.33"/>
    <n v="60.67"/>
    <n v="49.46"/>
    <s v="12/02/2013"/>
    <x v="0"/>
    <x v="1"/>
    <n v="18"/>
    <s v="02-18"/>
  </r>
  <r>
    <x v="49"/>
    <x v="6"/>
    <n v="58.54"/>
    <n v="58.82"/>
    <n v="46.77"/>
    <s v="19/02/2013"/>
    <x v="0"/>
    <x v="1"/>
    <n v="19"/>
    <s v="02-19"/>
  </r>
  <r>
    <x v="50"/>
    <x v="26"/>
    <n v="58.25"/>
    <n v="58.76"/>
    <n v="49.15"/>
    <s v="19/02/2013"/>
    <x v="0"/>
    <x v="1"/>
    <n v="20"/>
    <s v="02-20"/>
  </r>
  <r>
    <x v="51"/>
    <x v="17"/>
    <n v="57.5"/>
    <n v="58.13"/>
    <n v="49.39"/>
    <s v="19/02/2013"/>
    <x v="0"/>
    <x v="1"/>
    <n v="21"/>
    <s v="02-21"/>
  </r>
  <r>
    <x v="52"/>
    <x v="8"/>
    <n v="61.66"/>
    <n v="61.79"/>
    <n v="46.51"/>
    <s v="19/02/2013"/>
    <x v="0"/>
    <x v="1"/>
    <n v="22"/>
    <s v="02-22"/>
  </r>
  <r>
    <x v="53"/>
    <x v="0"/>
    <n v="55.52"/>
    <n v="55.58"/>
    <n v="36.51"/>
    <s v="19/02/2013"/>
    <x v="0"/>
    <x v="1"/>
    <n v="23"/>
    <s v="02-23"/>
  </r>
  <r>
    <x v="54"/>
    <x v="11"/>
    <n v="59.15"/>
    <n v="59.62"/>
    <n v="49.75"/>
    <s v="19/02/2013"/>
    <x v="0"/>
    <x v="1"/>
    <n v="24"/>
    <s v="02-24"/>
  </r>
  <r>
    <x v="55"/>
    <x v="27"/>
    <n v="59.01"/>
    <n v="59.21"/>
    <n v="45.7"/>
    <s v="19/02/2013"/>
    <x v="0"/>
    <x v="1"/>
    <n v="25"/>
    <s v="02-25"/>
  </r>
  <r>
    <x v="56"/>
    <x v="8"/>
    <n v="59.06"/>
    <n v="59.42"/>
    <n v="48.45"/>
    <s v="26/02/2013"/>
    <x v="0"/>
    <x v="1"/>
    <n v="26"/>
    <s v="02-26"/>
  </r>
  <r>
    <x v="57"/>
    <x v="28"/>
    <n v="60.05"/>
    <n v="60.32"/>
    <n v="48.09"/>
    <s v="26/02/2013"/>
    <x v="0"/>
    <x v="1"/>
    <n v="27"/>
    <s v="02-27"/>
  </r>
  <r>
    <x v="58"/>
    <x v="18"/>
    <n v="60.23"/>
    <n v="60.55"/>
    <n v="49.03"/>
    <s v="26/02/2013"/>
    <x v="0"/>
    <x v="1"/>
    <n v="28"/>
    <s v="02-28"/>
  </r>
  <r>
    <x v="59"/>
    <x v="29"/>
    <n v="59.97"/>
    <n v="60.07"/>
    <n v="43.85"/>
    <s v="26/02/2013"/>
    <x v="0"/>
    <x v="2"/>
    <n v="1"/>
    <s v="03-01"/>
  </r>
  <r>
    <x v="60"/>
    <x v="22"/>
    <n v="59.91"/>
    <n v="59.99"/>
    <n v="42.84"/>
    <s v="26/02/2013"/>
    <x v="0"/>
    <x v="2"/>
    <n v="2"/>
    <s v="03-02"/>
  </r>
  <r>
    <x v="61"/>
    <x v="30"/>
    <n v="69.930000000000007"/>
    <n v="69.95"/>
    <n v="46.07"/>
    <s v="26/02/2013"/>
    <x v="0"/>
    <x v="2"/>
    <n v="3"/>
    <s v="03-03"/>
  </r>
  <r>
    <x v="62"/>
    <x v="4"/>
    <n v="58.27"/>
    <n v="58.5"/>
    <n v="45.59"/>
    <s v="26/02/2013"/>
    <x v="0"/>
    <x v="2"/>
    <n v="4"/>
    <s v="03-04"/>
  </r>
  <r>
    <x v="63"/>
    <x v="31"/>
    <n v="59.68"/>
    <n v="59.85"/>
    <n v="45.7"/>
    <s v="05/03/2013"/>
    <x v="0"/>
    <x v="2"/>
    <n v="5"/>
    <s v="03-05"/>
  </r>
  <r>
    <x v="64"/>
    <x v="20"/>
    <n v="60.35"/>
    <n v="60.69"/>
    <n v="49.46"/>
    <s v="05/03/2013"/>
    <x v="0"/>
    <x v="2"/>
    <n v="6"/>
    <s v="03-06"/>
  </r>
  <r>
    <x v="65"/>
    <x v="19"/>
    <n v="61.91"/>
    <n v="62.04"/>
    <n v="46.87"/>
    <s v="05/03/2013"/>
    <x v="0"/>
    <x v="2"/>
    <n v="7"/>
    <s v="03-07"/>
  </r>
  <r>
    <x v="66"/>
    <x v="24"/>
    <n v="59.98"/>
    <n v="60.17"/>
    <n v="46.56"/>
    <s v="05/03/2013"/>
    <x v="0"/>
    <x v="2"/>
    <n v="8"/>
    <s v="03-08"/>
  </r>
  <r>
    <x v="67"/>
    <x v="17"/>
    <n v="59.4"/>
    <n v="59.61"/>
    <n v="46.2"/>
    <s v="05/03/2013"/>
    <x v="0"/>
    <x v="2"/>
    <n v="9"/>
    <s v="03-09"/>
  </r>
  <r>
    <x v="68"/>
    <x v="32"/>
    <n v="62.84"/>
    <n v="63.02"/>
    <n v="49.11"/>
    <s v="05/03/2013"/>
    <x v="0"/>
    <x v="2"/>
    <n v="10"/>
    <s v="03-10"/>
  </r>
  <r>
    <x v="69"/>
    <x v="23"/>
    <n v="61.58"/>
    <n v="61.64"/>
    <n v="43.34"/>
    <s v="05/03/2013"/>
    <x v="0"/>
    <x v="2"/>
    <n v="11"/>
    <s v="03-11"/>
  </r>
  <r>
    <x v="70"/>
    <x v="33"/>
    <n v="60.2"/>
    <n v="60.82"/>
    <n v="52.04"/>
    <s v="12/03/2013"/>
    <x v="0"/>
    <x v="2"/>
    <n v="12"/>
    <s v="03-12"/>
  </r>
  <r>
    <x v="71"/>
    <x v="24"/>
    <n v="62.3"/>
    <n v="62.51"/>
    <n v="49.4"/>
    <s v="12/03/2013"/>
    <x v="0"/>
    <x v="2"/>
    <n v="13"/>
    <s v="03-13"/>
  </r>
  <r>
    <x v="72"/>
    <x v="19"/>
    <n v="61.13"/>
    <n v="61.38"/>
    <n v="48.79"/>
    <s v="12/03/2013"/>
    <x v="0"/>
    <x v="2"/>
    <n v="14"/>
    <s v="03-14"/>
  </r>
  <r>
    <x v="73"/>
    <x v="30"/>
    <n v="59.6"/>
    <n v="60.02"/>
    <n v="49.65"/>
    <s v="12/03/2013"/>
    <x v="0"/>
    <x v="2"/>
    <n v="15"/>
    <s v="03-15"/>
  </r>
  <r>
    <x v="74"/>
    <x v="34"/>
    <n v="58.16"/>
    <n v="58.47"/>
    <n v="46.87"/>
    <s v="12/03/2013"/>
    <x v="0"/>
    <x v="2"/>
    <n v="16"/>
    <s v="03-16"/>
  </r>
  <r>
    <x v="75"/>
    <x v="4"/>
    <n v="61"/>
    <n v="61.02"/>
    <n v="37.799999999999997"/>
    <s v="12/03/2013"/>
    <x v="0"/>
    <x v="2"/>
    <n v="17"/>
    <s v="03-17"/>
  </r>
  <r>
    <x v="76"/>
    <x v="35"/>
    <n v="63.4"/>
    <n v="63.71"/>
    <n v="52.08"/>
    <s v="12/03/2013"/>
    <x v="0"/>
    <x v="2"/>
    <n v="18"/>
    <s v="03-18"/>
  </r>
  <r>
    <x v="77"/>
    <x v="28"/>
    <n v="59.51"/>
    <n v="60.03"/>
    <n v="50.58"/>
    <s v="19/03/2013"/>
    <x v="0"/>
    <x v="2"/>
    <n v="19"/>
    <s v="03-19"/>
  </r>
  <r>
    <x v="78"/>
    <x v="36"/>
    <n v="60.26"/>
    <n v="60.64"/>
    <n v="49.79"/>
    <s v="19/03/2013"/>
    <x v="0"/>
    <x v="2"/>
    <n v="20"/>
    <s v="03-20"/>
  </r>
  <r>
    <x v="79"/>
    <x v="24"/>
    <n v="58.77"/>
    <n v="60.37"/>
    <n v="55.24"/>
    <s v="19/03/2013"/>
    <x v="0"/>
    <x v="2"/>
    <n v="21"/>
    <s v="03-21"/>
  </r>
  <r>
    <x v="80"/>
    <x v="34"/>
    <n v="60.16"/>
    <n v="60.26"/>
    <n v="43.76"/>
    <s v="19/03/2013"/>
    <x v="0"/>
    <x v="2"/>
    <n v="22"/>
    <s v="03-22"/>
  </r>
  <r>
    <x v="81"/>
    <x v="2"/>
    <n v="59.16"/>
    <n v="59.35"/>
    <n v="45.64"/>
    <s v="19/03/2013"/>
    <x v="0"/>
    <x v="2"/>
    <n v="23"/>
    <s v="03-23"/>
  </r>
  <r>
    <x v="82"/>
    <x v="34"/>
    <n v="59"/>
    <n v="59.24"/>
    <n v="46.64"/>
    <s v="19/03/2013"/>
    <x v="0"/>
    <x v="2"/>
    <n v="24"/>
    <s v="03-24"/>
  </r>
  <r>
    <x v="83"/>
    <x v="37"/>
    <n v="59.53"/>
    <n v="60.11"/>
    <n v="51.07"/>
    <s v="19/03/2013"/>
    <x v="0"/>
    <x v="2"/>
    <n v="25"/>
    <s v="03-25"/>
  </r>
  <r>
    <x v="84"/>
    <x v="37"/>
    <n v="60.15"/>
    <n v="60.32"/>
    <n v="46.25"/>
    <s v="26/03/2013"/>
    <x v="0"/>
    <x v="2"/>
    <n v="26"/>
    <s v="03-26"/>
  </r>
  <r>
    <x v="85"/>
    <x v="11"/>
    <n v="61.1"/>
    <n v="61.33"/>
    <n v="48.32"/>
    <s v="26/03/2013"/>
    <x v="0"/>
    <x v="2"/>
    <n v="27"/>
    <s v="03-27"/>
  </r>
  <r>
    <x v="86"/>
    <x v="29"/>
    <n v="61.74"/>
    <n v="61.83"/>
    <n v="44.94"/>
    <s v="26/03/2013"/>
    <x v="0"/>
    <x v="2"/>
    <n v="28"/>
    <s v="03-28"/>
  </r>
  <r>
    <x v="87"/>
    <x v="38"/>
    <n v="60.1"/>
    <n v="61.84"/>
    <n v="57.03"/>
    <s v="26/03/2013"/>
    <x v="0"/>
    <x v="2"/>
    <n v="29"/>
    <s v="03-29"/>
  </r>
  <r>
    <x v="88"/>
    <x v="7"/>
    <n v="58.25"/>
    <n v="59.61"/>
    <n v="53.9"/>
    <s v="26/03/2013"/>
    <x v="0"/>
    <x v="2"/>
    <n v="30"/>
    <s v="03-30"/>
  </r>
  <r>
    <x v="89"/>
    <x v="37"/>
    <n v="62.05"/>
    <n v="62.13"/>
    <n v="44.47"/>
    <s v="26/03/2013"/>
    <x v="0"/>
    <x v="2"/>
    <n v="31"/>
    <s v="03-31"/>
  </r>
  <r>
    <x v="90"/>
    <x v="30"/>
    <n v="61.19"/>
    <n v="61.23"/>
    <n v="40.03"/>
    <s v="26/03/2013"/>
    <x v="0"/>
    <x v="3"/>
    <n v="1"/>
    <s v="04-01"/>
  </r>
  <r>
    <x v="91"/>
    <x v="39"/>
    <n v="61.14"/>
    <n v="61.33"/>
    <n v="47.48"/>
    <s v="02/04/2013"/>
    <x v="0"/>
    <x v="3"/>
    <n v="2"/>
    <s v="04-02"/>
  </r>
  <r>
    <x v="92"/>
    <x v="27"/>
    <n v="61.26"/>
    <n v="61.41"/>
    <n v="46.79"/>
    <s v="02/04/2013"/>
    <x v="0"/>
    <x v="3"/>
    <n v="3"/>
    <s v="04-03"/>
  </r>
  <r>
    <x v="93"/>
    <x v="40"/>
    <n v="61.31"/>
    <n v="61.45"/>
    <n v="46.51"/>
    <s v="02/04/2013"/>
    <x v="0"/>
    <x v="3"/>
    <n v="4"/>
    <s v="04-04"/>
  </r>
  <r>
    <x v="94"/>
    <x v="10"/>
    <n v="58.43"/>
    <n v="62.61"/>
    <n v="60.51"/>
    <s v="02/04/2013"/>
    <x v="0"/>
    <x v="3"/>
    <n v="5"/>
    <s v="04-05"/>
  </r>
  <r>
    <x v="95"/>
    <x v="39"/>
    <n v="61.56"/>
    <n v="61.81"/>
    <n v="49.34"/>
    <s v="02/04/2013"/>
    <x v="0"/>
    <x v="3"/>
    <n v="6"/>
    <s v="04-06"/>
  </r>
  <r>
    <x v="96"/>
    <x v="11"/>
    <n v="61.74"/>
    <n v="61.74"/>
    <n v="33.54"/>
    <s v="02/04/2013"/>
    <x v="0"/>
    <x v="3"/>
    <n v="7"/>
    <s v="04-07"/>
  </r>
  <r>
    <x v="97"/>
    <x v="41"/>
    <n v="60.38"/>
    <n v="60.63"/>
    <n v="48.08"/>
    <s v="02/04/2013"/>
    <x v="0"/>
    <x v="3"/>
    <n v="8"/>
    <s v="04-08"/>
  </r>
  <r>
    <x v="98"/>
    <x v="42"/>
    <m/>
    <m/>
    <m/>
    <s v="09/04/2013"/>
    <x v="0"/>
    <x v="3"/>
    <n v="9"/>
    <s v="04-09"/>
  </r>
  <r>
    <x v="99"/>
    <x v="41"/>
    <n v="60.69"/>
    <n v="60.96"/>
    <n v="48.8"/>
    <s v="09/04/2013"/>
    <x v="0"/>
    <x v="3"/>
    <n v="10"/>
    <s v="04-10"/>
  </r>
  <r>
    <x v="100"/>
    <x v="27"/>
    <n v="61.16"/>
    <n v="61.36"/>
    <n v="47.76"/>
    <s v="09/04/2013"/>
    <x v="0"/>
    <x v="3"/>
    <n v="11"/>
    <s v="04-11"/>
  </r>
  <r>
    <x v="101"/>
    <x v="43"/>
    <n v="61.38"/>
    <n v="61.89"/>
    <n v="52.31"/>
    <s v="09/04/2013"/>
    <x v="0"/>
    <x v="3"/>
    <n v="12"/>
    <s v="04-12"/>
  </r>
  <r>
    <x v="102"/>
    <x v="22"/>
    <n v="61.51"/>
    <n v="61.62"/>
    <n v="45.31"/>
    <s v="09/04/2013"/>
    <x v="0"/>
    <x v="3"/>
    <n v="13"/>
    <s v="04-13"/>
  </r>
  <r>
    <x v="103"/>
    <x v="44"/>
    <n v="62.09"/>
    <n v="62.22"/>
    <n v="46.83"/>
    <s v="09/04/2013"/>
    <x v="0"/>
    <x v="3"/>
    <n v="14"/>
    <s v="04-14"/>
  </r>
  <r>
    <x v="104"/>
    <x v="18"/>
    <n v="59.13"/>
    <n v="59.28"/>
    <n v="44.47"/>
    <s v="09/04/2013"/>
    <x v="0"/>
    <x v="3"/>
    <n v="15"/>
    <s v="04-15"/>
  </r>
  <r>
    <x v="105"/>
    <x v="19"/>
    <n v="60.33"/>
    <n v="60.45"/>
    <n v="44.67"/>
    <s v="16/04/2013"/>
    <x v="0"/>
    <x v="3"/>
    <n v="16"/>
    <s v="04-16"/>
  </r>
  <r>
    <x v="106"/>
    <x v="39"/>
    <n v="59.07"/>
    <n v="59.33"/>
    <n v="46.99"/>
    <s v="16/04/2013"/>
    <x v="0"/>
    <x v="3"/>
    <n v="17"/>
    <s v="04-17"/>
  </r>
  <r>
    <x v="107"/>
    <x v="19"/>
    <n v="60.64"/>
    <n v="60.68"/>
    <n v="40.46"/>
    <s v="16/04/2013"/>
    <x v="0"/>
    <x v="3"/>
    <n v="18"/>
    <s v="04-18"/>
  </r>
  <r>
    <x v="108"/>
    <x v="20"/>
    <n v="60.5"/>
    <n v="60.79"/>
    <n v="48.81"/>
    <s v="16/04/2013"/>
    <x v="0"/>
    <x v="3"/>
    <n v="19"/>
    <s v="04-19"/>
  </r>
  <r>
    <x v="109"/>
    <x v="28"/>
    <n v="60.19"/>
    <n v="60.54"/>
    <n v="49.46"/>
    <s v="16/04/2013"/>
    <x v="0"/>
    <x v="3"/>
    <n v="20"/>
    <s v="04-20"/>
  </r>
  <r>
    <x v="110"/>
    <x v="29"/>
    <n v="61.08"/>
    <n v="61.25"/>
    <n v="47.11"/>
    <s v="16/04/2013"/>
    <x v="0"/>
    <x v="3"/>
    <n v="21"/>
    <s v="04-21"/>
  </r>
  <r>
    <x v="111"/>
    <x v="33"/>
    <n v="60.7"/>
    <n v="61.12"/>
    <n v="50.72"/>
    <s v="16/04/2013"/>
    <x v="0"/>
    <x v="3"/>
    <n v="22"/>
    <s v="04-22"/>
  </r>
  <r>
    <x v="112"/>
    <x v="30"/>
    <n v="60.78"/>
    <n v="61.01"/>
    <n v="48.13"/>
    <s v="23/04/2013"/>
    <x v="0"/>
    <x v="3"/>
    <n v="23"/>
    <s v="04-23"/>
  </r>
  <r>
    <x v="113"/>
    <x v="4"/>
    <n v="60.86"/>
    <n v="61.9"/>
    <n v="55.19"/>
    <s v="23/04/2013"/>
    <x v="0"/>
    <x v="3"/>
    <n v="24"/>
    <s v="04-24"/>
  </r>
  <r>
    <x v="114"/>
    <x v="45"/>
    <n v="60.98"/>
    <n v="61.01"/>
    <n v="38.479999999999997"/>
    <s v="23/04/2013"/>
    <x v="0"/>
    <x v="3"/>
    <n v="25"/>
    <s v="04-25"/>
  </r>
  <r>
    <x v="115"/>
    <x v="8"/>
    <n v="59.31"/>
    <n v="59.94"/>
    <n v="51.26"/>
    <s v="23/04/2013"/>
    <x v="0"/>
    <x v="3"/>
    <n v="26"/>
    <s v="04-26"/>
  </r>
  <r>
    <x v="116"/>
    <x v="28"/>
    <n v="60.17"/>
    <n v="60.51"/>
    <n v="49.28"/>
    <s v="23/04/2013"/>
    <x v="0"/>
    <x v="3"/>
    <n v="27"/>
    <s v="04-27"/>
  </r>
  <r>
    <x v="117"/>
    <x v="24"/>
    <n v="60.5"/>
    <n v="60.52"/>
    <n v="38.57"/>
    <s v="23/04/2013"/>
    <x v="0"/>
    <x v="3"/>
    <n v="28"/>
    <s v="04-28"/>
  </r>
  <r>
    <x v="118"/>
    <x v="46"/>
    <n v="61.79"/>
    <n v="61.83"/>
    <n v="41.81"/>
    <s v="23/04/2013"/>
    <x v="0"/>
    <x v="3"/>
    <n v="29"/>
    <s v="04-29"/>
  </r>
  <r>
    <x v="119"/>
    <x v="26"/>
    <n v="58.57"/>
    <n v="59.36"/>
    <n v="51.55"/>
    <s v="30/04/2013"/>
    <x v="0"/>
    <x v="3"/>
    <n v="30"/>
    <s v="04-30"/>
  </r>
  <r>
    <x v="120"/>
    <x v="6"/>
    <n v="57.4"/>
    <n v="57.42"/>
    <n v="33.44"/>
    <s v="30/04/2013"/>
    <x v="0"/>
    <x v="4"/>
    <n v="1"/>
    <s v="05-01"/>
  </r>
  <r>
    <x v="121"/>
    <x v="23"/>
    <n v="60.6"/>
    <n v="60.81"/>
    <n v="47.42"/>
    <s v="30/04/2013"/>
    <x v="0"/>
    <x v="4"/>
    <n v="2"/>
    <s v="05-02"/>
  </r>
  <r>
    <x v="122"/>
    <x v="20"/>
    <n v="62.25"/>
    <n v="63.24"/>
    <n v="56.35"/>
    <s v="30/04/2013"/>
    <x v="0"/>
    <x v="4"/>
    <n v="3"/>
    <s v="05-03"/>
  </r>
  <r>
    <x v="123"/>
    <x v="17"/>
    <n v="59.4"/>
    <n v="59.68"/>
    <n v="47.55"/>
    <s v="30/04/2013"/>
    <x v="0"/>
    <x v="4"/>
    <n v="4"/>
    <s v="05-04"/>
  </r>
  <r>
    <x v="124"/>
    <x v="13"/>
    <n v="61.88"/>
    <n v="63.34"/>
    <n v="57.9"/>
    <s v="30/04/2013"/>
    <x v="0"/>
    <x v="4"/>
    <n v="5"/>
    <s v="05-05"/>
  </r>
  <r>
    <x v="125"/>
    <x v="26"/>
    <n v="61"/>
    <n v="61"/>
    <n v="48"/>
    <s v="30/04/2013"/>
    <x v="0"/>
    <x v="4"/>
    <n v="6"/>
    <s v="05-06"/>
  </r>
  <r>
    <x v="126"/>
    <x v="18"/>
    <n v="59.69"/>
    <n v="61.22"/>
    <n v="55.96"/>
    <s v="07/05/2013"/>
    <x v="0"/>
    <x v="4"/>
    <n v="7"/>
    <s v="05-07"/>
  </r>
  <r>
    <x v="127"/>
    <x v="28"/>
    <n v="60.11"/>
    <n v="61.05"/>
    <n v="53.94"/>
    <s v="07/05/2013"/>
    <x v="0"/>
    <x v="4"/>
    <n v="8"/>
    <s v="05-08"/>
  </r>
  <r>
    <x v="128"/>
    <x v="41"/>
    <n v="60.42"/>
    <n v="60.9"/>
    <n v="51.09"/>
    <s v="07/05/2013"/>
    <x v="0"/>
    <x v="4"/>
    <n v="9"/>
    <s v="05-09"/>
  </r>
  <r>
    <x v="129"/>
    <x v="4"/>
    <n v="61.85"/>
    <n v="61.88"/>
    <n v="40.520000000000003"/>
    <s v="07/05/2013"/>
    <x v="0"/>
    <x v="4"/>
    <n v="10"/>
    <s v="05-10"/>
  </r>
  <r>
    <x v="130"/>
    <x v="26"/>
    <n v="61.79"/>
    <n v="62.65"/>
    <n v="55.21"/>
    <s v="07/05/2013"/>
    <x v="0"/>
    <x v="4"/>
    <n v="11"/>
    <s v="05-11"/>
  </r>
  <r>
    <x v="131"/>
    <x v="29"/>
    <n v="61.69"/>
    <n v="62.66"/>
    <n v="55.68"/>
    <s v="07/05/2013"/>
    <x v="0"/>
    <x v="4"/>
    <n v="12"/>
    <s v="05-12"/>
  </r>
  <r>
    <x v="132"/>
    <x v="46"/>
    <n v="61.68"/>
    <n v="62.07"/>
    <n v="51.42"/>
    <s v="07/05/2013"/>
    <x v="0"/>
    <x v="4"/>
    <n v="13"/>
    <s v="05-13"/>
  </r>
  <r>
    <x v="133"/>
    <x v="45"/>
    <n v="60.08"/>
    <n v="60.17"/>
    <n v="43.05"/>
    <s v="14/05/2013"/>
    <x v="0"/>
    <x v="4"/>
    <n v="14"/>
    <s v="05-14"/>
  </r>
  <r>
    <x v="134"/>
    <x v="4"/>
    <n v="59.25"/>
    <n v="59.87"/>
    <n v="51.07"/>
    <s v="14/05/2013"/>
    <x v="0"/>
    <x v="4"/>
    <n v="15"/>
    <s v="05-15"/>
  </r>
  <r>
    <x v="135"/>
    <x v="47"/>
    <n v="59.7"/>
    <n v="59.99"/>
    <n v="48.05"/>
    <s v="14/05/2013"/>
    <x v="0"/>
    <x v="4"/>
    <n v="16"/>
    <s v="05-16"/>
  </r>
  <r>
    <x v="136"/>
    <x v="30"/>
    <n v="60.43"/>
    <n v="60.66"/>
    <n v="47.8"/>
    <s v="14/05/2013"/>
    <x v="0"/>
    <x v="4"/>
    <n v="17"/>
    <s v="05-17"/>
  </r>
  <r>
    <x v="137"/>
    <x v="4"/>
    <n v="59.41"/>
    <n v="59.63"/>
    <n v="46.61"/>
    <s v="14/05/2013"/>
    <x v="0"/>
    <x v="4"/>
    <n v="18"/>
    <s v="05-18"/>
  </r>
  <r>
    <x v="138"/>
    <x v="30"/>
    <n v="60.75"/>
    <n v="60.91"/>
    <n v="46.55"/>
    <s v="14/05/2013"/>
    <x v="0"/>
    <x v="4"/>
    <n v="19"/>
    <s v="05-19"/>
  </r>
  <r>
    <x v="139"/>
    <x v="34"/>
    <n v="60.47"/>
    <n v="60.76"/>
    <n v="49.01"/>
    <s v="14/05/2013"/>
    <x v="0"/>
    <x v="4"/>
    <n v="20"/>
    <s v="05-20"/>
  </r>
  <r>
    <x v="140"/>
    <x v="29"/>
    <n v="59.34"/>
    <n v="59.53"/>
    <n v="46.01"/>
    <s v="21/05/2013"/>
    <x v="0"/>
    <x v="4"/>
    <n v="21"/>
    <s v="05-21"/>
  </r>
  <r>
    <x v="141"/>
    <x v="27"/>
    <n v="60.83"/>
    <n v="61.05"/>
    <n v="48.04"/>
    <s v="21/05/2013"/>
    <x v="0"/>
    <x v="4"/>
    <n v="22"/>
    <s v="05-22"/>
  </r>
  <r>
    <x v="142"/>
    <x v="41"/>
    <n v="60.56"/>
    <n v="60.64"/>
    <n v="43.25"/>
    <s v="21/05/2013"/>
    <x v="0"/>
    <x v="4"/>
    <n v="23"/>
    <s v="05-23"/>
  </r>
  <r>
    <x v="143"/>
    <x v="20"/>
    <n v="60.5"/>
    <n v="62.15"/>
    <n v="57.16"/>
    <s v="21/05/2013"/>
    <x v="0"/>
    <x v="4"/>
    <n v="24"/>
    <s v="05-24"/>
  </r>
  <r>
    <x v="144"/>
    <x v="44"/>
    <n v="61.63"/>
    <n v="61.81"/>
    <n v="48.05"/>
    <s v="21/05/2013"/>
    <x v="0"/>
    <x v="4"/>
    <n v="25"/>
    <s v="05-25"/>
  </r>
  <r>
    <x v="145"/>
    <x v="26"/>
    <n v="62.13"/>
    <n v="62.32"/>
    <n v="48.74"/>
    <s v="21/05/2013"/>
    <x v="0"/>
    <x v="4"/>
    <n v="26"/>
    <s v="05-26"/>
  </r>
  <r>
    <x v="146"/>
    <x v="47"/>
    <n v="61.54"/>
    <n v="61.63"/>
    <n v="45.15"/>
    <s v="21/05/2013"/>
    <x v="0"/>
    <x v="4"/>
    <n v="27"/>
    <s v="05-27"/>
  </r>
  <r>
    <x v="147"/>
    <x v="48"/>
    <n v="61.8"/>
    <n v="61.81"/>
    <n v="36.25"/>
    <s v="28/05/2013"/>
    <x v="0"/>
    <x v="4"/>
    <n v="28"/>
    <s v="05-28"/>
  </r>
  <r>
    <x v="148"/>
    <x v="49"/>
    <n v="62.36"/>
    <n v="62.43"/>
    <n v="44.08"/>
    <s v="28/05/2013"/>
    <x v="0"/>
    <x v="4"/>
    <n v="29"/>
    <s v="05-29"/>
  </r>
  <r>
    <x v="149"/>
    <x v="32"/>
    <n v="61.35"/>
    <n v="61.91"/>
    <n v="52.78"/>
    <s v="28/05/2013"/>
    <x v="0"/>
    <x v="4"/>
    <n v="30"/>
    <s v="05-30"/>
  </r>
  <r>
    <x v="150"/>
    <x v="19"/>
    <n v="61.32"/>
    <n v="61.38"/>
    <n v="42.73"/>
    <s v="28/05/2013"/>
    <x v="0"/>
    <x v="4"/>
    <n v="31"/>
    <s v="05-31"/>
  </r>
  <r>
    <x v="151"/>
    <x v="19"/>
    <n v="61.36"/>
    <n v="61.98"/>
    <n v="53.29"/>
    <s v="28/05/2013"/>
    <x v="0"/>
    <x v="5"/>
    <n v="1"/>
    <s v="06-01"/>
  </r>
  <r>
    <x v="152"/>
    <x v="4"/>
    <n v="61.2"/>
    <n v="61.69"/>
    <n v="52.05"/>
    <s v="28/05/2013"/>
    <x v="0"/>
    <x v="5"/>
    <n v="2"/>
    <s v="06-02"/>
  </r>
  <r>
    <x v="153"/>
    <x v="13"/>
    <n v="59.68"/>
    <n v="61.03"/>
    <n v="55.3"/>
    <s v="28/05/2013"/>
    <x v="0"/>
    <x v="5"/>
    <n v="3"/>
    <s v="06-03"/>
  </r>
  <r>
    <x v="154"/>
    <x v="20"/>
    <n v="61.71"/>
    <n v="61.82"/>
    <n v="45.71"/>
    <s v="04/06/2013"/>
    <x v="0"/>
    <x v="5"/>
    <n v="4"/>
    <s v="06-04"/>
  </r>
  <r>
    <x v="155"/>
    <x v="28"/>
    <n v="59.2"/>
    <n v="59.41"/>
    <n v="46.11"/>
    <s v="04/06/2013"/>
    <x v="0"/>
    <x v="5"/>
    <n v="5"/>
    <s v="06-05"/>
  </r>
  <r>
    <x v="156"/>
    <x v="19"/>
    <n v="60.88"/>
    <n v="60.94"/>
    <n v="42.43"/>
    <s v="04/06/2013"/>
    <x v="0"/>
    <x v="5"/>
    <n v="6"/>
    <s v="06-06"/>
  </r>
  <r>
    <x v="157"/>
    <x v="48"/>
    <n v="63.07"/>
    <n v="63.87"/>
    <n v="56.13"/>
    <s v="04/06/2013"/>
    <x v="0"/>
    <x v="5"/>
    <n v="7"/>
    <s v="06-07"/>
  </r>
  <r>
    <x v="158"/>
    <x v="26"/>
    <n v="60.27"/>
    <n v="60.42"/>
    <n v="45.85"/>
    <s v="04/06/2013"/>
    <x v="0"/>
    <x v="5"/>
    <n v="8"/>
    <s v="06-08"/>
  </r>
  <r>
    <x v="159"/>
    <x v="40"/>
    <n v="62"/>
    <n v="62"/>
    <n v="44"/>
    <s v="04/06/2013"/>
    <x v="0"/>
    <x v="5"/>
    <n v="9"/>
    <s v="06-09"/>
  </r>
  <r>
    <x v="160"/>
    <x v="40"/>
    <n v="62.23"/>
    <n v="62.38"/>
    <n v="47.66"/>
    <s v="04/06/2013"/>
    <x v="0"/>
    <x v="5"/>
    <n v="10"/>
    <s v="06-10"/>
  </r>
  <r>
    <x v="161"/>
    <x v="11"/>
    <n v="60.19"/>
    <n v="60.88"/>
    <n v="52.53"/>
    <s v="11/06/2013"/>
    <x v="0"/>
    <x v="5"/>
    <n v="11"/>
    <s v="06-11"/>
  </r>
  <r>
    <x v="162"/>
    <x v="30"/>
    <n v="59.97"/>
    <n v="60.24"/>
    <n v="48.04"/>
    <s v="11/06/2013"/>
    <x v="0"/>
    <x v="5"/>
    <n v="12"/>
    <s v="06-12"/>
  </r>
  <r>
    <x v="163"/>
    <x v="50"/>
    <n v="61.49"/>
    <n v="61.54"/>
    <n v="41.78"/>
    <s v="11/06/2013"/>
    <x v="0"/>
    <x v="5"/>
    <n v="13"/>
    <s v="06-13"/>
  </r>
  <r>
    <x v="164"/>
    <x v="51"/>
    <n v="61.59"/>
    <n v="61.68"/>
    <n v="44.96"/>
    <s v="11/06/2013"/>
    <x v="0"/>
    <x v="5"/>
    <n v="14"/>
    <s v="06-14"/>
  </r>
  <r>
    <x v="165"/>
    <x v="32"/>
    <n v="61.23"/>
    <n v="61.56"/>
    <n v="50.31"/>
    <s v="11/06/2013"/>
    <x v="0"/>
    <x v="5"/>
    <n v="15"/>
    <s v="06-15"/>
  </r>
  <r>
    <x v="166"/>
    <x v="24"/>
    <n v="60.3"/>
    <n v="60.38"/>
    <n v="42.55"/>
    <s v="11/06/2013"/>
    <x v="0"/>
    <x v="5"/>
    <n v="16"/>
    <s v="06-16"/>
  </r>
  <r>
    <x v="167"/>
    <x v="13"/>
    <n v="60.14"/>
    <n v="60.67"/>
    <n v="51.23"/>
    <s v="11/06/2013"/>
    <x v="0"/>
    <x v="5"/>
    <n v="17"/>
    <s v="06-17"/>
  </r>
  <r>
    <x v="168"/>
    <x v="41"/>
    <n v="60.09"/>
    <n v="60.25"/>
    <n v="45.58"/>
    <s v="18/06/2013"/>
    <x v="0"/>
    <x v="5"/>
    <n v="18"/>
    <s v="06-18"/>
  </r>
  <r>
    <x v="169"/>
    <x v="46"/>
    <n v="60.35"/>
    <n v="61.03"/>
    <n v="52.65"/>
    <s v="18/06/2013"/>
    <x v="0"/>
    <x v="5"/>
    <n v="19"/>
    <s v="06-19"/>
  </r>
  <r>
    <x v="170"/>
    <x v="31"/>
    <n v="60.42"/>
    <n v="60.45"/>
    <n v="38.57"/>
    <s v="18/06/2013"/>
    <x v="0"/>
    <x v="5"/>
    <n v="20"/>
    <s v="06-20"/>
  </r>
  <r>
    <x v="171"/>
    <x v="52"/>
    <n v="61.29"/>
    <n v="61.34"/>
    <n v="42.11"/>
    <s v="18/06/2013"/>
    <x v="0"/>
    <x v="5"/>
    <n v="21"/>
    <s v="06-21"/>
  </r>
  <r>
    <x v="172"/>
    <x v="39"/>
    <n v="61.51"/>
    <n v="61.83"/>
    <n v="50.3"/>
    <s v="18/06/2013"/>
    <x v="0"/>
    <x v="5"/>
    <n v="22"/>
    <s v="06-22"/>
  </r>
  <r>
    <x v="173"/>
    <x v="46"/>
    <n v="62.08"/>
    <n v="62.31"/>
    <n v="49.59"/>
    <s v="18/06/2013"/>
    <x v="0"/>
    <x v="5"/>
    <n v="23"/>
    <s v="06-23"/>
  </r>
  <r>
    <x v="174"/>
    <x v="53"/>
    <n v="62.76"/>
    <n v="63.23"/>
    <n v="53.32"/>
    <s v="18/06/2013"/>
    <x v="0"/>
    <x v="5"/>
    <n v="24"/>
    <s v="06-24"/>
  </r>
  <r>
    <x v="175"/>
    <x v="32"/>
    <n v="60.45"/>
    <n v="61.1"/>
    <n v="52.55"/>
    <s v="25/06/2013"/>
    <x v="0"/>
    <x v="5"/>
    <n v="25"/>
    <s v="06-25"/>
  </r>
  <r>
    <x v="176"/>
    <x v="31"/>
    <n v="60.9"/>
    <n v="62.44"/>
    <n v="57.19"/>
    <s v="25/06/2013"/>
    <x v="0"/>
    <x v="5"/>
    <n v="26"/>
    <s v="06-26"/>
  </r>
  <r>
    <x v="177"/>
    <x v="51"/>
    <n v="63.08"/>
    <n v="63.65"/>
    <n v="54.57"/>
    <s v="25/06/2013"/>
    <x v="0"/>
    <x v="5"/>
    <n v="27"/>
    <s v="06-27"/>
  </r>
  <r>
    <x v="178"/>
    <x v="41"/>
    <n v="62.34"/>
    <n v="62.94"/>
    <n v="54.05"/>
    <s v="25/06/2013"/>
    <x v="0"/>
    <x v="5"/>
    <n v="28"/>
    <s v="06-28"/>
  </r>
  <r>
    <x v="179"/>
    <x v="32"/>
    <n v="60.81"/>
    <n v="61.17"/>
    <n v="50.18"/>
    <s v="25/06/2013"/>
    <x v="0"/>
    <x v="5"/>
    <n v="29"/>
    <s v="06-29"/>
  </r>
  <r>
    <x v="180"/>
    <x v="18"/>
    <n v="61.12"/>
    <n v="61.27"/>
    <n v="46.71"/>
    <s v="25/06/2013"/>
    <x v="0"/>
    <x v="5"/>
    <n v="30"/>
    <s v="06-30"/>
  </r>
  <r>
    <x v="181"/>
    <x v="47"/>
    <n v="61.69"/>
    <n v="61.79"/>
    <n v="45.01"/>
    <s v="25/06/2013"/>
    <x v="0"/>
    <x v="6"/>
    <n v="1"/>
    <s v="07-01"/>
  </r>
  <r>
    <x v="182"/>
    <x v="13"/>
    <n v="61.01"/>
    <n v="61.13"/>
    <n v="45.43"/>
    <s v="02/07/2013"/>
    <x v="0"/>
    <x v="6"/>
    <n v="2"/>
    <s v="07-02"/>
  </r>
  <r>
    <x v="183"/>
    <x v="11"/>
    <n v="60.37"/>
    <n v="60.84"/>
    <n v="50.99"/>
    <s v="02/07/2013"/>
    <x v="0"/>
    <x v="6"/>
    <n v="3"/>
    <s v="07-03"/>
  </r>
  <r>
    <x v="184"/>
    <x v="54"/>
    <n v="62.23"/>
    <n v="62.4"/>
    <n v="48.13"/>
    <s v="02/07/2013"/>
    <x v="0"/>
    <x v="6"/>
    <n v="4"/>
    <s v="07-04"/>
  </r>
  <r>
    <x v="185"/>
    <x v="31"/>
    <n v="61.55"/>
    <n v="61.61"/>
    <n v="43.02"/>
    <s v="02/07/2013"/>
    <x v="0"/>
    <x v="6"/>
    <n v="5"/>
    <s v="07-05"/>
  </r>
  <r>
    <x v="186"/>
    <x v="43"/>
    <n v="61.64"/>
    <n v="61.91"/>
    <n v="49.66"/>
    <s v="02/07/2013"/>
    <x v="0"/>
    <x v="6"/>
    <n v="6"/>
    <s v="07-06"/>
  </r>
  <r>
    <x v="187"/>
    <x v="27"/>
    <n v="61.93"/>
    <n v="61.99"/>
    <n v="43.27"/>
    <s v="02/07/2013"/>
    <x v="0"/>
    <x v="6"/>
    <n v="7"/>
    <s v="07-07"/>
  </r>
  <r>
    <x v="188"/>
    <x v="55"/>
    <n v="61.2"/>
    <n v="61.35"/>
    <n v="46.65"/>
    <s v="02/07/2013"/>
    <x v="0"/>
    <x v="6"/>
    <n v="8"/>
    <s v="07-08"/>
  </r>
  <r>
    <x v="189"/>
    <x v="29"/>
    <n v="60.39"/>
    <n v="60.45"/>
    <n v="42.27"/>
    <s v="09/07/2013"/>
    <x v="0"/>
    <x v="6"/>
    <n v="9"/>
    <s v="07-09"/>
  </r>
  <r>
    <x v="190"/>
    <x v="44"/>
    <n v="61.27"/>
    <n v="61.38"/>
    <n v="45.52"/>
    <s v="09/07/2013"/>
    <x v="0"/>
    <x v="6"/>
    <n v="10"/>
    <s v="07-10"/>
  </r>
  <r>
    <x v="191"/>
    <x v="40"/>
    <n v="61.68"/>
    <n v="61.85"/>
    <n v="47.55"/>
    <s v="09/07/2013"/>
    <x v="0"/>
    <x v="6"/>
    <n v="11"/>
    <s v="07-11"/>
  </r>
  <r>
    <x v="192"/>
    <x v="47"/>
    <n v="61.33"/>
    <n v="61.37"/>
    <n v="40.97"/>
    <s v="09/07/2013"/>
    <x v="0"/>
    <x v="6"/>
    <n v="12"/>
    <s v="07-12"/>
  </r>
  <r>
    <x v="193"/>
    <x v="47"/>
    <n v="61.61"/>
    <n v="61.85"/>
    <n v="49.3"/>
    <s v="09/07/2013"/>
    <x v="0"/>
    <x v="6"/>
    <n v="13"/>
    <s v="07-13"/>
  </r>
  <r>
    <x v="194"/>
    <x v="45"/>
    <n v="62.7"/>
    <n v="62.75"/>
    <n v="43.08"/>
    <s v="09/07/2013"/>
    <x v="0"/>
    <x v="6"/>
    <n v="14"/>
    <s v="07-14"/>
  </r>
  <r>
    <x v="195"/>
    <x v="52"/>
    <n v="61.15"/>
    <n v="61.17"/>
    <n v="36.979999999999997"/>
    <s v="09/07/2013"/>
    <x v="0"/>
    <x v="6"/>
    <n v="15"/>
    <s v="07-15"/>
  </r>
  <r>
    <x v="196"/>
    <x v="51"/>
    <n v="61.35"/>
    <n v="61.42"/>
    <n v="43.68"/>
    <s v="16/07/2013"/>
    <x v="0"/>
    <x v="6"/>
    <n v="16"/>
    <s v="07-16"/>
  </r>
  <r>
    <x v="197"/>
    <x v="52"/>
    <n v="60.31"/>
    <n v="60.41"/>
    <n v="43.76"/>
    <s v="16/07/2013"/>
    <x v="0"/>
    <x v="6"/>
    <n v="17"/>
    <s v="07-17"/>
  </r>
  <r>
    <x v="198"/>
    <x v="46"/>
    <n v="62.05"/>
    <n v="62.09"/>
    <n v="42.06"/>
    <s v="16/07/2013"/>
    <x v="0"/>
    <x v="6"/>
    <n v="18"/>
    <s v="07-18"/>
  </r>
  <r>
    <x v="199"/>
    <x v="18"/>
    <n v="60.62"/>
    <n v="60.73"/>
    <n v="44.76"/>
    <s v="16/07/2013"/>
    <x v="0"/>
    <x v="6"/>
    <n v="19"/>
    <s v="07-19"/>
  </r>
  <r>
    <x v="200"/>
    <x v="54"/>
    <n v="62.09"/>
    <n v="62.21"/>
    <n v="46.49"/>
    <s v="16/07/2013"/>
    <x v="0"/>
    <x v="6"/>
    <n v="20"/>
    <s v="07-20"/>
  </r>
  <r>
    <x v="201"/>
    <x v="27"/>
    <n v="61.53"/>
    <n v="61.56"/>
    <n v="38.96"/>
    <s v="16/07/2013"/>
    <x v="0"/>
    <x v="6"/>
    <n v="21"/>
    <s v="07-21"/>
  </r>
  <r>
    <x v="202"/>
    <x v="41"/>
    <n v="60.61"/>
    <n v="60.78"/>
    <n v="46.59"/>
    <s v="16/07/2013"/>
    <x v="0"/>
    <x v="6"/>
    <n v="22"/>
    <s v="07-22"/>
  </r>
  <r>
    <x v="203"/>
    <x v="46"/>
    <n v="60.62"/>
    <n v="61"/>
    <n v="50.18"/>
    <s v="23/07/2013"/>
    <x v="0"/>
    <x v="6"/>
    <n v="23"/>
    <s v="07-23"/>
  </r>
  <r>
    <x v="204"/>
    <x v="47"/>
    <n v="60.91"/>
    <n v="61.13"/>
    <n v="47.95"/>
    <s v="23/07/2013"/>
    <x v="0"/>
    <x v="6"/>
    <n v="24"/>
    <s v="07-24"/>
  </r>
  <r>
    <x v="205"/>
    <x v="29"/>
    <n v="60.56"/>
    <n v="60.77"/>
    <n v="47.53"/>
    <s v="23/07/2013"/>
    <x v="0"/>
    <x v="6"/>
    <n v="25"/>
    <s v="07-25"/>
  </r>
  <r>
    <x v="206"/>
    <x v="46"/>
    <n v="61.23"/>
    <n v="61.35"/>
    <n v="45.82"/>
    <s v="23/07/2013"/>
    <x v="0"/>
    <x v="6"/>
    <n v="26"/>
    <s v="07-26"/>
  </r>
  <r>
    <x v="207"/>
    <x v="19"/>
    <n v="61.62"/>
    <n v="61.75"/>
    <n v="46.4"/>
    <s v="23/07/2013"/>
    <x v="0"/>
    <x v="6"/>
    <n v="27"/>
    <s v="07-27"/>
  </r>
  <r>
    <x v="208"/>
    <x v="18"/>
    <n v="60.94"/>
    <n v="61.14"/>
    <n v="47.69"/>
    <s v="23/07/2013"/>
    <x v="0"/>
    <x v="6"/>
    <n v="28"/>
    <s v="07-28"/>
  </r>
  <r>
    <x v="209"/>
    <x v="56"/>
    <n v="62.16"/>
    <n v="62.51"/>
    <n v="51.36"/>
    <s v="23/07/2013"/>
    <x v="0"/>
    <x v="6"/>
    <n v="29"/>
    <s v="07-29"/>
  </r>
  <r>
    <x v="210"/>
    <x v="48"/>
    <n v="60.67"/>
    <n v="61.14"/>
    <n v="51.24"/>
    <s v="30/07/2013"/>
    <x v="0"/>
    <x v="6"/>
    <n v="30"/>
    <s v="07-30"/>
  </r>
  <r>
    <x v="211"/>
    <x v="40"/>
    <n v="60.9"/>
    <n v="61.11"/>
    <n v="47.77"/>
    <s v="30/07/2013"/>
    <x v="0"/>
    <x v="6"/>
    <n v="31"/>
    <s v="07-31"/>
  </r>
  <r>
    <x v="212"/>
    <x v="18"/>
    <n v="61.06"/>
    <n v="63.89"/>
    <n v="60.7"/>
    <s v="30/07/2013"/>
    <x v="0"/>
    <x v="7"/>
    <n v="1"/>
    <s v="08-01"/>
  </r>
  <r>
    <x v="213"/>
    <x v="19"/>
    <n v="61.14"/>
    <n v="61.94"/>
    <n v="54.18"/>
    <s v="30/07/2013"/>
    <x v="0"/>
    <x v="7"/>
    <n v="2"/>
    <s v="08-02"/>
  </r>
  <r>
    <x v="214"/>
    <x v="28"/>
    <n v="62.01"/>
    <n v="62.22"/>
    <n v="49.05"/>
    <s v="30/07/2013"/>
    <x v="0"/>
    <x v="7"/>
    <n v="3"/>
    <s v="08-03"/>
  </r>
  <r>
    <x v="215"/>
    <x v="33"/>
    <n v="61.93"/>
    <n v="62.75"/>
    <n v="55.12"/>
    <s v="30/07/2013"/>
    <x v="0"/>
    <x v="7"/>
    <n v="4"/>
    <s v="08-04"/>
  </r>
  <r>
    <x v="216"/>
    <x v="41"/>
    <n v="60.68"/>
    <n v="61.3"/>
    <n v="52.58"/>
    <s v="30/07/2013"/>
    <x v="0"/>
    <x v="7"/>
    <n v="5"/>
    <s v="08-05"/>
  </r>
  <r>
    <x v="217"/>
    <x v="8"/>
    <n v="61.35"/>
    <n v="62.32"/>
    <n v="55.36"/>
    <s v="06/08/2013"/>
    <x v="0"/>
    <x v="7"/>
    <n v="6"/>
    <s v="08-06"/>
  </r>
  <r>
    <x v="218"/>
    <x v="41"/>
    <n v="63.8"/>
    <n v="64.86"/>
    <n v="58.2"/>
    <s v="06/08/2013"/>
    <x v="0"/>
    <x v="7"/>
    <n v="7"/>
    <s v="08-07"/>
  </r>
  <r>
    <x v="219"/>
    <x v="31"/>
    <n v="60.53"/>
    <n v="61.45"/>
    <n v="54.24"/>
    <s v="06/08/2013"/>
    <x v="0"/>
    <x v="7"/>
    <n v="8"/>
    <s v="08-08"/>
  </r>
  <r>
    <x v="220"/>
    <x v="11"/>
    <n v="60.16"/>
    <n v="60.74"/>
    <n v="51.76"/>
    <s v="06/08/2013"/>
    <x v="0"/>
    <x v="7"/>
    <n v="9"/>
    <s v="08-09"/>
  </r>
  <r>
    <x v="221"/>
    <x v="26"/>
    <n v="61.96"/>
    <n v="62.8"/>
    <n v="55.25"/>
    <s v="06/08/2013"/>
    <x v="0"/>
    <x v="7"/>
    <n v="10"/>
    <s v="08-10"/>
  </r>
  <r>
    <x v="222"/>
    <x v="13"/>
    <n v="63.02"/>
    <n v="63.28"/>
    <n v="50.88"/>
    <s v="06/08/2013"/>
    <x v="0"/>
    <x v="7"/>
    <n v="11"/>
    <s v="08-11"/>
  </r>
  <r>
    <x v="223"/>
    <x v="44"/>
    <n v="61.41"/>
    <n v="61.46"/>
    <n v="42.29"/>
    <s v="06/08/2013"/>
    <x v="0"/>
    <x v="7"/>
    <n v="12"/>
    <s v="08-12"/>
  </r>
  <r>
    <x v="224"/>
    <x v="34"/>
    <n v="59.2"/>
    <n v="60.02"/>
    <n v="52.36"/>
    <s v="13/08/2013"/>
    <x v="0"/>
    <x v="7"/>
    <n v="13"/>
    <s v="08-13"/>
  </r>
  <r>
    <x v="225"/>
    <x v="41"/>
    <n v="64.540000000000006"/>
    <n v="64.66"/>
    <n v="49.06"/>
    <s v="13/08/2013"/>
    <x v="0"/>
    <x v="7"/>
    <n v="14"/>
    <s v="08-14"/>
  </r>
  <r>
    <x v="226"/>
    <x v="57"/>
    <n v="59.52"/>
    <n v="59.81"/>
    <n v="47.97"/>
    <s v="13/08/2013"/>
    <x v="0"/>
    <x v="7"/>
    <n v="15"/>
    <s v="08-15"/>
  </r>
  <r>
    <x v="227"/>
    <x v="5"/>
    <n v="61.35"/>
    <n v="61.77"/>
    <n v="51.43"/>
    <s v="13/08/2013"/>
    <x v="0"/>
    <x v="7"/>
    <n v="16"/>
    <s v="08-16"/>
  </r>
  <r>
    <x v="228"/>
    <x v="6"/>
    <n v="58.49"/>
    <n v="59.13"/>
    <n v="50.48"/>
    <s v="13/08/2013"/>
    <x v="0"/>
    <x v="7"/>
    <n v="17"/>
    <s v="08-17"/>
  </r>
  <r>
    <x v="229"/>
    <x v="29"/>
    <n v="61.8"/>
    <n v="61.93"/>
    <n v="46.55"/>
    <s v="13/08/2013"/>
    <x v="0"/>
    <x v="7"/>
    <n v="18"/>
    <s v="08-18"/>
  </r>
  <r>
    <x v="230"/>
    <x v="31"/>
    <n v="63.59"/>
    <n v="63.87"/>
    <n v="51.79"/>
    <s v="13/08/2013"/>
    <x v="0"/>
    <x v="7"/>
    <n v="19"/>
    <s v="08-19"/>
  </r>
  <r>
    <x v="231"/>
    <x v="24"/>
    <n v="61.52"/>
    <n v="62.23"/>
    <n v="54"/>
    <s v="20/08/2013"/>
    <x v="0"/>
    <x v="7"/>
    <n v="20"/>
    <s v="08-20"/>
  </r>
  <r>
    <x v="232"/>
    <x v="26"/>
    <n v="59.75"/>
    <n v="61.8"/>
    <n v="57.55"/>
    <s v="20/08/2013"/>
    <x v="0"/>
    <x v="7"/>
    <n v="21"/>
    <s v="08-21"/>
  </r>
  <r>
    <x v="233"/>
    <x v="33"/>
    <n v="59.85"/>
    <n v="60.8"/>
    <n v="53.72"/>
    <s v="20/08/2013"/>
    <x v="0"/>
    <x v="7"/>
    <n v="22"/>
    <s v="08-22"/>
  </r>
  <r>
    <x v="234"/>
    <x v="23"/>
    <n v="59.23"/>
    <n v="60.67"/>
    <n v="55.18"/>
    <s v="20/08/2013"/>
    <x v="0"/>
    <x v="7"/>
    <n v="23"/>
    <s v="08-23"/>
  </r>
  <r>
    <x v="235"/>
    <x v="17"/>
    <n v="59.38"/>
    <n v="60.53"/>
    <n v="54.2"/>
    <s v="20/08/2013"/>
    <x v="0"/>
    <x v="7"/>
    <n v="24"/>
    <s v="08-24"/>
  </r>
  <r>
    <x v="236"/>
    <x v="39"/>
    <n v="62.7"/>
    <n v="63.03"/>
    <n v="51.63"/>
    <s v="20/08/2013"/>
    <x v="0"/>
    <x v="7"/>
    <n v="25"/>
    <s v="08-25"/>
  </r>
  <r>
    <x v="237"/>
    <x v="29"/>
    <n v="61.71"/>
    <n v="62.51"/>
    <n v="54.76"/>
    <s v="20/08/2013"/>
    <x v="0"/>
    <x v="7"/>
    <n v="26"/>
    <s v="08-26"/>
  </r>
  <r>
    <x v="238"/>
    <x v="36"/>
    <n v="60.37"/>
    <n v="60.73"/>
    <n v="49.84"/>
    <s v="27/08/2013"/>
    <x v="0"/>
    <x v="7"/>
    <n v="27"/>
    <s v="08-27"/>
  </r>
  <r>
    <x v="239"/>
    <x v="44"/>
    <n v="61.85"/>
    <n v="62.05"/>
    <n v="48.62"/>
    <s v="27/08/2013"/>
    <x v="0"/>
    <x v="7"/>
    <n v="28"/>
    <s v="08-28"/>
  </r>
  <r>
    <x v="240"/>
    <x v="19"/>
    <n v="59.91"/>
    <n v="60.44"/>
    <n v="51.03"/>
    <s v="27/08/2013"/>
    <x v="0"/>
    <x v="7"/>
    <n v="29"/>
    <s v="08-29"/>
  </r>
  <r>
    <x v="241"/>
    <x v="47"/>
    <n v="61.4"/>
    <n v="61.89"/>
    <n v="52.18"/>
    <s v="27/08/2013"/>
    <x v="0"/>
    <x v="7"/>
    <n v="30"/>
    <s v="08-30"/>
  </r>
  <r>
    <x v="242"/>
    <x v="23"/>
    <n v="61.76"/>
    <n v="61.84"/>
    <n v="44.85"/>
    <s v="27/08/2013"/>
    <x v="0"/>
    <x v="7"/>
    <n v="31"/>
    <s v="08-31"/>
  </r>
  <r>
    <x v="243"/>
    <x v="44"/>
    <n v="61.79"/>
    <n v="61.84"/>
    <n v="42.14"/>
    <s v="27/08/2013"/>
    <x v="0"/>
    <x v="8"/>
    <n v="1"/>
    <s v="09-01"/>
  </r>
  <r>
    <x v="244"/>
    <x v="39"/>
    <n v="60.29"/>
    <n v="60.73"/>
    <n v="50.63"/>
    <s v="27/08/2013"/>
    <x v="0"/>
    <x v="8"/>
    <n v="2"/>
    <s v="09-02"/>
  </r>
  <r>
    <x v="245"/>
    <x v="18"/>
    <n v="59.29"/>
    <n v="59.33"/>
    <n v="38.19"/>
    <s v="03/09/2013"/>
    <x v="0"/>
    <x v="8"/>
    <n v="3"/>
    <s v="09-03"/>
  </r>
  <r>
    <x v="246"/>
    <x v="18"/>
    <n v="58.73"/>
    <n v="58.87"/>
    <n v="43.88"/>
    <s v="03/09/2013"/>
    <x v="0"/>
    <x v="8"/>
    <n v="4"/>
    <s v="09-04"/>
  </r>
  <r>
    <x v="247"/>
    <x v="32"/>
    <n v="59.93"/>
    <n v="60.13"/>
    <n v="46.68"/>
    <s v="03/09/2013"/>
    <x v="0"/>
    <x v="8"/>
    <n v="5"/>
    <s v="09-05"/>
  </r>
  <r>
    <x v="248"/>
    <x v="54"/>
    <n v="61.22"/>
    <n v="61.25"/>
    <n v="38.39"/>
    <s v="03/09/2013"/>
    <x v="0"/>
    <x v="8"/>
    <n v="6"/>
    <s v="09-06"/>
  </r>
  <r>
    <x v="249"/>
    <x v="29"/>
    <n v="60.18"/>
    <n v="60.25"/>
    <n v="42.08"/>
    <s v="03/09/2013"/>
    <x v="0"/>
    <x v="8"/>
    <n v="7"/>
    <s v="09-07"/>
  </r>
  <r>
    <x v="250"/>
    <x v="31"/>
    <n v="61.12"/>
    <n v="61.19"/>
    <n v="43.37"/>
    <s v="03/09/2013"/>
    <x v="0"/>
    <x v="8"/>
    <n v="8"/>
    <s v="09-08"/>
  </r>
  <r>
    <x v="251"/>
    <x v="48"/>
    <n v="61.16"/>
    <n v="61.26"/>
    <n v="44.83"/>
    <s v="03/09/2013"/>
    <x v="0"/>
    <x v="8"/>
    <n v="9"/>
    <s v="09-09"/>
  </r>
  <r>
    <x v="252"/>
    <x v="20"/>
    <n v="60.42"/>
    <n v="60.86"/>
    <n v="50.65"/>
    <s v="10/09/2013"/>
    <x v="0"/>
    <x v="8"/>
    <n v="10"/>
    <s v="09-10"/>
  </r>
  <r>
    <x v="253"/>
    <x v="58"/>
    <n v="61.79"/>
    <n v="62.15"/>
    <n v="51.1"/>
    <s v="10/09/2013"/>
    <x v="0"/>
    <x v="8"/>
    <n v="11"/>
    <s v="09-11"/>
  </r>
  <r>
    <x v="254"/>
    <x v="52"/>
    <n v="62.06"/>
    <n v="62.09"/>
    <n v="41.01"/>
    <s v="10/09/2013"/>
    <x v="0"/>
    <x v="8"/>
    <n v="12"/>
    <s v="09-12"/>
  </r>
  <r>
    <x v="255"/>
    <x v="46"/>
    <n v="61.77"/>
    <n v="61.87"/>
    <n v="45.33"/>
    <s v="10/09/2013"/>
    <x v="0"/>
    <x v="8"/>
    <n v="13"/>
    <s v="09-13"/>
  </r>
  <r>
    <x v="256"/>
    <x v="24"/>
    <n v="60.07"/>
    <n v="60.16"/>
    <n v="43.12"/>
    <s v="10/09/2013"/>
    <x v="0"/>
    <x v="8"/>
    <n v="14"/>
    <s v="09-14"/>
  </r>
  <r>
    <x v="257"/>
    <x v="44"/>
    <n v="60.78"/>
    <n v="60.95"/>
    <n v="46.55"/>
    <s v="10/09/2013"/>
    <x v="0"/>
    <x v="8"/>
    <n v="15"/>
    <s v="09-15"/>
  </r>
  <r>
    <x v="258"/>
    <x v="59"/>
    <n v="63.49"/>
    <n v="63.74"/>
    <n v="51.06"/>
    <s v="10/09/2013"/>
    <x v="0"/>
    <x v="8"/>
    <n v="16"/>
    <s v="09-16"/>
  </r>
  <r>
    <x v="259"/>
    <x v="53"/>
    <n v="60.98"/>
    <n v="61.92"/>
    <n v="54.8"/>
    <s v="17/09/2013"/>
    <x v="0"/>
    <x v="8"/>
    <n v="17"/>
    <s v="09-17"/>
  </r>
  <r>
    <x v="260"/>
    <x v="48"/>
    <n v="61.78"/>
    <n v="62.04"/>
    <n v="49.66"/>
    <s v="17/09/2013"/>
    <x v="0"/>
    <x v="8"/>
    <n v="18"/>
    <s v="09-18"/>
  </r>
  <r>
    <x v="261"/>
    <x v="32"/>
    <n v="61.74"/>
    <n v="61.85"/>
    <n v="45.55"/>
    <s v="17/09/2013"/>
    <x v="0"/>
    <x v="8"/>
    <n v="19"/>
    <s v="09-19"/>
  </r>
  <r>
    <x v="262"/>
    <x v="52"/>
    <n v="61.39"/>
    <n v="61.53"/>
    <n v="46.63"/>
    <s v="17/09/2013"/>
    <x v="0"/>
    <x v="8"/>
    <n v="20"/>
    <s v="09-20"/>
  </r>
  <r>
    <x v="263"/>
    <x v="13"/>
    <n v="60.76"/>
    <n v="60.85"/>
    <n v="44.24"/>
    <s v="17/09/2013"/>
    <x v="0"/>
    <x v="8"/>
    <n v="21"/>
    <s v="09-21"/>
  </r>
  <r>
    <x v="264"/>
    <x v="45"/>
    <n v="59.89"/>
    <n v="60.04"/>
    <n v="45.54"/>
    <s v="17/09/2013"/>
    <x v="0"/>
    <x v="8"/>
    <n v="22"/>
    <s v="09-22"/>
  </r>
  <r>
    <x v="265"/>
    <x v="45"/>
    <n v="60.86"/>
    <n v="61.35"/>
    <n v="51.66"/>
    <s v="17/09/2013"/>
    <x v="0"/>
    <x v="8"/>
    <n v="23"/>
    <s v="09-23"/>
  </r>
  <r>
    <x v="266"/>
    <x v="24"/>
    <n v="59.4"/>
    <n v="60.4"/>
    <n v="53.57"/>
    <s v="24/09/2013"/>
    <x v="0"/>
    <x v="8"/>
    <n v="24"/>
    <s v="09-24"/>
  </r>
  <r>
    <x v="267"/>
    <x v="40"/>
    <n v="60.92"/>
    <n v="61.32"/>
    <n v="50.77"/>
    <s v="24/09/2013"/>
    <x v="0"/>
    <x v="8"/>
    <n v="25"/>
    <s v="09-25"/>
  </r>
  <r>
    <x v="268"/>
    <x v="39"/>
    <n v="61.78"/>
    <n v="61.89"/>
    <n v="45.67"/>
    <s v="24/09/2013"/>
    <x v="0"/>
    <x v="8"/>
    <n v="26"/>
    <s v="09-26"/>
  </r>
  <r>
    <x v="269"/>
    <x v="45"/>
    <n v="61.35"/>
    <n v="61.56"/>
    <n v="48.4"/>
    <s v="24/09/2013"/>
    <x v="0"/>
    <x v="8"/>
    <n v="27"/>
    <s v="09-27"/>
  </r>
  <r>
    <x v="270"/>
    <x v="30"/>
    <n v="60.76"/>
    <n v="60.81"/>
    <n v="41.82"/>
    <s v="24/09/2013"/>
    <x v="0"/>
    <x v="8"/>
    <n v="28"/>
    <s v="09-28"/>
  </r>
  <r>
    <x v="271"/>
    <x v="44"/>
    <n v="61.95"/>
    <n v="62.18"/>
    <n v="49.2"/>
    <s v="24/09/2013"/>
    <x v="0"/>
    <x v="8"/>
    <n v="29"/>
    <s v="09-29"/>
  </r>
  <r>
    <x v="272"/>
    <x v="24"/>
    <n v="61.48"/>
    <n v="61.61"/>
    <n v="46.2"/>
    <s v="24/09/2013"/>
    <x v="0"/>
    <x v="8"/>
    <n v="30"/>
    <s v="09-30"/>
  </r>
  <r>
    <x v="273"/>
    <x v="31"/>
    <n v="60.52"/>
    <n v="61.71"/>
    <n v="55.5"/>
    <s v="01/10/2013"/>
    <x v="0"/>
    <x v="9"/>
    <n v="1"/>
    <s v="10-01"/>
  </r>
  <r>
    <x v="274"/>
    <x v="59"/>
    <n v="61.08"/>
    <n v="61.21"/>
    <n v="45.82"/>
    <s v="01/10/2013"/>
    <x v="0"/>
    <x v="9"/>
    <n v="2"/>
    <s v="10-02"/>
  </r>
  <r>
    <x v="275"/>
    <x v="32"/>
    <n v="59.03"/>
    <n v="59.19"/>
    <n v="44.69"/>
    <s v="01/10/2013"/>
    <x v="0"/>
    <x v="9"/>
    <n v="3"/>
    <s v="10-03"/>
  </r>
  <r>
    <x v="276"/>
    <x v="41"/>
    <n v="59.89"/>
    <n v="60.13"/>
    <n v="47.33"/>
    <s v="01/10/2013"/>
    <x v="0"/>
    <x v="9"/>
    <n v="4"/>
    <s v="10-04"/>
  </r>
  <r>
    <x v="277"/>
    <x v="11"/>
    <n v="59.16"/>
    <n v="59.66"/>
    <n v="50.01"/>
    <s v="01/10/2013"/>
    <x v="0"/>
    <x v="9"/>
    <n v="5"/>
    <s v="10-05"/>
  </r>
  <r>
    <x v="278"/>
    <x v="2"/>
    <n v="59.5"/>
    <n v="59.69"/>
    <n v="46.08"/>
    <s v="01/10/2013"/>
    <x v="0"/>
    <x v="9"/>
    <n v="6"/>
    <s v="10-06"/>
  </r>
  <r>
    <x v="279"/>
    <x v="45"/>
    <n v="60.74"/>
    <n v="60.96"/>
    <n v="47.89"/>
    <s v="01/10/2013"/>
    <x v="0"/>
    <x v="9"/>
    <n v="7"/>
    <s v="10-07"/>
  </r>
  <r>
    <x v="280"/>
    <x v="44"/>
    <n v="61.66"/>
    <n v="61.83"/>
    <n v="47.81"/>
    <s v="08/10/2013"/>
    <x v="0"/>
    <x v="9"/>
    <n v="8"/>
    <s v="10-08"/>
  </r>
  <r>
    <x v="281"/>
    <x v="28"/>
    <n v="59.89"/>
    <n v="60.01"/>
    <n v="44.25"/>
    <s v="08/10/2013"/>
    <x v="0"/>
    <x v="9"/>
    <n v="9"/>
    <s v="10-09"/>
  </r>
  <r>
    <x v="282"/>
    <x v="55"/>
    <n v="61.7"/>
    <n v="61.88"/>
    <n v="47.81"/>
    <s v="08/10/2013"/>
    <x v="0"/>
    <x v="9"/>
    <n v="10"/>
    <s v="10-10"/>
  </r>
  <r>
    <x v="283"/>
    <x v="31"/>
    <n v="61.65"/>
    <n v="62.14"/>
    <n v="52.43"/>
    <s v="08/10/2013"/>
    <x v="0"/>
    <x v="9"/>
    <n v="11"/>
    <s v="10-11"/>
  </r>
  <r>
    <x v="284"/>
    <x v="12"/>
    <n v="60.15"/>
    <n v="60.42"/>
    <n v="48.3"/>
    <s v="08/10/2013"/>
    <x v="0"/>
    <x v="9"/>
    <n v="12"/>
    <s v="10-12"/>
  </r>
  <r>
    <x v="285"/>
    <x v="12"/>
    <n v="60.29"/>
    <n v="60.95"/>
    <n v="52.41"/>
    <s v="08/10/2013"/>
    <x v="0"/>
    <x v="9"/>
    <n v="13"/>
    <s v="10-13"/>
  </r>
  <r>
    <x v="286"/>
    <x v="23"/>
    <n v="60.94"/>
    <n v="61.33"/>
    <n v="50.69"/>
    <s v="08/10/2013"/>
    <x v="0"/>
    <x v="9"/>
    <n v="14"/>
    <s v="10-14"/>
  </r>
  <r>
    <x v="287"/>
    <x v="4"/>
    <n v="60.18"/>
    <n v="60.39"/>
    <n v="47.24"/>
    <s v="15/10/2013"/>
    <x v="0"/>
    <x v="9"/>
    <n v="15"/>
    <s v="10-15"/>
  </r>
  <r>
    <x v="288"/>
    <x v="19"/>
    <n v="61.27"/>
    <n v="61.86"/>
    <n v="52.86"/>
    <s v="15/10/2013"/>
    <x v="0"/>
    <x v="9"/>
    <n v="16"/>
    <s v="10-16"/>
  </r>
  <r>
    <x v="289"/>
    <x v="29"/>
    <n v="60.41"/>
    <n v="60.7"/>
    <n v="48.68"/>
    <s v="15/10/2013"/>
    <x v="0"/>
    <x v="9"/>
    <n v="17"/>
    <s v="10-17"/>
  </r>
  <r>
    <x v="290"/>
    <x v="23"/>
    <n v="60.16"/>
    <n v="60.28"/>
    <n v="44.87"/>
    <s v="15/10/2013"/>
    <x v="0"/>
    <x v="9"/>
    <n v="18"/>
    <s v="10-18"/>
  </r>
  <r>
    <x v="291"/>
    <x v="60"/>
    <n v="58.7"/>
    <n v="58.88"/>
    <n v="44.96"/>
    <s v="15/10/2013"/>
    <x v="0"/>
    <x v="9"/>
    <n v="19"/>
    <s v="10-19"/>
  </r>
  <r>
    <x v="292"/>
    <x v="12"/>
    <n v="58.66"/>
    <n v="58.8"/>
    <n v="44.01"/>
    <s v="15/10/2013"/>
    <x v="0"/>
    <x v="9"/>
    <n v="20"/>
    <s v="10-20"/>
  </r>
  <r>
    <x v="293"/>
    <x v="34"/>
    <n v="59.77"/>
    <n v="60.04"/>
    <n v="47.81"/>
    <s v="15/10/2013"/>
    <x v="0"/>
    <x v="9"/>
    <n v="21"/>
    <s v="10-21"/>
  </r>
  <r>
    <x v="294"/>
    <x v="57"/>
    <n v="58.07"/>
    <n v="59.61"/>
    <n v="54.34"/>
    <s v="22/10/2013"/>
    <x v="0"/>
    <x v="9"/>
    <n v="22"/>
    <s v="10-22"/>
  </r>
  <r>
    <x v="295"/>
    <x v="61"/>
    <n v="60.67"/>
    <n v="61"/>
    <n v="49.65"/>
    <s v="22/10/2013"/>
    <x v="0"/>
    <x v="9"/>
    <n v="23"/>
    <s v="10-23"/>
  </r>
  <r>
    <x v="296"/>
    <x v="58"/>
    <n v="62.86"/>
    <n v="62.99"/>
    <n v="47.76"/>
    <s v="22/10/2013"/>
    <x v="0"/>
    <x v="9"/>
    <n v="24"/>
    <s v="10-24"/>
  </r>
  <r>
    <x v="297"/>
    <x v="32"/>
    <n v="59.78"/>
    <n v="59.85"/>
    <n v="41.97"/>
    <s v="22/10/2013"/>
    <x v="0"/>
    <x v="9"/>
    <n v="25"/>
    <s v="10-25"/>
  </r>
  <r>
    <x v="298"/>
    <x v="22"/>
    <n v="58.81"/>
    <n v="59.23"/>
    <n v="48.83"/>
    <s v="22/10/2013"/>
    <x v="0"/>
    <x v="9"/>
    <n v="26"/>
    <s v="10-26"/>
  </r>
  <r>
    <x v="299"/>
    <x v="22"/>
    <n v="58.81"/>
    <n v="59.21"/>
    <n v="48.7"/>
    <s v="22/10/2013"/>
    <x v="0"/>
    <x v="9"/>
    <n v="27"/>
    <s v="10-27"/>
  </r>
  <r>
    <x v="300"/>
    <x v="41"/>
    <n v="60.16"/>
    <n v="60.69"/>
    <n v="51.3"/>
    <s v="22/10/2013"/>
    <x v="0"/>
    <x v="9"/>
    <n v="28"/>
    <s v="10-28"/>
  </r>
  <r>
    <x v="301"/>
    <x v="29"/>
    <n v="59.56"/>
    <n v="59.83"/>
    <n v="47.59"/>
    <s v="29/10/2013"/>
    <x v="0"/>
    <x v="9"/>
    <n v="29"/>
    <s v="10-29"/>
  </r>
  <r>
    <x v="302"/>
    <x v="31"/>
    <n v="61.77"/>
    <n v="62.03"/>
    <n v="49.6"/>
    <s v="29/10/2013"/>
    <x v="0"/>
    <x v="9"/>
    <n v="30"/>
    <s v="10-30"/>
  </r>
  <r>
    <x v="303"/>
    <x v="36"/>
    <n v="62.1"/>
    <n v="62.53"/>
    <n v="52.34"/>
    <s v="29/10/2013"/>
    <x v="0"/>
    <x v="9"/>
    <n v="31"/>
    <s v="10-31"/>
  </r>
  <r>
    <x v="304"/>
    <x v="33"/>
    <n v="59.26"/>
    <n v="59.31"/>
    <n v="39.58"/>
    <s v="29/10/2013"/>
    <x v="0"/>
    <x v="10"/>
    <n v="1"/>
    <s v="11-01"/>
  </r>
  <r>
    <x v="305"/>
    <x v="62"/>
    <n v="56.92"/>
    <n v="57.21"/>
    <n v="45.44"/>
    <s v="29/10/2013"/>
    <x v="0"/>
    <x v="10"/>
    <n v="2"/>
    <s v="11-02"/>
  </r>
  <r>
    <x v="306"/>
    <x v="29"/>
    <n v="61.39"/>
    <n v="61.45"/>
    <n v="42.83"/>
    <s v="29/10/2013"/>
    <x v="0"/>
    <x v="10"/>
    <n v="3"/>
    <s v="11-03"/>
  </r>
  <r>
    <x v="307"/>
    <x v="27"/>
    <n v="61.17"/>
    <n v="61.64"/>
    <n v="51.75"/>
    <s v="29/10/2013"/>
    <x v="0"/>
    <x v="10"/>
    <n v="4"/>
    <s v="11-04"/>
  </r>
  <r>
    <x v="308"/>
    <x v="5"/>
    <n v="59.61"/>
    <n v="60.3"/>
    <n v="52.03"/>
    <s v="05/11/2013"/>
    <x v="0"/>
    <x v="10"/>
    <n v="5"/>
    <s v="11-05"/>
  </r>
  <r>
    <x v="309"/>
    <x v="8"/>
    <n v="59.11"/>
    <n v="59.34"/>
    <n v="46.57"/>
    <s v="05/11/2013"/>
    <x v="0"/>
    <x v="10"/>
    <n v="6"/>
    <s v="11-06"/>
  </r>
  <r>
    <x v="310"/>
    <x v="8"/>
    <n v="59.56"/>
    <n v="59.87"/>
    <n v="48.28"/>
    <s v="05/11/2013"/>
    <x v="0"/>
    <x v="10"/>
    <n v="7"/>
    <s v="11-07"/>
  </r>
  <r>
    <x v="311"/>
    <x v="5"/>
    <n v="58.34"/>
    <n v="59.84"/>
    <n v="54.51"/>
    <s v="05/11/2013"/>
    <x v="0"/>
    <x v="10"/>
    <n v="8"/>
    <s v="11-08"/>
  </r>
  <r>
    <x v="312"/>
    <x v="57"/>
    <n v="58.79"/>
    <n v="58.9"/>
    <n v="42.95"/>
    <s v="05/11/2013"/>
    <x v="0"/>
    <x v="10"/>
    <n v="9"/>
    <s v="11-09"/>
  </r>
  <r>
    <x v="313"/>
    <x v="29"/>
    <n v="61.61"/>
    <n v="62.08"/>
    <n v="52.19"/>
    <s v="05/11/2013"/>
    <x v="0"/>
    <x v="10"/>
    <n v="10"/>
    <s v="11-10"/>
  </r>
  <r>
    <x v="314"/>
    <x v="34"/>
    <n v="61.08"/>
    <n v="61.33"/>
    <n v="48.78"/>
    <s v="05/11/2013"/>
    <x v="0"/>
    <x v="10"/>
    <n v="11"/>
    <s v="11-11"/>
  </r>
  <r>
    <x v="315"/>
    <x v="30"/>
    <n v="61.39"/>
    <n v="61.75"/>
    <n v="50.74"/>
    <s v="12/11/2013"/>
    <x v="0"/>
    <x v="10"/>
    <n v="12"/>
    <s v="11-12"/>
  </r>
  <r>
    <x v="316"/>
    <x v="36"/>
    <n v="60.67"/>
    <n v="60.95"/>
    <n v="48.87"/>
    <s v="12/11/2013"/>
    <x v="0"/>
    <x v="10"/>
    <n v="13"/>
    <s v="11-13"/>
  </r>
  <r>
    <x v="317"/>
    <x v="19"/>
    <n v="59.92"/>
    <n v="60.32"/>
    <n v="49.83"/>
    <s v="12/11/2013"/>
    <x v="0"/>
    <x v="10"/>
    <n v="14"/>
    <s v="11-14"/>
  </r>
  <r>
    <x v="318"/>
    <x v="55"/>
    <n v="60.8"/>
    <n v="61.11"/>
    <n v="49.45"/>
    <s v="12/11/2013"/>
    <x v="0"/>
    <x v="10"/>
    <n v="15"/>
    <s v="11-15"/>
  </r>
  <r>
    <x v="319"/>
    <x v="63"/>
    <n v="58.34"/>
    <n v="58.77"/>
    <n v="48.48"/>
    <s v="12/11/2013"/>
    <x v="0"/>
    <x v="10"/>
    <n v="16"/>
    <s v="11-16"/>
  </r>
  <r>
    <x v="320"/>
    <x v="8"/>
    <n v="59.26"/>
    <n v="59.27"/>
    <n v="34.76"/>
    <s v="12/11/2013"/>
    <x v="0"/>
    <x v="10"/>
    <n v="17"/>
    <s v="11-17"/>
  </r>
  <r>
    <x v="321"/>
    <x v="17"/>
    <n v="59.6"/>
    <n v="59.78"/>
    <n v="46"/>
    <s v="12/11/2013"/>
    <x v="0"/>
    <x v="10"/>
    <n v="18"/>
    <s v="11-18"/>
  </r>
  <r>
    <x v="322"/>
    <x v="12"/>
    <n v="58.34"/>
    <n v="58.71"/>
    <n v="47.77"/>
    <s v="19/11/2013"/>
    <x v="0"/>
    <x v="10"/>
    <n v="19"/>
    <s v="11-19"/>
  </r>
  <r>
    <x v="323"/>
    <x v="37"/>
    <n v="59.2"/>
    <n v="60.1"/>
    <n v="52.83"/>
    <s v="19/11/2013"/>
    <x v="0"/>
    <x v="10"/>
    <n v="20"/>
    <s v="11-20"/>
  </r>
  <r>
    <x v="324"/>
    <x v="32"/>
    <n v="59.18"/>
    <n v="59.45"/>
    <n v="47.32"/>
    <s v="19/11/2013"/>
    <x v="0"/>
    <x v="10"/>
    <n v="21"/>
    <s v="11-21"/>
  </r>
  <r>
    <x v="325"/>
    <x v="4"/>
    <n v="59.75"/>
    <n v="60.67"/>
    <n v="53.5"/>
    <s v="19/11/2013"/>
    <x v="0"/>
    <x v="10"/>
    <n v="22"/>
    <s v="11-22"/>
  </r>
  <r>
    <x v="326"/>
    <x v="6"/>
    <n v="58.15"/>
    <n v="59.51"/>
    <n v="53.8"/>
    <s v="19/11/2013"/>
    <x v="0"/>
    <x v="10"/>
    <n v="23"/>
    <s v="11-23"/>
  </r>
  <r>
    <x v="327"/>
    <x v="60"/>
    <n v="61.59"/>
    <n v="61.88"/>
    <n v="49.98"/>
    <s v="19/11/2013"/>
    <x v="0"/>
    <x v="10"/>
    <n v="24"/>
    <s v="11-24"/>
  </r>
  <r>
    <x v="328"/>
    <x v="29"/>
    <n v="59.41"/>
    <n v="60.52"/>
    <n v="54.08"/>
    <s v="19/11/2013"/>
    <x v="0"/>
    <x v="10"/>
    <n v="25"/>
    <s v="11-25"/>
  </r>
  <r>
    <x v="329"/>
    <x v="58"/>
    <n v="58.4"/>
    <n v="59.04"/>
    <n v="50.36"/>
    <s v="26/11/2013"/>
    <x v="0"/>
    <x v="10"/>
    <n v="26"/>
    <s v="11-26"/>
  </r>
  <r>
    <x v="330"/>
    <x v="11"/>
    <n v="59.94"/>
    <n v="60.25"/>
    <n v="48.55"/>
    <s v="26/11/2013"/>
    <x v="0"/>
    <x v="10"/>
    <n v="27"/>
    <s v="11-27"/>
  </r>
  <r>
    <x v="331"/>
    <x v="33"/>
    <n v="58.5"/>
    <n v="58.77"/>
    <n v="46.64"/>
    <s v="26/11/2013"/>
    <x v="0"/>
    <x v="10"/>
    <n v="28"/>
    <s v="11-28"/>
  </r>
  <r>
    <x v="332"/>
    <x v="27"/>
    <n v="60.91"/>
    <n v="61.13"/>
    <n v="48.12"/>
    <s v="26/11/2013"/>
    <x v="0"/>
    <x v="10"/>
    <n v="29"/>
    <s v="11-29"/>
  </r>
  <r>
    <x v="333"/>
    <x v="64"/>
    <n v="57.77"/>
    <n v="58.24"/>
    <n v="48.35"/>
    <s v="26/11/2013"/>
    <x v="0"/>
    <x v="10"/>
    <n v="30"/>
    <s v="11-30"/>
  </r>
  <r>
    <x v="334"/>
    <x v="57"/>
    <n v="62.11"/>
    <n v="63.28"/>
    <n v="57.02"/>
    <s v="26/11/2013"/>
    <x v="0"/>
    <x v="11"/>
    <n v="1"/>
    <s v="12-01"/>
  </r>
  <r>
    <x v="335"/>
    <x v="36"/>
    <n v="62"/>
    <n v="62.66"/>
    <n v="54.18"/>
    <s v="26/11/2013"/>
    <x v="0"/>
    <x v="11"/>
    <n v="2"/>
    <s v="12-02"/>
  </r>
  <r>
    <x v="336"/>
    <x v="5"/>
    <n v="61.46"/>
    <n v="61.89"/>
    <n v="51.6"/>
    <s v="03/12/2013"/>
    <x v="0"/>
    <x v="11"/>
    <n v="3"/>
    <s v="12-03"/>
  </r>
  <r>
    <x v="337"/>
    <x v="39"/>
    <n v="59.6"/>
    <n v="60.41"/>
    <n v="52.76"/>
    <s v="03/12/2013"/>
    <x v="0"/>
    <x v="11"/>
    <n v="4"/>
    <s v="12-04"/>
  </r>
  <r>
    <x v="338"/>
    <x v="41"/>
    <n v="59.5"/>
    <n v="59.91"/>
    <n v="49.44"/>
    <s v="03/12/2013"/>
    <x v="0"/>
    <x v="11"/>
    <n v="5"/>
    <s v="12-05"/>
  </r>
  <r>
    <x v="339"/>
    <x v="18"/>
    <n v="60.71"/>
    <n v="61.27"/>
    <n v="52.11"/>
    <s v="03/12/2013"/>
    <x v="0"/>
    <x v="11"/>
    <n v="6"/>
    <s v="12-06"/>
  </r>
  <r>
    <x v="340"/>
    <x v="1"/>
    <n v="58.12"/>
    <n v="58.73"/>
    <n v="49.91"/>
    <s v="03/12/2013"/>
    <x v="0"/>
    <x v="11"/>
    <n v="7"/>
    <s v="12-07"/>
  </r>
  <r>
    <x v="341"/>
    <x v="30"/>
    <n v="60.12"/>
    <n v="60.31"/>
    <n v="46.52"/>
    <s v="03/12/2013"/>
    <x v="0"/>
    <x v="11"/>
    <n v="8"/>
    <s v="12-08"/>
  </r>
  <r>
    <x v="342"/>
    <x v="23"/>
    <n v="61.24"/>
    <n v="61.58"/>
    <n v="50.33"/>
    <s v="03/12/2013"/>
    <x v="0"/>
    <x v="11"/>
    <n v="9"/>
    <s v="12-09"/>
  </r>
  <r>
    <x v="343"/>
    <x v="32"/>
    <n v="64.63"/>
    <n v="64.69"/>
    <n v="46.41"/>
    <s v="10/12/2013"/>
    <x v="0"/>
    <x v="11"/>
    <n v="10"/>
    <s v="12-10"/>
  </r>
  <r>
    <x v="344"/>
    <x v="53"/>
    <n v="62.48"/>
    <n v="62.83"/>
    <n v="51.75"/>
    <s v="10/12/2013"/>
    <x v="0"/>
    <x v="11"/>
    <n v="11"/>
    <s v="12-11"/>
  </r>
  <r>
    <x v="345"/>
    <x v="47"/>
    <n v="64.28"/>
    <n v="64.510000000000005"/>
    <n v="51.47"/>
    <s v="10/12/2013"/>
    <x v="0"/>
    <x v="11"/>
    <n v="12"/>
    <s v="12-12"/>
  </r>
  <r>
    <x v="346"/>
    <x v="20"/>
    <n v="62.36"/>
    <n v="62.64"/>
    <n v="50.59"/>
    <s v="10/12/2013"/>
    <x v="0"/>
    <x v="11"/>
    <n v="13"/>
    <s v="12-13"/>
  </r>
  <r>
    <x v="347"/>
    <x v="2"/>
    <n v="57.99"/>
    <n v="58.31"/>
    <n v="46.79"/>
    <s v="10/12/2013"/>
    <x v="0"/>
    <x v="11"/>
    <n v="14"/>
    <s v="12-14"/>
  </r>
  <r>
    <x v="348"/>
    <x v="34"/>
    <n v="61.09"/>
    <n v="61.1"/>
    <n v="35.119999999999997"/>
    <s v="10/12/2013"/>
    <x v="0"/>
    <x v="11"/>
    <n v="15"/>
    <s v="12-15"/>
  </r>
  <r>
    <x v="349"/>
    <x v="39"/>
    <n v="60.3"/>
    <n v="61.21"/>
    <n v="53.96"/>
    <s v="10/12/2013"/>
    <x v="0"/>
    <x v="11"/>
    <n v="16"/>
    <s v="12-16"/>
  </r>
  <r>
    <x v="350"/>
    <x v="29"/>
    <n v="59.95"/>
    <n v="60.5"/>
    <n v="51.21"/>
    <s v="17/12/2013"/>
    <x v="0"/>
    <x v="11"/>
    <n v="17"/>
    <s v="12-17"/>
  </r>
  <r>
    <x v="351"/>
    <x v="24"/>
    <n v="60.63"/>
    <n v="60.92"/>
    <n v="48.97"/>
    <s v="17/12/2013"/>
    <x v="0"/>
    <x v="11"/>
    <n v="18"/>
    <s v="12-18"/>
  </r>
  <r>
    <x v="352"/>
    <x v="18"/>
    <n v="60.68"/>
    <n v="61.02"/>
    <n v="49.85"/>
    <s v="17/12/2013"/>
    <x v="0"/>
    <x v="11"/>
    <n v="19"/>
    <s v="12-19"/>
  </r>
  <r>
    <x v="353"/>
    <x v="11"/>
    <n v="60.63"/>
    <n v="61.54"/>
    <n v="54.32"/>
    <s v="17/12/2013"/>
    <x v="0"/>
    <x v="11"/>
    <n v="20"/>
    <s v="12-20"/>
  </r>
  <r>
    <x v="354"/>
    <x v="8"/>
    <n v="62.05"/>
    <n v="62.22"/>
    <n v="48.1"/>
    <s v="17/12/2013"/>
    <x v="0"/>
    <x v="11"/>
    <n v="21"/>
    <s v="12-21"/>
  </r>
  <r>
    <x v="355"/>
    <x v="28"/>
    <n v="61.63"/>
    <n v="61.71"/>
    <n v="44.24"/>
    <s v="17/12/2013"/>
    <x v="0"/>
    <x v="11"/>
    <n v="22"/>
    <s v="12-22"/>
  </r>
  <r>
    <x v="356"/>
    <x v="30"/>
    <n v="61.81"/>
    <n v="62.06"/>
    <n v="49.61"/>
    <s v="17/12/2013"/>
    <x v="0"/>
    <x v="11"/>
    <n v="23"/>
    <s v="12-23"/>
  </r>
  <r>
    <x v="357"/>
    <x v="34"/>
    <n v="58.58"/>
    <n v="59.08"/>
    <n v="49.5"/>
    <s v="24/12/2013"/>
    <x v="0"/>
    <x v="11"/>
    <n v="24"/>
    <s v="12-24"/>
  </r>
  <r>
    <x v="358"/>
    <x v="65"/>
    <n v="55.81"/>
    <n v="56.39"/>
    <n v="47.35"/>
    <s v="24/12/2013"/>
    <x v="0"/>
    <x v="11"/>
    <n v="25"/>
    <s v="12-25"/>
  </r>
  <r>
    <x v="359"/>
    <x v="26"/>
    <n v="59.24"/>
    <n v="60.03"/>
    <n v="52.23"/>
    <s v="24/12/2013"/>
    <x v="0"/>
    <x v="11"/>
    <n v="26"/>
    <s v="12-26"/>
  </r>
  <r>
    <x v="360"/>
    <x v="36"/>
    <n v="61.5"/>
    <n v="61.8"/>
    <n v="50.12"/>
    <s v="24/12/2013"/>
    <x v="0"/>
    <x v="11"/>
    <n v="27"/>
    <s v="12-27"/>
  </r>
  <r>
    <x v="361"/>
    <x v="1"/>
    <n v="59.55"/>
    <n v="59.74"/>
    <n v="46.21"/>
    <s v="24/12/2013"/>
    <x v="0"/>
    <x v="11"/>
    <n v="28"/>
    <s v="12-28"/>
  </r>
  <r>
    <x v="362"/>
    <x v="33"/>
    <n v="61.47"/>
    <n v="61.72"/>
    <n v="49.2"/>
    <s v="24/12/2013"/>
    <x v="0"/>
    <x v="11"/>
    <n v="29"/>
    <s v="12-29"/>
  </r>
  <r>
    <x v="363"/>
    <x v="2"/>
    <n v="60.22"/>
    <n v="60.37"/>
    <n v="45.38"/>
    <s v="24/12/2013"/>
    <x v="0"/>
    <x v="11"/>
    <n v="30"/>
    <s v="12-30"/>
  </r>
  <r>
    <x v="364"/>
    <x v="3"/>
    <n v="59.08"/>
    <n v="73.67"/>
    <n v="73.510000000000005"/>
    <s v="01/01/2014"/>
    <x v="1"/>
    <x v="0"/>
    <n v="1"/>
    <s v="01-01"/>
  </r>
  <r>
    <x v="365"/>
    <x v="34"/>
    <n v="59.7"/>
    <n v="59.84"/>
    <n v="44.75"/>
    <s v="01/01/2014"/>
    <x v="1"/>
    <x v="0"/>
    <n v="2"/>
    <s v="01-02"/>
  </r>
  <r>
    <x v="366"/>
    <x v="30"/>
    <n v="61.85"/>
    <n v="61.87"/>
    <n v="38.79"/>
    <s v="01/01/2014"/>
    <x v="1"/>
    <x v="0"/>
    <n v="3"/>
    <s v="01-03"/>
  </r>
  <r>
    <x v="367"/>
    <x v="2"/>
    <n v="58.41"/>
    <n v="58.58"/>
    <n v="44.47"/>
    <s v="01/01/2014"/>
    <x v="1"/>
    <x v="0"/>
    <n v="4"/>
    <s v="01-04"/>
  </r>
  <r>
    <x v="368"/>
    <x v="4"/>
    <n v="61.91"/>
    <n v="62.03"/>
    <n v="46.37"/>
    <s v="01/01/2014"/>
    <x v="1"/>
    <x v="0"/>
    <n v="5"/>
    <s v="01-05"/>
  </r>
  <r>
    <x v="369"/>
    <x v="37"/>
    <n v="60.93"/>
    <n v="61.01"/>
    <n v="43.61"/>
    <s v="01/01/2014"/>
    <x v="1"/>
    <x v="0"/>
    <n v="6"/>
    <s v="01-06"/>
  </r>
  <r>
    <x v="370"/>
    <x v="1"/>
    <n v="59.35"/>
    <n v="59.68"/>
    <n v="48.33"/>
    <s v="01/01/2014"/>
    <x v="1"/>
    <x v="0"/>
    <n v="7"/>
    <s v="01-07"/>
  </r>
  <r>
    <x v="371"/>
    <x v="33"/>
    <n v="60.06"/>
    <n v="60.26"/>
    <n v="46.63"/>
    <s v="08/01/2014"/>
    <x v="1"/>
    <x v="0"/>
    <n v="8"/>
    <s v="01-08"/>
  </r>
  <r>
    <x v="372"/>
    <x v="33"/>
    <n v="59.94"/>
    <n v="60.13"/>
    <n v="46.41"/>
    <s v="08/01/2014"/>
    <x v="1"/>
    <x v="0"/>
    <n v="9"/>
    <s v="01-09"/>
  </r>
  <r>
    <x v="373"/>
    <x v="32"/>
    <n v="61.55"/>
    <n v="61.71"/>
    <n v="47.05"/>
    <s v="08/01/2014"/>
    <x v="1"/>
    <x v="0"/>
    <n v="10"/>
    <s v="01-10"/>
  </r>
  <r>
    <x v="374"/>
    <x v="3"/>
    <n v="59.25"/>
    <n v="59.45"/>
    <n v="45.91"/>
    <s v="08/01/2014"/>
    <x v="1"/>
    <x v="0"/>
    <n v="11"/>
    <s v="01-11"/>
  </r>
  <r>
    <x v="375"/>
    <x v="22"/>
    <n v="58.58"/>
    <n v="58.59"/>
    <n v="31.84"/>
    <s v="08/01/2014"/>
    <x v="1"/>
    <x v="0"/>
    <n v="12"/>
    <s v="01-12"/>
  </r>
  <r>
    <x v="376"/>
    <x v="36"/>
    <n v="57.29"/>
    <n v="57.4"/>
    <n v="41.44"/>
    <s v="08/01/2014"/>
    <x v="1"/>
    <x v="0"/>
    <n v="13"/>
    <s v="01-13"/>
  </r>
  <r>
    <x v="377"/>
    <x v="9"/>
    <n v="58.51"/>
    <n v="58.85"/>
    <n v="47.63"/>
    <s v="08/01/2014"/>
    <x v="1"/>
    <x v="0"/>
    <n v="14"/>
    <s v="01-14"/>
  </r>
  <r>
    <x v="378"/>
    <x v="24"/>
    <n v="59.21"/>
    <n v="59.57"/>
    <n v="48.56"/>
    <s v="15/01/2014"/>
    <x v="1"/>
    <x v="0"/>
    <n v="15"/>
    <s v="01-15"/>
  </r>
  <r>
    <x v="379"/>
    <x v="41"/>
    <n v="59.6"/>
    <n v="59.74"/>
    <n v="44.92"/>
    <s v="15/01/2014"/>
    <x v="1"/>
    <x v="0"/>
    <n v="16"/>
    <s v="01-16"/>
  </r>
  <r>
    <x v="380"/>
    <x v="33"/>
    <n v="59.73"/>
    <n v="60.13"/>
    <n v="49.52"/>
    <s v="15/01/2014"/>
    <x v="1"/>
    <x v="0"/>
    <n v="17"/>
    <s v="01-17"/>
  </r>
  <r>
    <x v="381"/>
    <x v="64"/>
    <n v="55.84"/>
    <n v="56.68"/>
    <n v="49.12"/>
    <s v="15/01/2014"/>
    <x v="1"/>
    <x v="0"/>
    <n v="18"/>
    <s v="01-18"/>
  </r>
  <r>
    <x v="382"/>
    <x v="4"/>
    <n v="60.12"/>
    <n v="60.18"/>
    <n v="41.49"/>
    <s v="15/01/2014"/>
    <x v="1"/>
    <x v="0"/>
    <n v="19"/>
    <s v="01-19"/>
  </r>
  <r>
    <x v="383"/>
    <x v="5"/>
    <n v="61.51"/>
    <n v="61.61"/>
    <n v="45.15"/>
    <s v="15/01/2014"/>
    <x v="1"/>
    <x v="0"/>
    <n v="20"/>
    <s v="01-20"/>
  </r>
  <r>
    <x v="384"/>
    <x v="5"/>
    <n v="61.44"/>
    <n v="61.63"/>
    <n v="47.98"/>
    <s v="15/01/2014"/>
    <x v="1"/>
    <x v="0"/>
    <n v="21"/>
    <s v="01-21"/>
  </r>
  <r>
    <x v="385"/>
    <x v="29"/>
    <n v="61.5"/>
    <n v="61.75"/>
    <n v="49.22"/>
    <s v="22/01/2014"/>
    <x v="1"/>
    <x v="0"/>
    <n v="22"/>
    <s v="01-22"/>
  </r>
  <r>
    <x v="386"/>
    <x v="4"/>
    <n v="59.61"/>
    <n v="60.01"/>
    <n v="49.42"/>
    <s v="22/01/2014"/>
    <x v="1"/>
    <x v="0"/>
    <n v="23"/>
    <s v="01-23"/>
  </r>
  <r>
    <x v="387"/>
    <x v="30"/>
    <n v="62.04"/>
    <n v="62.54"/>
    <n v="52.9"/>
    <s v="22/01/2014"/>
    <x v="1"/>
    <x v="0"/>
    <n v="24"/>
    <s v="01-24"/>
  </r>
  <r>
    <x v="388"/>
    <x v="66"/>
    <n v="56.44"/>
    <n v="56.75"/>
    <n v="45.21"/>
    <s v="22/01/2014"/>
    <x v="1"/>
    <x v="0"/>
    <n v="25"/>
    <s v="01-25"/>
  </r>
  <r>
    <x v="389"/>
    <x v="28"/>
    <n v="61.22"/>
    <n v="61.6"/>
    <n v="50.78"/>
    <s v="22/01/2014"/>
    <x v="1"/>
    <x v="0"/>
    <n v="26"/>
    <s v="01-26"/>
  </r>
  <r>
    <x v="390"/>
    <x v="4"/>
    <n v="60.71"/>
    <n v="61.33"/>
    <n v="52.52"/>
    <s v="22/01/2014"/>
    <x v="1"/>
    <x v="0"/>
    <n v="27"/>
    <s v="01-27"/>
  </r>
  <r>
    <x v="391"/>
    <x v="9"/>
    <n v="58.62"/>
    <n v="59.64"/>
    <n v="52.83"/>
    <s v="22/01/2014"/>
    <x v="1"/>
    <x v="0"/>
    <n v="28"/>
    <s v="01-28"/>
  </r>
  <r>
    <x v="392"/>
    <x v="17"/>
    <n v="63.85"/>
    <n v="63.92"/>
    <n v="45.62"/>
    <s v="29/01/2014"/>
    <x v="1"/>
    <x v="0"/>
    <n v="29"/>
    <s v="01-29"/>
  </r>
  <r>
    <x v="393"/>
    <x v="60"/>
    <n v="57.84"/>
    <n v="58.27"/>
    <n v="48.01"/>
    <s v="29/01/2014"/>
    <x v="1"/>
    <x v="0"/>
    <n v="30"/>
    <s v="01-30"/>
  </r>
  <r>
    <x v="394"/>
    <x v="10"/>
    <n v="59.73"/>
    <n v="60.04"/>
    <n v="48.41"/>
    <s v="29/01/2014"/>
    <x v="1"/>
    <x v="0"/>
    <n v="31"/>
    <s v="01-31"/>
  </r>
  <r>
    <x v="395"/>
    <x v="14"/>
    <n v="57.93"/>
    <n v="58.05"/>
    <n v="42.56"/>
    <s v="29/01/2014"/>
    <x v="1"/>
    <x v="1"/>
    <n v="1"/>
    <s v="02-01"/>
  </r>
  <r>
    <x v="396"/>
    <x v="17"/>
    <n v="59.43"/>
    <n v="59.47"/>
    <n v="39.520000000000003"/>
    <s v="29/01/2014"/>
    <x v="1"/>
    <x v="1"/>
    <n v="2"/>
    <s v="02-02"/>
  </r>
  <r>
    <x v="397"/>
    <x v="5"/>
    <n v="59.84"/>
    <n v="60.04"/>
    <n v="46.73"/>
    <s v="29/01/2014"/>
    <x v="1"/>
    <x v="1"/>
    <n v="3"/>
    <s v="02-03"/>
  </r>
  <r>
    <x v="398"/>
    <x v="34"/>
    <n v="59.54"/>
    <n v="59.73"/>
    <n v="46.06"/>
    <s v="29/01/2014"/>
    <x v="1"/>
    <x v="1"/>
    <n v="4"/>
    <s v="02-04"/>
  </r>
  <r>
    <x v="399"/>
    <x v="60"/>
    <n v="57.95"/>
    <n v="58.22"/>
    <n v="46.09"/>
    <s v="05/02/2014"/>
    <x v="1"/>
    <x v="1"/>
    <n v="5"/>
    <s v="02-05"/>
  </r>
  <r>
    <x v="400"/>
    <x v="36"/>
    <n v="59.51"/>
    <n v="60.41"/>
    <n v="53.12"/>
    <s v="05/02/2014"/>
    <x v="1"/>
    <x v="1"/>
    <n v="6"/>
    <s v="02-06"/>
  </r>
  <r>
    <x v="401"/>
    <x v="47"/>
    <n v="61.13"/>
    <n v="62.27"/>
    <n v="55.89"/>
    <s v="05/02/2014"/>
    <x v="1"/>
    <x v="1"/>
    <n v="7"/>
    <s v="02-07"/>
  </r>
  <r>
    <x v="402"/>
    <x v="63"/>
    <n v="58.29"/>
    <n v="58.43"/>
    <n v="43.37"/>
    <s v="05/02/2014"/>
    <x v="1"/>
    <x v="1"/>
    <n v="8"/>
    <s v="02-08"/>
  </r>
  <r>
    <x v="403"/>
    <x v="44"/>
    <n v="61.79"/>
    <n v="61.99"/>
    <n v="48.37"/>
    <s v="05/02/2014"/>
    <x v="1"/>
    <x v="1"/>
    <n v="9"/>
    <s v="02-09"/>
  </r>
  <r>
    <x v="404"/>
    <x v="29"/>
    <n v="59.48"/>
    <n v="59.79"/>
    <n v="48.12"/>
    <s v="05/02/2014"/>
    <x v="1"/>
    <x v="1"/>
    <n v="10"/>
    <s v="02-10"/>
  </r>
  <r>
    <x v="405"/>
    <x v="60"/>
    <n v="65.150000000000006"/>
    <n v="65.180000000000007"/>
    <n v="43.62"/>
    <s v="05/02/2014"/>
    <x v="1"/>
    <x v="1"/>
    <n v="11"/>
    <s v="02-11"/>
  </r>
  <r>
    <x v="406"/>
    <x v="21"/>
    <n v="57.29"/>
    <n v="59.92"/>
    <n v="56.5"/>
    <s v="12/02/2014"/>
    <x v="1"/>
    <x v="1"/>
    <n v="12"/>
    <s v="02-12"/>
  </r>
  <r>
    <x v="407"/>
    <x v="36"/>
    <n v="59.42"/>
    <n v="59.55"/>
    <n v="44.21"/>
    <s v="12/02/2014"/>
    <x v="1"/>
    <x v="1"/>
    <n v="13"/>
    <s v="02-13"/>
  </r>
  <r>
    <x v="408"/>
    <x v="18"/>
    <n v="61.78"/>
    <n v="61.89"/>
    <n v="45.82"/>
    <s v="12/02/2014"/>
    <x v="1"/>
    <x v="1"/>
    <n v="14"/>
    <s v="02-14"/>
  </r>
  <r>
    <x v="409"/>
    <x v="66"/>
    <n v="58.61"/>
    <n v="58.67"/>
    <n v="40.200000000000003"/>
    <s v="12/02/2014"/>
    <x v="1"/>
    <x v="1"/>
    <n v="15"/>
    <s v="02-15"/>
  </r>
  <r>
    <x v="410"/>
    <x v="11"/>
    <n v="60.36"/>
    <n v="60.47"/>
    <n v="44.39"/>
    <s v="12/02/2014"/>
    <x v="1"/>
    <x v="1"/>
    <n v="16"/>
    <s v="02-16"/>
  </r>
  <r>
    <x v="411"/>
    <x v="30"/>
    <n v="60.32"/>
    <n v="60.49"/>
    <n v="46.31"/>
    <s v="12/02/2014"/>
    <x v="1"/>
    <x v="1"/>
    <n v="17"/>
    <s v="02-17"/>
  </r>
  <r>
    <x v="412"/>
    <x v="26"/>
    <n v="61.01"/>
    <n v="61.38"/>
    <n v="50.49"/>
    <s v="12/02/2014"/>
    <x v="1"/>
    <x v="1"/>
    <n v="18"/>
    <s v="02-18"/>
  </r>
  <r>
    <x v="413"/>
    <x v="5"/>
    <n v="59.8"/>
    <n v="60.03"/>
    <n v="47.28"/>
    <s v="19/02/2014"/>
    <x v="1"/>
    <x v="1"/>
    <n v="19"/>
    <s v="02-19"/>
  </r>
  <r>
    <x v="414"/>
    <x v="29"/>
    <n v="59.86"/>
    <n v="60.31"/>
    <n v="50.21"/>
    <s v="19/02/2014"/>
    <x v="1"/>
    <x v="1"/>
    <n v="20"/>
    <s v="02-20"/>
  </r>
  <r>
    <x v="415"/>
    <x v="41"/>
    <n v="62.34"/>
    <n v="62.41"/>
    <n v="44.5"/>
    <s v="19/02/2014"/>
    <x v="1"/>
    <x v="1"/>
    <n v="21"/>
    <s v="02-21"/>
  </r>
  <r>
    <x v="416"/>
    <x v="5"/>
    <n v="60.01"/>
    <n v="60.51"/>
    <n v="50.94"/>
    <s v="19/02/2014"/>
    <x v="1"/>
    <x v="1"/>
    <n v="22"/>
    <s v="02-22"/>
  </r>
  <r>
    <x v="417"/>
    <x v="8"/>
    <n v="60.5"/>
    <n v="60.56"/>
    <n v="42.38"/>
    <s v="19/02/2014"/>
    <x v="1"/>
    <x v="1"/>
    <n v="23"/>
    <s v="02-23"/>
  </r>
  <r>
    <x v="418"/>
    <x v="30"/>
    <n v="61.12"/>
    <n v="61.71"/>
    <n v="52.78"/>
    <s v="19/02/2014"/>
    <x v="1"/>
    <x v="1"/>
    <n v="24"/>
    <s v="02-24"/>
  </r>
  <r>
    <x v="419"/>
    <x v="60"/>
    <n v="57.87"/>
    <n v="58.7"/>
    <n v="51.07"/>
    <s v="19/02/2014"/>
    <x v="1"/>
    <x v="1"/>
    <n v="25"/>
    <s v="02-25"/>
  </r>
  <r>
    <x v="420"/>
    <x v="27"/>
    <n v="59.27"/>
    <n v="59.43"/>
    <n v="44.95"/>
    <s v="26/02/2014"/>
    <x v="1"/>
    <x v="1"/>
    <n v="26"/>
    <s v="02-26"/>
  </r>
  <r>
    <x v="421"/>
    <x v="39"/>
    <n v="60.82"/>
    <n v="61.06"/>
    <n v="48.37"/>
    <s v="26/02/2014"/>
    <x v="1"/>
    <x v="1"/>
    <n v="27"/>
    <s v="02-27"/>
  </r>
  <r>
    <x v="422"/>
    <x v="45"/>
    <n v="61.17"/>
    <n v="61.23"/>
    <n v="42.45"/>
    <s v="26/02/2014"/>
    <x v="1"/>
    <x v="1"/>
    <n v="28"/>
    <s v="02-28"/>
  </r>
  <r>
    <x v="423"/>
    <x v="17"/>
    <n v="58.94"/>
    <n v="59.07"/>
    <n v="44.07"/>
    <s v="26/02/2014"/>
    <x v="1"/>
    <x v="2"/>
    <n v="1"/>
    <s v="03-01"/>
  </r>
  <r>
    <x v="424"/>
    <x v="8"/>
    <n v="63.13"/>
    <n v="63.17"/>
    <n v="42.42"/>
    <s v="26/02/2014"/>
    <x v="1"/>
    <x v="2"/>
    <n v="2"/>
    <s v="03-02"/>
  </r>
  <r>
    <x v="425"/>
    <x v="13"/>
    <n v="59.94"/>
    <n v="60.07"/>
    <n v="44.84"/>
    <s v="26/02/2014"/>
    <x v="1"/>
    <x v="2"/>
    <n v="3"/>
    <s v="03-03"/>
  </r>
  <r>
    <x v="426"/>
    <x v="19"/>
    <n v="60.76"/>
    <n v="61.63"/>
    <n v="54.18"/>
    <s v="26/02/2014"/>
    <x v="1"/>
    <x v="2"/>
    <n v="4"/>
    <s v="03-04"/>
  </r>
  <r>
    <x v="427"/>
    <x v="13"/>
    <n v="60.37"/>
    <n v="60.65"/>
    <n v="48.48"/>
    <s v="05/03/2014"/>
    <x v="1"/>
    <x v="2"/>
    <n v="5"/>
    <s v="03-05"/>
  </r>
  <r>
    <x v="428"/>
    <x v="26"/>
    <n v="59.41"/>
    <n v="59.95"/>
    <n v="50.67"/>
    <s v="05/03/2014"/>
    <x v="1"/>
    <x v="2"/>
    <n v="6"/>
    <s v="03-06"/>
  </r>
  <r>
    <x v="429"/>
    <x v="32"/>
    <n v="60.01"/>
    <n v="60.35"/>
    <n v="49.09"/>
    <s v="05/03/2014"/>
    <x v="1"/>
    <x v="2"/>
    <n v="7"/>
    <s v="03-07"/>
  </r>
  <r>
    <x v="430"/>
    <x v="37"/>
    <n v="58.65"/>
    <n v="58.72"/>
    <n v="40.67"/>
    <s v="05/03/2014"/>
    <x v="1"/>
    <x v="2"/>
    <n v="8"/>
    <s v="03-08"/>
  </r>
  <r>
    <x v="431"/>
    <x v="44"/>
    <n v="61.93"/>
    <n v="62.06"/>
    <n v="46.87"/>
    <s v="05/03/2014"/>
    <x v="1"/>
    <x v="2"/>
    <n v="9"/>
    <s v="03-09"/>
  </r>
  <r>
    <x v="432"/>
    <x v="26"/>
    <n v="60.28"/>
    <n v="61.18"/>
    <n v="53.91"/>
    <s v="05/03/2014"/>
    <x v="1"/>
    <x v="2"/>
    <n v="10"/>
    <s v="03-10"/>
  </r>
  <r>
    <x v="433"/>
    <x v="37"/>
    <n v="59.51"/>
    <n v="60.13"/>
    <n v="51.39"/>
    <s v="05/03/2014"/>
    <x v="1"/>
    <x v="2"/>
    <n v="11"/>
    <s v="03-11"/>
  </r>
  <r>
    <x v="434"/>
    <x v="41"/>
    <n v="59.77"/>
    <n v="60.48"/>
    <n v="52.3"/>
    <s v="12/03/2014"/>
    <x v="1"/>
    <x v="2"/>
    <n v="12"/>
    <s v="03-12"/>
  </r>
  <r>
    <x v="435"/>
    <x v="6"/>
    <n v="58.04"/>
    <n v="58.17"/>
    <n v="43.07"/>
    <s v="12/03/2014"/>
    <x v="1"/>
    <x v="2"/>
    <n v="13"/>
    <s v="03-13"/>
  </r>
  <r>
    <x v="436"/>
    <x v="41"/>
    <n v="59.88"/>
    <n v="60.1"/>
    <n v="47.02"/>
    <s v="12/03/2014"/>
    <x v="1"/>
    <x v="2"/>
    <n v="14"/>
    <s v="03-14"/>
  </r>
  <r>
    <x v="437"/>
    <x v="9"/>
    <n v="58.4"/>
    <n v="58.88"/>
    <n v="49.06"/>
    <s v="12/03/2014"/>
    <x v="1"/>
    <x v="2"/>
    <n v="15"/>
    <s v="03-15"/>
  </r>
  <r>
    <x v="438"/>
    <x v="23"/>
    <n v="61.92"/>
    <n v="61.93"/>
    <n v="36.61"/>
    <s v="12/03/2014"/>
    <x v="1"/>
    <x v="2"/>
    <n v="16"/>
    <s v="03-16"/>
  </r>
  <r>
    <x v="439"/>
    <x v="26"/>
    <n v="60.84"/>
    <n v="61.13"/>
    <n v="49.31"/>
    <s v="12/03/2014"/>
    <x v="1"/>
    <x v="2"/>
    <n v="17"/>
    <s v="03-17"/>
  </r>
  <r>
    <x v="440"/>
    <x v="36"/>
    <n v="60.5"/>
    <n v="60.76"/>
    <n v="48.46"/>
    <s v="12/03/2014"/>
    <x v="1"/>
    <x v="2"/>
    <n v="18"/>
    <s v="03-18"/>
  </r>
  <r>
    <x v="441"/>
    <x v="33"/>
    <n v="60.26"/>
    <n v="60.48"/>
    <n v="47.46"/>
    <s v="19/03/2014"/>
    <x v="1"/>
    <x v="2"/>
    <n v="19"/>
    <s v="03-19"/>
  </r>
  <r>
    <x v="442"/>
    <x v="41"/>
    <n v="59.16"/>
    <n v="59.48"/>
    <n v="48.07"/>
    <s v="19/03/2014"/>
    <x v="1"/>
    <x v="2"/>
    <n v="20"/>
    <s v="03-20"/>
  </r>
  <r>
    <x v="443"/>
    <x v="44"/>
    <n v="60.94"/>
    <n v="61.28"/>
    <n v="50"/>
    <s v="19/03/2014"/>
    <x v="1"/>
    <x v="2"/>
    <n v="21"/>
    <s v="03-21"/>
  </r>
  <r>
    <x v="444"/>
    <x v="60"/>
    <n v="58.46"/>
    <n v="58.91"/>
    <n v="48.81"/>
    <s v="19/03/2014"/>
    <x v="1"/>
    <x v="2"/>
    <n v="22"/>
    <s v="03-22"/>
  </r>
  <r>
    <x v="445"/>
    <x v="43"/>
    <n v="62.43"/>
    <n v="63.85"/>
    <n v="58.3"/>
    <s v="19/03/2014"/>
    <x v="1"/>
    <x v="2"/>
    <n v="23"/>
    <s v="03-23"/>
  </r>
  <r>
    <x v="446"/>
    <x v="9"/>
    <n v="61.58"/>
    <n v="63.02"/>
    <n v="57.54"/>
    <s v="19/03/2014"/>
    <x v="1"/>
    <x v="2"/>
    <n v="24"/>
    <s v="03-24"/>
  </r>
  <r>
    <x v="447"/>
    <x v="30"/>
    <n v="58.85"/>
    <n v="60.16"/>
    <n v="54.32"/>
    <s v="19/03/2014"/>
    <x v="1"/>
    <x v="2"/>
    <n v="25"/>
    <s v="03-25"/>
  </r>
  <r>
    <x v="448"/>
    <x v="30"/>
    <n v="59.22"/>
    <n v="59.45"/>
    <n v="46.48"/>
    <s v="26/03/2014"/>
    <x v="1"/>
    <x v="2"/>
    <n v="26"/>
    <s v="03-26"/>
  </r>
  <r>
    <x v="449"/>
    <x v="41"/>
    <n v="60.24"/>
    <n v="60.42"/>
    <n v="46.51"/>
    <s v="26/03/2014"/>
    <x v="1"/>
    <x v="2"/>
    <n v="27"/>
    <s v="03-27"/>
  </r>
  <r>
    <x v="450"/>
    <x v="31"/>
    <n v="60.86"/>
    <n v="61.11"/>
    <n v="48.57"/>
    <s v="26/03/2014"/>
    <x v="1"/>
    <x v="2"/>
    <n v="28"/>
    <s v="03-28"/>
  </r>
  <r>
    <x v="451"/>
    <x v="60"/>
    <n v="58.52"/>
    <n v="58.87"/>
    <n v="47.74"/>
    <s v="26/03/2014"/>
    <x v="1"/>
    <x v="2"/>
    <n v="29"/>
    <s v="03-29"/>
  </r>
  <r>
    <x v="452"/>
    <x v="26"/>
    <n v="60.38"/>
    <n v="60.43"/>
    <n v="41.34"/>
    <s v="26/03/2014"/>
    <x v="1"/>
    <x v="2"/>
    <n v="30"/>
    <s v="03-30"/>
  </r>
  <r>
    <x v="453"/>
    <x v="26"/>
    <n v="59.39"/>
    <n v="59.56"/>
    <n v="45.49"/>
    <s v="26/03/2014"/>
    <x v="1"/>
    <x v="2"/>
    <n v="31"/>
    <s v="03-31"/>
  </r>
  <r>
    <x v="454"/>
    <x v="28"/>
    <n v="59.02"/>
    <n v="59.13"/>
    <n v="43.22"/>
    <s v="26/03/2014"/>
    <x v="1"/>
    <x v="3"/>
    <n v="1"/>
    <s v="04-01"/>
  </r>
  <r>
    <x v="455"/>
    <x v="20"/>
    <n v="62.29"/>
    <n v="62.55"/>
    <n v="50.21"/>
    <s v="02/04/2014"/>
    <x v="1"/>
    <x v="3"/>
    <n v="2"/>
    <s v="04-02"/>
  </r>
  <r>
    <x v="456"/>
    <x v="41"/>
    <n v="60.51"/>
    <n v="60.72"/>
    <n v="47.41"/>
    <s v="02/04/2014"/>
    <x v="1"/>
    <x v="3"/>
    <n v="3"/>
    <s v="04-03"/>
  </r>
  <r>
    <x v="457"/>
    <x v="67"/>
    <n v="62.04"/>
    <n v="62.32"/>
    <n v="50.27"/>
    <s v="02/04/2014"/>
    <x v="1"/>
    <x v="3"/>
    <n v="4"/>
    <s v="04-04"/>
  </r>
  <r>
    <x v="458"/>
    <x v="34"/>
    <n v="62.38"/>
    <n v="62.49"/>
    <n v="46.51"/>
    <s v="02/04/2014"/>
    <x v="1"/>
    <x v="3"/>
    <n v="5"/>
    <s v="04-05"/>
  </r>
  <r>
    <x v="459"/>
    <x v="11"/>
    <n v="62.9"/>
    <n v="62.98"/>
    <n v="45.22"/>
    <s v="02/04/2014"/>
    <x v="1"/>
    <x v="3"/>
    <n v="6"/>
    <s v="04-06"/>
  </r>
  <r>
    <x v="460"/>
    <x v="41"/>
    <n v="61.09"/>
    <n v="61.31"/>
    <n v="48.12"/>
    <s v="02/04/2014"/>
    <x v="1"/>
    <x v="3"/>
    <n v="7"/>
    <s v="04-07"/>
  </r>
  <r>
    <x v="461"/>
    <x v="5"/>
    <n v="60.53"/>
    <n v="61.22"/>
    <n v="52.89"/>
    <s v="02/04/2014"/>
    <x v="1"/>
    <x v="3"/>
    <n v="8"/>
    <s v="04-08"/>
  </r>
  <r>
    <x v="462"/>
    <x v="45"/>
    <n v="59.53"/>
    <n v="59.6"/>
    <n v="42.04"/>
    <s v="09/04/2014"/>
    <x v="1"/>
    <x v="3"/>
    <n v="9"/>
    <s v="04-09"/>
  </r>
  <r>
    <x v="463"/>
    <x v="54"/>
    <n v="61.5"/>
    <n v="61.97"/>
    <n v="52.07"/>
    <s v="09/04/2014"/>
    <x v="1"/>
    <x v="3"/>
    <n v="10"/>
    <s v="04-10"/>
  </r>
  <r>
    <x v="464"/>
    <x v="43"/>
    <n v="60.44"/>
    <n v="60.46"/>
    <n v="37.380000000000003"/>
    <s v="09/04/2014"/>
    <x v="1"/>
    <x v="3"/>
    <n v="11"/>
    <s v="04-11"/>
  </r>
  <r>
    <x v="465"/>
    <x v="60"/>
    <n v="58.64"/>
    <n v="58.82"/>
    <n v="44.91"/>
    <s v="09/04/2014"/>
    <x v="1"/>
    <x v="3"/>
    <n v="12"/>
    <s v="04-12"/>
  </r>
  <r>
    <x v="466"/>
    <x v="24"/>
    <n v="60.79"/>
    <n v="60.89"/>
    <n v="44.14"/>
    <s v="09/04/2014"/>
    <x v="1"/>
    <x v="3"/>
    <n v="13"/>
    <s v="04-13"/>
  </r>
  <r>
    <x v="467"/>
    <x v="23"/>
    <n v="61.46"/>
    <n v="61.66"/>
    <n v="48.29"/>
    <s v="09/04/2014"/>
    <x v="1"/>
    <x v="3"/>
    <n v="14"/>
    <s v="04-14"/>
  </r>
  <r>
    <x v="468"/>
    <x v="61"/>
    <n v="60.8"/>
    <n v="60.95"/>
    <n v="46.28"/>
    <s v="09/04/2014"/>
    <x v="1"/>
    <x v="3"/>
    <n v="15"/>
    <s v="04-15"/>
  </r>
  <r>
    <x v="469"/>
    <x v="55"/>
    <n v="62.04"/>
    <n v="62.17"/>
    <n v="46.83"/>
    <s v="16/04/2014"/>
    <x v="1"/>
    <x v="3"/>
    <n v="16"/>
    <s v="04-16"/>
  </r>
  <r>
    <x v="470"/>
    <x v="39"/>
    <n v="60.45"/>
    <n v="61.24"/>
    <n v="53.45"/>
    <s v="16/04/2014"/>
    <x v="1"/>
    <x v="3"/>
    <n v="17"/>
    <s v="04-17"/>
  </r>
  <r>
    <x v="471"/>
    <x v="30"/>
    <n v="60.38"/>
    <n v="60.41"/>
    <n v="39.26"/>
    <s v="16/04/2014"/>
    <x v="1"/>
    <x v="3"/>
    <n v="18"/>
    <s v="04-18"/>
  </r>
  <r>
    <x v="472"/>
    <x v="52"/>
    <n v="61.42"/>
    <n v="61.49"/>
    <n v="43.68"/>
    <s v="16/04/2014"/>
    <x v="1"/>
    <x v="3"/>
    <n v="19"/>
    <s v="04-19"/>
  </r>
  <r>
    <x v="473"/>
    <x v="23"/>
    <n v="61.87"/>
    <n v="61.9"/>
    <n v="40.119999999999997"/>
    <s v="16/04/2014"/>
    <x v="1"/>
    <x v="3"/>
    <n v="20"/>
    <s v="04-20"/>
  </r>
  <r>
    <x v="474"/>
    <x v="5"/>
    <n v="60.96"/>
    <n v="61.11"/>
    <n v="46.28"/>
    <s v="16/04/2014"/>
    <x v="1"/>
    <x v="3"/>
    <n v="21"/>
    <s v="04-21"/>
  </r>
  <r>
    <x v="475"/>
    <x v="30"/>
    <n v="61.49"/>
    <n v="62.04"/>
    <n v="52.86"/>
    <s v="16/04/2014"/>
    <x v="1"/>
    <x v="3"/>
    <n v="22"/>
    <s v="04-22"/>
  </r>
  <r>
    <x v="476"/>
    <x v="29"/>
    <n v="61.05"/>
    <n v="61.54"/>
    <n v="51.82"/>
    <s v="23/04/2014"/>
    <x v="1"/>
    <x v="3"/>
    <n v="23"/>
    <s v="04-23"/>
  </r>
  <r>
    <x v="477"/>
    <x v="46"/>
    <n v="60.87"/>
    <n v="61.21"/>
    <n v="50.08"/>
    <s v="23/04/2014"/>
    <x v="1"/>
    <x v="3"/>
    <n v="24"/>
    <s v="04-24"/>
  </r>
  <r>
    <x v="478"/>
    <x v="40"/>
    <n v="61.59"/>
    <n v="61.62"/>
    <n v="40.25"/>
    <s v="23/04/2014"/>
    <x v="1"/>
    <x v="3"/>
    <n v="25"/>
    <s v="04-25"/>
  </r>
  <r>
    <x v="479"/>
    <x v="30"/>
    <n v="62.1"/>
    <n v="62.4"/>
    <n v="50.68"/>
    <s v="23/04/2014"/>
    <x v="1"/>
    <x v="3"/>
    <n v="26"/>
    <s v="04-26"/>
  </r>
  <r>
    <x v="480"/>
    <x v="20"/>
    <n v="63.48"/>
    <n v="63.97"/>
    <n v="54.2"/>
    <s v="23/04/2014"/>
    <x v="1"/>
    <x v="3"/>
    <n v="27"/>
    <s v="04-27"/>
  </r>
  <r>
    <x v="481"/>
    <x v="47"/>
    <n v="63.15"/>
    <n v="64.31"/>
    <n v="58.03"/>
    <s v="23/04/2014"/>
    <x v="1"/>
    <x v="3"/>
    <n v="28"/>
    <s v="04-28"/>
  </r>
  <r>
    <x v="482"/>
    <x v="32"/>
    <n v="61.58"/>
    <n v="61.99"/>
    <n v="51.58"/>
    <s v="23/04/2014"/>
    <x v="1"/>
    <x v="3"/>
    <n v="29"/>
    <s v="04-29"/>
  </r>
  <r>
    <x v="483"/>
    <x v="40"/>
    <n v="61.89"/>
    <n v="62.3"/>
    <n v="51.89"/>
    <s v="30/04/2014"/>
    <x v="1"/>
    <x v="3"/>
    <n v="30"/>
    <s v="04-30"/>
  </r>
  <r>
    <x v="484"/>
    <x v="19"/>
    <n v="62.4"/>
    <n v="62.49"/>
    <n v="43.25"/>
    <s v="30/04/2014"/>
    <x v="1"/>
    <x v="4"/>
    <n v="1"/>
    <s v="05-01"/>
  </r>
  <r>
    <x v="485"/>
    <x v="30"/>
    <n v="61.09"/>
    <n v="61.27"/>
    <n v="43.72"/>
    <s v="30/04/2014"/>
    <x v="1"/>
    <x v="4"/>
    <n v="2"/>
    <s v="05-02"/>
  </r>
  <r>
    <x v="486"/>
    <x v="28"/>
    <n v="61.48"/>
    <n v="61.88"/>
    <n v="46.62"/>
    <s v="30/04/2014"/>
    <x v="1"/>
    <x v="4"/>
    <n v="3"/>
    <s v="05-03"/>
  </r>
  <r>
    <x v="487"/>
    <x v="31"/>
    <n v="62.3"/>
    <n v="62.52"/>
    <n v="48.07"/>
    <s v="30/04/2014"/>
    <x v="1"/>
    <x v="4"/>
    <n v="4"/>
    <s v="05-04"/>
  </r>
  <r>
    <x v="488"/>
    <x v="58"/>
    <n v="60.89"/>
    <n v="61.07"/>
    <n v="42.96"/>
    <s v="30/04/2014"/>
    <x v="1"/>
    <x v="4"/>
    <n v="5"/>
    <s v="05-05"/>
  </r>
  <r>
    <x v="489"/>
    <x v="20"/>
    <n v="60.62"/>
    <n v="61"/>
    <n v="49.13"/>
    <s v="30/04/2014"/>
    <x v="1"/>
    <x v="4"/>
    <n v="6"/>
    <s v="05-06"/>
  </r>
  <r>
    <x v="490"/>
    <x v="55"/>
    <n v="61.81"/>
    <n v="62.06"/>
    <n v="49.19"/>
    <s v="07/05/2014"/>
    <x v="1"/>
    <x v="4"/>
    <n v="7"/>
    <s v="05-07"/>
  </r>
  <r>
    <x v="491"/>
    <x v="24"/>
    <n v="59.29"/>
    <n v="59.73"/>
    <n v="46.51"/>
    <s v="07/05/2014"/>
    <x v="1"/>
    <x v="4"/>
    <n v="8"/>
    <s v="05-08"/>
  </r>
  <r>
    <x v="492"/>
    <x v="68"/>
    <n v="62.29"/>
    <n v="63.07"/>
    <n v="51.38"/>
    <s v="07/05/2014"/>
    <x v="1"/>
    <x v="4"/>
    <n v="9"/>
    <s v="05-09"/>
  </r>
  <r>
    <x v="493"/>
    <x v="40"/>
    <n v="61.43"/>
    <n v="61.52"/>
    <n v="42.25"/>
    <s v="07/05/2014"/>
    <x v="1"/>
    <x v="4"/>
    <n v="10"/>
    <s v="05-10"/>
  </r>
  <r>
    <x v="494"/>
    <x v="58"/>
    <n v="62.28"/>
    <n v="62.72"/>
    <n v="48.03"/>
    <s v="07/05/2014"/>
    <x v="1"/>
    <x v="4"/>
    <n v="11"/>
    <s v="05-11"/>
  </r>
  <r>
    <x v="495"/>
    <x v="50"/>
    <n v="63.77"/>
    <n v="63.85"/>
    <n v="46.46"/>
    <s v="07/05/2014"/>
    <x v="1"/>
    <x v="4"/>
    <n v="12"/>
    <s v="05-12"/>
  </r>
  <r>
    <x v="496"/>
    <x v="20"/>
    <n v="62.48"/>
    <n v="62.62"/>
    <n v="47.8"/>
    <s v="07/05/2014"/>
    <x v="1"/>
    <x v="4"/>
    <n v="13"/>
    <s v="05-13"/>
  </r>
  <r>
    <x v="497"/>
    <x v="53"/>
    <n v="62.26"/>
    <n v="62.6"/>
    <n v="49.79"/>
    <s v="14/05/2014"/>
    <x v="1"/>
    <x v="4"/>
    <n v="14"/>
    <s v="05-14"/>
  </r>
  <r>
    <x v="498"/>
    <x v="40"/>
    <n v="62.36"/>
    <n v="62.88"/>
    <n v="50.64"/>
    <s v="14/05/2014"/>
    <x v="1"/>
    <x v="4"/>
    <n v="15"/>
    <s v="05-15"/>
  </r>
  <r>
    <x v="499"/>
    <x v="24"/>
    <n v="58.76"/>
    <n v="62.76"/>
    <n v="59.9"/>
    <s v="14/05/2014"/>
    <x v="1"/>
    <x v="4"/>
    <n v="16"/>
    <s v="05-16"/>
  </r>
  <r>
    <x v="500"/>
    <x v="46"/>
    <n v="61.4"/>
    <n v="62.16"/>
    <n v="54.22"/>
    <s v="14/05/2014"/>
    <x v="1"/>
    <x v="4"/>
    <n v="17"/>
    <s v="05-17"/>
  </r>
  <r>
    <x v="501"/>
    <x v="13"/>
    <n v="61.29"/>
    <n v="61.34"/>
    <n v="42.24"/>
    <s v="14/05/2014"/>
    <x v="1"/>
    <x v="4"/>
    <n v="18"/>
    <s v="05-18"/>
  </r>
  <r>
    <x v="502"/>
    <x v="19"/>
    <n v="61.87"/>
    <n v="61.99"/>
    <n v="45.63"/>
    <s v="14/05/2014"/>
    <x v="1"/>
    <x v="4"/>
    <n v="19"/>
    <s v="05-19"/>
  </r>
  <r>
    <x v="503"/>
    <x v="48"/>
    <n v="61.52"/>
    <n v="61.67"/>
    <n v="46.85"/>
    <s v="14/05/2014"/>
    <x v="1"/>
    <x v="4"/>
    <n v="20"/>
    <s v="05-20"/>
  </r>
  <r>
    <x v="504"/>
    <x v="48"/>
    <n v="60.97"/>
    <n v="61.04"/>
    <n v="42.94"/>
    <s v="21/05/2014"/>
    <x v="1"/>
    <x v="4"/>
    <n v="21"/>
    <s v="05-21"/>
  </r>
  <r>
    <x v="505"/>
    <x v="13"/>
    <n v="59.9"/>
    <n v="60.52"/>
    <n v="51.76"/>
    <s v="21/05/2014"/>
    <x v="1"/>
    <x v="4"/>
    <n v="22"/>
    <s v="05-22"/>
  </r>
  <r>
    <x v="506"/>
    <x v="69"/>
    <n v="62.84"/>
    <n v="62.86"/>
    <n v="40.04"/>
    <s v="21/05/2014"/>
    <x v="1"/>
    <x v="4"/>
    <n v="23"/>
    <s v="05-23"/>
  </r>
  <r>
    <x v="507"/>
    <x v="33"/>
    <n v="60.42"/>
    <n v="60.47"/>
    <n v="40.96"/>
    <s v="21/05/2014"/>
    <x v="1"/>
    <x v="4"/>
    <n v="24"/>
    <s v="05-24"/>
  </r>
  <r>
    <x v="508"/>
    <x v="18"/>
    <n v="61.96"/>
    <n v="62.05"/>
    <n v="45.25"/>
    <s v="21/05/2014"/>
    <x v="1"/>
    <x v="4"/>
    <n v="25"/>
    <s v="05-25"/>
  </r>
  <r>
    <x v="509"/>
    <x v="58"/>
    <n v="63.78"/>
    <n v="63.87"/>
    <n v="46.94"/>
    <s v="21/05/2014"/>
    <x v="1"/>
    <x v="4"/>
    <n v="26"/>
    <s v="05-26"/>
  </r>
  <r>
    <x v="510"/>
    <x v="69"/>
    <n v="62.99"/>
    <n v="63.15"/>
    <n v="48.24"/>
    <s v="21/05/2014"/>
    <x v="1"/>
    <x v="4"/>
    <n v="27"/>
    <s v="05-27"/>
  </r>
  <r>
    <x v="511"/>
    <x v="70"/>
    <n v="62.48"/>
    <n v="62.58"/>
    <n v="46.46"/>
    <s v="28/05/2014"/>
    <x v="1"/>
    <x v="4"/>
    <n v="28"/>
    <s v="05-28"/>
  </r>
  <r>
    <x v="512"/>
    <x v="13"/>
    <n v="62.04"/>
    <n v="62.16"/>
    <n v="46.41"/>
    <s v="28/05/2014"/>
    <x v="1"/>
    <x v="4"/>
    <n v="29"/>
    <s v="05-29"/>
  </r>
  <r>
    <x v="513"/>
    <x v="29"/>
    <n v="62.47"/>
    <n v="62.56"/>
    <n v="42.32"/>
    <s v="28/05/2014"/>
    <x v="1"/>
    <x v="4"/>
    <n v="30"/>
    <s v="05-30"/>
  </r>
  <r>
    <x v="514"/>
    <x v="40"/>
    <n v="62.64"/>
    <n v="62.7"/>
    <n v="44.43"/>
    <s v="28/05/2014"/>
    <x v="1"/>
    <x v="4"/>
    <n v="31"/>
    <s v="05-31"/>
  </r>
  <r>
    <x v="515"/>
    <x v="54"/>
    <n v="62.53"/>
    <n v="62.54"/>
    <n v="37.1"/>
    <s v="28/05/2014"/>
    <x v="1"/>
    <x v="5"/>
    <n v="1"/>
    <s v="06-01"/>
  </r>
  <r>
    <x v="516"/>
    <x v="48"/>
    <n v="61.25"/>
    <n v="61.29"/>
    <n v="30.35"/>
    <s v="28/05/2014"/>
    <x v="1"/>
    <x v="5"/>
    <n v="2"/>
    <s v="06-02"/>
  </r>
  <r>
    <x v="517"/>
    <x v="31"/>
    <n v="61.61"/>
    <n v="61.79"/>
    <n v="47.85"/>
    <s v="28/05/2014"/>
    <x v="1"/>
    <x v="5"/>
    <n v="3"/>
    <s v="06-03"/>
  </r>
  <r>
    <x v="518"/>
    <x v="45"/>
    <n v="61.8"/>
    <n v="61.87"/>
    <n v="43.95"/>
    <s v="04/06/2014"/>
    <x v="1"/>
    <x v="5"/>
    <n v="4"/>
    <s v="06-04"/>
  </r>
  <r>
    <x v="519"/>
    <x v="55"/>
    <n v="62.14"/>
    <n v="62.18"/>
    <n v="42.11"/>
    <s v="04/06/2014"/>
    <x v="1"/>
    <x v="5"/>
    <n v="5"/>
    <s v="06-05"/>
  </r>
  <r>
    <x v="520"/>
    <x v="32"/>
    <n v="62.19"/>
    <n v="63.23"/>
    <n v="49.58"/>
    <s v="04/06/2014"/>
    <x v="1"/>
    <x v="5"/>
    <n v="6"/>
    <s v="06-06"/>
  </r>
  <r>
    <x v="521"/>
    <x v="20"/>
    <n v="62.51"/>
    <n v="63.46"/>
    <n v="52.94"/>
    <s v="04/06/2014"/>
    <x v="1"/>
    <x v="5"/>
    <n v="7"/>
    <s v="06-07"/>
  </r>
  <r>
    <x v="522"/>
    <x v="43"/>
    <n v="61.54"/>
    <n v="61.84"/>
    <n v="50.05"/>
    <s v="04/06/2014"/>
    <x v="1"/>
    <x v="5"/>
    <n v="8"/>
    <s v="06-08"/>
  </r>
  <r>
    <x v="523"/>
    <x v="45"/>
    <n v="62.15"/>
    <n v="62.24"/>
    <n v="44.97"/>
    <s v="04/06/2014"/>
    <x v="1"/>
    <x v="5"/>
    <n v="9"/>
    <s v="06-09"/>
  </r>
  <r>
    <x v="524"/>
    <x v="44"/>
    <n v="60.61"/>
    <n v="60.88"/>
    <n v="48.67"/>
    <s v="04/06/2014"/>
    <x v="1"/>
    <x v="5"/>
    <n v="10"/>
    <s v="06-10"/>
  </r>
  <r>
    <x v="525"/>
    <x v="27"/>
    <n v="61.09"/>
    <n v="61.19"/>
    <n v="44.07"/>
    <s v="11/06/2014"/>
    <x v="1"/>
    <x v="5"/>
    <n v="11"/>
    <s v="06-11"/>
  </r>
  <r>
    <x v="526"/>
    <x v="27"/>
    <n v="61.2"/>
    <n v="61.43"/>
    <n v="48.11"/>
    <s v="11/06/2014"/>
    <x v="1"/>
    <x v="5"/>
    <n v="12"/>
    <s v="06-12"/>
  </r>
  <r>
    <x v="527"/>
    <x v="54"/>
    <n v="61.77"/>
    <n v="61.96"/>
    <n v="41.7"/>
    <s v="11/06/2014"/>
    <x v="1"/>
    <x v="5"/>
    <n v="13"/>
    <s v="06-13"/>
  </r>
  <r>
    <x v="528"/>
    <x v="23"/>
    <n v="62.85"/>
    <n v="63.52"/>
    <n v="49.87"/>
    <s v="11/06/2014"/>
    <x v="1"/>
    <x v="5"/>
    <n v="14"/>
    <s v="06-14"/>
  </r>
  <r>
    <x v="529"/>
    <x v="52"/>
    <n v="64.39"/>
    <n v="64.73"/>
    <n v="44.05"/>
    <s v="11/06/2014"/>
    <x v="1"/>
    <x v="5"/>
    <n v="15"/>
    <s v="06-15"/>
  </r>
  <r>
    <x v="530"/>
    <x v="51"/>
    <n v="63.03"/>
    <n v="63.27"/>
    <n v="50.48"/>
    <s v="11/06/2014"/>
    <x v="1"/>
    <x v="5"/>
    <n v="16"/>
    <s v="06-16"/>
  </r>
  <r>
    <x v="531"/>
    <x v="18"/>
    <n v="62.12"/>
    <n v="62.21"/>
    <n v="45.41"/>
    <s v="11/06/2014"/>
    <x v="1"/>
    <x v="5"/>
    <n v="17"/>
    <s v="06-17"/>
  </r>
  <r>
    <x v="532"/>
    <x v="56"/>
    <n v="62.58"/>
    <n v="62.84"/>
    <n v="49.41"/>
    <s v="18/06/2014"/>
    <x v="1"/>
    <x v="5"/>
    <n v="18"/>
    <s v="06-18"/>
  </r>
  <r>
    <x v="533"/>
    <x v="68"/>
    <n v="63.51"/>
    <n v="63.59"/>
    <n v="46.08"/>
    <s v="18/06/2014"/>
    <x v="1"/>
    <x v="5"/>
    <n v="19"/>
    <s v="06-19"/>
  </r>
  <r>
    <x v="534"/>
    <x v="53"/>
    <n v="62.7"/>
    <n v="62.78"/>
    <n v="45.37"/>
    <s v="18/06/2014"/>
    <x v="1"/>
    <x v="5"/>
    <n v="20"/>
    <s v="06-20"/>
  </r>
  <r>
    <x v="535"/>
    <x v="48"/>
    <n v="63.7"/>
    <n v="63.83"/>
    <n v="46.74"/>
    <s v="18/06/2014"/>
    <x v="1"/>
    <x v="5"/>
    <n v="21"/>
    <s v="06-21"/>
  </r>
  <r>
    <x v="536"/>
    <x v="13"/>
    <n v="62.57"/>
    <n v="62.88"/>
    <n v="51.23"/>
    <s v="18/06/2014"/>
    <x v="1"/>
    <x v="5"/>
    <n v="22"/>
    <s v="06-22"/>
  </r>
  <r>
    <x v="537"/>
    <x v="71"/>
    <n v="63.04"/>
    <n v="63.3"/>
    <n v="50.98"/>
    <s v="18/06/2014"/>
    <x v="1"/>
    <x v="5"/>
    <n v="23"/>
    <s v="06-23"/>
  </r>
  <r>
    <x v="538"/>
    <x v="18"/>
    <n v="62.62"/>
    <n v="62.75"/>
    <n v="47.57"/>
    <s v="18/06/2014"/>
    <x v="1"/>
    <x v="5"/>
    <n v="24"/>
    <s v="06-24"/>
  </r>
  <r>
    <x v="539"/>
    <x v="53"/>
    <n v="64.11"/>
    <n v="65.11"/>
    <n v="49.2"/>
    <s v="25/06/2014"/>
    <x v="1"/>
    <x v="5"/>
    <n v="25"/>
    <s v="06-25"/>
  </r>
  <r>
    <x v="540"/>
    <x v="58"/>
    <n v="63.5"/>
    <n v="63.57"/>
    <n v="45.63"/>
    <s v="25/06/2014"/>
    <x v="1"/>
    <x v="5"/>
    <n v="26"/>
    <s v="06-26"/>
  </r>
  <r>
    <x v="541"/>
    <x v="68"/>
    <n v="62.87"/>
    <n v="63.82"/>
    <n v="48.61"/>
    <s v="25/06/2014"/>
    <x v="1"/>
    <x v="5"/>
    <n v="27"/>
    <s v="06-27"/>
  </r>
  <r>
    <x v="542"/>
    <x v="27"/>
    <n v="62.61"/>
    <n v="62.76"/>
    <n v="46.95"/>
    <s v="25/06/2014"/>
    <x v="1"/>
    <x v="5"/>
    <n v="28"/>
    <s v="06-28"/>
  </r>
  <r>
    <x v="543"/>
    <x v="69"/>
    <n v="62.86"/>
    <n v="63.13"/>
    <n v="44.2"/>
    <s v="25/06/2014"/>
    <x v="1"/>
    <x v="5"/>
    <n v="29"/>
    <s v="06-29"/>
  </r>
  <r>
    <x v="544"/>
    <x v="61"/>
    <n v="62.36"/>
    <n v="64.77"/>
    <n v="53.65"/>
    <s v="25/06/2014"/>
    <x v="1"/>
    <x v="5"/>
    <n v="30"/>
    <s v="06-30"/>
  </r>
  <r>
    <x v="545"/>
    <x v="32"/>
    <n v="60.72"/>
    <n v="61.18"/>
    <n v="51.21"/>
    <s v="25/06/2014"/>
    <x v="1"/>
    <x v="6"/>
    <n v="1"/>
    <s v="07-01"/>
  </r>
  <r>
    <x v="546"/>
    <x v="72"/>
    <n v="64.22"/>
    <n v="64.36"/>
    <n v="49.31"/>
    <s v="02/07/2014"/>
    <x v="1"/>
    <x v="6"/>
    <n v="2"/>
    <s v="07-02"/>
  </r>
  <r>
    <x v="547"/>
    <x v="50"/>
    <n v="63.62"/>
    <n v="63.88"/>
    <n v="42.98"/>
    <s v="02/07/2014"/>
    <x v="1"/>
    <x v="6"/>
    <n v="3"/>
    <s v="07-03"/>
  </r>
  <r>
    <x v="548"/>
    <x v="52"/>
    <n v="62"/>
    <n v="62.23"/>
    <n v="48.72"/>
    <s v="02/07/2014"/>
    <x v="1"/>
    <x v="6"/>
    <n v="4"/>
    <s v="07-04"/>
  </r>
  <r>
    <x v="549"/>
    <x v="58"/>
    <n v="63.16"/>
    <n v="63.45"/>
    <n v="51.46"/>
    <s v="02/07/2014"/>
    <x v="1"/>
    <x v="6"/>
    <n v="5"/>
    <s v="07-05"/>
  </r>
  <r>
    <x v="550"/>
    <x v="40"/>
    <n v="63.14"/>
    <n v="63.22"/>
    <n v="46.19"/>
    <s v="02/07/2014"/>
    <x v="1"/>
    <x v="6"/>
    <n v="6"/>
    <s v="07-06"/>
  </r>
  <r>
    <x v="551"/>
    <x v="44"/>
    <n v="61.89"/>
    <n v="61.98"/>
    <n v="45.03"/>
    <s v="02/07/2014"/>
    <x v="1"/>
    <x v="6"/>
    <n v="7"/>
    <s v="07-07"/>
  </r>
  <r>
    <x v="552"/>
    <x v="42"/>
    <m/>
    <m/>
    <m/>
    <s v="02/07/2014"/>
    <x v="1"/>
    <x v="6"/>
    <n v="8"/>
    <s v="07-08"/>
  </r>
  <r>
    <x v="553"/>
    <x v="42"/>
    <m/>
    <m/>
    <m/>
    <s v="09/07/2014"/>
    <x v="1"/>
    <x v="6"/>
    <n v="9"/>
    <s v="07-09"/>
  </r>
  <r>
    <x v="554"/>
    <x v="42"/>
    <m/>
    <m/>
    <m/>
    <s v="09/07/2014"/>
    <x v="1"/>
    <x v="6"/>
    <n v="10"/>
    <s v="07-10"/>
  </r>
  <r>
    <x v="555"/>
    <x v="13"/>
    <n v="61.3"/>
    <n v="61.71"/>
    <n v="51.27"/>
    <s v="09/07/2014"/>
    <x v="1"/>
    <x v="6"/>
    <n v="11"/>
    <s v="07-11"/>
  </r>
  <r>
    <x v="556"/>
    <x v="31"/>
    <n v="63.44"/>
    <n v="63.99"/>
    <n v="50.03"/>
    <s v="09/07/2014"/>
    <x v="1"/>
    <x v="6"/>
    <n v="12"/>
    <s v="07-12"/>
  </r>
  <r>
    <x v="557"/>
    <x v="44"/>
    <n v="63.69"/>
    <n v="63.77"/>
    <n v="46.61"/>
    <s v="09/07/2014"/>
    <x v="1"/>
    <x v="6"/>
    <n v="13"/>
    <s v="07-13"/>
  </r>
  <r>
    <x v="558"/>
    <x v="18"/>
    <n v="61.74"/>
    <n v="63"/>
    <n v="48.22"/>
    <s v="09/07/2014"/>
    <x v="1"/>
    <x v="6"/>
    <n v="14"/>
    <s v="07-14"/>
  </r>
  <r>
    <x v="559"/>
    <x v="40"/>
    <n v="62.73"/>
    <n v="63.02"/>
    <n v="51.14"/>
    <s v="09/07/2014"/>
    <x v="1"/>
    <x v="6"/>
    <n v="15"/>
    <s v="07-15"/>
  </r>
  <r>
    <x v="560"/>
    <x v="32"/>
    <n v="62.33"/>
    <n v="62.52"/>
    <n v="48.99"/>
    <s v="16/07/2014"/>
    <x v="1"/>
    <x v="6"/>
    <n v="16"/>
    <s v="07-16"/>
  </r>
  <r>
    <x v="561"/>
    <x v="46"/>
    <n v="61.37"/>
    <n v="61.67"/>
    <n v="49.62"/>
    <s v="16/07/2014"/>
    <x v="1"/>
    <x v="6"/>
    <n v="17"/>
    <s v="07-17"/>
  </r>
  <r>
    <x v="562"/>
    <x v="31"/>
    <n v="61.11"/>
    <n v="61.37"/>
    <n v="48.24"/>
    <s v="16/07/2014"/>
    <x v="1"/>
    <x v="6"/>
    <n v="18"/>
    <s v="07-18"/>
  </r>
  <r>
    <x v="563"/>
    <x v="54"/>
    <n v="64.5"/>
    <n v="64.5"/>
    <n v="36.340000000000003"/>
    <s v="16/07/2014"/>
    <x v="1"/>
    <x v="6"/>
    <n v="19"/>
    <s v="07-19"/>
  </r>
  <r>
    <x v="564"/>
    <x v="31"/>
    <n v="63.55"/>
    <n v="63.55"/>
    <n v="27.74"/>
    <s v="16/07/2014"/>
    <x v="1"/>
    <x v="6"/>
    <n v="20"/>
    <s v="07-20"/>
  </r>
  <r>
    <x v="565"/>
    <x v="68"/>
    <n v="63.81"/>
    <n v="64.19"/>
    <n v="53.42"/>
    <s v="16/07/2014"/>
    <x v="1"/>
    <x v="6"/>
    <n v="21"/>
    <s v="07-21"/>
  </r>
  <r>
    <x v="566"/>
    <x v="46"/>
    <n v="63.35"/>
    <n v="63.66"/>
    <n v="51.97"/>
    <s v="16/07/2014"/>
    <x v="1"/>
    <x v="6"/>
    <n v="22"/>
    <s v="07-22"/>
  </r>
  <r>
    <x v="567"/>
    <x v="55"/>
    <n v="62.44"/>
    <n v="62.51"/>
    <n v="44.44"/>
    <s v="23/07/2014"/>
    <x v="1"/>
    <x v="6"/>
    <n v="23"/>
    <s v="07-23"/>
  </r>
  <r>
    <x v="568"/>
    <x v="58"/>
    <n v="65.22"/>
    <n v="65.959999999999994"/>
    <n v="51.09"/>
    <s v="23/07/2014"/>
    <x v="1"/>
    <x v="6"/>
    <n v="24"/>
    <s v="07-24"/>
  </r>
  <r>
    <x v="569"/>
    <x v="48"/>
    <n v="63.07"/>
    <n v="63.19"/>
    <n v="47.58"/>
    <s v="23/07/2014"/>
    <x v="1"/>
    <x v="6"/>
    <n v="25"/>
    <s v="07-25"/>
  </r>
  <r>
    <x v="570"/>
    <x v="46"/>
    <n v="62.98"/>
    <n v="63.62"/>
    <n v="54.91"/>
    <s v="23/07/2014"/>
    <x v="1"/>
    <x v="6"/>
    <n v="26"/>
    <s v="07-26"/>
  </r>
  <r>
    <x v="571"/>
    <x v="23"/>
    <n v="62.44"/>
    <n v="62.53"/>
    <n v="43.97"/>
    <s v="23/07/2014"/>
    <x v="1"/>
    <x v="6"/>
    <n v="27"/>
    <s v="07-27"/>
  </r>
  <r>
    <x v="572"/>
    <x v="20"/>
    <n v="62.58"/>
    <n v="62.7"/>
    <n v="47.14"/>
    <s v="23/07/2014"/>
    <x v="1"/>
    <x v="6"/>
    <n v="28"/>
    <s v="07-28"/>
  </r>
  <r>
    <x v="573"/>
    <x v="31"/>
    <n v="64.42"/>
    <n v="64.5"/>
    <n v="43.48"/>
    <s v="23/07/2014"/>
    <x v="1"/>
    <x v="6"/>
    <n v="29"/>
    <s v="07-29"/>
  </r>
  <r>
    <x v="574"/>
    <x v="48"/>
    <n v="63.72"/>
    <n v="64.209999999999994"/>
    <n v="54.51"/>
    <s v="30/07/2014"/>
    <x v="1"/>
    <x v="6"/>
    <n v="30"/>
    <s v="07-30"/>
  </r>
  <r>
    <x v="575"/>
    <x v="27"/>
    <n v="61.79"/>
    <n v="63.04"/>
    <n v="57.04"/>
    <s v="30/07/2014"/>
    <x v="1"/>
    <x v="6"/>
    <n v="31"/>
    <s v="07-31"/>
  </r>
  <r>
    <x v="576"/>
    <x v="68"/>
    <n v="63.31"/>
    <n v="63.36"/>
    <n v="42.31"/>
    <s v="30/07/2014"/>
    <x v="1"/>
    <x v="7"/>
    <n v="1"/>
    <s v="08-01"/>
  </r>
  <r>
    <x v="577"/>
    <x v="39"/>
    <n v="62.75"/>
    <n v="62.81"/>
    <n v="37.36"/>
    <s v="30/07/2014"/>
    <x v="1"/>
    <x v="7"/>
    <n v="2"/>
    <s v="08-02"/>
  </r>
  <r>
    <x v="578"/>
    <x v="32"/>
    <n v="63.68"/>
    <n v="63.78"/>
    <n v="47.13"/>
    <s v="30/07/2014"/>
    <x v="1"/>
    <x v="7"/>
    <n v="3"/>
    <s v="08-03"/>
  </r>
  <r>
    <x v="579"/>
    <x v="47"/>
    <n v="63.09"/>
    <n v="63.12"/>
    <n v="41.19"/>
    <s v="30/07/2014"/>
    <x v="1"/>
    <x v="7"/>
    <n v="4"/>
    <s v="08-04"/>
  </r>
  <r>
    <x v="580"/>
    <x v="32"/>
    <n v="63.07"/>
    <n v="63.11"/>
    <n v="42.97"/>
    <s v="30/07/2014"/>
    <x v="1"/>
    <x v="7"/>
    <n v="5"/>
    <s v="08-05"/>
  </r>
  <r>
    <x v="581"/>
    <x v="47"/>
    <n v="62.76"/>
    <n v="62.95"/>
    <n v="44.99"/>
    <s v="06/08/2014"/>
    <x v="1"/>
    <x v="7"/>
    <n v="6"/>
    <s v="08-06"/>
  </r>
  <r>
    <x v="582"/>
    <x v="41"/>
    <n v="61.99"/>
    <n v="62.05"/>
    <n v="43.21"/>
    <s v="06/08/2014"/>
    <x v="1"/>
    <x v="7"/>
    <n v="7"/>
    <s v="08-07"/>
  </r>
  <r>
    <x v="583"/>
    <x v="58"/>
    <n v="64.06"/>
    <n v="64.41"/>
    <n v="47.55"/>
    <s v="06/08/2014"/>
    <x v="1"/>
    <x v="7"/>
    <n v="8"/>
    <s v="08-08"/>
  </r>
  <r>
    <x v="584"/>
    <x v="29"/>
    <n v="62.77"/>
    <n v="62.85"/>
    <n v="38.450000000000003"/>
    <s v="06/08/2014"/>
    <x v="1"/>
    <x v="7"/>
    <n v="9"/>
    <s v="08-09"/>
  </r>
  <r>
    <x v="585"/>
    <x v="58"/>
    <n v="63.62"/>
    <n v="63.65"/>
    <n v="42.14"/>
    <s v="06/08/2014"/>
    <x v="1"/>
    <x v="7"/>
    <n v="10"/>
    <s v="08-10"/>
  </r>
  <r>
    <x v="586"/>
    <x v="58"/>
    <n v="62.42"/>
    <n v="62.46"/>
    <n v="41.78"/>
    <s v="06/08/2014"/>
    <x v="1"/>
    <x v="7"/>
    <n v="11"/>
    <s v="08-11"/>
  </r>
  <r>
    <x v="587"/>
    <x v="27"/>
    <n v="62.59"/>
    <n v="62.67"/>
    <n v="45.12"/>
    <s v="06/08/2014"/>
    <x v="1"/>
    <x v="7"/>
    <n v="12"/>
    <s v="08-12"/>
  </r>
  <r>
    <x v="588"/>
    <x v="47"/>
    <n v="62.04"/>
    <n v="62.24"/>
    <n v="47.43"/>
    <s v="13/08/2014"/>
    <x v="1"/>
    <x v="7"/>
    <n v="13"/>
    <s v="08-13"/>
  </r>
  <r>
    <x v="589"/>
    <x v="42"/>
    <m/>
    <m/>
    <m/>
    <s v="13/08/2014"/>
    <x v="1"/>
    <x v="7"/>
    <n v="14"/>
    <s v="08-14"/>
  </r>
  <r>
    <x v="590"/>
    <x v="42"/>
    <m/>
    <m/>
    <m/>
    <s v="13/08/2014"/>
    <x v="1"/>
    <x v="7"/>
    <n v="15"/>
    <s v="08-15"/>
  </r>
  <r>
    <x v="591"/>
    <x v="42"/>
    <m/>
    <m/>
    <m/>
    <s v="13/08/2014"/>
    <x v="1"/>
    <x v="7"/>
    <n v="16"/>
    <s v="08-16"/>
  </r>
  <r>
    <x v="592"/>
    <x v="42"/>
    <m/>
    <m/>
    <m/>
    <s v="13/08/2014"/>
    <x v="1"/>
    <x v="7"/>
    <n v="17"/>
    <s v="08-17"/>
  </r>
  <r>
    <x v="593"/>
    <x v="42"/>
    <m/>
    <m/>
    <m/>
    <s v="13/08/2014"/>
    <x v="1"/>
    <x v="7"/>
    <n v="18"/>
    <s v="08-18"/>
  </r>
  <r>
    <x v="594"/>
    <x v="42"/>
    <m/>
    <m/>
    <m/>
    <s v="13/08/2014"/>
    <x v="1"/>
    <x v="7"/>
    <n v="19"/>
    <s v="08-19"/>
  </r>
  <r>
    <x v="595"/>
    <x v="42"/>
    <m/>
    <m/>
    <m/>
    <s v="20/08/2014"/>
    <x v="1"/>
    <x v="7"/>
    <n v="20"/>
    <s v="08-20"/>
  </r>
  <r>
    <x v="596"/>
    <x v="24"/>
    <n v="62.21"/>
    <n v="62.23"/>
    <n v="39.61"/>
    <s v="20/08/2014"/>
    <x v="1"/>
    <x v="7"/>
    <n v="21"/>
    <s v="08-21"/>
  </r>
  <r>
    <x v="597"/>
    <x v="4"/>
    <n v="60.94"/>
    <n v="60.94"/>
    <n v="30.34"/>
    <s v="20/08/2014"/>
    <x v="1"/>
    <x v="7"/>
    <n v="22"/>
    <s v="08-22"/>
  </r>
  <r>
    <x v="598"/>
    <x v="36"/>
    <n v="61.55"/>
    <n v="61.56"/>
    <n v="35.54"/>
    <s v="20/08/2014"/>
    <x v="1"/>
    <x v="7"/>
    <n v="23"/>
    <s v="08-23"/>
  </r>
  <r>
    <x v="599"/>
    <x v="39"/>
    <n v="62.55"/>
    <n v="62.55"/>
    <n v="29.94"/>
    <s v="20/08/2014"/>
    <x v="1"/>
    <x v="7"/>
    <n v="24"/>
    <s v="08-24"/>
  </r>
  <r>
    <x v="600"/>
    <x v="53"/>
    <n v="62.72"/>
    <n v="62.92"/>
    <n v="42"/>
    <s v="20/08/2014"/>
    <x v="1"/>
    <x v="7"/>
    <n v="25"/>
    <s v="08-25"/>
  </r>
  <r>
    <x v="601"/>
    <x v="12"/>
    <n v="59.64"/>
    <n v="61.68"/>
    <n v="55.53"/>
    <s v="20/08/2014"/>
    <x v="1"/>
    <x v="7"/>
    <n v="26"/>
    <s v="08-26"/>
  </r>
  <r>
    <x v="602"/>
    <x v="68"/>
    <n v="62.47"/>
    <n v="62.73"/>
    <n v="49.82"/>
    <s v="27/08/2014"/>
    <x v="1"/>
    <x v="7"/>
    <n v="27"/>
    <s v="08-27"/>
  </r>
  <r>
    <x v="603"/>
    <x v="32"/>
    <n v="60.39"/>
    <n v="60.92"/>
    <n v="51.46"/>
    <s v="27/08/2014"/>
    <x v="1"/>
    <x v="7"/>
    <n v="28"/>
    <s v="08-28"/>
  </r>
  <r>
    <x v="604"/>
    <x v="44"/>
    <n v="60.43"/>
    <n v="60.5"/>
    <n v="42.51"/>
    <s v="27/08/2014"/>
    <x v="1"/>
    <x v="7"/>
    <n v="29"/>
    <s v="08-29"/>
  </r>
  <r>
    <x v="605"/>
    <x v="54"/>
    <n v="62.54"/>
    <n v="62.56"/>
    <n v="27.44"/>
    <s v="27/08/2014"/>
    <x v="1"/>
    <x v="7"/>
    <n v="30"/>
    <s v="08-30"/>
  </r>
  <r>
    <x v="606"/>
    <x v="54"/>
    <n v="63.3"/>
    <n v="63.31"/>
    <n v="34.94"/>
    <s v="27/08/2014"/>
    <x v="1"/>
    <x v="7"/>
    <n v="31"/>
    <s v="08-31"/>
  </r>
  <r>
    <x v="607"/>
    <x v="31"/>
    <n v="63.1"/>
    <n v="63.67"/>
    <n v="46.12"/>
    <s v="27/08/2014"/>
    <x v="1"/>
    <x v="8"/>
    <n v="1"/>
    <s v="09-01"/>
  </r>
  <r>
    <x v="608"/>
    <x v="49"/>
    <n v="63.48"/>
    <n v="63.54"/>
    <n v="41.7"/>
    <s v="27/08/2014"/>
    <x v="1"/>
    <x v="8"/>
    <n v="2"/>
    <s v="09-02"/>
  </r>
  <r>
    <x v="609"/>
    <x v="73"/>
    <n v="64.22"/>
    <n v="64.540000000000006"/>
    <n v="50.07"/>
    <s v="03/09/2014"/>
    <x v="1"/>
    <x v="8"/>
    <n v="3"/>
    <s v="09-03"/>
  </r>
  <r>
    <x v="610"/>
    <x v="70"/>
    <n v="65.66"/>
    <n v="65.72"/>
    <n v="47.11"/>
    <s v="03/09/2014"/>
    <x v="1"/>
    <x v="8"/>
    <n v="4"/>
    <s v="09-04"/>
  </r>
  <r>
    <x v="611"/>
    <x v="71"/>
    <n v="64.72"/>
    <n v="64.849999999999994"/>
    <n v="49.54"/>
    <s v="03/09/2014"/>
    <x v="1"/>
    <x v="8"/>
    <n v="5"/>
    <s v="09-05"/>
  </r>
  <r>
    <x v="612"/>
    <x v="20"/>
    <n v="63.12"/>
    <n v="63.18"/>
    <n v="44.75"/>
    <s v="03/09/2014"/>
    <x v="1"/>
    <x v="8"/>
    <n v="6"/>
    <s v="09-06"/>
  </r>
  <r>
    <x v="613"/>
    <x v="48"/>
    <n v="63.19"/>
    <n v="63.19"/>
    <n v="0"/>
    <s v="03/09/2014"/>
    <x v="1"/>
    <x v="8"/>
    <n v="7"/>
    <s v="09-07"/>
  </r>
  <r>
    <x v="614"/>
    <x v="59"/>
    <n v="62.34"/>
    <n v="62.36"/>
    <n v="39.270000000000003"/>
    <s v="03/09/2014"/>
    <x v="1"/>
    <x v="8"/>
    <n v="8"/>
    <s v="09-08"/>
  </r>
  <r>
    <x v="615"/>
    <x v="59"/>
    <n v="63.42"/>
    <n v="63.46"/>
    <n v="43"/>
    <s v="03/09/2014"/>
    <x v="1"/>
    <x v="8"/>
    <n v="9"/>
    <s v="09-09"/>
  </r>
  <r>
    <x v="616"/>
    <x v="48"/>
    <n v="61.81"/>
    <n v="61.85"/>
    <n v="41.67"/>
    <s v="10/09/2014"/>
    <x v="1"/>
    <x v="8"/>
    <n v="10"/>
    <s v="09-10"/>
  </r>
  <r>
    <x v="617"/>
    <x v="27"/>
    <n v="62.77"/>
    <n v="62.95"/>
    <n v="46.81"/>
    <s v="10/09/2014"/>
    <x v="1"/>
    <x v="8"/>
    <n v="11"/>
    <s v="09-11"/>
  </r>
  <r>
    <x v="618"/>
    <x v="61"/>
    <n v="63.56"/>
    <n v="63.97"/>
    <n v="47.73"/>
    <s v="10/09/2014"/>
    <x v="1"/>
    <x v="8"/>
    <n v="12"/>
    <s v="09-12"/>
  </r>
  <r>
    <x v="619"/>
    <x v="31"/>
    <n v="62.58"/>
    <n v="62.64"/>
    <n v="38.99"/>
    <s v="10/09/2014"/>
    <x v="1"/>
    <x v="8"/>
    <n v="13"/>
    <s v="09-13"/>
  </r>
  <r>
    <x v="620"/>
    <x v="46"/>
    <n v="63.29"/>
    <n v="63.82"/>
    <n v="48.99"/>
    <s v="10/09/2014"/>
    <x v="1"/>
    <x v="8"/>
    <n v="14"/>
    <s v="09-14"/>
  </r>
  <r>
    <x v="621"/>
    <x v="42"/>
    <m/>
    <m/>
    <m/>
    <s v="10/09/2014"/>
    <x v="1"/>
    <x v="8"/>
    <n v="15"/>
    <s v="09-15"/>
  </r>
  <r>
    <x v="622"/>
    <x v="42"/>
    <m/>
    <m/>
    <m/>
    <s v="10/09/2014"/>
    <x v="1"/>
    <x v="8"/>
    <n v="16"/>
    <s v="09-16"/>
  </r>
  <r>
    <x v="623"/>
    <x v="68"/>
    <n v="62.5"/>
    <n v="62.7"/>
    <n v="46.93"/>
    <s v="17/09/2014"/>
    <x v="1"/>
    <x v="8"/>
    <n v="17"/>
    <s v="09-17"/>
  </r>
  <r>
    <x v="624"/>
    <x v="48"/>
    <n v="62.4"/>
    <n v="62.47"/>
    <n v="44.6"/>
    <s v="17/09/2014"/>
    <x v="1"/>
    <x v="8"/>
    <n v="18"/>
    <s v="09-18"/>
  </r>
  <r>
    <x v="625"/>
    <x v="74"/>
    <n v="62.9"/>
    <n v="63.07"/>
    <n v="48.97"/>
    <s v="17/09/2014"/>
    <x v="1"/>
    <x v="8"/>
    <n v="19"/>
    <s v="09-19"/>
  </r>
  <r>
    <x v="626"/>
    <x v="55"/>
    <n v="62.8"/>
    <n v="62.91"/>
    <n v="43.69"/>
    <s v="17/09/2014"/>
    <x v="1"/>
    <x v="8"/>
    <n v="20"/>
    <s v="09-20"/>
  </r>
  <r>
    <x v="627"/>
    <x v="74"/>
    <n v="63.94"/>
    <n v="63.97"/>
    <n v="41.74"/>
    <s v="17/09/2014"/>
    <x v="1"/>
    <x v="8"/>
    <n v="21"/>
    <s v="09-21"/>
  </r>
  <r>
    <x v="628"/>
    <x v="61"/>
    <n v="65.73"/>
    <n v="66.02"/>
    <n v="51.82"/>
    <s v="17/09/2014"/>
    <x v="1"/>
    <x v="8"/>
    <n v="22"/>
    <s v="09-22"/>
  </r>
  <r>
    <x v="629"/>
    <x v="31"/>
    <n v="61.78"/>
    <n v="62.34"/>
    <n v="53.17"/>
    <s v="17/09/2014"/>
    <x v="1"/>
    <x v="8"/>
    <n v="23"/>
    <s v="09-23"/>
  </r>
  <r>
    <x v="630"/>
    <x v="43"/>
    <n v="62.15"/>
    <n v="62.28"/>
    <n v="46.95"/>
    <s v="24/09/2014"/>
    <x v="1"/>
    <x v="8"/>
    <n v="24"/>
    <s v="09-24"/>
  </r>
  <r>
    <x v="631"/>
    <x v="46"/>
    <n v="61.37"/>
    <n v="61.43"/>
    <n v="42.92"/>
    <s v="24/09/2014"/>
    <x v="1"/>
    <x v="8"/>
    <n v="25"/>
    <s v="09-25"/>
  </r>
  <r>
    <x v="632"/>
    <x v="58"/>
    <n v="63.04"/>
    <n v="63.14"/>
    <n v="46.37"/>
    <s v="24/09/2014"/>
    <x v="1"/>
    <x v="8"/>
    <n v="26"/>
    <s v="09-26"/>
  </r>
  <r>
    <x v="633"/>
    <x v="13"/>
    <n v="61.5"/>
    <n v="61.56"/>
    <n v="39.83"/>
    <s v="24/09/2014"/>
    <x v="1"/>
    <x v="8"/>
    <n v="27"/>
    <s v="09-27"/>
  </r>
  <r>
    <x v="634"/>
    <x v="54"/>
    <n v="61.65"/>
    <n v="61.71"/>
    <n v="43.11"/>
    <s v="24/09/2014"/>
    <x v="1"/>
    <x v="8"/>
    <n v="28"/>
    <s v="09-28"/>
  </r>
  <r>
    <x v="635"/>
    <x v="43"/>
    <n v="61.72"/>
    <n v="62.16"/>
    <n v="43.17"/>
    <s v="24/09/2014"/>
    <x v="1"/>
    <x v="8"/>
    <n v="29"/>
    <s v="09-29"/>
  </r>
  <r>
    <x v="636"/>
    <x v="41"/>
    <n v="59.94"/>
    <n v="60.17"/>
    <n v="47.29"/>
    <s v="24/09/2014"/>
    <x v="1"/>
    <x v="8"/>
    <n v="30"/>
    <s v="09-30"/>
  </r>
  <r>
    <x v="637"/>
    <x v="41"/>
    <n v="62.15"/>
    <n v="62.24"/>
    <n v="45.42"/>
    <s v="01/10/2014"/>
    <x v="1"/>
    <x v="9"/>
    <n v="1"/>
    <s v="10-01"/>
  </r>
  <r>
    <x v="638"/>
    <x v="13"/>
    <n v="60.02"/>
    <n v="60.12"/>
    <n v="41.48"/>
    <s v="01/10/2014"/>
    <x v="1"/>
    <x v="9"/>
    <n v="2"/>
    <s v="10-02"/>
  </r>
  <r>
    <x v="639"/>
    <x v="47"/>
    <n v="62.6"/>
    <n v="62.8"/>
    <n v="49.38"/>
    <s v="01/10/2014"/>
    <x v="1"/>
    <x v="9"/>
    <n v="3"/>
    <s v="10-03"/>
  </r>
  <r>
    <x v="640"/>
    <x v="29"/>
    <n v="60.76"/>
    <n v="61.04"/>
    <n v="47.42"/>
    <s v="01/10/2014"/>
    <x v="1"/>
    <x v="9"/>
    <n v="4"/>
    <s v="10-04"/>
  </r>
  <r>
    <x v="641"/>
    <x v="18"/>
    <n v="61.87"/>
    <n v="61.92"/>
    <n v="42.64"/>
    <s v="01/10/2014"/>
    <x v="1"/>
    <x v="9"/>
    <n v="5"/>
    <s v="10-05"/>
  </r>
  <r>
    <x v="642"/>
    <x v="41"/>
    <n v="62.44"/>
    <n v="62.51"/>
    <n v="44.44"/>
    <s v="01/10/2014"/>
    <x v="1"/>
    <x v="9"/>
    <n v="6"/>
    <s v="10-06"/>
  </r>
  <r>
    <x v="643"/>
    <x v="39"/>
    <n v="59.58"/>
    <n v="59.73"/>
    <n v="45.08"/>
    <s v="01/10/2014"/>
    <x v="1"/>
    <x v="9"/>
    <n v="7"/>
    <s v="10-07"/>
  </r>
  <r>
    <x v="644"/>
    <x v="31"/>
    <n v="62.96"/>
    <n v="63.22"/>
    <n v="48.47"/>
    <s v="08/10/2014"/>
    <x v="1"/>
    <x v="9"/>
    <n v="8"/>
    <s v="10-08"/>
  </r>
  <r>
    <x v="645"/>
    <x v="12"/>
    <n v="61.05"/>
    <n v="61.18"/>
    <n v="46.09"/>
    <s v="08/10/2014"/>
    <x v="1"/>
    <x v="9"/>
    <n v="9"/>
    <s v="10-09"/>
  </r>
  <r>
    <x v="646"/>
    <x v="41"/>
    <n v="61.73"/>
    <n v="61.78"/>
    <n v="42.34"/>
    <s v="08/10/2014"/>
    <x v="1"/>
    <x v="9"/>
    <n v="10"/>
    <s v="10-10"/>
  </r>
  <r>
    <x v="647"/>
    <x v="28"/>
    <n v="60.38"/>
    <n v="60.58"/>
    <n v="46.37"/>
    <s v="08/10/2014"/>
    <x v="1"/>
    <x v="9"/>
    <n v="11"/>
    <s v="10-11"/>
  </r>
  <r>
    <x v="648"/>
    <x v="19"/>
    <n v="62"/>
    <n v="62"/>
    <n v="43"/>
    <s v="08/10/2014"/>
    <x v="1"/>
    <x v="9"/>
    <n v="12"/>
    <s v="10-12"/>
  </r>
  <r>
    <x v="649"/>
    <x v="50"/>
    <n v="63"/>
    <n v="63"/>
    <n v="50"/>
    <s v="08/10/2014"/>
    <x v="1"/>
    <x v="9"/>
    <n v="13"/>
    <s v="10-13"/>
  </r>
  <r>
    <x v="650"/>
    <x v="24"/>
    <n v="61.98"/>
    <n v="62.41"/>
    <n v="46.55"/>
    <s v="08/10/2014"/>
    <x v="1"/>
    <x v="9"/>
    <n v="14"/>
    <s v="10-14"/>
  </r>
  <r>
    <x v="651"/>
    <x v="4"/>
    <n v="60.3"/>
    <n v="60.86"/>
    <n v="51.71"/>
    <s v="15/10/2014"/>
    <x v="1"/>
    <x v="9"/>
    <n v="15"/>
    <s v="10-15"/>
  </r>
  <r>
    <x v="652"/>
    <x v="4"/>
    <n v="61.8"/>
    <n v="61.9"/>
    <n v="45.07"/>
    <s v="15/10/2014"/>
    <x v="1"/>
    <x v="9"/>
    <n v="16"/>
    <s v="10-16"/>
  </r>
  <r>
    <x v="653"/>
    <x v="45"/>
    <n v="62.59"/>
    <n v="63.05"/>
    <n v="53.1"/>
    <s v="15/10/2014"/>
    <x v="1"/>
    <x v="9"/>
    <n v="17"/>
    <s v="10-17"/>
  </r>
  <r>
    <x v="654"/>
    <x v="24"/>
    <n v="59.7"/>
    <n v="59.75"/>
    <n v="40.299999999999997"/>
    <s v="15/10/2014"/>
    <x v="1"/>
    <x v="9"/>
    <n v="18"/>
    <s v="10-18"/>
  </r>
  <r>
    <x v="655"/>
    <x v="13"/>
    <n v="60.82"/>
    <n v="60.94"/>
    <n v="43.72"/>
    <s v="15/10/2014"/>
    <x v="1"/>
    <x v="9"/>
    <n v="19"/>
    <s v="10-19"/>
  </r>
  <r>
    <x v="656"/>
    <x v="22"/>
    <n v="59.32"/>
    <n v="60.08"/>
    <n v="52.13"/>
    <s v="15/10/2014"/>
    <x v="1"/>
    <x v="9"/>
    <n v="20"/>
    <s v="10-20"/>
  </r>
  <r>
    <x v="657"/>
    <x v="4"/>
    <n v="60.64"/>
    <n v="60.82"/>
    <n v="47.08"/>
    <s v="15/10/2014"/>
    <x v="1"/>
    <x v="9"/>
    <n v="21"/>
    <s v="10-21"/>
  </r>
  <r>
    <x v="658"/>
    <x v="53"/>
    <n v="64.37"/>
    <n v="68.25"/>
    <n v="58.46"/>
    <s v="22/10/2014"/>
    <x v="1"/>
    <x v="9"/>
    <n v="22"/>
    <s v="10-22"/>
  </r>
  <r>
    <x v="659"/>
    <x v="47"/>
    <n v="64.23"/>
    <n v="64.430000000000007"/>
    <n v="50.32"/>
    <s v="22/10/2014"/>
    <x v="1"/>
    <x v="9"/>
    <n v="23"/>
    <s v="10-23"/>
  </r>
  <r>
    <x v="660"/>
    <x v="39"/>
    <n v="60.89"/>
    <n v="61"/>
    <n v="44.8"/>
    <s v="22/10/2014"/>
    <x v="1"/>
    <x v="9"/>
    <n v="24"/>
    <s v="10-24"/>
  </r>
  <r>
    <x v="661"/>
    <x v="33"/>
    <n v="61.29"/>
    <n v="61.36"/>
    <n v="43.31"/>
    <s v="22/10/2014"/>
    <x v="1"/>
    <x v="9"/>
    <n v="25"/>
    <s v="10-25"/>
  </r>
  <r>
    <x v="662"/>
    <x v="8"/>
    <n v="62.6"/>
    <n v="62.71"/>
    <n v="46.57"/>
    <s v="22/10/2014"/>
    <x v="1"/>
    <x v="9"/>
    <n v="26"/>
    <s v="10-26"/>
  </r>
  <r>
    <x v="663"/>
    <x v="41"/>
    <n v="63.3"/>
    <n v="63.35"/>
    <n v="43.99"/>
    <s v="22/10/2014"/>
    <x v="1"/>
    <x v="9"/>
    <n v="27"/>
    <s v="10-27"/>
  </r>
  <r>
    <x v="664"/>
    <x v="36"/>
    <n v="61.32"/>
    <n v="61.57"/>
    <n v="49.02"/>
    <s v="22/10/2014"/>
    <x v="1"/>
    <x v="9"/>
    <n v="28"/>
    <s v="10-28"/>
  </r>
  <r>
    <x v="665"/>
    <x v="11"/>
    <n v="58.99"/>
    <n v="59.5"/>
    <n v="44.74"/>
    <s v="29/10/2014"/>
    <x v="1"/>
    <x v="9"/>
    <n v="29"/>
    <s v="10-29"/>
  </r>
  <r>
    <x v="666"/>
    <x v="33"/>
    <n v="60.92"/>
    <n v="61.1"/>
    <n v="47.14"/>
    <s v="29/10/2014"/>
    <x v="1"/>
    <x v="9"/>
    <n v="30"/>
    <s v="10-30"/>
  </r>
  <r>
    <x v="667"/>
    <x v="39"/>
    <n v="61.04"/>
    <n v="61.15"/>
    <n v="45.26"/>
    <s v="29/10/2014"/>
    <x v="1"/>
    <x v="9"/>
    <n v="31"/>
    <s v="10-31"/>
  </r>
  <r>
    <x v="668"/>
    <x v="37"/>
    <n v="61.05"/>
    <n v="61.2"/>
    <n v="46.46"/>
    <s v="29/10/2014"/>
    <x v="1"/>
    <x v="10"/>
    <n v="1"/>
    <s v="11-01"/>
  </r>
  <r>
    <x v="669"/>
    <x v="8"/>
    <n v="60.63"/>
    <n v="60.74"/>
    <n v="44.78"/>
    <s v="29/10/2014"/>
    <x v="1"/>
    <x v="10"/>
    <n v="2"/>
    <s v="11-02"/>
  </r>
  <r>
    <x v="670"/>
    <x v="26"/>
    <n v="61.61"/>
    <n v="61.79"/>
    <n v="47.9"/>
    <s v="29/10/2014"/>
    <x v="1"/>
    <x v="10"/>
    <n v="3"/>
    <s v="11-03"/>
  </r>
  <r>
    <x v="671"/>
    <x v="19"/>
    <n v="60.93"/>
    <n v="61.22"/>
    <n v="45.88"/>
    <s v="29/10/2014"/>
    <x v="1"/>
    <x v="10"/>
    <n v="4"/>
    <s v="11-04"/>
  </r>
  <r>
    <x v="672"/>
    <x v="46"/>
    <n v="61.51"/>
    <n v="61.93"/>
    <n v="50.18"/>
    <s v="05/11/2014"/>
    <x v="1"/>
    <x v="10"/>
    <n v="5"/>
    <s v="11-05"/>
  </r>
  <r>
    <x v="673"/>
    <x v="36"/>
    <n v="63.19"/>
    <n v="63.27"/>
    <n v="46.01"/>
    <s v="05/11/2014"/>
    <x v="1"/>
    <x v="10"/>
    <n v="6"/>
    <s v="11-06"/>
  </r>
  <r>
    <x v="674"/>
    <x v="20"/>
    <n v="64.430000000000007"/>
    <n v="64.709999999999994"/>
    <n v="52.62"/>
    <s v="05/11/2014"/>
    <x v="1"/>
    <x v="10"/>
    <n v="7"/>
    <s v="11-07"/>
  </r>
  <r>
    <x v="675"/>
    <x v="63"/>
    <n v="59.69"/>
    <n v="59.9"/>
    <n v="41.89"/>
    <s v="05/11/2014"/>
    <x v="1"/>
    <x v="10"/>
    <n v="8"/>
    <s v="11-08"/>
  </r>
  <r>
    <x v="676"/>
    <x v="17"/>
    <n v="59.08"/>
    <n v="59.11"/>
    <n v="37.54"/>
    <s v="05/11/2014"/>
    <x v="1"/>
    <x v="10"/>
    <n v="9"/>
    <s v="11-09"/>
  </r>
  <r>
    <x v="677"/>
    <x v="30"/>
    <n v="61.55"/>
    <n v="61.8"/>
    <n v="49.38"/>
    <s v="05/11/2014"/>
    <x v="1"/>
    <x v="10"/>
    <n v="10"/>
    <s v="11-10"/>
  </r>
  <r>
    <x v="678"/>
    <x v="27"/>
    <n v="61.32"/>
    <n v="61.52"/>
    <n v="48.08"/>
    <s v="05/11/2014"/>
    <x v="1"/>
    <x v="10"/>
    <n v="11"/>
    <s v="11-11"/>
  </r>
  <r>
    <x v="679"/>
    <x v="40"/>
    <n v="61.19"/>
    <n v="61.33"/>
    <n v="46.25"/>
    <s v="12/11/2014"/>
    <x v="1"/>
    <x v="10"/>
    <n v="12"/>
    <s v="11-12"/>
  </r>
  <r>
    <x v="680"/>
    <x v="50"/>
    <n v="60.58"/>
    <n v="61.79"/>
    <n v="55.66"/>
    <s v="12/11/2014"/>
    <x v="1"/>
    <x v="10"/>
    <n v="13"/>
    <s v="11-13"/>
  </r>
  <r>
    <x v="681"/>
    <x v="31"/>
    <n v="61.58"/>
    <n v="61.74"/>
    <n v="46.64"/>
    <s v="12/11/2014"/>
    <x v="1"/>
    <x v="10"/>
    <n v="14"/>
    <s v="11-14"/>
  </r>
  <r>
    <x v="682"/>
    <x v="36"/>
    <n v="60"/>
    <n v="61"/>
    <n v="50"/>
    <s v="12/11/2014"/>
    <x v="1"/>
    <x v="10"/>
    <n v="15"/>
    <s v="11-15"/>
  </r>
  <r>
    <x v="683"/>
    <x v="41"/>
    <n v="61"/>
    <n v="61"/>
    <n v="47"/>
    <s v="12/11/2014"/>
    <x v="1"/>
    <x v="10"/>
    <n v="16"/>
    <s v="11-16"/>
  </r>
  <r>
    <x v="684"/>
    <x v="37"/>
    <n v="60.38"/>
    <n v="63.19"/>
    <n v="58.35"/>
    <s v="12/11/2014"/>
    <x v="1"/>
    <x v="10"/>
    <n v="17"/>
    <s v="11-17"/>
  </r>
  <r>
    <x v="685"/>
    <x v="43"/>
    <n v="62"/>
    <n v="62.36"/>
    <n v="47.78"/>
    <s v="12/11/2014"/>
    <x v="1"/>
    <x v="10"/>
    <n v="18"/>
    <s v="11-18"/>
  </r>
  <r>
    <x v="686"/>
    <x v="30"/>
    <n v="59.97"/>
    <n v="60.81"/>
    <n v="53.29"/>
    <s v="19/11/2014"/>
    <x v="1"/>
    <x v="10"/>
    <n v="19"/>
    <s v="11-19"/>
  </r>
  <r>
    <x v="687"/>
    <x v="58"/>
    <n v="61.21"/>
    <n v="61.47"/>
    <n v="49.2"/>
    <s v="19/11/2014"/>
    <x v="1"/>
    <x v="10"/>
    <n v="20"/>
    <s v="11-20"/>
  </r>
  <r>
    <x v="688"/>
    <x v="20"/>
    <n v="60.81"/>
    <n v="61.06"/>
    <n v="48.54"/>
    <s v="19/11/2014"/>
    <x v="1"/>
    <x v="10"/>
    <n v="21"/>
    <s v="11-21"/>
  </r>
  <r>
    <x v="689"/>
    <x v="11"/>
    <n v="60.23"/>
    <n v="60.31"/>
    <n v="39.44"/>
    <s v="19/11/2014"/>
    <x v="1"/>
    <x v="10"/>
    <n v="22"/>
    <s v="11-22"/>
  </r>
  <r>
    <x v="690"/>
    <x v="5"/>
    <n v="60.35"/>
    <n v="60.37"/>
    <n v="35.19"/>
    <s v="19/11/2014"/>
    <x v="1"/>
    <x v="10"/>
    <n v="23"/>
    <s v="11-23"/>
  </r>
  <r>
    <x v="691"/>
    <x v="27"/>
    <n v="62.97"/>
    <n v="63.01"/>
    <n v="42.68"/>
    <s v="19/11/2014"/>
    <x v="1"/>
    <x v="10"/>
    <n v="24"/>
    <s v="11-24"/>
  </r>
  <r>
    <x v="692"/>
    <x v="53"/>
    <n v="61.52"/>
    <n v="61.59"/>
    <n v="44"/>
    <s v="19/11/2014"/>
    <x v="1"/>
    <x v="10"/>
    <n v="25"/>
    <s v="11-25"/>
  </r>
  <r>
    <x v="693"/>
    <x v="20"/>
    <n v="61.42"/>
    <n v="61.45"/>
    <n v="39.81"/>
    <s v="26/11/2014"/>
    <x v="1"/>
    <x v="10"/>
    <n v="26"/>
    <s v="11-26"/>
  </r>
  <r>
    <x v="694"/>
    <x v="39"/>
    <n v="61.1"/>
    <n v="61.19"/>
    <n v="44.52"/>
    <s v="26/11/2014"/>
    <x v="1"/>
    <x v="10"/>
    <n v="27"/>
    <s v="11-27"/>
  </r>
  <r>
    <x v="695"/>
    <x v="55"/>
    <n v="60.79"/>
    <n v="60.9"/>
    <n v="43.31"/>
    <s v="26/11/2014"/>
    <x v="1"/>
    <x v="10"/>
    <n v="28"/>
    <s v="11-28"/>
  </r>
  <r>
    <x v="696"/>
    <x v="21"/>
    <n v="59.53"/>
    <n v="59.61"/>
    <n v="38.36"/>
    <s v="26/11/2014"/>
    <x v="1"/>
    <x v="10"/>
    <n v="29"/>
    <s v="11-29"/>
  </r>
  <r>
    <x v="697"/>
    <x v="13"/>
    <n v="60.5"/>
    <n v="60.51"/>
    <n v="35.76"/>
    <s v="26/11/2014"/>
    <x v="1"/>
    <x v="10"/>
    <n v="30"/>
    <s v="11-30"/>
  </r>
  <r>
    <x v="698"/>
    <x v="40"/>
    <n v="62.01"/>
    <n v="62.09"/>
    <n v="44.94"/>
    <s v="26/11/2014"/>
    <x v="1"/>
    <x v="11"/>
    <n v="1"/>
    <s v="12-01"/>
  </r>
  <r>
    <x v="699"/>
    <x v="4"/>
    <n v="61.44"/>
    <n v="61.48"/>
    <n v="40.86"/>
    <s v="26/11/2014"/>
    <x v="1"/>
    <x v="11"/>
    <n v="2"/>
    <s v="12-02"/>
  </r>
  <r>
    <x v="700"/>
    <x v="75"/>
    <n v="63.32"/>
    <n v="63.51"/>
    <n v="46.81"/>
    <s v="03/12/2014"/>
    <x v="1"/>
    <x v="11"/>
    <n v="3"/>
    <s v="12-03"/>
  </r>
  <r>
    <x v="701"/>
    <x v="46"/>
    <n v="62.64"/>
    <n v="62.73"/>
    <n v="45.91"/>
    <s v="03/12/2014"/>
    <x v="1"/>
    <x v="11"/>
    <n v="4"/>
    <s v="12-04"/>
  </r>
  <r>
    <x v="702"/>
    <x v="51"/>
    <n v="62.43"/>
    <n v="62.49"/>
    <n v="43.59"/>
    <s v="03/12/2014"/>
    <x v="1"/>
    <x v="11"/>
    <n v="5"/>
    <s v="12-05"/>
  </r>
  <r>
    <x v="703"/>
    <x v="37"/>
    <n v="60.38"/>
    <n v="60.5"/>
    <n v="41.81"/>
    <s v="03/12/2014"/>
    <x v="1"/>
    <x v="11"/>
    <n v="6"/>
    <s v="12-06"/>
  </r>
  <r>
    <x v="704"/>
    <x v="36"/>
    <n v="60.52"/>
    <n v="60.58"/>
    <n v="41.74"/>
    <s v="03/12/2014"/>
    <x v="1"/>
    <x v="11"/>
    <n v="7"/>
    <s v="12-07"/>
  </r>
  <r>
    <x v="705"/>
    <x v="24"/>
    <n v="59.2"/>
    <n v="59.22"/>
    <n v="36.26"/>
    <s v="03/12/2014"/>
    <x v="1"/>
    <x v="11"/>
    <n v="8"/>
    <s v="12-08"/>
  </r>
  <r>
    <x v="706"/>
    <x v="68"/>
    <n v="62.35"/>
    <n v="62.44"/>
    <n v="45.57"/>
    <s v="03/12/2014"/>
    <x v="1"/>
    <x v="11"/>
    <n v="9"/>
    <s v="12-09"/>
  </r>
  <r>
    <x v="707"/>
    <x v="55"/>
    <n v="63.01"/>
    <n v="63.04"/>
    <n v="41.77"/>
    <s v="10/12/2014"/>
    <x v="1"/>
    <x v="11"/>
    <n v="10"/>
    <s v="12-10"/>
  </r>
  <r>
    <x v="708"/>
    <x v="19"/>
    <n v="60.58"/>
    <n v="60.69"/>
    <n v="44.56"/>
    <s v="10/12/2014"/>
    <x v="1"/>
    <x v="11"/>
    <n v="11"/>
    <s v="12-11"/>
  </r>
  <r>
    <x v="709"/>
    <x v="33"/>
    <n v="60"/>
    <n v="61"/>
    <n v="42"/>
    <s v="10/12/2014"/>
    <x v="1"/>
    <x v="11"/>
    <n v="12"/>
    <s v="12-12"/>
  </r>
  <r>
    <x v="710"/>
    <x v="6"/>
    <n v="60"/>
    <n v="60"/>
    <n v="42"/>
    <s v="10/12/2014"/>
    <x v="1"/>
    <x v="11"/>
    <n v="13"/>
    <s v="12-13"/>
  </r>
  <r>
    <x v="711"/>
    <x v="26"/>
    <n v="61"/>
    <n v="61.01"/>
    <n v="34.03"/>
    <s v="10/12/2014"/>
    <x v="1"/>
    <x v="11"/>
    <n v="14"/>
    <s v="12-14"/>
  </r>
  <r>
    <x v="712"/>
    <x v="44"/>
    <n v="61.45"/>
    <n v="61.49"/>
    <n v="41.12"/>
    <s v="10/12/2014"/>
    <x v="1"/>
    <x v="11"/>
    <n v="15"/>
    <s v="12-15"/>
  </r>
  <r>
    <x v="713"/>
    <x v="49"/>
    <n v="62.58"/>
    <n v="62.77"/>
    <n v="47.14"/>
    <s v="10/12/2014"/>
    <x v="1"/>
    <x v="11"/>
    <n v="16"/>
    <s v="12-16"/>
  </r>
  <r>
    <x v="714"/>
    <x v="52"/>
    <n v="64.72"/>
    <n v="64.760000000000005"/>
    <n v="43.83"/>
    <s v="17/12/2014"/>
    <x v="1"/>
    <x v="11"/>
    <n v="17"/>
    <s v="12-17"/>
  </r>
  <r>
    <x v="715"/>
    <x v="75"/>
    <n v="63.44"/>
    <n v="63.46"/>
    <n v="39.700000000000003"/>
    <s v="17/12/2014"/>
    <x v="1"/>
    <x v="11"/>
    <n v="18"/>
    <s v="12-18"/>
  </r>
  <r>
    <x v="716"/>
    <x v="76"/>
    <n v="62.83"/>
    <n v="62.92"/>
    <n v="46.45"/>
    <s v="17/12/2014"/>
    <x v="1"/>
    <x v="11"/>
    <n v="19"/>
    <s v="12-19"/>
  </r>
  <r>
    <x v="717"/>
    <x v="36"/>
    <n v="62.6"/>
    <n v="62.72"/>
    <n v="38.729999999999997"/>
    <s v="17/12/2014"/>
    <x v="1"/>
    <x v="11"/>
    <n v="20"/>
    <s v="12-20"/>
  </r>
  <r>
    <x v="718"/>
    <x v="39"/>
    <n v="60.27"/>
    <n v="60.28"/>
    <n v="32.24"/>
    <s v="17/12/2014"/>
    <x v="1"/>
    <x v="11"/>
    <n v="21"/>
    <s v="12-21"/>
  </r>
  <r>
    <x v="719"/>
    <x v="44"/>
    <n v="60.18"/>
    <n v="60.21"/>
    <n v="38.409999999999997"/>
    <s v="17/12/2014"/>
    <x v="1"/>
    <x v="11"/>
    <n v="22"/>
    <s v="12-22"/>
  </r>
  <r>
    <x v="720"/>
    <x v="59"/>
    <n v="61.89"/>
    <n v="61.93"/>
    <n v="40.53"/>
    <s v="17/12/2014"/>
    <x v="1"/>
    <x v="11"/>
    <n v="23"/>
    <s v="12-23"/>
  </r>
  <r>
    <x v="721"/>
    <x v="41"/>
    <n v="59.7"/>
    <n v="59.72"/>
    <n v="36.72"/>
    <s v="24/12/2014"/>
    <x v="1"/>
    <x v="11"/>
    <n v="24"/>
    <s v="12-24"/>
  </r>
  <r>
    <x v="722"/>
    <x v="77"/>
    <n v="51.2"/>
    <n v="51.5"/>
    <n v="39.770000000000003"/>
    <s v="24/12/2014"/>
    <x v="1"/>
    <x v="11"/>
    <n v="25"/>
    <s v="12-25"/>
  </r>
  <r>
    <x v="723"/>
    <x v="6"/>
    <n v="60.16"/>
    <n v="60.25"/>
    <n v="43.48"/>
    <s v="24/12/2014"/>
    <x v="1"/>
    <x v="11"/>
    <n v="26"/>
    <s v="12-26"/>
  </r>
  <r>
    <x v="724"/>
    <x v="33"/>
    <n v="61.4"/>
    <n v="61.44"/>
    <n v="41.89"/>
    <s v="24/12/2014"/>
    <x v="1"/>
    <x v="11"/>
    <n v="27"/>
    <s v="12-27"/>
  </r>
  <r>
    <x v="725"/>
    <x v="58"/>
    <n v="65.81"/>
    <n v="65.819999999999993"/>
    <n v="39.44"/>
    <s v="24/12/2014"/>
    <x v="1"/>
    <x v="11"/>
    <n v="28"/>
    <s v="12-28"/>
  </r>
  <r>
    <x v="726"/>
    <x v="47"/>
    <n v="61.17"/>
    <n v="61.39"/>
    <n v="47.69"/>
    <s v="24/12/2014"/>
    <x v="1"/>
    <x v="11"/>
    <n v="29"/>
    <s v="12-29"/>
  </r>
  <r>
    <x v="727"/>
    <x v="20"/>
    <n v="61.77"/>
    <n v="61.79"/>
    <n v="39.31"/>
    <s v="24/12/2014"/>
    <x v="1"/>
    <x v="11"/>
    <n v="30"/>
    <s v="12-30"/>
  </r>
  <r>
    <x v="728"/>
    <x v="62"/>
    <n v="56.65"/>
    <n v="65.03"/>
    <n v="54.86"/>
    <s v="01/01/2015"/>
    <x v="2"/>
    <x v="0"/>
    <n v="1"/>
    <s v="01-01"/>
  </r>
  <r>
    <x v="729"/>
    <x v="23"/>
    <n v="61.03"/>
    <n v="61.24"/>
    <n v="46.67"/>
    <s v="01/01/2015"/>
    <x v="2"/>
    <x v="0"/>
    <n v="2"/>
    <s v="01-02"/>
  </r>
  <r>
    <x v="730"/>
    <x v="12"/>
    <n v="60.71"/>
    <n v="61.01"/>
    <n v="45.86"/>
    <s v="01/01/2015"/>
    <x v="2"/>
    <x v="0"/>
    <n v="3"/>
    <s v="01-03"/>
  </r>
  <r>
    <x v="731"/>
    <x v="22"/>
    <n v="60.18"/>
    <n v="60.53"/>
    <n v="49.5"/>
    <s v="01/01/2015"/>
    <x v="2"/>
    <x v="0"/>
    <n v="4"/>
    <s v="01-04"/>
  </r>
  <r>
    <x v="732"/>
    <x v="28"/>
    <n v="58.91"/>
    <n v="60.03"/>
    <n v="45.48"/>
    <s v="01/01/2015"/>
    <x v="2"/>
    <x v="0"/>
    <n v="5"/>
    <s v="01-05"/>
  </r>
  <r>
    <x v="733"/>
    <x v="11"/>
    <n v="60.17"/>
    <n v="60.27"/>
    <n v="44.13"/>
    <s v="01/01/2015"/>
    <x v="2"/>
    <x v="0"/>
    <n v="6"/>
    <s v="01-06"/>
  </r>
  <r>
    <x v="734"/>
    <x v="22"/>
    <n v="60.1"/>
    <n v="61.09"/>
    <n v="53.72"/>
    <s v="01/01/2015"/>
    <x v="2"/>
    <x v="0"/>
    <n v="7"/>
    <s v="01-07"/>
  </r>
  <r>
    <x v="735"/>
    <x v="28"/>
    <n v="60.1"/>
    <n v="60.42"/>
    <n v="49.01"/>
    <s v="08/01/2015"/>
    <x v="2"/>
    <x v="0"/>
    <n v="8"/>
    <s v="01-08"/>
  </r>
  <r>
    <x v="736"/>
    <x v="23"/>
    <n v="61.2"/>
    <n v="61.27"/>
    <n v="42.9"/>
    <s v="08/01/2015"/>
    <x v="2"/>
    <x v="0"/>
    <n v="9"/>
    <s v="01-09"/>
  </r>
  <r>
    <x v="737"/>
    <x v="57"/>
    <n v="59.31"/>
    <n v="59.89"/>
    <n v="50.58"/>
    <s v="08/01/2015"/>
    <x v="2"/>
    <x v="0"/>
    <n v="10"/>
    <s v="01-10"/>
  </r>
  <r>
    <x v="738"/>
    <x v="19"/>
    <n v="62.38"/>
    <n v="63.49"/>
    <n v="53.38"/>
    <s v="08/01/2015"/>
    <x v="2"/>
    <x v="0"/>
    <n v="11"/>
    <s v="01-11"/>
  </r>
  <r>
    <x v="739"/>
    <x v="37"/>
    <n v="59"/>
    <n v="61"/>
    <n v="50"/>
    <s v="08/01/2015"/>
    <x v="2"/>
    <x v="0"/>
    <n v="12"/>
    <s v="01-12"/>
  </r>
  <r>
    <x v="740"/>
    <x v="27"/>
    <n v="59"/>
    <n v="59"/>
    <n v="44"/>
    <s v="08/01/2015"/>
    <x v="2"/>
    <x v="0"/>
    <n v="13"/>
    <s v="01-13"/>
  </r>
  <r>
    <x v="741"/>
    <x v="18"/>
    <n v="60.05"/>
    <n v="60.38"/>
    <n v="49.09"/>
    <s v="08/01/2015"/>
    <x v="2"/>
    <x v="0"/>
    <n v="14"/>
    <s v="01-14"/>
  </r>
  <r>
    <x v="742"/>
    <x v="29"/>
    <n v="59.45"/>
    <n v="59.52"/>
    <n v="38.909999999999997"/>
    <s v="15/01/2015"/>
    <x v="2"/>
    <x v="0"/>
    <n v="15"/>
    <s v="01-15"/>
  </r>
  <r>
    <x v="743"/>
    <x v="31"/>
    <n v="61.46"/>
    <n v="61.56"/>
    <n v="44.76"/>
    <s v="15/01/2015"/>
    <x v="2"/>
    <x v="0"/>
    <n v="16"/>
    <s v="01-16"/>
  </r>
  <r>
    <x v="744"/>
    <x v="7"/>
    <n v="57.86"/>
    <n v="58.17"/>
    <n v="46.52"/>
    <s v="15/01/2015"/>
    <x v="2"/>
    <x v="0"/>
    <n v="17"/>
    <s v="01-17"/>
  </r>
  <r>
    <x v="745"/>
    <x v="33"/>
    <n v="58.83"/>
    <n v="58.94"/>
    <n v="42.67"/>
    <s v="15/01/2015"/>
    <x v="2"/>
    <x v="0"/>
    <n v="18"/>
    <s v="01-18"/>
  </r>
  <r>
    <x v="746"/>
    <x v="28"/>
    <n v="60.38"/>
    <n v="60.5"/>
    <n v="45.07"/>
    <s v="15/01/2015"/>
    <x v="2"/>
    <x v="0"/>
    <n v="19"/>
    <s v="01-19"/>
  </r>
  <r>
    <x v="747"/>
    <x v="33"/>
    <n v="59.67"/>
    <n v="59.91"/>
    <n v="47.15"/>
    <s v="15/01/2015"/>
    <x v="2"/>
    <x v="0"/>
    <n v="20"/>
    <s v="01-20"/>
  </r>
  <r>
    <x v="748"/>
    <x v="44"/>
    <n v="61.85"/>
    <n v="61.89"/>
    <n v="38.29"/>
    <s v="15/01/2015"/>
    <x v="2"/>
    <x v="0"/>
    <n v="21"/>
    <s v="01-21"/>
  </r>
  <r>
    <x v="749"/>
    <x v="11"/>
    <n v="60.49"/>
    <n v="60.96"/>
    <n v="51.12"/>
    <s v="22/01/2015"/>
    <x v="2"/>
    <x v="0"/>
    <n v="22"/>
    <s v="01-22"/>
  </r>
  <r>
    <x v="750"/>
    <x v="18"/>
    <n v="63.06"/>
    <n v="63.7"/>
    <n v="53.67"/>
    <s v="22/01/2015"/>
    <x v="2"/>
    <x v="0"/>
    <n v="23"/>
    <s v="01-23"/>
  </r>
  <r>
    <x v="751"/>
    <x v="25"/>
    <n v="57"/>
    <n v="59.12"/>
    <n v="53.04"/>
    <s v="22/01/2015"/>
    <x v="2"/>
    <x v="0"/>
    <n v="24"/>
    <s v="01-24"/>
  </r>
  <r>
    <x v="752"/>
    <x v="37"/>
    <n v="59.99"/>
    <n v="60"/>
    <n v="31.64"/>
    <s v="22/01/2015"/>
    <x v="2"/>
    <x v="0"/>
    <n v="25"/>
    <s v="01-25"/>
  </r>
  <r>
    <x v="753"/>
    <x v="22"/>
    <n v="60.27"/>
    <n v="60.46"/>
    <n v="46.77"/>
    <s v="22/01/2015"/>
    <x v="2"/>
    <x v="0"/>
    <n v="26"/>
    <s v="01-26"/>
  </r>
  <r>
    <x v="754"/>
    <x v="36"/>
    <n v="60.44"/>
    <n v="61.1"/>
    <n v="47.19"/>
    <s v="22/01/2015"/>
    <x v="2"/>
    <x v="0"/>
    <n v="27"/>
    <s v="01-27"/>
  </r>
  <r>
    <x v="755"/>
    <x v="11"/>
    <n v="58.28"/>
    <n v="59.03"/>
    <n v="47.14"/>
    <s v="22/01/2015"/>
    <x v="2"/>
    <x v="0"/>
    <n v="28"/>
    <s v="01-28"/>
  </r>
  <r>
    <x v="756"/>
    <x v="29"/>
    <n v="60.45"/>
    <n v="60.57"/>
    <n v="44.89"/>
    <s v="29/01/2015"/>
    <x v="2"/>
    <x v="0"/>
    <n v="29"/>
    <s v="01-29"/>
  </r>
  <r>
    <x v="757"/>
    <x v="27"/>
    <n v="62.29"/>
    <n v="63.31"/>
    <n v="54.35"/>
    <s v="29/01/2015"/>
    <x v="2"/>
    <x v="0"/>
    <n v="30"/>
    <s v="01-30"/>
  </r>
  <r>
    <x v="758"/>
    <x v="17"/>
    <n v="58.38"/>
    <n v="59.55"/>
    <n v="52.94"/>
    <s v="29/01/2015"/>
    <x v="2"/>
    <x v="0"/>
    <n v="31"/>
    <s v="01-31"/>
  </r>
  <r>
    <x v="759"/>
    <x v="66"/>
    <n v="57.62"/>
    <n v="59.2"/>
    <n v="54.05"/>
    <s v="29/01/2015"/>
    <x v="2"/>
    <x v="1"/>
    <n v="1"/>
    <s v="02-01"/>
  </r>
  <r>
    <x v="760"/>
    <x v="15"/>
    <n v="56.16"/>
    <n v="58.51"/>
    <n v="54.71"/>
    <s v="29/01/2015"/>
    <x v="2"/>
    <x v="1"/>
    <n v="2"/>
    <s v="02-02"/>
  </r>
  <r>
    <x v="761"/>
    <x v="30"/>
    <n v="59.73"/>
    <n v="60.92"/>
    <n v="46.74"/>
    <s v="29/01/2015"/>
    <x v="2"/>
    <x v="1"/>
    <n v="3"/>
    <s v="02-03"/>
  </r>
  <r>
    <x v="762"/>
    <x v="78"/>
    <n v="57.23"/>
    <n v="60.91"/>
    <n v="56.64"/>
    <s v="29/01/2015"/>
    <x v="2"/>
    <x v="1"/>
    <n v="4"/>
    <s v="02-04"/>
  </r>
  <r>
    <x v="763"/>
    <x v="6"/>
    <n v="60.04"/>
    <n v="61.54"/>
    <n v="54.67"/>
    <s v="05/02/2015"/>
    <x v="2"/>
    <x v="1"/>
    <n v="5"/>
    <s v="02-05"/>
  </r>
  <r>
    <x v="764"/>
    <x v="24"/>
    <n v="58.01"/>
    <n v="59.11"/>
    <n v="49.16"/>
    <s v="05/02/2015"/>
    <x v="2"/>
    <x v="1"/>
    <n v="6"/>
    <s v="02-06"/>
  </r>
  <r>
    <x v="765"/>
    <x v="79"/>
    <n v="54.63"/>
    <n v="59.93"/>
    <n v="56.87"/>
    <s v="05/02/2015"/>
    <x v="2"/>
    <x v="1"/>
    <n v="7"/>
    <s v="02-07"/>
  </r>
  <r>
    <x v="766"/>
    <x v="1"/>
    <n v="57.51"/>
    <n v="58.1"/>
    <n v="49.14"/>
    <s v="05/02/2015"/>
    <x v="2"/>
    <x v="1"/>
    <n v="8"/>
    <s v="02-08"/>
  </r>
  <r>
    <x v="767"/>
    <x v="13"/>
    <n v="58.53"/>
    <n v="58.79"/>
    <n v="46.39"/>
    <s v="05/02/2015"/>
    <x v="2"/>
    <x v="1"/>
    <n v="9"/>
    <s v="02-09"/>
  </r>
  <r>
    <x v="768"/>
    <x v="12"/>
    <n v="59.2"/>
    <n v="59.44"/>
    <n v="46.86"/>
    <s v="05/02/2015"/>
    <x v="2"/>
    <x v="1"/>
    <n v="10"/>
    <s v="02-10"/>
  </r>
  <r>
    <x v="769"/>
    <x v="62"/>
    <n v="58.14"/>
    <n v="59.04"/>
    <n v="51.76"/>
    <s v="05/02/2015"/>
    <x v="2"/>
    <x v="1"/>
    <n v="11"/>
    <s v="02-11"/>
  </r>
  <r>
    <x v="770"/>
    <x v="37"/>
    <n v="58.13"/>
    <n v="58.26"/>
    <n v="43.04"/>
    <s v="12/02/2015"/>
    <x v="2"/>
    <x v="1"/>
    <n v="12"/>
    <s v="02-12"/>
  </r>
  <r>
    <x v="771"/>
    <x v="26"/>
    <n v="59.79"/>
    <n v="61.6"/>
    <n v="48.19"/>
    <s v="12/02/2015"/>
    <x v="2"/>
    <x v="1"/>
    <n v="13"/>
    <s v="02-13"/>
  </r>
  <r>
    <x v="772"/>
    <x v="17"/>
    <n v="58.76"/>
    <n v="58.84"/>
    <n v="38.22"/>
    <s v="12/02/2015"/>
    <x v="2"/>
    <x v="1"/>
    <n v="14"/>
    <s v="02-14"/>
  </r>
  <r>
    <x v="773"/>
    <x v="36"/>
    <n v="59.65"/>
    <n v="60.09"/>
    <n v="49.97"/>
    <s v="12/02/2015"/>
    <x v="2"/>
    <x v="1"/>
    <n v="15"/>
    <s v="02-15"/>
  </r>
  <r>
    <x v="774"/>
    <x v="27"/>
    <n v="61.76"/>
    <n v="62.2"/>
    <n v="52.07"/>
    <s v="12/02/2015"/>
    <x v="2"/>
    <x v="1"/>
    <n v="16"/>
    <s v="02-16"/>
  </r>
  <r>
    <x v="775"/>
    <x v="5"/>
    <n v="59.42"/>
    <n v="61.12"/>
    <n v="51.56"/>
    <s v="12/02/2015"/>
    <x v="2"/>
    <x v="1"/>
    <n v="17"/>
    <s v="02-17"/>
  </r>
  <r>
    <x v="776"/>
    <x v="37"/>
    <n v="59.05"/>
    <n v="59.5"/>
    <n v="45"/>
    <s v="12/02/2015"/>
    <x v="2"/>
    <x v="1"/>
    <n v="18"/>
    <s v="02-18"/>
  </r>
  <r>
    <x v="777"/>
    <x v="30"/>
    <n v="59.62"/>
    <n v="59.81"/>
    <n v="46.09"/>
    <s v="19/02/2015"/>
    <x v="2"/>
    <x v="1"/>
    <n v="19"/>
    <s v="02-19"/>
  </r>
  <r>
    <x v="778"/>
    <x v="39"/>
    <n v="59.81"/>
    <n v="59.91"/>
    <n v="43.63"/>
    <s v="19/02/2015"/>
    <x v="2"/>
    <x v="1"/>
    <n v="20"/>
    <s v="02-20"/>
  </r>
  <r>
    <x v="779"/>
    <x v="34"/>
    <n v="58.96"/>
    <n v="59.01"/>
    <n v="37.409999999999997"/>
    <s v="19/02/2015"/>
    <x v="2"/>
    <x v="1"/>
    <n v="21"/>
    <s v="02-21"/>
  </r>
  <r>
    <x v="780"/>
    <x v="41"/>
    <n v="61.39"/>
    <n v="63.04"/>
    <n v="51.85"/>
    <s v="19/02/2015"/>
    <x v="2"/>
    <x v="1"/>
    <n v="22"/>
    <s v="02-22"/>
  </r>
  <r>
    <x v="781"/>
    <x v="29"/>
    <n v="61.28"/>
    <n v="61.65"/>
    <n v="50.79"/>
    <s v="19/02/2015"/>
    <x v="2"/>
    <x v="1"/>
    <n v="23"/>
    <s v="02-23"/>
  </r>
  <r>
    <x v="782"/>
    <x v="33"/>
    <n v="60.1"/>
    <n v="60.43"/>
    <n v="48.98"/>
    <s v="19/02/2015"/>
    <x v="2"/>
    <x v="1"/>
    <n v="24"/>
    <s v="02-24"/>
  </r>
  <r>
    <x v="783"/>
    <x v="29"/>
    <n v="61.08"/>
    <n v="61.67"/>
    <n v="52.15"/>
    <s v="19/02/2015"/>
    <x v="2"/>
    <x v="1"/>
    <n v="25"/>
    <s v="02-25"/>
  </r>
  <r>
    <x v="784"/>
    <x v="26"/>
    <n v="59.34"/>
    <n v="59.53"/>
    <n v="46"/>
    <s v="26/02/2015"/>
    <x v="2"/>
    <x v="1"/>
    <n v="26"/>
    <s v="02-26"/>
  </r>
  <r>
    <x v="785"/>
    <x v="39"/>
    <n v="60.61"/>
    <n v="60.77"/>
    <n v="46.36"/>
    <s v="26/02/2015"/>
    <x v="2"/>
    <x v="1"/>
    <n v="27"/>
    <s v="02-27"/>
  </r>
  <r>
    <x v="786"/>
    <x v="6"/>
    <n v="59.36"/>
    <n v="59.65"/>
    <n v="47.8"/>
    <s v="26/02/2015"/>
    <x v="2"/>
    <x v="1"/>
    <n v="28"/>
    <s v="02-28"/>
  </r>
  <r>
    <x v="787"/>
    <x v="26"/>
    <n v="61.34"/>
    <n v="62.69"/>
    <n v="48.54"/>
    <s v="26/02/2015"/>
    <x v="2"/>
    <x v="2"/>
    <n v="1"/>
    <s v="03-01"/>
  </r>
  <r>
    <x v="788"/>
    <x v="48"/>
    <n v="64.05"/>
    <n v="64.08"/>
    <n v="43.6"/>
    <s v="26/02/2015"/>
    <x v="2"/>
    <x v="2"/>
    <n v="2"/>
    <s v="03-02"/>
  </r>
  <r>
    <x v="789"/>
    <x v="40"/>
    <n v="59.91"/>
    <n v="59.94"/>
    <n v="36.9"/>
    <s v="26/02/2015"/>
    <x v="2"/>
    <x v="2"/>
    <n v="3"/>
    <s v="03-03"/>
  </r>
  <r>
    <x v="790"/>
    <x v="23"/>
    <n v="59.68"/>
    <n v="60.36"/>
    <n v="45.51"/>
    <s v="26/02/2015"/>
    <x v="2"/>
    <x v="2"/>
    <n v="4"/>
    <s v="03-04"/>
  </r>
  <r>
    <x v="791"/>
    <x v="59"/>
    <n v="61.94"/>
    <n v="63.62"/>
    <n v="50.1"/>
    <s v="05/03/2015"/>
    <x v="2"/>
    <x v="2"/>
    <n v="5"/>
    <s v="03-05"/>
  </r>
  <r>
    <x v="792"/>
    <x v="19"/>
    <n v="58.79"/>
    <n v="58.96"/>
    <n v="44.84"/>
    <s v="05/03/2015"/>
    <x v="2"/>
    <x v="2"/>
    <n v="6"/>
    <s v="03-06"/>
  </r>
  <r>
    <x v="793"/>
    <x v="6"/>
    <n v="57.78"/>
    <n v="57.97"/>
    <n v="40.17"/>
    <s v="05/03/2015"/>
    <x v="2"/>
    <x v="2"/>
    <n v="7"/>
    <s v="03-07"/>
  </r>
  <r>
    <x v="794"/>
    <x v="36"/>
    <n v="58.92"/>
    <n v="60.15"/>
    <n v="45.17"/>
    <s v="05/03/2015"/>
    <x v="2"/>
    <x v="2"/>
    <n v="8"/>
    <s v="03-08"/>
  </r>
  <r>
    <x v="795"/>
    <x v="39"/>
    <n v="59.93"/>
    <n v="59.95"/>
    <n v="35.82"/>
    <s v="05/03/2015"/>
    <x v="2"/>
    <x v="2"/>
    <n v="9"/>
    <s v="03-09"/>
  </r>
  <r>
    <x v="796"/>
    <x v="26"/>
    <n v="59.52"/>
    <n v="59.71"/>
    <n v="46"/>
    <s v="05/03/2015"/>
    <x v="2"/>
    <x v="2"/>
    <n v="10"/>
    <s v="03-10"/>
  </r>
  <r>
    <x v="797"/>
    <x v="41"/>
    <n v="58.69"/>
    <n v="59.2"/>
    <n v="43.23"/>
    <s v="05/03/2015"/>
    <x v="2"/>
    <x v="2"/>
    <n v="11"/>
    <s v="03-11"/>
  </r>
  <r>
    <x v="798"/>
    <x v="23"/>
    <n v="58.03"/>
    <n v="58.23"/>
    <n v="43.78"/>
    <s v="12/03/2015"/>
    <x v="2"/>
    <x v="2"/>
    <n v="12"/>
    <s v="03-12"/>
  </r>
  <r>
    <x v="799"/>
    <x v="24"/>
    <n v="57.76"/>
    <n v="58.39"/>
    <n v="49.7"/>
    <s v="12/03/2015"/>
    <x v="2"/>
    <x v="2"/>
    <n v="13"/>
    <s v="03-13"/>
  </r>
  <r>
    <x v="800"/>
    <x v="5"/>
    <n v="57.57"/>
    <n v="57.87"/>
    <n v="44.04"/>
    <s v="12/03/2015"/>
    <x v="2"/>
    <x v="2"/>
    <n v="14"/>
    <s v="03-14"/>
  </r>
  <r>
    <x v="801"/>
    <x v="4"/>
    <n v="58.08"/>
    <n v="58.14"/>
    <n v="39.590000000000003"/>
    <s v="12/03/2015"/>
    <x v="2"/>
    <x v="2"/>
    <n v="15"/>
    <s v="03-15"/>
  </r>
  <r>
    <x v="802"/>
    <x v="45"/>
    <n v="60.54"/>
    <n v="60.61"/>
    <n v="42.85"/>
    <s v="12/03/2015"/>
    <x v="2"/>
    <x v="2"/>
    <n v="16"/>
    <s v="03-16"/>
  </r>
  <r>
    <x v="803"/>
    <x v="27"/>
    <n v="60.45"/>
    <n v="60.71"/>
    <n v="48.36"/>
    <s v="12/03/2015"/>
    <x v="2"/>
    <x v="2"/>
    <n v="17"/>
    <s v="03-17"/>
  </r>
  <r>
    <x v="804"/>
    <x v="31"/>
    <n v="60.29"/>
    <n v="60.66"/>
    <n v="47.35"/>
    <s v="12/03/2015"/>
    <x v="2"/>
    <x v="2"/>
    <n v="18"/>
    <s v="03-18"/>
  </r>
  <r>
    <x v="805"/>
    <x v="19"/>
    <n v="59.31"/>
    <n v="59.42"/>
    <n v="43.43"/>
    <s v="19/03/2015"/>
    <x v="2"/>
    <x v="2"/>
    <n v="19"/>
    <s v="03-19"/>
  </r>
  <r>
    <x v="806"/>
    <x v="36"/>
    <n v="58.56"/>
    <n v="58.74"/>
    <n v="44.86"/>
    <s v="19/03/2015"/>
    <x v="2"/>
    <x v="2"/>
    <n v="20"/>
    <s v="03-20"/>
  </r>
  <r>
    <x v="807"/>
    <x v="18"/>
    <n v="60.37"/>
    <n v="60.5"/>
    <n v="40.86"/>
    <s v="19/03/2015"/>
    <x v="2"/>
    <x v="2"/>
    <n v="21"/>
    <s v="03-21"/>
  </r>
  <r>
    <x v="808"/>
    <x v="30"/>
    <n v="61.21"/>
    <n v="61.22"/>
    <n v="35.53"/>
    <s v="19/03/2015"/>
    <x v="2"/>
    <x v="2"/>
    <n v="22"/>
    <s v="03-22"/>
  </r>
  <r>
    <x v="809"/>
    <x v="20"/>
    <n v="61.31"/>
    <n v="62.16"/>
    <n v="51.23"/>
    <s v="19/03/2015"/>
    <x v="2"/>
    <x v="2"/>
    <n v="23"/>
    <s v="03-23"/>
  </r>
  <r>
    <x v="810"/>
    <x v="13"/>
    <n v="59.57"/>
    <n v="59.7"/>
    <n v="44.15"/>
    <s v="19/03/2015"/>
    <x v="2"/>
    <x v="2"/>
    <n v="24"/>
    <s v="03-24"/>
  </r>
  <r>
    <x v="811"/>
    <x v="70"/>
    <n v="60.47"/>
    <n v="61.1"/>
    <n v="52.12"/>
    <s v="19/03/2015"/>
    <x v="2"/>
    <x v="2"/>
    <n v="25"/>
    <s v="03-25"/>
  </r>
  <r>
    <x v="812"/>
    <x v="32"/>
    <n v="60.38"/>
    <n v="60.8"/>
    <n v="47.67"/>
    <s v="26/03/2015"/>
    <x v="2"/>
    <x v="2"/>
    <n v="26"/>
    <s v="03-26"/>
  </r>
  <r>
    <x v="813"/>
    <x v="45"/>
    <n v="61.17"/>
    <n v="61.29"/>
    <n v="44.86"/>
    <s v="26/03/2015"/>
    <x v="2"/>
    <x v="2"/>
    <n v="27"/>
    <s v="03-27"/>
  </r>
  <r>
    <x v="814"/>
    <x v="22"/>
    <n v="57.74"/>
    <n v="58.51"/>
    <n v="49.88"/>
    <s v="26/03/2015"/>
    <x v="2"/>
    <x v="2"/>
    <n v="28"/>
    <s v="03-28"/>
  </r>
  <r>
    <x v="815"/>
    <x v="32"/>
    <n v="60.23"/>
    <n v="60.46"/>
    <n v="47.64"/>
    <s v="26/03/2015"/>
    <x v="2"/>
    <x v="2"/>
    <n v="29"/>
    <s v="03-29"/>
  </r>
  <r>
    <x v="816"/>
    <x v="45"/>
    <n v="62.86"/>
    <n v="63.38"/>
    <n v="53.96"/>
    <s v="26/03/2015"/>
    <x v="2"/>
    <x v="2"/>
    <n v="30"/>
    <s v="03-30"/>
  </r>
  <r>
    <x v="817"/>
    <x v="18"/>
    <n v="64.81"/>
    <n v="65.19"/>
    <n v="49.41"/>
    <s v="26/03/2015"/>
    <x v="2"/>
    <x v="2"/>
    <n v="31"/>
    <s v="03-31"/>
  </r>
  <r>
    <x v="818"/>
    <x v="80"/>
    <n v="63.48"/>
    <n v="65.13"/>
    <n v="59.3"/>
    <s v="26/03/2015"/>
    <x v="2"/>
    <x v="3"/>
    <n v="1"/>
    <s v="04-01"/>
  </r>
  <r>
    <x v="819"/>
    <x v="58"/>
    <n v="61.94"/>
    <n v="62.4"/>
    <n v="50.19"/>
    <s v="02/04/2015"/>
    <x v="2"/>
    <x v="3"/>
    <n v="2"/>
    <s v="04-02"/>
  </r>
  <r>
    <x v="820"/>
    <x v="55"/>
    <n v="58.87"/>
    <n v="59.06"/>
    <n v="45.23"/>
    <s v="02/04/2015"/>
    <x v="2"/>
    <x v="3"/>
    <n v="3"/>
    <s v="04-03"/>
  </r>
  <r>
    <x v="821"/>
    <x v="5"/>
    <n v="60.23"/>
    <n v="60.39"/>
    <n v="43.65"/>
    <s v="02/04/2015"/>
    <x v="2"/>
    <x v="3"/>
    <n v="4"/>
    <s v="04-04"/>
  </r>
  <r>
    <x v="822"/>
    <x v="4"/>
    <n v="60.38"/>
    <n v="60.38"/>
    <n v="29.14"/>
    <s v="02/04/2015"/>
    <x v="2"/>
    <x v="3"/>
    <n v="5"/>
    <s v="04-05"/>
  </r>
  <r>
    <x v="823"/>
    <x v="22"/>
    <n v="58.26"/>
    <n v="58.58"/>
    <n v="40.79"/>
    <s v="02/04/2015"/>
    <x v="2"/>
    <x v="3"/>
    <n v="6"/>
    <s v="04-06"/>
  </r>
  <r>
    <x v="824"/>
    <x v="5"/>
    <n v="59.99"/>
    <n v="60.43"/>
    <n v="50.27"/>
    <s v="02/04/2015"/>
    <x v="2"/>
    <x v="3"/>
    <n v="7"/>
    <s v="04-07"/>
  </r>
  <r>
    <x v="825"/>
    <x v="30"/>
    <n v="58.95"/>
    <n v="59.69"/>
    <n v="47.01"/>
    <s v="02/04/2015"/>
    <x v="2"/>
    <x v="3"/>
    <n v="8"/>
    <s v="04-08"/>
  </r>
  <r>
    <x v="826"/>
    <x v="29"/>
    <n v="58.97"/>
    <n v="59.01"/>
    <n v="38.42"/>
    <s v="09/04/2015"/>
    <x v="2"/>
    <x v="3"/>
    <n v="9"/>
    <s v="04-09"/>
  </r>
  <r>
    <x v="827"/>
    <x v="50"/>
    <n v="60.21"/>
    <n v="60.53"/>
    <n v="49.08"/>
    <s v="09/04/2015"/>
    <x v="2"/>
    <x v="3"/>
    <n v="10"/>
    <s v="04-10"/>
  </r>
  <r>
    <x v="828"/>
    <x v="4"/>
    <n v="59.86"/>
    <n v="59.95"/>
    <n v="40.75"/>
    <s v="09/04/2015"/>
    <x v="2"/>
    <x v="3"/>
    <n v="11"/>
    <s v="04-11"/>
  </r>
  <r>
    <x v="829"/>
    <x v="4"/>
    <n v="60.91"/>
    <n v="60.93"/>
    <n v="36.840000000000003"/>
    <s v="09/04/2015"/>
    <x v="2"/>
    <x v="3"/>
    <n v="12"/>
    <s v="04-12"/>
  </r>
  <r>
    <x v="830"/>
    <x v="39"/>
    <n v="60.74"/>
    <n v="60.88"/>
    <n v="45.96"/>
    <s v="09/04/2015"/>
    <x v="2"/>
    <x v="3"/>
    <n v="13"/>
    <s v="04-13"/>
  </r>
  <r>
    <x v="831"/>
    <x v="19"/>
    <n v="59.28"/>
    <n v="59.41"/>
    <n v="44.13"/>
    <s v="09/04/2015"/>
    <x v="2"/>
    <x v="3"/>
    <n v="14"/>
    <s v="04-14"/>
  </r>
  <r>
    <x v="832"/>
    <x v="43"/>
    <n v="60.32"/>
    <n v="60.72"/>
    <n v="49.93"/>
    <s v="09/04/2015"/>
    <x v="2"/>
    <x v="3"/>
    <n v="15"/>
    <s v="04-15"/>
  </r>
  <r>
    <x v="833"/>
    <x v="13"/>
    <n v="59.18"/>
    <n v="59.45"/>
    <n v="45.68"/>
    <s v="16/04/2015"/>
    <x v="2"/>
    <x v="3"/>
    <n v="16"/>
    <s v="04-16"/>
  </r>
  <r>
    <x v="834"/>
    <x v="46"/>
    <n v="60.44"/>
    <n v="60.58"/>
    <n v="45.6"/>
    <s v="16/04/2015"/>
    <x v="2"/>
    <x v="3"/>
    <n v="17"/>
    <s v="04-17"/>
  </r>
  <r>
    <x v="835"/>
    <x v="30"/>
    <n v="60.93"/>
    <n v="61.1"/>
    <n v="44.14"/>
    <s v="16/04/2015"/>
    <x v="2"/>
    <x v="3"/>
    <n v="18"/>
    <s v="04-18"/>
  </r>
  <r>
    <x v="836"/>
    <x v="13"/>
    <n v="59.71"/>
    <n v="59.72"/>
    <n v="33.049999999999997"/>
    <s v="16/04/2015"/>
    <x v="2"/>
    <x v="3"/>
    <n v="19"/>
    <s v="04-19"/>
  </r>
  <r>
    <x v="837"/>
    <x v="13"/>
    <n v="59.57"/>
    <n v="59.99"/>
    <n v="46.04"/>
    <s v="16/04/2015"/>
    <x v="2"/>
    <x v="3"/>
    <n v="20"/>
    <s v="04-20"/>
  </r>
  <r>
    <x v="838"/>
    <x v="30"/>
    <n v="59.28"/>
    <n v="60.04"/>
    <n v="47.79"/>
    <s v="16/04/2015"/>
    <x v="2"/>
    <x v="3"/>
    <n v="21"/>
    <s v="04-21"/>
  </r>
  <r>
    <x v="839"/>
    <x v="19"/>
    <n v="59.36"/>
    <n v="59.72"/>
    <n v="48.17"/>
    <s v="16/04/2015"/>
    <x v="2"/>
    <x v="3"/>
    <n v="22"/>
    <s v="04-22"/>
  </r>
  <r>
    <x v="840"/>
    <x v="36"/>
    <n v="58.97"/>
    <n v="59.28"/>
    <n v="47.6"/>
    <s v="23/04/2015"/>
    <x v="2"/>
    <x v="3"/>
    <n v="23"/>
    <s v="04-23"/>
  </r>
  <r>
    <x v="841"/>
    <x v="40"/>
    <n v="61.17"/>
    <n v="61.37"/>
    <n v="46.85"/>
    <s v="23/04/2015"/>
    <x v="2"/>
    <x v="3"/>
    <n v="24"/>
    <s v="04-24"/>
  </r>
  <r>
    <x v="842"/>
    <x v="27"/>
    <n v="60.59"/>
    <n v="60.66"/>
    <n v="34.03"/>
    <s v="23/04/2015"/>
    <x v="2"/>
    <x v="3"/>
    <n v="25"/>
    <s v="04-25"/>
  </r>
  <r>
    <x v="843"/>
    <x v="39"/>
    <n v="60.31"/>
    <n v="60.4"/>
    <n v="43.78"/>
    <s v="23/04/2015"/>
    <x v="2"/>
    <x v="3"/>
    <n v="26"/>
    <s v="04-26"/>
  </r>
  <r>
    <x v="844"/>
    <x v="41"/>
    <n v="60.35"/>
    <n v="60.63"/>
    <n v="48.62"/>
    <s v="23/04/2015"/>
    <x v="2"/>
    <x v="3"/>
    <n v="27"/>
    <s v="04-27"/>
  </r>
  <r>
    <x v="845"/>
    <x v="45"/>
    <n v="62.53"/>
    <n v="62.66"/>
    <n v="47.57"/>
    <s v="23/04/2015"/>
    <x v="2"/>
    <x v="3"/>
    <n v="28"/>
    <s v="04-28"/>
  </r>
  <r>
    <x v="846"/>
    <x v="20"/>
    <n v="59.75"/>
    <n v="59.97"/>
    <n v="46.91"/>
    <s v="23/04/2015"/>
    <x v="2"/>
    <x v="3"/>
    <n v="29"/>
    <s v="04-29"/>
  </r>
  <r>
    <x v="847"/>
    <x v="27"/>
    <n v="60.63"/>
    <n v="60.85"/>
    <n v="47.63"/>
    <s v="30/04/2015"/>
    <x v="2"/>
    <x v="3"/>
    <n v="30"/>
    <s v="04-30"/>
  </r>
  <r>
    <x v="848"/>
    <x v="36"/>
    <n v="59.23"/>
    <n v="59.37"/>
    <n v="41.45"/>
    <s v="30/04/2015"/>
    <x v="2"/>
    <x v="4"/>
    <n v="1"/>
    <s v="05-01"/>
  </r>
  <r>
    <x v="849"/>
    <x v="5"/>
    <n v="58.72"/>
    <n v="58.75"/>
    <n v="38.04"/>
    <s v="30/04/2015"/>
    <x v="2"/>
    <x v="4"/>
    <n v="2"/>
    <s v="05-02"/>
  </r>
  <r>
    <x v="850"/>
    <x v="68"/>
    <n v="61.74"/>
    <n v="61.76"/>
    <n v="39.24"/>
    <s v="30/04/2015"/>
    <x v="2"/>
    <x v="4"/>
    <n v="3"/>
    <s v="05-03"/>
  </r>
  <r>
    <x v="851"/>
    <x v="20"/>
    <n v="61.07"/>
    <n v="61.15"/>
    <n v="41.37"/>
    <s v="30/04/2015"/>
    <x v="2"/>
    <x v="4"/>
    <n v="4"/>
    <s v="05-04"/>
  </r>
  <r>
    <x v="852"/>
    <x v="20"/>
    <n v="61.6"/>
    <n v="62.64"/>
    <n v="48.91"/>
    <s v="30/04/2015"/>
    <x v="2"/>
    <x v="4"/>
    <n v="5"/>
    <s v="05-05"/>
  </r>
  <r>
    <x v="853"/>
    <x v="73"/>
    <n v="62.13"/>
    <n v="62.15"/>
    <n v="39.270000000000003"/>
    <s v="30/04/2015"/>
    <x v="2"/>
    <x v="4"/>
    <n v="6"/>
    <s v="05-06"/>
  </r>
  <r>
    <x v="854"/>
    <x v="46"/>
    <n v="60.39"/>
    <n v="60.52"/>
    <n v="45.16"/>
    <s v="07/05/2015"/>
    <x v="2"/>
    <x v="4"/>
    <n v="7"/>
    <s v="05-07"/>
  </r>
  <r>
    <x v="855"/>
    <x v="40"/>
    <n v="60.01"/>
    <n v="60.4"/>
    <n v="49.76"/>
    <s v="07/05/2015"/>
    <x v="2"/>
    <x v="4"/>
    <n v="8"/>
    <s v="05-08"/>
  </r>
  <r>
    <x v="856"/>
    <x v="29"/>
    <n v="59.22"/>
    <n v="59.67"/>
    <n v="48.45"/>
    <s v="07/05/2015"/>
    <x v="2"/>
    <x v="4"/>
    <n v="9"/>
    <s v="05-09"/>
  </r>
  <r>
    <x v="857"/>
    <x v="6"/>
    <n v="57.82"/>
    <n v="59.52"/>
    <n v="53.64"/>
    <s v="07/05/2015"/>
    <x v="2"/>
    <x v="4"/>
    <n v="10"/>
    <s v="05-10"/>
  </r>
  <r>
    <x v="858"/>
    <x v="31"/>
    <n v="60.54"/>
    <n v="60.98"/>
    <n v="44.52"/>
    <s v="07/05/2015"/>
    <x v="2"/>
    <x v="4"/>
    <n v="11"/>
    <s v="05-11"/>
  </r>
  <r>
    <x v="859"/>
    <x v="18"/>
    <n v="58.75"/>
    <n v="58.78"/>
    <n v="37.4"/>
    <s v="07/05/2015"/>
    <x v="2"/>
    <x v="4"/>
    <n v="12"/>
    <s v="05-12"/>
  </r>
  <r>
    <x v="860"/>
    <x v="61"/>
    <n v="63.72"/>
    <n v="63.75"/>
    <n v="41.98"/>
    <s v="07/05/2015"/>
    <x v="2"/>
    <x v="4"/>
    <n v="13"/>
    <s v="05-13"/>
  </r>
  <r>
    <x v="861"/>
    <x v="45"/>
    <n v="59.26"/>
    <n v="59.3"/>
    <n v="39.44"/>
    <s v="14/05/2015"/>
    <x v="2"/>
    <x v="4"/>
    <n v="14"/>
    <s v="05-14"/>
  </r>
  <r>
    <x v="862"/>
    <x v="81"/>
    <n v="63.26"/>
    <n v="63.42"/>
    <n v="48.76"/>
    <s v="14/05/2015"/>
    <x v="2"/>
    <x v="4"/>
    <n v="15"/>
    <s v="05-15"/>
  </r>
  <r>
    <x v="863"/>
    <x v="29"/>
    <n v="61.5"/>
    <n v="61.59"/>
    <n v="41.67"/>
    <s v="14/05/2015"/>
    <x v="2"/>
    <x v="4"/>
    <n v="16"/>
    <s v="05-16"/>
  </r>
  <r>
    <x v="864"/>
    <x v="27"/>
    <n v="60.12"/>
    <n v="60.16"/>
    <n v="39.549999999999997"/>
    <s v="14/05/2015"/>
    <x v="2"/>
    <x v="4"/>
    <n v="17"/>
    <s v="05-17"/>
  </r>
  <r>
    <x v="865"/>
    <x v="31"/>
    <n v="61.01"/>
    <n v="61.84"/>
    <n v="49.29"/>
    <s v="14/05/2015"/>
    <x v="2"/>
    <x v="4"/>
    <n v="18"/>
    <s v="05-18"/>
  </r>
  <r>
    <x v="866"/>
    <x v="30"/>
    <n v="59.02"/>
    <n v="59.05"/>
    <n v="37.03"/>
    <s v="14/05/2015"/>
    <x v="2"/>
    <x v="4"/>
    <n v="19"/>
    <s v="05-19"/>
  </r>
  <r>
    <x v="867"/>
    <x v="82"/>
    <n v="60.53"/>
    <n v="60.93"/>
    <n v="49.5"/>
    <s v="14/05/2015"/>
    <x v="2"/>
    <x v="4"/>
    <n v="20"/>
    <s v="05-20"/>
  </r>
  <r>
    <x v="868"/>
    <x v="52"/>
    <n v="63.76"/>
    <n v="63.77"/>
    <n v="38.44"/>
    <s v="21/05/2015"/>
    <x v="2"/>
    <x v="4"/>
    <n v="21"/>
    <s v="05-21"/>
  </r>
  <r>
    <x v="869"/>
    <x v="83"/>
    <n v="65.23"/>
    <n v="65.3"/>
    <n v="46.93"/>
    <s v="21/05/2015"/>
    <x v="2"/>
    <x v="4"/>
    <n v="22"/>
    <s v="05-22"/>
  </r>
  <r>
    <x v="870"/>
    <x v="20"/>
    <n v="63.35"/>
    <n v="63.4"/>
    <n v="43.96"/>
    <s v="21/05/2015"/>
    <x v="2"/>
    <x v="4"/>
    <n v="23"/>
    <s v="05-23"/>
  </r>
  <r>
    <x v="871"/>
    <x v="43"/>
    <n v="63.83"/>
    <n v="63.98"/>
    <n v="49.28"/>
    <s v="21/05/2015"/>
    <x v="2"/>
    <x v="4"/>
    <n v="24"/>
    <s v="05-24"/>
  </r>
  <r>
    <x v="872"/>
    <x v="36"/>
    <n v="60.37"/>
    <n v="60.48"/>
    <n v="44.56"/>
    <s v="21/05/2015"/>
    <x v="2"/>
    <x v="4"/>
    <n v="25"/>
    <s v="05-25"/>
  </r>
  <r>
    <x v="873"/>
    <x v="58"/>
    <n v="61.77"/>
    <n v="61.78"/>
    <n v="35.590000000000003"/>
    <s v="21/05/2015"/>
    <x v="2"/>
    <x v="4"/>
    <n v="26"/>
    <s v="05-26"/>
  </r>
  <r>
    <x v="874"/>
    <x v="53"/>
    <n v="60.69"/>
    <n v="60.75"/>
    <n v="42.04"/>
    <s v="21/05/2015"/>
    <x v="2"/>
    <x v="4"/>
    <n v="27"/>
    <s v="05-27"/>
  </r>
  <r>
    <x v="875"/>
    <x v="47"/>
    <n v="60.86"/>
    <n v="60.94"/>
    <n v="43.27"/>
    <s v="28/05/2015"/>
    <x v="2"/>
    <x v="4"/>
    <n v="28"/>
    <s v="05-28"/>
  </r>
  <r>
    <x v="876"/>
    <x v="43"/>
    <n v="61.5"/>
    <n v="61.6"/>
    <n v="44.98"/>
    <s v="28/05/2015"/>
    <x v="2"/>
    <x v="4"/>
    <n v="29"/>
    <s v="05-29"/>
  </r>
  <r>
    <x v="877"/>
    <x v="45"/>
    <n v="60.2"/>
    <n v="60.22"/>
    <n v="36.44"/>
    <s v="28/05/2015"/>
    <x v="2"/>
    <x v="4"/>
    <n v="30"/>
    <s v="05-30"/>
  </r>
  <r>
    <x v="878"/>
    <x v="46"/>
    <n v="60.42"/>
    <n v="60.49"/>
    <n v="42.51"/>
    <s v="28/05/2015"/>
    <x v="2"/>
    <x v="4"/>
    <n v="31"/>
    <s v="05-31"/>
  </r>
  <r>
    <x v="879"/>
    <x v="20"/>
    <n v="60.05"/>
    <n v="60.07"/>
    <n v="37.049999999999997"/>
    <s v="28/05/2015"/>
    <x v="2"/>
    <x v="5"/>
    <n v="1"/>
    <s v="06-01"/>
  </r>
  <r>
    <x v="880"/>
    <x v="20"/>
    <n v="60.94"/>
    <n v="60.96"/>
    <n v="37.83"/>
    <s v="28/05/2015"/>
    <x v="2"/>
    <x v="5"/>
    <n v="2"/>
    <s v="06-02"/>
  </r>
  <r>
    <x v="881"/>
    <x v="55"/>
    <n v="60.88"/>
    <n v="60.89"/>
    <n v="35.450000000000003"/>
    <s v="28/05/2015"/>
    <x v="2"/>
    <x v="5"/>
    <n v="3"/>
    <s v="06-03"/>
  </r>
  <r>
    <x v="882"/>
    <x v="46"/>
    <n v="61.05"/>
    <n v="61.13"/>
    <n v="43.8"/>
    <s v="11/06/2015"/>
    <x v="2"/>
    <x v="5"/>
    <n v="11"/>
    <s v="06-11"/>
  </r>
  <r>
    <x v="883"/>
    <x v="20"/>
    <n v="60.39"/>
    <n v="60.44"/>
    <n v="41.15"/>
    <s v="11/06/2015"/>
    <x v="2"/>
    <x v="5"/>
    <n v="12"/>
    <s v="06-12"/>
  </r>
  <r>
    <x v="884"/>
    <x v="32"/>
    <n v="60.26"/>
    <n v="60.42"/>
    <n v="43.99"/>
    <s v="11/06/2015"/>
    <x v="2"/>
    <x v="5"/>
    <n v="13"/>
    <s v="06-13"/>
  </r>
  <r>
    <x v="885"/>
    <x v="58"/>
    <n v="62.36"/>
    <n v="62.41"/>
    <n v="40.68"/>
    <s v="11/06/2015"/>
    <x v="2"/>
    <x v="5"/>
    <n v="14"/>
    <s v="06-14"/>
  </r>
  <r>
    <x v="886"/>
    <x v="45"/>
    <n v="62.17"/>
    <n v="62.42"/>
    <n v="49.85"/>
    <s v="11/06/2015"/>
    <x v="2"/>
    <x v="5"/>
    <n v="15"/>
    <s v="06-15"/>
  </r>
  <r>
    <x v="887"/>
    <x v="32"/>
    <n v="59.96"/>
    <n v="60.3"/>
    <n v="49.02"/>
    <s v="11/06/2015"/>
    <x v="2"/>
    <x v="5"/>
    <n v="16"/>
    <s v="06-16"/>
  </r>
  <r>
    <x v="888"/>
    <x v="74"/>
    <n v="61.45"/>
    <n v="61.5"/>
    <n v="42.06"/>
    <s v="11/06/2015"/>
    <x v="2"/>
    <x v="5"/>
    <n v="17"/>
    <s v="06-17"/>
  </r>
  <r>
    <x v="889"/>
    <x v="20"/>
    <n v="60.27"/>
    <n v="60.29"/>
    <n v="37.97"/>
    <s v="18/06/2015"/>
    <x v="2"/>
    <x v="5"/>
    <n v="18"/>
    <s v="06-18"/>
  </r>
  <r>
    <x v="890"/>
    <x v="69"/>
    <n v="61.87"/>
    <n v="61.93"/>
    <n v="42.74"/>
    <s v="18/06/2015"/>
    <x v="2"/>
    <x v="5"/>
    <n v="19"/>
    <s v="06-19"/>
  </r>
  <r>
    <x v="891"/>
    <x v="54"/>
    <n v="60.54"/>
    <n v="60.67"/>
    <n v="44.65"/>
    <s v="18/06/2015"/>
    <x v="2"/>
    <x v="5"/>
    <n v="20"/>
    <s v="06-20"/>
  </r>
  <r>
    <x v="892"/>
    <x v="68"/>
    <n v="62.05"/>
    <n v="62.06"/>
    <n v="35.47"/>
    <s v="18/06/2015"/>
    <x v="2"/>
    <x v="5"/>
    <n v="21"/>
    <s v="06-21"/>
  </r>
  <r>
    <x v="893"/>
    <x v="20"/>
    <n v="61.71"/>
    <n v="61.73"/>
    <n v="34.67"/>
    <s v="18/06/2015"/>
    <x v="2"/>
    <x v="5"/>
    <n v="22"/>
    <s v="06-22"/>
  </r>
  <r>
    <x v="894"/>
    <x v="47"/>
    <n v="60.75"/>
    <n v="60.82"/>
    <n v="43.13"/>
    <s v="18/06/2015"/>
    <x v="2"/>
    <x v="5"/>
    <n v="23"/>
    <s v="06-23"/>
  </r>
  <r>
    <x v="895"/>
    <x v="46"/>
    <n v="61.91"/>
    <n v="62.05"/>
    <n v="46.05"/>
    <s v="18/06/2015"/>
    <x v="2"/>
    <x v="5"/>
    <n v="24"/>
    <s v="06-24"/>
  </r>
  <r>
    <x v="896"/>
    <x v="20"/>
    <n v="60.77"/>
    <n v="60.8"/>
    <n v="39.19"/>
    <s v="25/06/2015"/>
    <x v="2"/>
    <x v="5"/>
    <n v="25"/>
    <s v="06-25"/>
  </r>
  <r>
    <x v="897"/>
    <x v="56"/>
    <n v="61.58"/>
    <n v="61.59"/>
    <n v="36.049999999999997"/>
    <s v="25/06/2015"/>
    <x v="2"/>
    <x v="5"/>
    <n v="26"/>
    <s v="06-26"/>
  </r>
  <r>
    <x v="898"/>
    <x v="44"/>
    <n v="61.27"/>
    <n v="61.32"/>
    <n v="36.4"/>
    <s v="25/06/2015"/>
    <x v="2"/>
    <x v="5"/>
    <n v="27"/>
    <s v="06-27"/>
  </r>
  <r>
    <x v="899"/>
    <x v="43"/>
    <n v="62.06"/>
    <n v="62.08"/>
    <n v="38.51"/>
    <s v="25/06/2015"/>
    <x v="2"/>
    <x v="5"/>
    <n v="28"/>
    <s v="06-28"/>
  </r>
  <r>
    <x v="900"/>
    <x v="46"/>
    <n v="60.17"/>
    <n v="60.43"/>
    <n v="48.14"/>
    <s v="25/06/2015"/>
    <x v="2"/>
    <x v="5"/>
    <n v="29"/>
    <s v="06-29"/>
  </r>
  <r>
    <x v="901"/>
    <x v="31"/>
    <n v="60.48"/>
    <n v="60.49"/>
    <n v="32.049999999999997"/>
    <s v="25/06/2015"/>
    <x v="2"/>
    <x v="5"/>
    <n v="30"/>
    <s v="06-30"/>
  </r>
  <r>
    <x v="902"/>
    <x v="18"/>
    <n v="60.33"/>
    <n v="60.55"/>
    <n v="47.58"/>
    <s v="25/06/2015"/>
    <x v="2"/>
    <x v="6"/>
    <n v="1"/>
    <s v="07-01"/>
  </r>
  <r>
    <x v="903"/>
    <x v="45"/>
    <n v="60.67"/>
    <n v="60.82"/>
    <n v="45.97"/>
    <s v="02/07/2015"/>
    <x v="2"/>
    <x v="6"/>
    <n v="2"/>
    <s v="07-02"/>
  </r>
  <r>
    <x v="904"/>
    <x v="61"/>
    <n v="61.18"/>
    <n v="61.3"/>
    <n v="45.66"/>
    <s v="02/07/2015"/>
    <x v="2"/>
    <x v="6"/>
    <n v="3"/>
    <s v="07-03"/>
  </r>
  <r>
    <x v="905"/>
    <x v="44"/>
    <n v="60.96"/>
    <n v="61.06"/>
    <n v="44.67"/>
    <s v="02/07/2015"/>
    <x v="2"/>
    <x v="6"/>
    <n v="4"/>
    <s v="07-04"/>
  </r>
  <r>
    <x v="906"/>
    <x v="40"/>
    <n v="60.87"/>
    <n v="60.88"/>
    <n v="33.880000000000003"/>
    <s v="02/07/2015"/>
    <x v="2"/>
    <x v="6"/>
    <n v="5"/>
    <s v="07-05"/>
  </r>
  <r>
    <x v="907"/>
    <x v="20"/>
    <n v="60.65"/>
    <n v="60.71"/>
    <n v="41.85"/>
    <s v="02/07/2015"/>
    <x v="2"/>
    <x v="6"/>
    <n v="6"/>
    <s v="07-06"/>
  </r>
  <r>
    <x v="908"/>
    <x v="68"/>
    <n v="61.43"/>
    <n v="61.53"/>
    <n v="44.76"/>
    <s v="02/07/2015"/>
    <x v="2"/>
    <x v="6"/>
    <n v="7"/>
    <s v="07-07"/>
  </r>
  <r>
    <x v="909"/>
    <x v="19"/>
    <n v="60.81"/>
    <n v="61.25"/>
    <n v="51.11"/>
    <s v="02/07/2015"/>
    <x v="2"/>
    <x v="6"/>
    <n v="8"/>
    <s v="07-08"/>
  </r>
  <r>
    <x v="910"/>
    <x v="50"/>
    <n v="59.83"/>
    <n v="60.02"/>
    <n v="46.44"/>
    <s v="09/07/2015"/>
    <x v="2"/>
    <x v="6"/>
    <n v="9"/>
    <s v="07-09"/>
  </r>
  <r>
    <x v="911"/>
    <x v="61"/>
    <n v="60.84"/>
    <n v="61.03"/>
    <n v="46.93"/>
    <s v="09/07/2015"/>
    <x v="2"/>
    <x v="6"/>
    <n v="10"/>
    <s v="07-10"/>
  </r>
  <r>
    <x v="912"/>
    <x v="47"/>
    <n v="61.91"/>
    <n v="61.93"/>
    <n v="38.68"/>
    <s v="09/07/2015"/>
    <x v="2"/>
    <x v="6"/>
    <n v="11"/>
    <s v="07-11"/>
  </r>
  <r>
    <x v="913"/>
    <x v="27"/>
    <n v="61.28"/>
    <n v="61.34"/>
    <n v="42.94"/>
    <s v="09/07/2015"/>
    <x v="2"/>
    <x v="6"/>
    <n v="12"/>
    <s v="07-12"/>
  </r>
  <r>
    <x v="914"/>
    <x v="61"/>
    <n v="63.78"/>
    <n v="64.53"/>
    <n v="52.75"/>
    <s v="09/07/2015"/>
    <x v="2"/>
    <x v="6"/>
    <n v="13"/>
    <s v="07-13"/>
  </r>
  <r>
    <x v="915"/>
    <x v="57"/>
    <n v="59.39"/>
    <n v="60.19"/>
    <n v="52.45"/>
    <s v="09/07/2015"/>
    <x v="2"/>
    <x v="6"/>
    <n v="14"/>
    <s v="07-14"/>
  </r>
  <r>
    <x v="916"/>
    <x v="43"/>
    <n v="61.02"/>
    <n v="61.51"/>
    <n v="50.84"/>
    <s v="09/07/2015"/>
    <x v="2"/>
    <x v="6"/>
    <n v="15"/>
    <s v="07-15"/>
  </r>
  <r>
    <x v="917"/>
    <x v="43"/>
    <n v="61.03"/>
    <n v="61.72"/>
    <n v="53.36"/>
    <s v="16/07/2015"/>
    <x v="2"/>
    <x v="6"/>
    <n v="16"/>
    <s v="07-16"/>
  </r>
  <r>
    <x v="918"/>
    <x v="84"/>
    <n v="61.64"/>
    <n v="61.85"/>
    <n v="48.51"/>
    <s v="16/07/2015"/>
    <x v="2"/>
    <x v="6"/>
    <n v="17"/>
    <s v="07-17"/>
  </r>
  <r>
    <x v="919"/>
    <x v="13"/>
    <n v="61.73"/>
    <n v="62.46"/>
    <n v="54.13"/>
    <s v="16/07/2015"/>
    <x v="2"/>
    <x v="6"/>
    <n v="18"/>
    <s v="07-18"/>
  </r>
  <r>
    <x v="920"/>
    <x v="43"/>
    <n v="61.51"/>
    <n v="61.56"/>
    <n v="42.19"/>
    <s v="16/07/2015"/>
    <x v="2"/>
    <x v="6"/>
    <n v="19"/>
    <s v="07-19"/>
  </r>
  <r>
    <x v="921"/>
    <x v="55"/>
    <n v="61.67"/>
    <n v="61.76"/>
    <n v="44.63"/>
    <s v="16/07/2015"/>
    <x v="2"/>
    <x v="6"/>
    <n v="20"/>
    <s v="07-20"/>
  </r>
  <r>
    <x v="922"/>
    <x v="40"/>
    <n v="61.33"/>
    <n v="61.67"/>
    <n v="50.46"/>
    <s v="16/07/2015"/>
    <x v="2"/>
    <x v="6"/>
    <n v="21"/>
    <s v="07-21"/>
  </r>
  <r>
    <x v="923"/>
    <x v="81"/>
    <n v="64.12"/>
    <n v="64.489999999999995"/>
    <n v="44.61"/>
    <s v="16/07/2015"/>
    <x v="2"/>
    <x v="6"/>
    <n v="22"/>
    <s v="07-22"/>
  </r>
  <r>
    <x v="924"/>
    <x v="46"/>
    <n v="60.44"/>
    <n v="60.67"/>
    <n v="47.72"/>
    <s v="23/07/2015"/>
    <x v="2"/>
    <x v="6"/>
    <n v="23"/>
    <s v="07-23"/>
  </r>
  <r>
    <x v="925"/>
    <x v="44"/>
    <n v="61.01"/>
    <n v="61.6"/>
    <n v="52.66"/>
    <s v="23/07/2015"/>
    <x v="2"/>
    <x v="6"/>
    <n v="24"/>
    <s v="07-24"/>
  </r>
  <r>
    <x v="926"/>
    <x v="46"/>
    <n v="60.33"/>
    <n v="62.04"/>
    <n v="53.27"/>
    <s v="23/07/2015"/>
    <x v="2"/>
    <x v="6"/>
    <n v="25"/>
    <s v="07-25"/>
  </r>
  <r>
    <x v="927"/>
    <x v="40"/>
    <n v="60.86"/>
    <n v="61.14"/>
    <n v="49.12"/>
    <s v="23/07/2015"/>
    <x v="2"/>
    <x v="6"/>
    <n v="26"/>
    <s v="07-26"/>
  </r>
  <r>
    <x v="928"/>
    <x v="50"/>
    <n v="62.66"/>
    <n v="63.18"/>
    <n v="48.67"/>
    <s v="23/07/2015"/>
    <x v="2"/>
    <x v="6"/>
    <n v="27"/>
    <s v="07-27"/>
  </r>
  <r>
    <x v="929"/>
    <x v="54"/>
    <n v="62.35"/>
    <n v="62.41"/>
    <n v="43.98"/>
    <s v="23/07/2015"/>
    <x v="2"/>
    <x v="6"/>
    <n v="28"/>
    <s v="07-28"/>
  </r>
  <r>
    <x v="930"/>
    <x v="55"/>
    <n v="60.91"/>
    <n v="62"/>
    <n v="51.7"/>
    <s v="23/07/2015"/>
    <x v="2"/>
    <x v="6"/>
    <n v="29"/>
    <s v="07-29"/>
  </r>
  <r>
    <x v="931"/>
    <x v="31"/>
    <n v="62.44"/>
    <n v="62.62"/>
    <n v="48.78"/>
    <s v="30/07/2015"/>
    <x v="2"/>
    <x v="6"/>
    <n v="30"/>
    <s v="07-30"/>
  </r>
  <r>
    <x v="932"/>
    <x v="55"/>
    <n v="61.32"/>
    <n v="61.35"/>
    <n v="40.409999999999997"/>
    <s v="30/07/2015"/>
    <x v="2"/>
    <x v="6"/>
    <n v="31"/>
    <s v="07-31"/>
  </r>
  <r>
    <x v="933"/>
    <x v="52"/>
    <n v="64.290000000000006"/>
    <n v="64.75"/>
    <n v="45.24"/>
    <s v="30/07/2015"/>
    <x v="2"/>
    <x v="7"/>
    <n v="1"/>
    <s v="08-01"/>
  </r>
  <r>
    <x v="934"/>
    <x v="50"/>
    <n v="63.11"/>
    <n v="63.24"/>
    <n v="48.01"/>
    <s v="30/07/2015"/>
    <x v="2"/>
    <x v="7"/>
    <n v="2"/>
    <s v="08-02"/>
  </r>
  <r>
    <x v="935"/>
    <x v="46"/>
    <n v="62.65"/>
    <n v="62.66"/>
    <n v="32.71"/>
    <s v="30/07/2015"/>
    <x v="2"/>
    <x v="7"/>
    <n v="3"/>
    <s v="08-03"/>
  </r>
  <r>
    <x v="936"/>
    <x v="28"/>
    <n v="60.67"/>
    <n v="60.7"/>
    <n v="39.450000000000003"/>
    <s v="30/07/2015"/>
    <x v="2"/>
    <x v="7"/>
    <n v="4"/>
    <s v="08-04"/>
  </r>
  <r>
    <x v="937"/>
    <x v="47"/>
    <n v="62.28"/>
    <n v="62.44"/>
    <n v="46.94"/>
    <s v="30/07/2015"/>
    <x v="2"/>
    <x v="7"/>
    <n v="5"/>
    <s v="08-05"/>
  </r>
  <r>
    <x v="938"/>
    <x v="30"/>
    <n v="61.26"/>
    <n v="61.3"/>
    <n v="40.950000000000003"/>
    <s v="06/08/2015"/>
    <x v="2"/>
    <x v="7"/>
    <n v="6"/>
    <s v="08-06"/>
  </r>
  <r>
    <x v="939"/>
    <x v="46"/>
    <n v="62.3"/>
    <n v="62.44"/>
    <n v="47.61"/>
    <s v="06/08/2015"/>
    <x v="2"/>
    <x v="7"/>
    <n v="7"/>
    <s v="08-07"/>
  </r>
  <r>
    <x v="940"/>
    <x v="45"/>
    <n v="62.35"/>
    <n v="62.41"/>
    <n v="42.47"/>
    <s v="06/08/2015"/>
    <x v="2"/>
    <x v="7"/>
    <n v="8"/>
    <s v="08-08"/>
  </r>
  <r>
    <x v="941"/>
    <x v="68"/>
    <n v="61.89"/>
    <n v="61.94"/>
    <n v="43.23"/>
    <s v="06/08/2015"/>
    <x v="2"/>
    <x v="7"/>
    <n v="9"/>
    <s v="08-09"/>
  </r>
  <r>
    <x v="942"/>
    <x v="32"/>
    <n v="61.98"/>
    <n v="62.07"/>
    <n v="45.55"/>
    <s v="06/08/2015"/>
    <x v="2"/>
    <x v="7"/>
    <n v="10"/>
    <s v="08-10"/>
  </r>
  <r>
    <x v="943"/>
    <x v="45"/>
    <n v="60.36"/>
    <n v="60.54"/>
    <n v="46.55"/>
    <s v="06/08/2015"/>
    <x v="2"/>
    <x v="7"/>
    <n v="11"/>
    <s v="08-11"/>
  </r>
  <r>
    <x v="944"/>
    <x v="46"/>
    <n v="62.09"/>
    <n v="63.08"/>
    <n v="49.24"/>
    <s v="06/08/2015"/>
    <x v="2"/>
    <x v="7"/>
    <n v="12"/>
    <s v="08-12"/>
  </r>
  <r>
    <x v="945"/>
    <x v="28"/>
    <n v="59.78"/>
    <n v="59.78"/>
    <n v="0"/>
    <s v="13/08/2015"/>
    <x v="2"/>
    <x v="7"/>
    <n v="13"/>
    <s v="08-13"/>
  </r>
  <r>
    <x v="946"/>
    <x v="47"/>
    <n v="62.53"/>
    <n v="62.57"/>
    <n v="42.24"/>
    <s v="13/08/2015"/>
    <x v="2"/>
    <x v="7"/>
    <n v="14"/>
    <s v="08-14"/>
  </r>
  <r>
    <x v="947"/>
    <x v="27"/>
    <n v="60.3"/>
    <n v="60.38"/>
    <n v="42.66"/>
    <s v="13/08/2015"/>
    <x v="2"/>
    <x v="7"/>
    <n v="15"/>
    <s v="08-15"/>
  </r>
  <r>
    <x v="948"/>
    <x v="52"/>
    <n v="61.91"/>
    <n v="61.95"/>
    <n v="41.39"/>
    <s v="13/08/2015"/>
    <x v="2"/>
    <x v="7"/>
    <n v="16"/>
    <s v="08-16"/>
  </r>
  <r>
    <x v="949"/>
    <x v="58"/>
    <n v="63.64"/>
    <n v="63.65"/>
    <n v="34.1"/>
    <s v="13/08/2015"/>
    <x v="2"/>
    <x v="7"/>
    <n v="17"/>
    <s v="08-17"/>
  </r>
  <r>
    <x v="950"/>
    <x v="28"/>
    <n v="59.7"/>
    <n v="59.96"/>
    <n v="44.7"/>
    <s v="13/08/2015"/>
    <x v="2"/>
    <x v="7"/>
    <n v="18"/>
    <s v="08-18"/>
  </r>
  <r>
    <x v="951"/>
    <x v="59"/>
    <n v="63.91"/>
    <n v="63.97"/>
    <n v="42.83"/>
    <s v="13/08/2015"/>
    <x v="2"/>
    <x v="7"/>
    <n v="19"/>
    <s v="08-19"/>
  </r>
  <r>
    <x v="952"/>
    <x v="18"/>
    <n v="59.97"/>
    <n v="60.32"/>
    <n v="49.31"/>
    <s v="20/08/2015"/>
    <x v="2"/>
    <x v="7"/>
    <n v="20"/>
    <s v="08-20"/>
  </r>
  <r>
    <x v="953"/>
    <x v="18"/>
    <n v="61.52"/>
    <n v="61.52"/>
    <n v="33.04"/>
    <s v="20/08/2015"/>
    <x v="2"/>
    <x v="7"/>
    <n v="21"/>
    <s v="08-21"/>
  </r>
  <r>
    <x v="954"/>
    <x v="45"/>
    <n v="61.49"/>
    <n v="61.87"/>
    <n v="49.62"/>
    <s v="20/08/2015"/>
    <x v="2"/>
    <x v="7"/>
    <n v="22"/>
    <s v="08-22"/>
  </r>
  <r>
    <x v="955"/>
    <x v="18"/>
    <n v="60.73"/>
    <n v="60.81"/>
    <n v="43.33"/>
    <s v="20/08/2015"/>
    <x v="2"/>
    <x v="7"/>
    <n v="23"/>
    <s v="08-23"/>
  </r>
  <r>
    <x v="956"/>
    <x v="41"/>
    <n v="60.22"/>
    <n v="60.52"/>
    <n v="47.61"/>
    <s v="20/08/2015"/>
    <x v="2"/>
    <x v="7"/>
    <n v="24"/>
    <s v="08-24"/>
  </r>
  <r>
    <x v="957"/>
    <x v="23"/>
    <n v="62.51"/>
    <n v="62.89"/>
    <n v="52.11"/>
    <s v="20/08/2015"/>
    <x v="2"/>
    <x v="7"/>
    <n v="25"/>
    <s v="08-25"/>
  </r>
  <r>
    <x v="958"/>
    <x v="59"/>
    <n v="61.04"/>
    <n v="61.57"/>
    <n v="47.53"/>
    <s v="20/08/2015"/>
    <x v="2"/>
    <x v="7"/>
    <n v="26"/>
    <s v="08-26"/>
  </r>
  <r>
    <x v="959"/>
    <x v="39"/>
    <n v="60.24"/>
    <n v="60.44"/>
    <n v="47.01"/>
    <s v="27/08/2015"/>
    <x v="2"/>
    <x v="7"/>
    <n v="27"/>
    <s v="08-27"/>
  </r>
  <r>
    <x v="960"/>
    <x v="29"/>
    <n v="59.58"/>
    <n v="59.91"/>
    <n v="47.03"/>
    <s v="27/08/2015"/>
    <x v="2"/>
    <x v="7"/>
    <n v="28"/>
    <s v="08-28"/>
  </r>
  <r>
    <x v="961"/>
    <x v="48"/>
    <n v="61.84"/>
    <n v="61.85"/>
    <n v="35.04"/>
    <s v="27/08/2015"/>
    <x v="2"/>
    <x v="7"/>
    <n v="29"/>
    <s v="08-29"/>
  </r>
  <r>
    <x v="962"/>
    <x v="19"/>
    <n v="61.84"/>
    <n v="61.9"/>
    <n v="43.42"/>
    <s v="27/08/2015"/>
    <x v="2"/>
    <x v="7"/>
    <n v="30"/>
    <s v="08-30"/>
  </r>
  <r>
    <x v="963"/>
    <x v="19"/>
    <n v="59.98"/>
    <n v="60.73"/>
    <n v="48.62"/>
    <s v="27/08/2015"/>
    <x v="2"/>
    <x v="7"/>
    <n v="31"/>
    <s v="08-31"/>
  </r>
  <r>
    <x v="964"/>
    <x v="50"/>
    <n v="62.88"/>
    <n v="62.93"/>
    <n v="44"/>
    <s v="27/08/2015"/>
    <x v="2"/>
    <x v="8"/>
    <n v="1"/>
    <s v="09-01"/>
  </r>
  <r>
    <x v="965"/>
    <x v="31"/>
    <n v="60.35"/>
    <n v="60.45"/>
    <n v="44.26"/>
    <s v="27/08/2015"/>
    <x v="2"/>
    <x v="8"/>
    <n v="2"/>
    <s v="09-02"/>
  </r>
  <r>
    <x v="966"/>
    <x v="69"/>
    <n v="60.78"/>
    <n v="60.87"/>
    <n v="43.78"/>
    <s v="10/09/2015"/>
    <x v="2"/>
    <x v="8"/>
    <n v="10"/>
    <s v="09-10"/>
  </r>
  <r>
    <x v="967"/>
    <x v="61"/>
    <n v="60.34"/>
    <n v="60.57"/>
    <n v="47.82"/>
    <s v="10/09/2015"/>
    <x v="2"/>
    <x v="8"/>
    <n v="11"/>
    <s v="09-11"/>
  </r>
  <r>
    <x v="968"/>
    <x v="27"/>
    <n v="59.91"/>
    <n v="60.34"/>
    <n v="50.08"/>
    <s v="10/09/2015"/>
    <x v="2"/>
    <x v="8"/>
    <n v="12"/>
    <s v="09-12"/>
  </r>
  <r>
    <x v="969"/>
    <x v="59"/>
    <n v="63.16"/>
    <n v="63.24"/>
    <n v="45.65"/>
    <s v="10/09/2015"/>
    <x v="2"/>
    <x v="8"/>
    <n v="13"/>
    <s v="09-13"/>
  </r>
  <r>
    <x v="970"/>
    <x v="40"/>
    <n v="63.24"/>
    <n v="63.33"/>
    <n v="46.03"/>
    <s v="10/09/2015"/>
    <x v="2"/>
    <x v="8"/>
    <n v="14"/>
    <s v="09-14"/>
  </r>
  <r>
    <x v="971"/>
    <x v="19"/>
    <n v="60.22"/>
    <n v="60.45"/>
    <n v="46.12"/>
    <s v="10/09/2015"/>
    <x v="2"/>
    <x v="8"/>
    <n v="15"/>
    <s v="09-15"/>
  </r>
  <r>
    <x v="972"/>
    <x v="43"/>
    <n v="60.45"/>
    <n v="60.48"/>
    <n v="38.29"/>
    <s v="10/09/2015"/>
    <x v="2"/>
    <x v="8"/>
    <n v="16"/>
    <s v="09-16"/>
  </r>
  <r>
    <x v="973"/>
    <x v="27"/>
    <n v="61.61"/>
    <n v="61.71"/>
    <n v="44.92"/>
    <s v="17/09/2015"/>
    <x v="2"/>
    <x v="8"/>
    <n v="17"/>
    <s v="09-17"/>
  </r>
  <r>
    <x v="974"/>
    <x v="31"/>
    <n v="59.95"/>
    <n v="60.17"/>
    <n v="47.07"/>
    <s v="17/09/2015"/>
    <x v="2"/>
    <x v="8"/>
    <n v="18"/>
    <s v="09-18"/>
  </r>
  <r>
    <x v="975"/>
    <x v="47"/>
    <n v="60.1"/>
    <n v="60.6"/>
    <n v="47.47"/>
    <s v="17/09/2015"/>
    <x v="2"/>
    <x v="8"/>
    <n v="19"/>
    <s v="09-19"/>
  </r>
  <r>
    <x v="976"/>
    <x v="50"/>
    <n v="63.19"/>
    <n v="63.23"/>
    <n v="33.229999999999997"/>
    <s v="17/09/2015"/>
    <x v="2"/>
    <x v="8"/>
    <n v="20"/>
    <s v="09-20"/>
  </r>
  <r>
    <x v="977"/>
    <x v="54"/>
    <n v="60.88"/>
    <n v="60.91"/>
    <n v="39.18"/>
    <s v="17/09/2015"/>
    <x v="2"/>
    <x v="8"/>
    <n v="21"/>
    <s v="09-21"/>
  </r>
  <r>
    <x v="978"/>
    <x v="46"/>
    <n v="62.76"/>
    <n v="62.86"/>
    <n v="46.81"/>
    <s v="17/09/2015"/>
    <x v="2"/>
    <x v="8"/>
    <n v="22"/>
    <s v="09-22"/>
  </r>
  <r>
    <x v="979"/>
    <x v="81"/>
    <n v="65.260000000000005"/>
    <n v="65.34"/>
    <n v="43.07"/>
    <s v="17/09/2015"/>
    <x v="2"/>
    <x v="8"/>
    <n v="23"/>
    <s v="09-23"/>
  </r>
  <r>
    <x v="980"/>
    <x v="48"/>
    <n v="63.98"/>
    <n v="64.02"/>
    <n v="43.6"/>
    <s v="24/09/2015"/>
    <x v="2"/>
    <x v="8"/>
    <n v="24"/>
    <s v="09-24"/>
  </r>
  <r>
    <x v="981"/>
    <x v="53"/>
    <n v="64.89"/>
    <n v="65.14"/>
    <n v="47.11"/>
    <s v="24/09/2015"/>
    <x v="2"/>
    <x v="8"/>
    <n v="25"/>
    <s v="09-25"/>
  </r>
  <r>
    <x v="982"/>
    <x v="13"/>
    <n v="60.61"/>
    <n v="61.03"/>
    <n v="47"/>
    <s v="24/09/2015"/>
    <x v="2"/>
    <x v="8"/>
    <n v="26"/>
    <s v="09-26"/>
  </r>
  <r>
    <x v="983"/>
    <x v="43"/>
    <n v="61.21"/>
    <n v="61.25"/>
    <n v="40.729999999999997"/>
    <s v="24/09/2015"/>
    <x v="2"/>
    <x v="8"/>
    <n v="27"/>
    <s v="09-27"/>
  </r>
  <r>
    <x v="984"/>
    <x v="47"/>
    <n v="60.49"/>
    <n v="60.57"/>
    <n v="43.53"/>
    <s v="24/09/2015"/>
    <x v="2"/>
    <x v="8"/>
    <n v="28"/>
    <s v="09-28"/>
  </r>
  <r>
    <x v="985"/>
    <x v="44"/>
    <n v="60.43"/>
    <n v="60.51"/>
    <n v="42.92"/>
    <s v="24/09/2015"/>
    <x v="2"/>
    <x v="8"/>
    <n v="29"/>
    <s v="09-29"/>
  </r>
  <r>
    <x v="986"/>
    <x v="61"/>
    <n v="63.46"/>
    <n v="63.57"/>
    <n v="45.85"/>
    <s v="24/09/2015"/>
    <x v="2"/>
    <x v="8"/>
    <n v="30"/>
    <s v="09-30"/>
  </r>
  <r>
    <x v="987"/>
    <x v="27"/>
    <n v="62.56"/>
    <n v="62.65"/>
    <n v="45.76"/>
    <s v="05/11/2015"/>
    <x v="2"/>
    <x v="10"/>
    <n v="5"/>
    <s v="11-05"/>
  </r>
  <r>
    <x v="988"/>
    <x v="47"/>
    <n v="61.78"/>
    <n v="61.9"/>
    <n v="41.31"/>
    <s v="05/11/2015"/>
    <x v="2"/>
    <x v="10"/>
    <n v="6"/>
    <s v="11-06"/>
  </r>
  <r>
    <x v="989"/>
    <x v="19"/>
    <n v="60.79"/>
    <n v="60.86"/>
    <n v="42.96"/>
    <s v="05/11/2015"/>
    <x v="2"/>
    <x v="10"/>
    <n v="7"/>
    <s v="11-07"/>
  </r>
  <r>
    <x v="990"/>
    <x v="18"/>
    <n v="60.64"/>
    <n v="60.77"/>
    <n v="45.52"/>
    <s v="05/11/2015"/>
    <x v="2"/>
    <x v="10"/>
    <n v="8"/>
    <s v="11-08"/>
  </r>
  <r>
    <x v="991"/>
    <x v="54"/>
    <n v="62.41"/>
    <n v="62.45"/>
    <n v="41.67"/>
    <s v="05/11/2015"/>
    <x v="2"/>
    <x v="10"/>
    <n v="9"/>
    <s v="11-09"/>
  </r>
  <r>
    <x v="992"/>
    <x v="53"/>
    <n v="61.7"/>
    <n v="61.92"/>
    <n v="48.82"/>
    <s v="05/11/2015"/>
    <x v="2"/>
    <x v="10"/>
    <n v="10"/>
    <s v="11-10"/>
  </r>
  <r>
    <x v="993"/>
    <x v="40"/>
    <n v="61.22"/>
    <n v="61.37"/>
    <n v="46.74"/>
    <s v="05/11/2015"/>
    <x v="2"/>
    <x v="10"/>
    <n v="11"/>
    <s v="11-11"/>
  </r>
  <r>
    <x v="994"/>
    <x v="56"/>
    <n v="63.78"/>
    <n v="63.94"/>
    <n v="49.35"/>
    <s v="12/11/2015"/>
    <x v="2"/>
    <x v="10"/>
    <n v="12"/>
    <s v="11-12"/>
  </r>
  <r>
    <x v="995"/>
    <x v="51"/>
    <n v="62.24"/>
    <n v="62.39"/>
    <n v="47.76"/>
    <s v="12/11/2015"/>
    <x v="2"/>
    <x v="10"/>
    <n v="13"/>
    <s v="11-13"/>
  </r>
  <r>
    <x v="996"/>
    <x v="29"/>
    <n v="61.7"/>
    <n v="61.93"/>
    <n v="42.93"/>
    <s v="12/11/2015"/>
    <x v="2"/>
    <x v="10"/>
    <n v="14"/>
    <s v="11-14"/>
  </r>
  <r>
    <x v="997"/>
    <x v="53"/>
    <n v="62.82"/>
    <n v="62.84"/>
    <n v="40.39"/>
    <s v="12/11/2015"/>
    <x v="2"/>
    <x v="10"/>
    <n v="15"/>
    <s v="11-15"/>
  </r>
  <r>
    <x v="998"/>
    <x v="29"/>
    <n v="63.2"/>
    <n v="63.28"/>
    <n v="45.42"/>
    <s v="12/11/2015"/>
    <x v="2"/>
    <x v="10"/>
    <n v="16"/>
    <s v="11-16"/>
  </r>
  <r>
    <x v="999"/>
    <x v="11"/>
    <n v="59.46"/>
    <n v="59.62"/>
    <n v="45.07"/>
    <s v="12/11/2015"/>
    <x v="2"/>
    <x v="10"/>
    <n v="17"/>
    <s v="11-17"/>
  </r>
  <r>
    <x v="1000"/>
    <x v="27"/>
    <n v="58.57"/>
    <n v="58.67"/>
    <n v="41.89"/>
    <s v="12/11/2015"/>
    <x v="2"/>
    <x v="10"/>
    <n v="18"/>
    <s v="11-18"/>
  </r>
  <r>
    <x v="1001"/>
    <x v="36"/>
    <n v="59.78"/>
    <n v="59.88"/>
    <n v="43.55"/>
    <s v="19/11/2015"/>
    <x v="2"/>
    <x v="10"/>
    <n v="19"/>
    <s v="11-19"/>
  </r>
  <r>
    <x v="1002"/>
    <x v="30"/>
    <n v="60.76"/>
    <n v="61"/>
    <n v="48.28"/>
    <s v="19/11/2015"/>
    <x v="2"/>
    <x v="10"/>
    <n v="20"/>
    <s v="11-20"/>
  </r>
  <r>
    <x v="1003"/>
    <x v="12"/>
    <n v="60.23"/>
    <n v="60.68"/>
    <n v="49.02"/>
    <s v="19/11/2015"/>
    <x v="2"/>
    <x v="10"/>
    <n v="21"/>
    <s v="11-21"/>
  </r>
  <r>
    <x v="1004"/>
    <x v="27"/>
    <n v="60.59"/>
    <n v="60.75"/>
    <n v="46.15"/>
    <s v="19/11/2015"/>
    <x v="2"/>
    <x v="10"/>
    <n v="22"/>
    <s v="11-22"/>
  </r>
  <r>
    <x v="1005"/>
    <x v="32"/>
    <n v="63.48"/>
    <n v="63.64"/>
    <n v="49.32"/>
    <s v="19/11/2015"/>
    <x v="2"/>
    <x v="10"/>
    <n v="23"/>
    <s v="11-23"/>
  </r>
  <r>
    <x v="1006"/>
    <x v="68"/>
    <n v="63.56"/>
    <n v="63.62"/>
    <n v="44.77"/>
    <s v="19/11/2015"/>
    <x v="2"/>
    <x v="10"/>
    <n v="24"/>
    <s v="11-24"/>
  </r>
  <r>
    <x v="1007"/>
    <x v="55"/>
    <n v="59.84"/>
    <n v="59.88"/>
    <n v="39.97"/>
    <s v="19/11/2015"/>
    <x v="2"/>
    <x v="10"/>
    <n v="25"/>
    <s v="11-25"/>
  </r>
  <r>
    <x v="1008"/>
    <x v="48"/>
    <n v="62.56"/>
    <n v="62.81"/>
    <n v="50.28"/>
    <s v="26/11/2015"/>
    <x v="2"/>
    <x v="10"/>
    <n v="26"/>
    <s v="11-26"/>
  </r>
  <r>
    <x v="1009"/>
    <x v="31"/>
    <n v="63.2"/>
    <n v="64.510000000000005"/>
    <n v="56.56"/>
    <s v="26/11/2015"/>
    <x v="2"/>
    <x v="10"/>
    <n v="27"/>
    <s v="11-27"/>
  </r>
  <r>
    <x v="1010"/>
    <x v="30"/>
    <n v="60.29"/>
    <n v="60.84"/>
    <n v="44.9"/>
    <s v="26/11/2015"/>
    <x v="2"/>
    <x v="10"/>
    <n v="28"/>
    <s v="11-28"/>
  </r>
  <r>
    <x v="1011"/>
    <x v="40"/>
    <n v="61.42"/>
    <n v="61.42"/>
    <n v="32.51"/>
    <s v="26/11/2015"/>
    <x v="2"/>
    <x v="10"/>
    <n v="29"/>
    <s v="11-29"/>
  </r>
  <r>
    <x v="1012"/>
    <x v="32"/>
    <n v="61.95"/>
    <n v="62.03"/>
    <n v="44.14"/>
    <s v="26/11/2015"/>
    <x v="2"/>
    <x v="10"/>
    <n v="30"/>
    <s v="11-30"/>
  </r>
  <r>
    <x v="1013"/>
    <x v="26"/>
    <n v="59.87"/>
    <n v="60.23"/>
    <n v="49.23"/>
    <s v="26/11/2015"/>
    <x v="2"/>
    <x v="11"/>
    <n v="1"/>
    <s v="12-01"/>
  </r>
  <r>
    <x v="1014"/>
    <x v="29"/>
    <n v="60.69"/>
    <n v="60.82"/>
    <n v="45.66"/>
    <s v="26/11/2015"/>
    <x v="2"/>
    <x v="11"/>
    <n v="2"/>
    <s v="12-02"/>
  </r>
  <r>
    <x v="1015"/>
    <x v="32"/>
    <n v="62.97"/>
    <n v="63.57"/>
    <n v="50.78"/>
    <s v="03/12/2015"/>
    <x v="2"/>
    <x v="11"/>
    <n v="3"/>
    <s v="12-03"/>
  </r>
  <r>
    <x v="1016"/>
    <x v="58"/>
    <n v="61.95"/>
    <n v="62.37"/>
    <n v="45.63"/>
    <s v="03/12/2015"/>
    <x v="2"/>
    <x v="11"/>
    <n v="4"/>
    <s v="12-04"/>
  </r>
  <r>
    <x v="1017"/>
    <x v="30"/>
    <n v="59.83"/>
    <n v="60.13"/>
    <n v="45.37"/>
    <s v="03/12/2015"/>
    <x v="2"/>
    <x v="11"/>
    <n v="5"/>
    <s v="12-05"/>
  </r>
  <r>
    <x v="1018"/>
    <x v="31"/>
    <n v="59.54"/>
    <n v="59.65"/>
    <n v="43.58"/>
    <s v="03/12/2015"/>
    <x v="2"/>
    <x v="11"/>
    <n v="6"/>
    <s v="12-06"/>
  </r>
  <r>
    <x v="1019"/>
    <x v="34"/>
    <n v="58.67"/>
    <n v="59.06"/>
    <n v="48.09"/>
    <s v="03/12/2015"/>
    <x v="2"/>
    <x v="11"/>
    <n v="7"/>
    <s v="12-07"/>
  </r>
  <r>
    <x v="1020"/>
    <x v="40"/>
    <n v="61.68"/>
    <n v="61.79"/>
    <n v="45.51"/>
    <s v="03/12/2015"/>
    <x v="2"/>
    <x v="11"/>
    <n v="8"/>
    <s v="12-08"/>
  </r>
  <r>
    <x v="1021"/>
    <x v="43"/>
    <n v="61.46"/>
    <n v="61.71"/>
    <n v="47.87"/>
    <s v="03/12/2015"/>
    <x v="2"/>
    <x v="11"/>
    <n v="9"/>
    <s v="12-09"/>
  </r>
  <r>
    <x v="1022"/>
    <x v="31"/>
    <n v="62.08"/>
    <n v="62.22"/>
    <n v="47.23"/>
    <s v="10/12/2015"/>
    <x v="2"/>
    <x v="11"/>
    <n v="10"/>
    <s v="12-10"/>
  </r>
  <r>
    <x v="1023"/>
    <x v="27"/>
    <n v="62.85"/>
    <n v="62.97"/>
    <n v="47.58"/>
    <s v="10/12/2015"/>
    <x v="2"/>
    <x v="11"/>
    <n v="11"/>
    <s v="12-11"/>
  </r>
  <r>
    <x v="1024"/>
    <x v="33"/>
    <n v="60.04"/>
    <n v="61.25"/>
    <n v="48.43"/>
    <s v="10/12/2015"/>
    <x v="2"/>
    <x v="11"/>
    <n v="12"/>
    <s v="12-12"/>
  </r>
  <r>
    <x v="1025"/>
    <x v="44"/>
    <n v="61.81"/>
    <n v="62.05"/>
    <n v="49.39"/>
    <s v="10/12/2015"/>
    <x v="2"/>
    <x v="11"/>
    <n v="13"/>
    <s v="12-13"/>
  </r>
  <r>
    <x v="1026"/>
    <x v="36"/>
    <n v="61.65"/>
    <n v="61.89"/>
    <n v="49.26"/>
    <s v="10/12/2015"/>
    <x v="2"/>
    <x v="11"/>
    <n v="14"/>
    <s v="12-14"/>
  </r>
  <r>
    <x v="1027"/>
    <x v="13"/>
    <n v="60.04"/>
    <n v="60.36"/>
    <n v="48.98"/>
    <s v="10/12/2015"/>
    <x v="2"/>
    <x v="11"/>
    <n v="15"/>
    <s v="12-15"/>
  </r>
  <r>
    <x v="1028"/>
    <x v="45"/>
    <n v="60.78"/>
    <n v="61.14"/>
    <n v="50.17"/>
    <s v="10/12/2015"/>
    <x v="2"/>
    <x v="11"/>
    <n v="16"/>
    <s v="12-16"/>
  </r>
  <r>
    <x v="1029"/>
    <x v="30"/>
    <n v="61.1"/>
    <n v="62.45"/>
    <n v="56.72"/>
    <s v="17/12/2015"/>
    <x v="2"/>
    <x v="11"/>
    <n v="17"/>
    <s v="12-17"/>
  </r>
  <r>
    <x v="1030"/>
    <x v="19"/>
    <n v="62.6"/>
    <n v="62.66"/>
    <n v="42.87"/>
    <s v="17/12/2015"/>
    <x v="2"/>
    <x v="11"/>
    <n v="18"/>
    <s v="12-18"/>
  </r>
  <r>
    <x v="1031"/>
    <x v="13"/>
    <n v="59.91"/>
    <n v="60.4"/>
    <n v="49.16"/>
    <s v="17/12/2015"/>
    <x v="2"/>
    <x v="11"/>
    <n v="19"/>
    <s v="12-19"/>
  </r>
  <r>
    <x v="1032"/>
    <x v="55"/>
    <n v="61.05"/>
    <n v="63.56"/>
    <n v="54.7"/>
    <s v="17/12/2015"/>
    <x v="2"/>
    <x v="11"/>
    <n v="20"/>
    <s v="12-20"/>
  </r>
  <r>
    <x v="1033"/>
    <x v="31"/>
    <n v="63.36"/>
    <n v="63.49"/>
    <n v="48.36"/>
    <s v="17/12/2015"/>
    <x v="2"/>
    <x v="11"/>
    <n v="21"/>
    <s v="12-21"/>
  </r>
  <r>
    <x v="1034"/>
    <x v="54"/>
    <n v="61.87"/>
    <n v="62.95"/>
    <n v="50.57"/>
    <s v="17/12/2015"/>
    <x v="2"/>
    <x v="11"/>
    <n v="22"/>
    <s v="12-22"/>
  </r>
  <r>
    <x v="1035"/>
    <x v="51"/>
    <n v="63.51"/>
    <n v="63.68"/>
    <n v="45.09"/>
    <s v="17/12/2015"/>
    <x v="2"/>
    <x v="11"/>
    <n v="23"/>
    <s v="12-23"/>
  </r>
  <r>
    <x v="1036"/>
    <x v="37"/>
    <n v="59.57"/>
    <n v="59.81"/>
    <n v="47.05"/>
    <s v="24/12/2015"/>
    <x v="2"/>
    <x v="11"/>
    <n v="24"/>
    <s v="12-24"/>
  </r>
  <r>
    <x v="1037"/>
    <x v="77"/>
    <n v="51.73"/>
    <n v="51.99"/>
    <n v="35.130000000000003"/>
    <s v="24/12/2015"/>
    <x v="2"/>
    <x v="11"/>
    <n v="25"/>
    <s v="12-25"/>
  </r>
  <r>
    <x v="1038"/>
    <x v="18"/>
    <n v="60.71"/>
    <n v="60.9"/>
    <n v="40.6"/>
    <s v="24/12/2015"/>
    <x v="2"/>
    <x v="11"/>
    <n v="26"/>
    <s v="12-26"/>
  </r>
  <r>
    <x v="1039"/>
    <x v="47"/>
    <n v="60.79"/>
    <n v="61.86"/>
    <n v="55.26"/>
    <s v="24/12/2015"/>
    <x v="2"/>
    <x v="11"/>
    <n v="27"/>
    <s v="12-27"/>
  </r>
  <r>
    <x v="1040"/>
    <x v="43"/>
    <n v="62.25"/>
    <n v="62.53"/>
    <n v="44.82"/>
    <s v="24/12/2015"/>
    <x v="2"/>
    <x v="11"/>
    <n v="28"/>
    <s v="12-28"/>
  </r>
  <r>
    <x v="1041"/>
    <x v="61"/>
    <n v="63.96"/>
    <n v="64.319999999999993"/>
    <n v="48.56"/>
    <s v="24/12/2015"/>
    <x v="2"/>
    <x v="11"/>
    <n v="29"/>
    <s v="12-29"/>
  </r>
  <r>
    <x v="1042"/>
    <x v="46"/>
    <n v="61.26"/>
    <n v="62.04"/>
    <n v="53.62"/>
    <s v="24/12/2015"/>
    <x v="2"/>
    <x v="11"/>
    <n v="30"/>
    <s v="12-30"/>
  </r>
  <r>
    <x v="1043"/>
    <x v="20"/>
    <n v="59"/>
    <n v="68.66"/>
    <n v="58.23"/>
    <s v="01/01/2016"/>
    <x v="3"/>
    <x v="0"/>
    <n v="1"/>
    <s v="01-01"/>
  </r>
  <r>
    <x v="1044"/>
    <x v="85"/>
    <n v="60.84"/>
    <n v="61.19"/>
    <n v="42.89"/>
    <s v="01/01/2016"/>
    <x v="3"/>
    <x v="0"/>
    <n v="2"/>
    <s v="01-02"/>
  </r>
  <r>
    <x v="1045"/>
    <x v="52"/>
    <n v="62.66"/>
    <n v="62.74"/>
    <n v="43.86"/>
    <s v="01/01/2016"/>
    <x v="3"/>
    <x v="0"/>
    <n v="3"/>
    <s v="01-03"/>
  </r>
  <r>
    <x v="1046"/>
    <x v="48"/>
    <n v="61.87"/>
    <n v="62.03"/>
    <n v="47.47"/>
    <s v="01/01/2016"/>
    <x v="3"/>
    <x v="0"/>
    <n v="4"/>
    <s v="01-04"/>
  </r>
  <r>
    <x v="1047"/>
    <x v="86"/>
    <n v="61.58"/>
    <n v="61.68"/>
    <n v="45.34"/>
    <s v="01/01/2016"/>
    <x v="3"/>
    <x v="0"/>
    <n v="5"/>
    <s v="01-05"/>
  </r>
  <r>
    <x v="1048"/>
    <x v="54"/>
    <n v="61.3"/>
    <n v="61.54"/>
    <n v="48.72"/>
    <s v="01/01/2016"/>
    <x v="3"/>
    <x v="0"/>
    <n v="6"/>
    <s v="01-06"/>
  </r>
  <r>
    <x v="1049"/>
    <x v="52"/>
    <n v="59.33"/>
    <n v="59.58"/>
    <n v="46.1"/>
    <s v="01/01/2016"/>
    <x v="3"/>
    <x v="0"/>
    <n v="7"/>
    <s v="01-07"/>
  </r>
  <r>
    <x v="1050"/>
    <x v="56"/>
    <n v="61.11"/>
    <n v="61.24"/>
    <n v="46.04"/>
    <s v="08/01/2016"/>
    <x v="3"/>
    <x v="0"/>
    <n v="8"/>
    <s v="01-08"/>
  </r>
  <r>
    <x v="1051"/>
    <x v="30"/>
    <n v="58.41"/>
    <n v="58.69"/>
    <n v="44.15"/>
    <s v="08/01/2016"/>
    <x v="3"/>
    <x v="0"/>
    <n v="9"/>
    <s v="01-09"/>
  </r>
  <r>
    <x v="1052"/>
    <x v="53"/>
    <n v="60.09"/>
    <n v="60.21"/>
    <n v="44.4"/>
    <s v="08/01/2016"/>
    <x v="3"/>
    <x v="0"/>
    <n v="10"/>
    <s v="01-10"/>
  </r>
  <r>
    <x v="1053"/>
    <x v="87"/>
    <n v="63.93"/>
    <n v="64.59"/>
    <n v="51.36"/>
    <s v="08/01/2016"/>
    <x v="3"/>
    <x v="0"/>
    <n v="11"/>
    <s v="01-11"/>
  </r>
  <r>
    <x v="1054"/>
    <x v="43"/>
    <n v="62.06"/>
    <n v="62.56"/>
    <n v="48.22"/>
    <s v="08/01/2016"/>
    <x v="3"/>
    <x v="0"/>
    <n v="12"/>
    <s v="01-12"/>
  </r>
  <r>
    <x v="1055"/>
    <x v="27"/>
    <n v="61.4"/>
    <n v="61.74"/>
    <n v="50.46"/>
    <s v="08/01/2016"/>
    <x v="3"/>
    <x v="0"/>
    <n v="13"/>
    <s v="01-13"/>
  </r>
  <r>
    <x v="1056"/>
    <x v="68"/>
    <n v="59.71"/>
    <n v="60.12"/>
    <n v="49.73"/>
    <s v="08/01/2016"/>
    <x v="3"/>
    <x v="0"/>
    <n v="14"/>
    <s v="01-14"/>
  </r>
  <r>
    <x v="1057"/>
    <x v="41"/>
    <n v="60.81"/>
    <n v="61.23"/>
    <n v="50.87"/>
    <s v="15/01/2016"/>
    <x v="3"/>
    <x v="0"/>
    <n v="15"/>
    <s v="01-15"/>
  </r>
  <r>
    <x v="1058"/>
    <x v="5"/>
    <n v="58.71"/>
    <n v="59.01"/>
    <n v="41.04"/>
    <s v="15/01/2016"/>
    <x v="3"/>
    <x v="0"/>
    <n v="16"/>
    <s v="01-16"/>
  </r>
  <r>
    <x v="1059"/>
    <x v="48"/>
    <n v="60.7"/>
    <n v="60.78"/>
    <n v="38.9"/>
    <s v="15/01/2016"/>
    <x v="3"/>
    <x v="0"/>
    <n v="17"/>
    <s v="01-17"/>
  </r>
  <r>
    <x v="1060"/>
    <x v="55"/>
    <n v="59.69"/>
    <n v="59.82"/>
    <n v="44.25"/>
    <s v="15/01/2016"/>
    <x v="3"/>
    <x v="0"/>
    <n v="18"/>
    <s v="01-18"/>
  </r>
  <r>
    <x v="1061"/>
    <x v="32"/>
    <n v="60.25"/>
    <n v="60.82"/>
    <n v="49.72"/>
    <s v="15/01/2016"/>
    <x v="3"/>
    <x v="0"/>
    <n v="19"/>
    <s v="01-19"/>
  </r>
  <r>
    <x v="1062"/>
    <x v="45"/>
    <n v="58.62"/>
    <n v="58.89"/>
    <n v="46.74"/>
    <s v="15/01/2016"/>
    <x v="3"/>
    <x v="0"/>
    <n v="20"/>
    <s v="01-20"/>
  </r>
  <r>
    <x v="1063"/>
    <x v="48"/>
    <n v="58.98"/>
    <n v="59.27"/>
    <n v="47.34"/>
    <s v="15/01/2016"/>
    <x v="3"/>
    <x v="0"/>
    <n v="21"/>
    <s v="01-21"/>
  </r>
  <r>
    <x v="1064"/>
    <x v="47"/>
    <n v="60.49"/>
    <n v="60.77"/>
    <n v="48.79"/>
    <s v="22/01/2016"/>
    <x v="3"/>
    <x v="0"/>
    <n v="22"/>
    <s v="01-22"/>
  </r>
  <r>
    <x v="1065"/>
    <x v="18"/>
    <n v="60.91"/>
    <n v="61.06"/>
    <n v="45.88"/>
    <s v="22/01/2016"/>
    <x v="3"/>
    <x v="0"/>
    <n v="23"/>
    <s v="01-23"/>
  </r>
  <r>
    <x v="1066"/>
    <x v="69"/>
    <n v="59.8"/>
    <n v="60.03"/>
    <n v="47.24"/>
    <s v="22/01/2016"/>
    <x v="3"/>
    <x v="0"/>
    <n v="24"/>
    <s v="01-24"/>
  </r>
  <r>
    <x v="1067"/>
    <x v="40"/>
    <n v="60.2"/>
    <n v="60.53"/>
    <n v="49.11"/>
    <s v="22/01/2016"/>
    <x v="3"/>
    <x v="0"/>
    <n v="25"/>
    <s v="01-25"/>
  </r>
  <r>
    <x v="1068"/>
    <x v="58"/>
    <n v="59.88"/>
    <n v="60.25"/>
    <n v="49.4"/>
    <s v="22/01/2016"/>
    <x v="3"/>
    <x v="0"/>
    <n v="26"/>
    <s v="01-26"/>
  </r>
  <r>
    <x v="1069"/>
    <x v="82"/>
    <n v="61.56"/>
    <n v="61.87"/>
    <n v="44.1"/>
    <s v="22/01/2016"/>
    <x v="3"/>
    <x v="0"/>
    <n v="27"/>
    <s v="01-27"/>
  </r>
  <r>
    <x v="1070"/>
    <x v="71"/>
    <n v="61.5"/>
    <n v="61.56"/>
    <n v="43.21"/>
    <s v="22/01/2016"/>
    <x v="3"/>
    <x v="0"/>
    <n v="28"/>
    <s v="01-28"/>
  </r>
  <r>
    <x v="1071"/>
    <x v="88"/>
    <n v="61.25"/>
    <n v="61.54"/>
    <n v="49.62"/>
    <s v="29/01/2016"/>
    <x v="3"/>
    <x v="0"/>
    <n v="29"/>
    <s v="01-29"/>
  </r>
  <r>
    <x v="1072"/>
    <x v="20"/>
    <n v="59.51"/>
    <n v="59.88"/>
    <n v="46.03"/>
    <s v="29/01/2016"/>
    <x v="3"/>
    <x v="0"/>
    <n v="30"/>
    <s v="01-30"/>
  </r>
  <r>
    <x v="1073"/>
    <x v="89"/>
    <n v="61.13"/>
    <n v="61.18"/>
    <n v="41.54"/>
    <s v="29/01/2016"/>
    <x v="3"/>
    <x v="0"/>
    <n v="31"/>
    <s v="01-31"/>
  </r>
  <r>
    <x v="1074"/>
    <x v="58"/>
    <n v="62"/>
    <n v="62.03"/>
    <n v="40.549999999999997"/>
    <s v="29/01/2016"/>
    <x v="3"/>
    <x v="1"/>
    <n v="1"/>
    <s v="02-01"/>
  </r>
  <r>
    <x v="1075"/>
    <x v="28"/>
    <n v="59.38"/>
    <n v="59.7"/>
    <n v="48.19"/>
    <s v="29/01/2016"/>
    <x v="3"/>
    <x v="1"/>
    <n v="2"/>
    <s v="02-02"/>
  </r>
  <r>
    <x v="1076"/>
    <x v="90"/>
    <n v="64.05"/>
    <n v="64.22"/>
    <n v="47.5"/>
    <s v="29/01/2016"/>
    <x v="3"/>
    <x v="1"/>
    <n v="3"/>
    <s v="02-03"/>
  </r>
  <r>
    <x v="1077"/>
    <x v="27"/>
    <n v="60.09"/>
    <n v="60.36"/>
    <n v="48.12"/>
    <s v="29/01/2016"/>
    <x v="3"/>
    <x v="1"/>
    <n v="4"/>
    <s v="02-04"/>
  </r>
  <r>
    <x v="1078"/>
    <x v="23"/>
    <n v="60.58"/>
    <n v="60.66"/>
    <n v="43.12"/>
    <s v="05/02/2016"/>
    <x v="3"/>
    <x v="1"/>
    <n v="5"/>
    <s v="02-05"/>
  </r>
  <r>
    <x v="1079"/>
    <x v="10"/>
    <n v="60.44"/>
    <n v="61.13"/>
    <n v="48.82"/>
    <s v="05/02/2016"/>
    <x v="3"/>
    <x v="1"/>
    <n v="6"/>
    <s v="02-06"/>
  </r>
  <r>
    <x v="1080"/>
    <x v="13"/>
    <n v="59.05"/>
    <n v="59.2"/>
    <n v="43.21"/>
    <s v="05/02/2016"/>
    <x v="3"/>
    <x v="1"/>
    <n v="7"/>
    <s v="02-07"/>
  </r>
  <r>
    <x v="1081"/>
    <x v="30"/>
    <n v="60.89"/>
    <n v="61.07"/>
    <n v="47.04"/>
    <s v="05/02/2016"/>
    <x v="3"/>
    <x v="1"/>
    <n v="8"/>
    <s v="02-08"/>
  </r>
  <r>
    <x v="1082"/>
    <x v="30"/>
    <n v="60.29"/>
    <n v="60.71"/>
    <n v="49.68"/>
    <s v="05/02/2016"/>
    <x v="3"/>
    <x v="1"/>
    <n v="9"/>
    <s v="02-09"/>
  </r>
  <r>
    <x v="1083"/>
    <x v="40"/>
    <n v="62.75"/>
    <n v="63.89"/>
    <n v="57.43"/>
    <s v="05/02/2016"/>
    <x v="3"/>
    <x v="1"/>
    <n v="10"/>
    <s v="02-10"/>
  </r>
  <r>
    <x v="1084"/>
    <x v="20"/>
    <n v="60.26"/>
    <n v="60.52"/>
    <n v="48.14"/>
    <s v="05/02/2016"/>
    <x v="3"/>
    <x v="1"/>
    <n v="11"/>
    <s v="02-11"/>
  </r>
  <r>
    <x v="1085"/>
    <x v="45"/>
    <n v="60.81"/>
    <n v="61.07"/>
    <n v="48.2"/>
    <s v="12/02/2016"/>
    <x v="3"/>
    <x v="1"/>
    <n v="12"/>
    <s v="02-12"/>
  </r>
  <r>
    <x v="1086"/>
    <x v="37"/>
    <n v="59.19"/>
    <n v="59.36"/>
    <n v="44.21"/>
    <s v="12/02/2016"/>
    <x v="3"/>
    <x v="1"/>
    <n v="13"/>
    <s v="02-13"/>
  </r>
  <r>
    <x v="1087"/>
    <x v="28"/>
    <n v="60.28"/>
    <n v="60.32"/>
    <n v="39.96"/>
    <s v="12/02/2016"/>
    <x v="3"/>
    <x v="1"/>
    <n v="14"/>
    <s v="02-14"/>
  </r>
  <r>
    <x v="1088"/>
    <x v="45"/>
    <n v="61.96"/>
    <n v="62.2"/>
    <n v="49.53"/>
    <s v="12/02/2016"/>
    <x v="3"/>
    <x v="1"/>
    <n v="15"/>
    <s v="02-15"/>
  </r>
  <r>
    <x v="1089"/>
    <x v="32"/>
    <n v="61.83"/>
    <n v="62.09"/>
    <n v="49.82"/>
    <s v="12/02/2016"/>
    <x v="3"/>
    <x v="1"/>
    <n v="16"/>
    <s v="02-16"/>
  </r>
  <r>
    <x v="1090"/>
    <x v="18"/>
    <n v="61.04"/>
    <n v="61.38"/>
    <n v="49.52"/>
    <s v="12/02/2016"/>
    <x v="3"/>
    <x v="1"/>
    <n v="17"/>
    <s v="02-17"/>
  </r>
  <r>
    <x v="1091"/>
    <x v="19"/>
    <n v="62.38"/>
    <n v="63.47"/>
    <n v="53.57"/>
    <s v="12/02/2016"/>
    <x v="3"/>
    <x v="1"/>
    <n v="18"/>
    <s v="02-18"/>
  </r>
  <r>
    <x v="1092"/>
    <x v="19"/>
    <n v="60.92"/>
    <n v="61.19"/>
    <n v="48.89"/>
    <s v="19/02/2016"/>
    <x v="3"/>
    <x v="1"/>
    <n v="19"/>
    <s v="02-19"/>
  </r>
  <r>
    <x v="1093"/>
    <x v="26"/>
    <n v="59.32"/>
    <n v="59.53"/>
    <n v="46.29"/>
    <s v="19/02/2016"/>
    <x v="3"/>
    <x v="1"/>
    <n v="20"/>
    <s v="02-20"/>
  </r>
  <r>
    <x v="1094"/>
    <x v="18"/>
    <n v="61.19"/>
    <n v="61.25"/>
    <n v="42.53"/>
    <s v="19/02/2016"/>
    <x v="3"/>
    <x v="1"/>
    <n v="21"/>
    <s v="02-21"/>
  </r>
  <r>
    <x v="1095"/>
    <x v="44"/>
    <n v="60.18"/>
    <n v="60.33"/>
    <n v="45.57"/>
    <s v="19/02/2016"/>
    <x v="3"/>
    <x v="1"/>
    <n v="22"/>
    <s v="02-22"/>
  </r>
  <r>
    <x v="1096"/>
    <x v="19"/>
    <n v="60.65"/>
    <n v="60.84"/>
    <n v="47.13"/>
    <s v="19/02/2016"/>
    <x v="3"/>
    <x v="1"/>
    <n v="23"/>
    <s v="02-23"/>
  </r>
  <r>
    <x v="1097"/>
    <x v="24"/>
    <n v="59.5"/>
    <n v="59.69"/>
    <n v="45.2"/>
    <s v="19/02/2016"/>
    <x v="3"/>
    <x v="1"/>
    <n v="24"/>
    <s v="02-24"/>
  </r>
  <r>
    <x v="1098"/>
    <x v="26"/>
    <n v="59.31"/>
    <n v="59.47"/>
    <n v="45.15"/>
    <s v="19/02/2016"/>
    <x v="3"/>
    <x v="1"/>
    <n v="25"/>
    <s v="02-25"/>
  </r>
  <r>
    <x v="1099"/>
    <x v="4"/>
    <n v="60.58"/>
    <n v="60.64"/>
    <n v="41.97"/>
    <s v="26/02/2016"/>
    <x v="3"/>
    <x v="1"/>
    <n v="26"/>
    <s v="02-26"/>
  </r>
  <r>
    <x v="1100"/>
    <x v="26"/>
    <n v="67.56"/>
    <n v="67.59"/>
    <n v="42.31"/>
    <s v="26/02/2016"/>
    <x v="3"/>
    <x v="1"/>
    <n v="27"/>
    <s v="02-27"/>
  </r>
  <r>
    <x v="1101"/>
    <x v="36"/>
    <n v="59.77"/>
    <n v="60.95"/>
    <n v="50.38"/>
    <s v="26/02/2016"/>
    <x v="3"/>
    <x v="1"/>
    <n v="28"/>
    <s v="02-28"/>
  </r>
  <r>
    <x v="1102"/>
    <x v="4"/>
    <n v="59.98"/>
    <n v="60.32"/>
    <n v="49.17"/>
    <s v="26/02/2016"/>
    <x v="3"/>
    <x v="1"/>
    <n v="29"/>
    <s v="02-29"/>
  </r>
  <r>
    <x v="1103"/>
    <x v="46"/>
    <n v="61.02"/>
    <n v="61.07"/>
    <n v="41.65"/>
    <s v="26/02/2016"/>
    <x v="3"/>
    <x v="2"/>
    <n v="1"/>
    <s v="03-01"/>
  </r>
  <r>
    <x v="1104"/>
    <x v="13"/>
    <n v="59.52"/>
    <n v="59.65"/>
    <n v="40.909999999999997"/>
    <s v="26/02/2016"/>
    <x v="3"/>
    <x v="2"/>
    <n v="2"/>
    <s v="03-02"/>
  </r>
  <r>
    <x v="1105"/>
    <x v="31"/>
    <n v="63.55"/>
    <n v="65.599999999999994"/>
    <n v="54.51"/>
    <s v="26/02/2016"/>
    <x v="3"/>
    <x v="2"/>
    <n v="3"/>
    <s v="03-03"/>
  </r>
  <r>
    <x v="1106"/>
    <x v="19"/>
    <n v="59.67"/>
    <n v="59.84"/>
    <n v="45.57"/>
    <s v="04/03/2016"/>
    <x v="3"/>
    <x v="2"/>
    <n v="4"/>
    <s v="03-04"/>
  </r>
  <r>
    <x v="1107"/>
    <x v="19"/>
    <n v="61.36"/>
    <n v="61.71"/>
    <n v="49.72"/>
    <s v="04/03/2016"/>
    <x v="3"/>
    <x v="2"/>
    <n v="5"/>
    <s v="03-05"/>
  </r>
  <r>
    <x v="1108"/>
    <x v="43"/>
    <n v="63.38"/>
    <n v="63.39"/>
    <n v="31.44"/>
    <s v="04/03/2016"/>
    <x v="3"/>
    <x v="2"/>
    <n v="6"/>
    <s v="03-06"/>
  </r>
  <r>
    <x v="1109"/>
    <x v="43"/>
    <n v="63.13"/>
    <n v="63.3"/>
    <n v="49.03"/>
    <s v="04/03/2016"/>
    <x v="3"/>
    <x v="2"/>
    <n v="7"/>
    <s v="03-07"/>
  </r>
  <r>
    <x v="1110"/>
    <x v="24"/>
    <n v="62.03"/>
    <n v="62.19"/>
    <n v="47.64"/>
    <s v="04/03/2016"/>
    <x v="3"/>
    <x v="2"/>
    <n v="8"/>
    <s v="03-08"/>
  </r>
  <r>
    <x v="1111"/>
    <x v="47"/>
    <n v="63.31"/>
    <n v="63.61"/>
    <n v="49.29"/>
    <s v="04/03/2016"/>
    <x v="3"/>
    <x v="2"/>
    <n v="9"/>
    <s v="03-09"/>
  </r>
  <r>
    <x v="1112"/>
    <x v="55"/>
    <n v="62.68"/>
    <n v="62.78"/>
    <n v="46.26"/>
    <s v="04/03/2016"/>
    <x v="3"/>
    <x v="2"/>
    <n v="10"/>
    <s v="03-10"/>
  </r>
  <r>
    <x v="1113"/>
    <x v="28"/>
    <n v="61.08"/>
    <n v="61.2"/>
    <n v="45.67"/>
    <s v="11/03/2016"/>
    <x v="3"/>
    <x v="2"/>
    <n v="11"/>
    <s v="03-11"/>
  </r>
  <r>
    <x v="1114"/>
    <x v="11"/>
    <n v="61.85"/>
    <n v="61.89"/>
    <n v="41.37"/>
    <s v="11/03/2016"/>
    <x v="3"/>
    <x v="2"/>
    <n v="12"/>
    <s v="03-12"/>
  </r>
  <r>
    <x v="1115"/>
    <x v="40"/>
    <n v="60"/>
    <n v="60.08"/>
    <n v="42.93"/>
    <s v="11/03/2016"/>
    <x v="3"/>
    <x v="2"/>
    <n v="13"/>
    <s v="03-13"/>
  </r>
  <r>
    <x v="1116"/>
    <x v="24"/>
    <n v="60.56"/>
    <n v="66.430000000000007"/>
    <n v="65.13"/>
    <s v="11/03/2016"/>
    <x v="3"/>
    <x v="2"/>
    <n v="14"/>
    <s v="03-14"/>
  </r>
  <r>
    <x v="1117"/>
    <x v="20"/>
    <n v="61.4"/>
    <n v="61.62"/>
    <n v="48.48"/>
    <s v="11/03/2016"/>
    <x v="3"/>
    <x v="2"/>
    <n v="15"/>
    <s v="03-15"/>
  </r>
  <r>
    <x v="1118"/>
    <x v="54"/>
    <n v="60.43"/>
    <n v="60.74"/>
    <n v="47.69"/>
    <s v="11/03/2016"/>
    <x v="3"/>
    <x v="2"/>
    <n v="16"/>
    <s v="03-16"/>
  </r>
  <r>
    <x v="1119"/>
    <x v="54"/>
    <n v="61.52"/>
    <n v="61.65"/>
    <n v="46.62"/>
    <s v="11/03/2016"/>
    <x v="3"/>
    <x v="2"/>
    <n v="17"/>
    <s v="03-17"/>
  </r>
  <r>
    <x v="1120"/>
    <x v="31"/>
    <n v="61.76"/>
    <n v="62.21"/>
    <n v="52.15"/>
    <s v="18/03/2016"/>
    <x v="3"/>
    <x v="2"/>
    <n v="18"/>
    <s v="03-18"/>
  </r>
  <r>
    <x v="1121"/>
    <x v="6"/>
    <n v="59.96"/>
    <n v="60.06"/>
    <n v="41.67"/>
    <s v="18/03/2016"/>
    <x v="3"/>
    <x v="2"/>
    <n v="19"/>
    <s v="03-19"/>
  </r>
  <r>
    <x v="1122"/>
    <x v="19"/>
    <n v="62.3"/>
    <n v="62.38"/>
    <n v="44.99"/>
    <s v="18/03/2016"/>
    <x v="3"/>
    <x v="2"/>
    <n v="20"/>
    <s v="03-20"/>
  </r>
  <r>
    <x v="1123"/>
    <x v="13"/>
    <n v="60.8"/>
    <n v="60.87"/>
    <n v="43.28"/>
    <s v="18/03/2016"/>
    <x v="3"/>
    <x v="2"/>
    <n v="21"/>
    <s v="03-21"/>
  </r>
  <r>
    <x v="1124"/>
    <x v="55"/>
    <n v="61.64"/>
    <n v="61.73"/>
    <n v="44.68"/>
    <s v="18/03/2016"/>
    <x v="3"/>
    <x v="2"/>
    <n v="22"/>
    <s v="03-22"/>
  </r>
  <r>
    <x v="1125"/>
    <x v="31"/>
    <n v="60.48"/>
    <n v="61.35"/>
    <n v="53.92"/>
    <s v="18/03/2016"/>
    <x v="3"/>
    <x v="2"/>
    <n v="23"/>
    <s v="03-23"/>
  </r>
  <r>
    <x v="1126"/>
    <x v="30"/>
    <n v="60.54"/>
    <n v="60.79"/>
    <n v="45.61"/>
    <s v="18/03/2016"/>
    <x v="3"/>
    <x v="2"/>
    <n v="24"/>
    <s v="03-24"/>
  </r>
  <r>
    <x v="1127"/>
    <x v="81"/>
    <n v="64.25"/>
    <n v="64.34"/>
    <n v="43.66"/>
    <s v="25/03/2016"/>
    <x v="3"/>
    <x v="2"/>
    <n v="25"/>
    <s v="03-25"/>
  </r>
  <r>
    <x v="1128"/>
    <x v="24"/>
    <n v="59"/>
    <n v="59.07"/>
    <n v="40.950000000000003"/>
    <s v="25/03/2016"/>
    <x v="3"/>
    <x v="2"/>
    <n v="26"/>
    <s v="03-26"/>
  </r>
  <r>
    <x v="1129"/>
    <x v="41"/>
    <n v="59.29"/>
    <n v="59.33"/>
    <n v="39.729999999999997"/>
    <s v="25/03/2016"/>
    <x v="3"/>
    <x v="2"/>
    <n v="27"/>
    <s v="03-27"/>
  </r>
  <r>
    <x v="1130"/>
    <x v="32"/>
    <n v="62.67"/>
    <n v="62.67"/>
    <n v="0"/>
    <s v="25/03/2016"/>
    <x v="3"/>
    <x v="2"/>
    <n v="28"/>
    <s v="03-28"/>
  </r>
  <r>
    <x v="1131"/>
    <x v="44"/>
    <n v="62.84"/>
    <n v="62.89"/>
    <n v="42.98"/>
    <s v="25/03/2016"/>
    <x v="3"/>
    <x v="2"/>
    <n v="29"/>
    <s v="03-29"/>
  </r>
  <r>
    <x v="1132"/>
    <x v="54"/>
    <n v="62.33"/>
    <n v="62.34"/>
    <n v="36.56"/>
    <s v="25/03/2016"/>
    <x v="3"/>
    <x v="2"/>
    <n v="30"/>
    <s v="03-30"/>
  </r>
  <r>
    <x v="1133"/>
    <x v="27"/>
    <n v="62.33"/>
    <n v="62.34"/>
    <n v="36.56"/>
    <s v="25/03/2016"/>
    <x v="3"/>
    <x v="2"/>
    <n v="31"/>
    <s v="03-31"/>
  </r>
  <r>
    <x v="1134"/>
    <x v="69"/>
    <n v="61.57"/>
    <n v="61.65"/>
    <n v="43.73"/>
    <s v="01/04/2016"/>
    <x v="3"/>
    <x v="3"/>
    <n v="1"/>
    <s v="04-01"/>
  </r>
  <r>
    <x v="1135"/>
    <x v="17"/>
    <n v="58.37"/>
    <n v="59.14"/>
    <n v="50.79"/>
    <s v="01/04/2016"/>
    <x v="3"/>
    <x v="3"/>
    <n v="2"/>
    <s v="04-02"/>
  </r>
  <r>
    <x v="1136"/>
    <x v="19"/>
    <n v="60.53"/>
    <n v="60.58"/>
    <n v="41.23"/>
    <s v="01/04/2016"/>
    <x v="3"/>
    <x v="3"/>
    <n v="3"/>
    <s v="04-03"/>
  </r>
  <r>
    <x v="1137"/>
    <x v="61"/>
    <n v="60.93"/>
    <n v="61.21"/>
    <n v="49.08"/>
    <s v="01/04/2016"/>
    <x v="3"/>
    <x v="3"/>
    <n v="4"/>
    <s v="04-04"/>
  </r>
  <r>
    <x v="1138"/>
    <x v="52"/>
    <n v="63.44"/>
    <n v="63.57"/>
    <n v="45.54"/>
    <s v="01/04/2016"/>
    <x v="3"/>
    <x v="3"/>
    <n v="5"/>
    <s v="04-05"/>
  </r>
  <r>
    <x v="1139"/>
    <x v="59"/>
    <n v="61.39"/>
    <n v="61.62"/>
    <n v="48.64"/>
    <s v="01/04/2016"/>
    <x v="3"/>
    <x v="3"/>
    <n v="6"/>
    <s v="04-06"/>
  </r>
  <r>
    <x v="1140"/>
    <x v="47"/>
    <n v="61.94"/>
    <n v="62.01"/>
    <n v="44.31"/>
    <s v="01/04/2016"/>
    <x v="3"/>
    <x v="3"/>
    <n v="7"/>
    <s v="04-07"/>
  </r>
  <r>
    <x v="1141"/>
    <x v="46"/>
    <n v="60.42"/>
    <n v="60.47"/>
    <n v="41.04"/>
    <s v="08/04/2016"/>
    <x v="3"/>
    <x v="3"/>
    <n v="8"/>
    <s v="04-08"/>
  </r>
  <r>
    <x v="1142"/>
    <x v="22"/>
    <n v="60.17"/>
    <n v="60.2"/>
    <n v="37.700000000000003"/>
    <s v="08/04/2016"/>
    <x v="3"/>
    <x v="3"/>
    <n v="9"/>
    <s v="04-09"/>
  </r>
  <r>
    <x v="1143"/>
    <x v="32"/>
    <n v="61.24"/>
    <n v="61.25"/>
    <n v="35.450000000000003"/>
    <s v="08/04/2016"/>
    <x v="3"/>
    <x v="3"/>
    <n v="10"/>
    <s v="04-10"/>
  </r>
  <r>
    <x v="1144"/>
    <x v="54"/>
    <n v="59.99"/>
    <n v="60.02"/>
    <n v="38.29"/>
    <s v="08/04/2016"/>
    <x v="3"/>
    <x v="3"/>
    <n v="11"/>
    <s v="04-11"/>
  </r>
  <r>
    <x v="1145"/>
    <x v="11"/>
    <n v="60.48"/>
    <n v="60.53"/>
    <n v="41.57"/>
    <s v="08/04/2016"/>
    <x v="3"/>
    <x v="3"/>
    <n v="12"/>
    <s v="04-12"/>
  </r>
  <r>
    <x v="1146"/>
    <x v="40"/>
    <n v="60.26"/>
    <n v="60.62"/>
    <n v="49"/>
    <s v="08/04/2016"/>
    <x v="3"/>
    <x v="3"/>
    <n v="13"/>
    <s v="04-13"/>
  </r>
  <r>
    <x v="1147"/>
    <x v="55"/>
    <n v="61.2"/>
    <n v="61.36"/>
    <n v="46.93"/>
    <s v="08/04/2016"/>
    <x v="3"/>
    <x v="3"/>
    <n v="14"/>
    <s v="04-14"/>
  </r>
  <r>
    <x v="1148"/>
    <x v="50"/>
    <n v="61.55"/>
    <n v="61.7"/>
    <n v="46.84"/>
    <s v="15/04/2016"/>
    <x v="3"/>
    <x v="3"/>
    <n v="15"/>
    <s v="04-15"/>
  </r>
  <r>
    <x v="1149"/>
    <x v="24"/>
    <n v="59.62"/>
    <n v="59.78"/>
    <n v="39.56"/>
    <s v="15/04/2016"/>
    <x v="3"/>
    <x v="3"/>
    <n v="16"/>
    <s v="04-16"/>
  </r>
  <r>
    <x v="1150"/>
    <x v="29"/>
    <n v="59.53"/>
    <n v="59.7"/>
    <n v="45.67"/>
    <s v="15/04/2016"/>
    <x v="3"/>
    <x v="3"/>
    <n v="17"/>
    <s v="04-17"/>
  </r>
  <r>
    <x v="1151"/>
    <x v="19"/>
    <n v="59.32"/>
    <n v="59.38"/>
    <n v="41.36"/>
    <s v="15/04/2016"/>
    <x v="3"/>
    <x v="3"/>
    <n v="18"/>
    <s v="04-18"/>
  </r>
  <r>
    <x v="1152"/>
    <x v="46"/>
    <n v="60.59"/>
    <n v="60.67"/>
    <n v="43.21"/>
    <s v="15/04/2016"/>
    <x v="3"/>
    <x v="3"/>
    <n v="19"/>
    <s v="04-19"/>
  </r>
  <r>
    <x v="1153"/>
    <x v="40"/>
    <n v="59.59"/>
    <n v="59.67"/>
    <n v="42.04"/>
    <s v="15/04/2016"/>
    <x v="3"/>
    <x v="3"/>
    <n v="20"/>
    <s v="04-20"/>
  </r>
  <r>
    <x v="1154"/>
    <x v="45"/>
    <n v="59.81"/>
    <n v="60.05"/>
    <n v="47.23"/>
    <s v="15/04/2016"/>
    <x v="3"/>
    <x v="3"/>
    <n v="21"/>
    <s v="04-21"/>
  </r>
  <r>
    <x v="1155"/>
    <x v="48"/>
    <n v="62.78"/>
    <n v="62.79"/>
    <n v="35.799999999999997"/>
    <s v="22/04/2016"/>
    <x v="3"/>
    <x v="3"/>
    <n v="22"/>
    <s v="04-22"/>
  </r>
  <r>
    <x v="1156"/>
    <x v="30"/>
    <n v="60.96"/>
    <n v="61.07"/>
    <n v="45.25"/>
    <s v="22/04/2016"/>
    <x v="3"/>
    <x v="3"/>
    <n v="23"/>
    <s v="04-23"/>
  </r>
  <r>
    <x v="1157"/>
    <x v="46"/>
    <n v="61.06"/>
    <n v="61.07"/>
    <n v="35.39"/>
    <s v="22/04/2016"/>
    <x v="3"/>
    <x v="3"/>
    <n v="24"/>
    <s v="04-24"/>
  </r>
  <r>
    <x v="1158"/>
    <x v="55"/>
    <n v="60.25"/>
    <n v="60.97"/>
    <n v="52.78"/>
    <s v="22/04/2016"/>
    <x v="3"/>
    <x v="3"/>
    <n v="25"/>
    <s v="04-25"/>
  </r>
  <r>
    <x v="1159"/>
    <x v="45"/>
    <n v="60.35"/>
    <n v="60.71"/>
    <n v="49.68"/>
    <s v="22/04/2016"/>
    <x v="3"/>
    <x v="3"/>
    <n v="26"/>
    <s v="04-26"/>
  </r>
  <r>
    <x v="1160"/>
    <x v="27"/>
    <n v="61.47"/>
    <n v="61.53"/>
    <n v="43.28"/>
    <s v="22/04/2016"/>
    <x v="3"/>
    <x v="3"/>
    <n v="27"/>
    <s v="04-27"/>
  </r>
  <r>
    <x v="1161"/>
    <x v="29"/>
    <n v="59.63"/>
    <n v="59.86"/>
    <n v="47.02"/>
    <s v="22/04/2016"/>
    <x v="3"/>
    <x v="3"/>
    <n v="28"/>
    <s v="04-28"/>
  </r>
  <r>
    <x v="1162"/>
    <x v="43"/>
    <n v="61.55"/>
    <n v="61.65"/>
    <n v="45.37"/>
    <s v="29/04/2016"/>
    <x v="3"/>
    <x v="3"/>
    <n v="29"/>
    <s v="04-29"/>
  </r>
  <r>
    <x v="1163"/>
    <x v="23"/>
    <n v="59.11"/>
    <n v="59.2"/>
    <n v="42.09"/>
    <s v="29/04/2016"/>
    <x v="3"/>
    <x v="3"/>
    <n v="30"/>
    <s v="04-30"/>
  </r>
  <r>
    <x v="1164"/>
    <x v="13"/>
    <n v="60.63"/>
    <n v="60.96"/>
    <n v="49.63"/>
    <s v="29/04/2016"/>
    <x v="3"/>
    <x v="4"/>
    <n v="1"/>
    <s v="05-01"/>
  </r>
  <r>
    <x v="1165"/>
    <x v="91"/>
    <n v="66.73"/>
    <n v="66.95"/>
    <n v="51.12"/>
    <s v="29/04/2016"/>
    <x v="3"/>
    <x v="4"/>
    <n v="2"/>
    <s v="05-02"/>
  </r>
  <r>
    <x v="1166"/>
    <x v="55"/>
    <n v="62.7"/>
    <n v="62.76"/>
    <n v="43.64"/>
    <s v="29/04/2016"/>
    <x v="3"/>
    <x v="4"/>
    <n v="3"/>
    <s v="05-03"/>
  </r>
  <r>
    <x v="1167"/>
    <x v="49"/>
    <n v="61.71"/>
    <n v="61.98"/>
    <n v="49.82"/>
    <s v="29/04/2016"/>
    <x v="3"/>
    <x v="4"/>
    <n v="4"/>
    <s v="05-04"/>
  </r>
  <r>
    <x v="1168"/>
    <x v="24"/>
    <n v="59.17"/>
    <n v="60.61"/>
    <n v="55.09"/>
    <s v="29/04/2016"/>
    <x v="3"/>
    <x v="4"/>
    <n v="5"/>
    <s v="05-05"/>
  </r>
  <r>
    <x v="1169"/>
    <x v="72"/>
    <n v="61.5"/>
    <n v="61.77"/>
    <n v="48.82"/>
    <s v="06/05/2016"/>
    <x v="3"/>
    <x v="4"/>
    <n v="6"/>
    <s v="05-06"/>
  </r>
  <r>
    <x v="1170"/>
    <x v="4"/>
    <n v="59.26"/>
    <n v="59.63"/>
    <n v="48.71"/>
    <s v="06/05/2016"/>
    <x v="3"/>
    <x v="4"/>
    <n v="7"/>
    <s v="05-07"/>
  </r>
  <r>
    <x v="1171"/>
    <x v="47"/>
    <n v="61.16"/>
    <n v="61.16"/>
    <n v="33.799999999999997"/>
    <s v="06/05/2016"/>
    <x v="3"/>
    <x v="4"/>
    <n v="8"/>
    <s v="05-08"/>
  </r>
  <r>
    <x v="1172"/>
    <x v="31"/>
    <n v="60.79"/>
    <n v="61.85"/>
    <n v="55.19"/>
    <s v="06/05/2016"/>
    <x v="3"/>
    <x v="4"/>
    <n v="9"/>
    <s v="05-09"/>
  </r>
  <r>
    <x v="1173"/>
    <x v="27"/>
    <n v="60.57"/>
    <n v="60.73"/>
    <n v="46.27"/>
    <s v="06/05/2016"/>
    <x v="3"/>
    <x v="4"/>
    <n v="10"/>
    <s v="05-10"/>
  </r>
  <r>
    <x v="1174"/>
    <x v="52"/>
    <n v="61.52"/>
    <n v="61.57"/>
    <n v="41.69"/>
    <s v="06/05/2016"/>
    <x v="3"/>
    <x v="4"/>
    <n v="11"/>
    <s v="05-11"/>
  </r>
  <r>
    <x v="1175"/>
    <x v="14"/>
    <n v="57.01"/>
    <n v="57.98"/>
    <n v="51"/>
    <s v="06/05/2016"/>
    <x v="3"/>
    <x v="4"/>
    <n v="12"/>
    <s v="05-12"/>
  </r>
  <r>
    <x v="1176"/>
    <x v="61"/>
    <n v="61.62"/>
    <n v="62.11"/>
    <n v="52.37"/>
    <s v="13/05/2016"/>
    <x v="3"/>
    <x v="4"/>
    <n v="13"/>
    <s v="05-13"/>
  </r>
  <r>
    <x v="1177"/>
    <x v="19"/>
    <n v="60.05"/>
    <n v="60.28"/>
    <n v="46.6"/>
    <s v="13/05/2016"/>
    <x v="3"/>
    <x v="4"/>
    <n v="14"/>
    <s v="05-14"/>
  </r>
  <r>
    <x v="1178"/>
    <x v="44"/>
    <n v="59.68"/>
    <n v="60"/>
    <n v="48.5"/>
    <s v="13/05/2016"/>
    <x v="3"/>
    <x v="4"/>
    <n v="15"/>
    <s v="05-15"/>
  </r>
  <r>
    <x v="1179"/>
    <x v="47"/>
    <n v="61.07"/>
    <n v="61.47"/>
    <n v="48.96"/>
    <s v="13/05/2016"/>
    <x v="3"/>
    <x v="4"/>
    <n v="16"/>
    <s v="05-16"/>
  </r>
  <r>
    <x v="1180"/>
    <x v="47"/>
    <n v="60.2"/>
    <n v="61.55"/>
    <n v="55.82"/>
    <s v="13/05/2016"/>
    <x v="3"/>
    <x v="4"/>
    <n v="17"/>
    <s v="05-17"/>
  </r>
  <r>
    <x v="1181"/>
    <x v="20"/>
    <n v="59.94"/>
    <n v="61.12"/>
    <n v="54.78"/>
    <s v="13/05/2016"/>
    <x v="3"/>
    <x v="4"/>
    <n v="18"/>
    <s v="05-18"/>
  </r>
  <r>
    <x v="1182"/>
    <x v="18"/>
    <n v="62.36"/>
    <n v="62.77"/>
    <n v="52.27"/>
    <s v="13/05/2016"/>
    <x v="3"/>
    <x v="4"/>
    <n v="19"/>
    <s v="05-19"/>
  </r>
  <r>
    <x v="1183"/>
    <x v="67"/>
    <n v="65.489999999999995"/>
    <n v="65.83"/>
    <n v="53.33"/>
    <s v="20/05/2016"/>
    <x v="3"/>
    <x v="4"/>
    <n v="20"/>
    <s v="05-20"/>
  </r>
  <r>
    <x v="1184"/>
    <x v="30"/>
    <n v="60.35"/>
    <n v="60.43"/>
    <n v="39.33"/>
    <s v="20/05/2016"/>
    <x v="3"/>
    <x v="4"/>
    <n v="21"/>
    <s v="05-21"/>
  </r>
  <r>
    <x v="1185"/>
    <x v="44"/>
    <n v="59.8"/>
    <n v="59.96"/>
    <n v="45.41"/>
    <s v="20/05/2016"/>
    <x v="3"/>
    <x v="4"/>
    <n v="22"/>
    <s v="05-22"/>
  </r>
  <r>
    <x v="1186"/>
    <x v="87"/>
    <n v="64.92"/>
    <n v="65.05"/>
    <n v="49.47"/>
    <s v="20/05/2016"/>
    <x v="3"/>
    <x v="4"/>
    <n v="23"/>
    <s v="05-23"/>
  </r>
  <r>
    <x v="1187"/>
    <x v="31"/>
    <n v="61.15"/>
    <n v="62.97"/>
    <n v="53.26"/>
    <s v="20/05/2016"/>
    <x v="3"/>
    <x v="4"/>
    <n v="24"/>
    <s v="05-24"/>
  </r>
  <r>
    <x v="1188"/>
    <x v="68"/>
    <n v="62.26"/>
    <n v="63.64"/>
    <n v="54.38"/>
    <s v="20/05/2016"/>
    <x v="3"/>
    <x v="4"/>
    <n v="25"/>
    <s v="05-25"/>
  </r>
  <r>
    <x v="1189"/>
    <x v="13"/>
    <n v="60.62"/>
    <n v="61.54"/>
    <n v="54.37"/>
    <s v="20/05/2016"/>
    <x v="3"/>
    <x v="4"/>
    <n v="26"/>
    <s v="05-26"/>
  </r>
  <r>
    <x v="1190"/>
    <x v="61"/>
    <n v="63.1"/>
    <n v="63.4"/>
    <n v="51.19"/>
    <s v="27/05/2016"/>
    <x v="3"/>
    <x v="4"/>
    <n v="27"/>
    <s v="05-27"/>
  </r>
  <r>
    <x v="1191"/>
    <x v="26"/>
    <n v="60.04"/>
    <n v="60.09"/>
    <n v="41.03"/>
    <s v="27/05/2016"/>
    <x v="3"/>
    <x v="4"/>
    <n v="28"/>
    <s v="05-28"/>
  </r>
  <r>
    <x v="1192"/>
    <x v="43"/>
    <n v="61.67"/>
    <n v="62.09"/>
    <n v="51.75"/>
    <s v="27/05/2016"/>
    <x v="3"/>
    <x v="4"/>
    <n v="29"/>
    <s v="05-29"/>
  </r>
  <r>
    <x v="1193"/>
    <x v="86"/>
    <n v="61.7"/>
    <n v="61.8"/>
    <n v="45.44"/>
    <s v="27/05/2016"/>
    <x v="3"/>
    <x v="4"/>
    <n v="30"/>
    <s v="05-30"/>
  </r>
  <r>
    <x v="1194"/>
    <x v="31"/>
    <n v="61.54"/>
    <n v="61.75"/>
    <n v="48.53"/>
    <s v="27/05/2016"/>
    <x v="3"/>
    <x v="4"/>
    <n v="31"/>
    <s v="05-31"/>
  </r>
  <r>
    <x v="1195"/>
    <x v="44"/>
    <n v="61.05"/>
    <n v="62.09"/>
    <n v="54.98"/>
    <s v="27/05/2016"/>
    <x v="3"/>
    <x v="5"/>
    <n v="1"/>
    <s v="06-01"/>
  </r>
  <r>
    <x v="1196"/>
    <x v="56"/>
    <n v="64.959999999999994"/>
    <n v="65.09"/>
    <n v="49.91"/>
    <s v="27/05/2016"/>
    <x v="3"/>
    <x v="5"/>
    <n v="2"/>
    <s v="06-02"/>
  </r>
  <r>
    <x v="1197"/>
    <x v="47"/>
    <n v="61.1"/>
    <n v="61.48"/>
    <n v="46.46"/>
    <s v="03/06/2016"/>
    <x v="3"/>
    <x v="5"/>
    <n v="3"/>
    <s v="06-03"/>
  </r>
  <r>
    <x v="1198"/>
    <x v="46"/>
    <n v="60.37"/>
    <n v="60.46"/>
    <n v="41.74"/>
    <s v="03/06/2016"/>
    <x v="3"/>
    <x v="5"/>
    <n v="4"/>
    <s v="06-04"/>
  </r>
  <r>
    <x v="1199"/>
    <x v="59"/>
    <n v="63.79"/>
    <n v="63.89"/>
    <n v="47.14"/>
    <s v="03/06/2016"/>
    <x v="3"/>
    <x v="5"/>
    <n v="5"/>
    <s v="06-05"/>
  </r>
  <r>
    <x v="1200"/>
    <x v="67"/>
    <n v="62.69"/>
    <n v="63.77"/>
    <n v="54.21"/>
    <s v="03/06/2016"/>
    <x v="3"/>
    <x v="5"/>
    <n v="6"/>
    <s v="06-06"/>
  </r>
  <r>
    <x v="1201"/>
    <x v="18"/>
    <n v="60.23"/>
    <n v="60.89"/>
    <n v="52.4"/>
    <s v="03/06/2016"/>
    <x v="3"/>
    <x v="5"/>
    <n v="7"/>
    <s v="06-07"/>
  </r>
  <r>
    <x v="1202"/>
    <x v="92"/>
    <n v="58.98"/>
    <n v="59.09"/>
    <n v="43.03"/>
    <s v="03/06/2016"/>
    <x v="3"/>
    <x v="5"/>
    <n v="8"/>
    <s v="06-08"/>
  </r>
  <r>
    <x v="1203"/>
    <x v="55"/>
    <n v="61.81"/>
    <n v="62.25"/>
    <n v="52.17"/>
    <s v="03/06/2016"/>
    <x v="3"/>
    <x v="5"/>
    <n v="9"/>
    <s v="06-09"/>
  </r>
  <r>
    <x v="1204"/>
    <x v="72"/>
    <n v="62.95"/>
    <n v="63.4"/>
    <n v="53.27"/>
    <s v="10/06/2016"/>
    <x v="3"/>
    <x v="5"/>
    <n v="10"/>
    <s v="06-10"/>
  </r>
  <r>
    <x v="1205"/>
    <x v="44"/>
    <n v="62.15"/>
    <n v="62.42"/>
    <n v="49.23"/>
    <s v="10/06/2016"/>
    <x v="3"/>
    <x v="5"/>
    <n v="11"/>
    <s v="06-11"/>
  </r>
  <r>
    <x v="1206"/>
    <x v="20"/>
    <n v="62.3"/>
    <n v="62.52"/>
    <n v="49.48"/>
    <s v="10/06/2016"/>
    <x v="3"/>
    <x v="5"/>
    <n v="12"/>
    <s v="06-12"/>
  </r>
  <r>
    <x v="1207"/>
    <x v="50"/>
    <n v="62.91"/>
    <n v="63.12"/>
    <n v="49.75"/>
    <s v="10/06/2016"/>
    <x v="3"/>
    <x v="5"/>
    <n v="13"/>
    <s v="06-13"/>
  </r>
  <r>
    <x v="1208"/>
    <x v="50"/>
    <n v="64.69"/>
    <n v="71.819999999999993"/>
    <n v="63.97"/>
    <s v="10/06/2016"/>
    <x v="3"/>
    <x v="5"/>
    <n v="14"/>
    <s v="06-14"/>
  </r>
  <r>
    <x v="1209"/>
    <x v="71"/>
    <n v="64.28"/>
    <n v="64.430000000000007"/>
    <n v="49.84"/>
    <s v="10/06/2016"/>
    <x v="3"/>
    <x v="5"/>
    <n v="15"/>
    <s v="06-15"/>
  </r>
  <r>
    <x v="1210"/>
    <x v="47"/>
    <n v="63.77"/>
    <n v="64.010000000000005"/>
    <n v="51.25"/>
    <s v="10/06/2016"/>
    <x v="3"/>
    <x v="5"/>
    <n v="16"/>
    <s v="06-16"/>
  </r>
  <r>
    <x v="1211"/>
    <x v="74"/>
    <n v="62.99"/>
    <n v="63.18"/>
    <n v="47.32"/>
    <s v="17/06/2016"/>
    <x v="3"/>
    <x v="5"/>
    <n v="17"/>
    <s v="06-17"/>
  </r>
  <r>
    <x v="1212"/>
    <x v="40"/>
    <n v="64.680000000000007"/>
    <n v="65.23"/>
    <n v="49.45"/>
    <s v="17/06/2016"/>
    <x v="3"/>
    <x v="5"/>
    <n v="18"/>
    <s v="06-18"/>
  </r>
  <r>
    <x v="1213"/>
    <x v="59"/>
    <n v="63.53"/>
    <n v="63.78"/>
    <n v="51.22"/>
    <s v="17/06/2016"/>
    <x v="3"/>
    <x v="5"/>
    <n v="19"/>
    <s v="06-19"/>
  </r>
  <r>
    <x v="1214"/>
    <x v="51"/>
    <n v="62.04"/>
    <n v="62.53"/>
    <n v="52.79"/>
    <s v="17/06/2016"/>
    <x v="3"/>
    <x v="5"/>
    <n v="20"/>
    <s v="06-20"/>
  </r>
  <r>
    <x v="1215"/>
    <x v="27"/>
    <n v="61.05"/>
    <n v="61.15"/>
    <n v="44.56"/>
    <s v="17/06/2016"/>
    <x v="3"/>
    <x v="5"/>
    <n v="21"/>
    <s v="06-21"/>
  </r>
  <r>
    <x v="1216"/>
    <x v="61"/>
    <n v="62.16"/>
    <n v="62.36"/>
    <n v="48.81"/>
    <s v="17/06/2016"/>
    <x v="3"/>
    <x v="5"/>
    <n v="22"/>
    <s v="06-22"/>
  </r>
  <r>
    <x v="1217"/>
    <x v="56"/>
    <n v="63.5"/>
    <n v="64.05"/>
    <n v="54.8"/>
    <s v="17/06/2016"/>
    <x v="3"/>
    <x v="5"/>
    <n v="23"/>
    <s v="06-23"/>
  </r>
  <r>
    <x v="1218"/>
    <x v="68"/>
    <n v="62.88"/>
    <n v="63.65"/>
    <n v="55.79"/>
    <s v="24/06/2016"/>
    <x v="3"/>
    <x v="5"/>
    <n v="24"/>
    <s v="06-24"/>
  </r>
  <r>
    <x v="1219"/>
    <x v="74"/>
    <n v="64.45"/>
    <n v="64.540000000000006"/>
    <n v="45.49"/>
    <s v="24/06/2016"/>
    <x v="3"/>
    <x v="5"/>
    <n v="25"/>
    <s v="06-25"/>
  </r>
  <r>
    <x v="1220"/>
    <x v="73"/>
    <n v="65.56"/>
    <n v="65.680000000000007"/>
    <n v="50.21"/>
    <s v="24/06/2016"/>
    <x v="3"/>
    <x v="5"/>
    <n v="26"/>
    <s v="06-26"/>
  </r>
  <r>
    <x v="1221"/>
    <x v="93"/>
    <n v="64.459999999999994"/>
    <n v="64.62"/>
    <n v="48.34"/>
    <s v="24/06/2016"/>
    <x v="3"/>
    <x v="5"/>
    <n v="27"/>
    <s v="06-27"/>
  </r>
  <r>
    <x v="1222"/>
    <x v="54"/>
    <n v="61.03"/>
    <n v="61.05"/>
    <n v="38.69"/>
    <s v="24/06/2016"/>
    <x v="3"/>
    <x v="5"/>
    <n v="28"/>
    <s v="06-28"/>
  </r>
  <r>
    <x v="1223"/>
    <x v="50"/>
    <n v="61.49"/>
    <n v="61.83"/>
    <n v="45.82"/>
    <s v="24/06/2016"/>
    <x v="3"/>
    <x v="5"/>
    <n v="29"/>
    <s v="06-29"/>
  </r>
  <r>
    <x v="1224"/>
    <x v="94"/>
    <n v="65.73"/>
    <n v="65.989999999999995"/>
    <n v="49.1"/>
    <s v="24/06/2016"/>
    <x v="3"/>
    <x v="5"/>
    <n v="30"/>
    <s v="06-30"/>
  </r>
  <r>
    <x v="1225"/>
    <x v="72"/>
    <n v="62.75"/>
    <n v="62.81"/>
    <n v="43.97"/>
    <s v="01/07/2016"/>
    <x v="3"/>
    <x v="6"/>
    <n v="1"/>
    <s v="07-01"/>
  </r>
  <r>
    <x v="1226"/>
    <x v="50"/>
    <n v="62.05"/>
    <n v="62.12"/>
    <n v="44.64"/>
    <s v="01/07/2016"/>
    <x v="3"/>
    <x v="6"/>
    <n v="2"/>
    <s v="07-02"/>
  </r>
  <r>
    <x v="1227"/>
    <x v="53"/>
    <n v="63.37"/>
    <n v="63.48"/>
    <n v="47.63"/>
    <s v="01/07/2016"/>
    <x v="3"/>
    <x v="6"/>
    <n v="3"/>
    <s v="07-03"/>
  </r>
  <r>
    <x v="1228"/>
    <x v="58"/>
    <n v="61.61"/>
    <n v="61.68"/>
    <n v="43.78"/>
    <s v="01/07/2016"/>
    <x v="3"/>
    <x v="6"/>
    <n v="4"/>
    <s v="07-04"/>
  </r>
  <r>
    <x v="1229"/>
    <x v="48"/>
    <n v="62.73"/>
    <n v="62.87"/>
    <n v="45.67"/>
    <s v="01/07/2016"/>
    <x v="3"/>
    <x v="6"/>
    <n v="5"/>
    <s v="07-05"/>
  </r>
  <r>
    <x v="1230"/>
    <x v="56"/>
    <n v="61.94"/>
    <n v="62.21"/>
    <n v="50.09"/>
    <s v="01/07/2016"/>
    <x v="3"/>
    <x v="6"/>
    <n v="6"/>
    <s v="07-06"/>
  </r>
  <r>
    <x v="1231"/>
    <x v="74"/>
    <n v="62.34"/>
    <n v="62.48"/>
    <n v="47.29"/>
    <s v="01/07/2016"/>
    <x v="3"/>
    <x v="6"/>
    <n v="7"/>
    <s v="07-07"/>
  </r>
  <r>
    <x v="1232"/>
    <x v="52"/>
    <n v="62.12"/>
    <n v="62.41"/>
    <n v="50.59"/>
    <s v="08/07/2016"/>
    <x v="3"/>
    <x v="6"/>
    <n v="8"/>
    <s v="07-08"/>
  </r>
  <r>
    <x v="1233"/>
    <x v="50"/>
    <n v="62.06"/>
    <n v="62.13"/>
    <n v="44.59"/>
    <s v="08/07/2016"/>
    <x v="3"/>
    <x v="6"/>
    <n v="9"/>
    <s v="07-09"/>
  </r>
  <r>
    <x v="1234"/>
    <x v="49"/>
    <n v="61.93"/>
    <n v="61.97"/>
    <n v="41.92"/>
    <s v="08/07/2016"/>
    <x v="3"/>
    <x v="6"/>
    <n v="10"/>
    <s v="07-10"/>
  </r>
  <r>
    <x v="1235"/>
    <x v="49"/>
    <n v="62.34"/>
    <n v="62.76"/>
    <n v="52.43"/>
    <s v="08/07/2016"/>
    <x v="3"/>
    <x v="6"/>
    <n v="11"/>
    <s v="07-11"/>
  </r>
  <r>
    <x v="1236"/>
    <x v="46"/>
    <n v="63.24"/>
    <n v="64.41"/>
    <n v="55.14"/>
    <s v="08/07/2016"/>
    <x v="3"/>
    <x v="6"/>
    <n v="12"/>
    <s v="07-12"/>
  </r>
  <r>
    <x v="1237"/>
    <x v="61"/>
    <n v="64.150000000000006"/>
    <n v="64.58"/>
    <n v="54.07"/>
    <s v="08/07/2016"/>
    <x v="3"/>
    <x v="6"/>
    <n v="13"/>
    <s v="07-13"/>
  </r>
  <r>
    <x v="1238"/>
    <x v="86"/>
    <n v="64.83"/>
    <n v="65.040000000000006"/>
    <n v="51.82"/>
    <s v="08/07/2016"/>
    <x v="3"/>
    <x v="6"/>
    <n v="14"/>
    <s v="07-14"/>
  </r>
  <r>
    <x v="1239"/>
    <x v="75"/>
    <n v="63.57"/>
    <n v="63.75"/>
    <n v="49.07"/>
    <s v="15/07/2016"/>
    <x v="3"/>
    <x v="6"/>
    <n v="15"/>
    <s v="07-15"/>
  </r>
  <r>
    <x v="1240"/>
    <x v="20"/>
    <n v="61.29"/>
    <n v="61.51"/>
    <n v="44.9"/>
    <s v="15/07/2016"/>
    <x v="3"/>
    <x v="6"/>
    <n v="16"/>
    <s v="07-16"/>
  </r>
  <r>
    <x v="1241"/>
    <x v="49"/>
    <n v="64.05"/>
    <n v="64.13"/>
    <n v="46.98"/>
    <s v="15/07/2016"/>
    <x v="3"/>
    <x v="6"/>
    <n v="17"/>
    <s v="07-17"/>
  </r>
  <r>
    <x v="1242"/>
    <x v="50"/>
    <n v="62.64"/>
    <n v="63.18"/>
    <n v="53.87"/>
    <s v="15/07/2016"/>
    <x v="3"/>
    <x v="6"/>
    <n v="18"/>
    <s v="07-18"/>
  </r>
  <r>
    <x v="1243"/>
    <x v="23"/>
    <n v="60.54"/>
    <n v="61.29"/>
    <n v="53.34"/>
    <s v="15/07/2016"/>
    <x v="3"/>
    <x v="6"/>
    <n v="19"/>
    <s v="07-19"/>
  </r>
  <r>
    <x v="1244"/>
    <x v="19"/>
    <n v="61.37"/>
    <n v="62.02"/>
    <n v="53.39"/>
    <s v="15/07/2016"/>
    <x v="3"/>
    <x v="6"/>
    <n v="20"/>
    <s v="07-20"/>
  </r>
  <r>
    <x v="1245"/>
    <x v="47"/>
    <n v="62.44"/>
    <n v="63.03"/>
    <n v="54.07"/>
    <s v="15/07/2016"/>
    <x v="3"/>
    <x v="6"/>
    <n v="21"/>
    <s v="07-21"/>
  </r>
  <r>
    <x v="1246"/>
    <x v="61"/>
    <n v="63.57"/>
    <n v="63.87"/>
    <n v="52.24"/>
    <s v="22/07/2016"/>
    <x v="3"/>
    <x v="6"/>
    <n v="22"/>
    <s v="07-22"/>
  </r>
  <r>
    <x v="1247"/>
    <x v="47"/>
    <n v="62.87"/>
    <n v="62.99"/>
    <n v="47.34"/>
    <s v="22/07/2016"/>
    <x v="3"/>
    <x v="6"/>
    <n v="23"/>
    <s v="07-23"/>
  </r>
  <r>
    <x v="1248"/>
    <x v="43"/>
    <n v="62.24"/>
    <n v="62.28"/>
    <n v="41.53"/>
    <s v="22/07/2016"/>
    <x v="3"/>
    <x v="6"/>
    <n v="24"/>
    <s v="07-24"/>
  </r>
  <r>
    <x v="1249"/>
    <x v="76"/>
    <n v="65.55"/>
    <n v="65.66"/>
    <n v="49.47"/>
    <s v="22/07/2016"/>
    <x v="3"/>
    <x v="6"/>
    <n v="25"/>
    <s v="07-25"/>
  </r>
  <r>
    <x v="1250"/>
    <x v="50"/>
    <n v="64.56"/>
    <n v="64.680000000000007"/>
    <n v="49.18"/>
    <s v="22/07/2016"/>
    <x v="3"/>
    <x v="6"/>
    <n v="26"/>
    <s v="07-26"/>
  </r>
  <r>
    <x v="1251"/>
    <x v="53"/>
    <n v="64.540000000000006"/>
    <n v="64.739999999999995"/>
    <n v="51.08"/>
    <s v="22/07/2016"/>
    <x v="3"/>
    <x v="6"/>
    <n v="27"/>
    <s v="07-27"/>
  </r>
  <r>
    <x v="1252"/>
    <x v="30"/>
    <n v="60.85"/>
    <n v="60.97"/>
    <n v="45.28"/>
    <s v="22/07/2016"/>
    <x v="3"/>
    <x v="6"/>
    <n v="28"/>
    <s v="07-28"/>
  </r>
  <r>
    <x v="1253"/>
    <x v="42"/>
    <m/>
    <m/>
    <m/>
    <s v="29/07/2016"/>
    <x v="3"/>
    <x v="6"/>
    <n v="29"/>
    <s v="07-29"/>
  </r>
  <r>
    <x v="1254"/>
    <x v="42"/>
    <m/>
    <m/>
    <m/>
    <s v="29/07/2016"/>
    <x v="3"/>
    <x v="6"/>
    <n v="30"/>
    <s v="07-30"/>
  </r>
  <r>
    <x v="1255"/>
    <x v="42"/>
    <m/>
    <m/>
    <m/>
    <s v="29/07/2016"/>
    <x v="3"/>
    <x v="6"/>
    <n v="31"/>
    <s v="07-31"/>
  </r>
  <r>
    <x v="1256"/>
    <x v="85"/>
    <n v="65.069999999999993"/>
    <n v="65.2"/>
    <n v="49.95"/>
    <s v="29/07/2016"/>
    <x v="3"/>
    <x v="7"/>
    <n v="1"/>
    <s v="08-01"/>
  </r>
  <r>
    <x v="1257"/>
    <x v="68"/>
    <n v="64.61"/>
    <n v="64.66"/>
    <n v="45.45"/>
    <s v="29/07/2016"/>
    <x v="3"/>
    <x v="7"/>
    <n v="2"/>
    <s v="08-02"/>
  </r>
  <r>
    <x v="1258"/>
    <x v="20"/>
    <n v="62.44"/>
    <n v="62.87"/>
    <n v="47.68"/>
    <s v="29/07/2016"/>
    <x v="3"/>
    <x v="7"/>
    <n v="3"/>
    <s v="08-03"/>
  </r>
  <r>
    <x v="1259"/>
    <x v="50"/>
    <n v="62.51"/>
    <n v="63.06"/>
    <n v="45.1"/>
    <s v="29/07/2016"/>
    <x v="3"/>
    <x v="7"/>
    <n v="4"/>
    <s v="08-04"/>
  </r>
  <r>
    <x v="1260"/>
    <x v="71"/>
    <n v="65.03"/>
    <n v="65.099999999999994"/>
    <n v="46.7"/>
    <s v="05/08/2016"/>
    <x v="3"/>
    <x v="7"/>
    <n v="5"/>
    <s v="08-05"/>
  </r>
  <r>
    <x v="1261"/>
    <x v="43"/>
    <n v="64.34"/>
    <n v="64.430000000000007"/>
    <n v="47.11"/>
    <s v="05/08/2016"/>
    <x v="3"/>
    <x v="7"/>
    <n v="6"/>
    <s v="08-06"/>
  </r>
  <r>
    <x v="1262"/>
    <x v="73"/>
    <n v="65.59"/>
    <n v="65.64"/>
    <n v="44.98"/>
    <s v="05/08/2016"/>
    <x v="3"/>
    <x v="7"/>
    <n v="7"/>
    <s v="08-07"/>
  </r>
  <r>
    <x v="1263"/>
    <x v="50"/>
    <n v="64.52"/>
    <n v="64.56"/>
    <n v="44.65"/>
    <s v="05/08/2016"/>
    <x v="3"/>
    <x v="7"/>
    <n v="8"/>
    <s v="08-08"/>
  </r>
  <r>
    <x v="1264"/>
    <x v="29"/>
    <n v="61.96"/>
    <n v="62.17"/>
    <n v="48.87"/>
    <s v="05/08/2016"/>
    <x v="3"/>
    <x v="7"/>
    <n v="9"/>
    <s v="08-09"/>
  </r>
  <r>
    <x v="1265"/>
    <x v="52"/>
    <n v="63.03"/>
    <n v="63.09"/>
    <n v="44.28"/>
    <s v="05/08/2016"/>
    <x v="3"/>
    <x v="7"/>
    <n v="10"/>
    <s v="08-10"/>
  </r>
  <r>
    <x v="1266"/>
    <x v="19"/>
    <n v="61.74"/>
    <n v="61.82"/>
    <n v="44.38"/>
    <s v="05/08/2016"/>
    <x v="3"/>
    <x v="7"/>
    <n v="11"/>
    <s v="08-11"/>
  </r>
  <r>
    <x v="1267"/>
    <x v="58"/>
    <n v="62.7"/>
    <n v="62.98"/>
    <n v="47.91"/>
    <s v="12/08/2016"/>
    <x v="3"/>
    <x v="7"/>
    <n v="12"/>
    <s v="08-12"/>
  </r>
  <r>
    <x v="1268"/>
    <x v="54"/>
    <n v="62.1"/>
    <n v="62.1"/>
    <n v="34.25"/>
    <s v="12/08/2016"/>
    <x v="3"/>
    <x v="7"/>
    <n v="13"/>
    <s v="08-13"/>
  </r>
  <r>
    <x v="1269"/>
    <x v="20"/>
    <n v="61.99"/>
    <n v="62.01"/>
    <n v="36.74"/>
    <s v="12/08/2016"/>
    <x v="3"/>
    <x v="7"/>
    <n v="14"/>
    <s v="08-14"/>
  </r>
  <r>
    <x v="1270"/>
    <x v="43"/>
    <n v="62.24"/>
    <n v="62.24"/>
    <n v="0"/>
    <s v="12/08/2016"/>
    <x v="3"/>
    <x v="7"/>
    <n v="15"/>
    <s v="08-15"/>
  </r>
  <r>
    <x v="1271"/>
    <x v="48"/>
    <n v="64.930000000000007"/>
    <n v="64.94"/>
    <n v="38.840000000000003"/>
    <s v="12/08/2016"/>
    <x v="3"/>
    <x v="7"/>
    <n v="16"/>
    <s v="08-16"/>
  </r>
  <r>
    <x v="1272"/>
    <x v="48"/>
    <n v="66"/>
    <n v="66.010000000000005"/>
    <n v="36.07"/>
    <s v="12/08/2016"/>
    <x v="3"/>
    <x v="7"/>
    <n v="17"/>
    <s v="08-17"/>
  </r>
  <r>
    <x v="1273"/>
    <x v="31"/>
    <n v="64.06"/>
    <n v="64.11"/>
    <n v="43.69"/>
    <s v="12/08/2016"/>
    <x v="3"/>
    <x v="7"/>
    <n v="18"/>
    <s v="08-18"/>
  </r>
  <r>
    <x v="1274"/>
    <x v="41"/>
    <n v="61.67"/>
    <n v="61.79"/>
    <n v="46.25"/>
    <s v="19/08/2016"/>
    <x v="3"/>
    <x v="7"/>
    <n v="19"/>
    <s v="08-19"/>
  </r>
  <r>
    <x v="1275"/>
    <x v="68"/>
    <n v="65.58"/>
    <n v="65.63"/>
    <n v="42.14"/>
    <s v="19/08/2016"/>
    <x v="3"/>
    <x v="7"/>
    <n v="20"/>
    <s v="08-20"/>
  </r>
  <r>
    <x v="1276"/>
    <x v="54"/>
    <n v="63.45"/>
    <n v="63.97"/>
    <n v="47.35"/>
    <s v="19/08/2016"/>
    <x v="3"/>
    <x v="7"/>
    <n v="21"/>
    <s v="08-21"/>
  </r>
  <r>
    <x v="1277"/>
    <x v="48"/>
    <n v="63.42"/>
    <n v="65.849999999999994"/>
    <n v="52.72"/>
    <s v="19/08/2016"/>
    <x v="3"/>
    <x v="7"/>
    <n v="22"/>
    <s v="08-22"/>
  </r>
  <r>
    <x v="1278"/>
    <x v="46"/>
    <n v="62.51"/>
    <n v="62.58"/>
    <n v="44.94"/>
    <s v="19/08/2016"/>
    <x v="3"/>
    <x v="7"/>
    <n v="23"/>
    <s v="08-23"/>
  </r>
  <r>
    <x v="1279"/>
    <x v="46"/>
    <n v="62.01"/>
    <n v="62.07"/>
    <n v="42.68"/>
    <s v="19/08/2016"/>
    <x v="3"/>
    <x v="7"/>
    <n v="24"/>
    <s v="08-24"/>
  </r>
  <r>
    <x v="1280"/>
    <x v="61"/>
    <n v="62.02"/>
    <n v="62.3"/>
    <n v="49.98"/>
    <s v="19/08/2016"/>
    <x v="3"/>
    <x v="7"/>
    <n v="25"/>
    <s v="08-25"/>
  </r>
  <r>
    <x v="1281"/>
    <x v="58"/>
    <n v="62.15"/>
    <n v="62.37"/>
    <n v="48.04"/>
    <s v="26/08/2016"/>
    <x v="3"/>
    <x v="7"/>
    <n v="26"/>
    <s v="08-26"/>
  </r>
  <r>
    <x v="1282"/>
    <x v="44"/>
    <n v="62.65"/>
    <n v="63.04"/>
    <n v="52.29"/>
    <s v="26/08/2016"/>
    <x v="3"/>
    <x v="7"/>
    <n v="27"/>
    <s v="08-27"/>
  </r>
  <r>
    <x v="1283"/>
    <x v="45"/>
    <n v="61.4"/>
    <n v="61.68"/>
    <n v="49.53"/>
    <s v="26/08/2016"/>
    <x v="3"/>
    <x v="7"/>
    <n v="28"/>
    <s v="08-28"/>
  </r>
  <r>
    <x v="1284"/>
    <x v="48"/>
    <n v="61.83"/>
    <n v="62.28"/>
    <n v="52.18"/>
    <s v="26/08/2016"/>
    <x v="3"/>
    <x v="7"/>
    <n v="29"/>
    <s v="08-29"/>
  </r>
  <r>
    <x v="1285"/>
    <x v="54"/>
    <n v="61.92"/>
    <n v="62.95"/>
    <n v="52.53"/>
    <s v="26/08/2016"/>
    <x v="3"/>
    <x v="7"/>
    <n v="30"/>
    <s v="08-30"/>
  </r>
  <r>
    <x v="1286"/>
    <x v="74"/>
    <n v="62"/>
    <n v="62.28"/>
    <n v="48.71"/>
    <s v="26/08/2016"/>
    <x v="3"/>
    <x v="7"/>
    <n v="31"/>
    <s v="08-31"/>
  </r>
  <r>
    <x v="1287"/>
    <x v="68"/>
    <n v="62.29"/>
    <n v="62.45"/>
    <n v="47.88"/>
    <s v="26/08/2016"/>
    <x v="3"/>
    <x v="8"/>
    <n v="1"/>
    <s v="09-01"/>
  </r>
  <r>
    <x v="1288"/>
    <x v="74"/>
    <n v="62.18"/>
    <n v="62.26"/>
    <n v="45.1"/>
    <s v="02/09/2016"/>
    <x v="3"/>
    <x v="8"/>
    <n v="2"/>
    <s v="09-02"/>
  </r>
  <r>
    <x v="1289"/>
    <x v="19"/>
    <n v="61.92"/>
    <n v="62"/>
    <n v="44.73"/>
    <s v="02/09/2016"/>
    <x v="3"/>
    <x v="8"/>
    <n v="3"/>
    <s v="09-03"/>
  </r>
  <r>
    <x v="1290"/>
    <x v="19"/>
    <n v="65.58"/>
    <n v="65.599999999999994"/>
    <n v="37.33"/>
    <s v="02/09/2016"/>
    <x v="3"/>
    <x v="8"/>
    <n v="4"/>
    <s v="09-04"/>
  </r>
  <r>
    <x v="1291"/>
    <x v="73"/>
    <n v="66.180000000000007"/>
    <n v="66.25"/>
    <n v="48.69"/>
    <s v="02/09/2016"/>
    <x v="3"/>
    <x v="8"/>
    <n v="5"/>
    <s v="09-05"/>
  </r>
  <r>
    <x v="1292"/>
    <x v="54"/>
    <n v="62.22"/>
    <n v="62.57"/>
    <n v="51.27"/>
    <s v="02/09/2016"/>
    <x v="3"/>
    <x v="8"/>
    <n v="6"/>
    <s v="09-06"/>
  </r>
  <r>
    <x v="1293"/>
    <x v="53"/>
    <n v="64.510000000000005"/>
    <n v="64.67"/>
    <n v="50.01"/>
    <s v="02/09/2016"/>
    <x v="3"/>
    <x v="8"/>
    <n v="7"/>
    <s v="09-07"/>
  </r>
  <r>
    <x v="1294"/>
    <x v="51"/>
    <n v="62.78"/>
    <n v="62.82"/>
    <n v="42.29"/>
    <s v="02/09/2016"/>
    <x v="3"/>
    <x v="8"/>
    <n v="8"/>
    <s v="09-08"/>
  </r>
  <r>
    <x v="1295"/>
    <x v="50"/>
    <n v="63.44"/>
    <n v="63.49"/>
    <n v="44.46"/>
    <s v="09/09/2016"/>
    <x v="3"/>
    <x v="8"/>
    <n v="9"/>
    <s v="09-09"/>
  </r>
  <r>
    <x v="1296"/>
    <x v="20"/>
    <n v="61.66"/>
    <n v="61.69"/>
    <n v="39.369999999999997"/>
    <s v="09/09/2016"/>
    <x v="3"/>
    <x v="8"/>
    <n v="10"/>
    <s v="09-10"/>
  </r>
  <r>
    <x v="1297"/>
    <x v="47"/>
    <n v="62.64"/>
    <n v="62.87"/>
    <n v="50.05"/>
    <s v="09/09/2016"/>
    <x v="3"/>
    <x v="8"/>
    <n v="11"/>
    <s v="09-11"/>
  </r>
  <r>
    <x v="1298"/>
    <x v="53"/>
    <n v="63.51"/>
    <n v="63.58"/>
    <n v="45.86"/>
    <s v="09/09/2016"/>
    <x v="3"/>
    <x v="8"/>
    <n v="12"/>
    <s v="09-12"/>
  </r>
  <r>
    <x v="1299"/>
    <x v="20"/>
    <n v="62.48"/>
    <n v="62.63"/>
    <n v="47.81"/>
    <s v="09/09/2016"/>
    <x v="3"/>
    <x v="8"/>
    <n v="13"/>
    <s v="09-13"/>
  </r>
  <r>
    <x v="1300"/>
    <x v="55"/>
    <n v="62.05"/>
    <n v="62.19"/>
    <n v="44.24"/>
    <s v="09/09/2016"/>
    <x v="3"/>
    <x v="8"/>
    <n v="14"/>
    <s v="09-14"/>
  </r>
  <r>
    <x v="1301"/>
    <x v="53"/>
    <n v="62.62"/>
    <n v="62.81"/>
    <n v="49.24"/>
    <s v="09/09/2016"/>
    <x v="3"/>
    <x v="8"/>
    <n v="15"/>
    <s v="09-15"/>
  </r>
  <r>
    <x v="1302"/>
    <x v="53"/>
    <n v="63.77"/>
    <n v="64.069999999999993"/>
    <n v="52.16"/>
    <s v="16/09/2016"/>
    <x v="3"/>
    <x v="8"/>
    <n v="16"/>
    <s v="09-16"/>
  </r>
  <r>
    <x v="1303"/>
    <x v="43"/>
    <n v="66.11"/>
    <n v="66.150000000000006"/>
    <n v="45.43"/>
    <s v="16/09/2016"/>
    <x v="3"/>
    <x v="8"/>
    <n v="17"/>
    <s v="09-17"/>
  </r>
  <r>
    <x v="1304"/>
    <x v="48"/>
    <n v="64.09"/>
    <n v="64.23"/>
    <n v="47.89"/>
    <s v="16/09/2016"/>
    <x v="3"/>
    <x v="8"/>
    <n v="18"/>
    <s v="09-18"/>
  </r>
  <r>
    <x v="1305"/>
    <x v="58"/>
    <n v="63.43"/>
    <n v="63.86"/>
    <n v="51.36"/>
    <s v="16/09/2016"/>
    <x v="3"/>
    <x v="8"/>
    <n v="19"/>
    <s v="09-19"/>
  </r>
  <r>
    <x v="1306"/>
    <x v="59"/>
    <n v="61.95"/>
    <n v="62.59"/>
    <n v="53.97"/>
    <s v="16/09/2016"/>
    <x v="3"/>
    <x v="8"/>
    <n v="20"/>
    <s v="09-20"/>
  </r>
  <r>
    <x v="1307"/>
    <x v="48"/>
    <n v="62.21"/>
    <n v="62.49"/>
    <n v="49.98"/>
    <s v="16/09/2016"/>
    <x v="3"/>
    <x v="8"/>
    <n v="21"/>
    <s v="09-21"/>
  </r>
  <r>
    <x v="1308"/>
    <x v="48"/>
    <n v="62.46"/>
    <n v="62.63"/>
    <n v="48.48"/>
    <s v="16/09/2016"/>
    <x v="3"/>
    <x v="8"/>
    <n v="22"/>
    <s v="09-22"/>
  </r>
  <r>
    <x v="1309"/>
    <x v="68"/>
    <n v="61.9"/>
    <n v="62.03"/>
    <n v="46.94"/>
    <s v="23/09/2016"/>
    <x v="3"/>
    <x v="8"/>
    <n v="23"/>
    <s v="09-23"/>
  </r>
  <r>
    <x v="1310"/>
    <x v="30"/>
    <n v="61.14"/>
    <n v="61.26"/>
    <n v="45.9"/>
    <s v="23/09/2016"/>
    <x v="3"/>
    <x v="8"/>
    <n v="24"/>
    <s v="09-24"/>
  </r>
  <r>
    <x v="1311"/>
    <x v="75"/>
    <n v="63.29"/>
    <n v="63.39"/>
    <n v="45.71"/>
    <s v="23/09/2016"/>
    <x v="3"/>
    <x v="8"/>
    <n v="25"/>
    <s v="09-25"/>
  </r>
  <r>
    <x v="1312"/>
    <x v="56"/>
    <n v="62.68"/>
    <n v="63.39"/>
    <n v="46.92"/>
    <s v="23/09/2016"/>
    <x v="3"/>
    <x v="8"/>
    <n v="26"/>
    <s v="09-26"/>
  </r>
  <r>
    <x v="1313"/>
    <x v="48"/>
    <n v="61.73"/>
    <n v="62.32"/>
    <n v="53.31"/>
    <s v="23/09/2016"/>
    <x v="3"/>
    <x v="8"/>
    <n v="27"/>
    <s v="09-27"/>
  </r>
  <r>
    <x v="1314"/>
    <x v="68"/>
    <n v="62.8"/>
    <n v="63.07"/>
    <n v="48.63"/>
    <s v="23/09/2016"/>
    <x v="3"/>
    <x v="8"/>
    <n v="28"/>
    <s v="09-28"/>
  </r>
  <r>
    <x v="1315"/>
    <x v="69"/>
    <n v="62.54"/>
    <n v="62.82"/>
    <n v="50.7"/>
    <s v="23/09/2016"/>
    <x v="3"/>
    <x v="8"/>
    <n v="29"/>
    <s v="09-29"/>
  </r>
  <r>
    <x v="1316"/>
    <x v="42"/>
    <m/>
    <m/>
    <m/>
    <s v="30/09/2016"/>
    <x v="3"/>
    <x v="8"/>
    <n v="30"/>
    <s v="09-30"/>
  </r>
  <r>
    <x v="1317"/>
    <x v="42"/>
    <m/>
    <m/>
    <m/>
    <s v="30/09/2016"/>
    <x v="3"/>
    <x v="9"/>
    <n v="1"/>
    <s v="10-01"/>
  </r>
  <r>
    <x v="1318"/>
    <x v="42"/>
    <m/>
    <m/>
    <m/>
    <s v="30/09/2016"/>
    <x v="3"/>
    <x v="9"/>
    <n v="2"/>
    <s v="10-02"/>
  </r>
  <r>
    <x v="1319"/>
    <x v="42"/>
    <m/>
    <m/>
    <m/>
    <s v="30/09/2016"/>
    <x v="3"/>
    <x v="9"/>
    <n v="3"/>
    <s v="10-03"/>
  </r>
  <r>
    <x v="1320"/>
    <x v="42"/>
    <m/>
    <m/>
    <m/>
    <s v="30/09/2016"/>
    <x v="3"/>
    <x v="9"/>
    <n v="4"/>
    <s v="10-04"/>
  </r>
  <r>
    <x v="1321"/>
    <x v="26"/>
    <n v="60.59"/>
    <n v="60.76"/>
    <n v="46.65"/>
    <s v="30/09/2016"/>
    <x v="3"/>
    <x v="9"/>
    <n v="5"/>
    <s v="10-05"/>
  </r>
  <r>
    <x v="1322"/>
    <x v="49"/>
    <n v="63.08"/>
    <n v="63.2"/>
    <n v="47.46"/>
    <s v="30/09/2016"/>
    <x v="3"/>
    <x v="9"/>
    <n v="6"/>
    <s v="10-06"/>
  </r>
  <r>
    <x v="1323"/>
    <x v="56"/>
    <n v="62.98"/>
    <n v="63.23"/>
    <n v="50.64"/>
    <s v="07/10/2016"/>
    <x v="3"/>
    <x v="9"/>
    <n v="7"/>
    <s v="10-07"/>
  </r>
  <r>
    <x v="1324"/>
    <x v="4"/>
    <n v="61.16"/>
    <n v="61.55"/>
    <n v="46.83"/>
    <s v="07/10/2016"/>
    <x v="3"/>
    <x v="9"/>
    <n v="8"/>
    <s v="10-08"/>
  </r>
  <r>
    <x v="1325"/>
    <x v="44"/>
    <n v="62.79"/>
    <n v="62.86"/>
    <n v="45.19"/>
    <s v="07/10/2016"/>
    <x v="3"/>
    <x v="9"/>
    <n v="9"/>
    <s v="10-09"/>
  </r>
  <r>
    <x v="1326"/>
    <x v="54"/>
    <n v="62.43"/>
    <n v="62.63"/>
    <n v="48.69"/>
    <s v="07/10/2016"/>
    <x v="3"/>
    <x v="9"/>
    <n v="10"/>
    <s v="10-10"/>
  </r>
  <r>
    <x v="1327"/>
    <x v="48"/>
    <n v="63.21"/>
    <n v="63.43"/>
    <n v="50.36"/>
    <s v="07/10/2016"/>
    <x v="3"/>
    <x v="9"/>
    <n v="11"/>
    <s v="10-11"/>
  </r>
  <r>
    <x v="1328"/>
    <x v="48"/>
    <n v="61.79"/>
    <n v="62.79"/>
    <n v="52.97"/>
    <s v="07/10/2016"/>
    <x v="3"/>
    <x v="9"/>
    <n v="12"/>
    <s v="10-12"/>
  </r>
  <r>
    <x v="1329"/>
    <x v="50"/>
    <n v="66.099999999999994"/>
    <n v="66.260000000000005"/>
    <n v="51.61"/>
    <s v="07/10/2016"/>
    <x v="3"/>
    <x v="9"/>
    <n v="13"/>
    <s v="10-13"/>
  </r>
  <r>
    <x v="1330"/>
    <x v="73"/>
    <n v="64.010000000000005"/>
    <n v="65.38"/>
    <n v="55.43"/>
    <s v="14/10/2016"/>
    <x v="3"/>
    <x v="9"/>
    <n v="14"/>
    <s v="10-14"/>
  </r>
  <r>
    <x v="1331"/>
    <x v="18"/>
    <n v="64.28"/>
    <n v="64.5"/>
    <n v="43.94"/>
    <s v="14/10/2016"/>
    <x v="3"/>
    <x v="9"/>
    <n v="15"/>
    <s v="10-15"/>
  </r>
  <r>
    <x v="1332"/>
    <x v="40"/>
    <n v="62.13"/>
    <n v="62.3"/>
    <n v="48.11"/>
    <s v="14/10/2016"/>
    <x v="3"/>
    <x v="9"/>
    <n v="16"/>
    <s v="10-16"/>
  </r>
  <r>
    <x v="1333"/>
    <x v="61"/>
    <n v="63.58"/>
    <n v="63.79"/>
    <n v="50.55"/>
    <s v="14/10/2016"/>
    <x v="3"/>
    <x v="9"/>
    <n v="17"/>
    <s v="10-17"/>
  </r>
  <r>
    <x v="1334"/>
    <x v="13"/>
    <n v="61.61"/>
    <n v="61.79"/>
    <n v="47.89"/>
    <s v="14/10/2016"/>
    <x v="3"/>
    <x v="9"/>
    <n v="18"/>
    <s v="10-18"/>
  </r>
  <r>
    <x v="1335"/>
    <x v="69"/>
    <n v="62.53"/>
    <n v="62.73"/>
    <n v="49.08"/>
    <s v="14/10/2016"/>
    <x v="3"/>
    <x v="9"/>
    <n v="19"/>
    <s v="10-19"/>
  </r>
  <r>
    <x v="1336"/>
    <x v="31"/>
    <n v="62.15"/>
    <n v="62.42"/>
    <n v="50.24"/>
    <s v="14/10/2016"/>
    <x v="3"/>
    <x v="9"/>
    <n v="20"/>
    <s v="10-20"/>
  </r>
  <r>
    <x v="1337"/>
    <x v="53"/>
    <n v="63.16"/>
    <n v="63.63"/>
    <n v="50.52"/>
    <s v="21/10/2016"/>
    <x v="3"/>
    <x v="9"/>
    <n v="21"/>
    <s v="10-21"/>
  </r>
  <r>
    <x v="1338"/>
    <x v="8"/>
    <n v="60.03"/>
    <n v="60.17"/>
    <n v="45.01"/>
    <s v="21/10/2016"/>
    <x v="3"/>
    <x v="9"/>
    <n v="22"/>
    <s v="10-22"/>
  </r>
  <r>
    <x v="1339"/>
    <x v="20"/>
    <n v="65.680000000000007"/>
    <n v="65.72"/>
    <n v="45.26"/>
    <s v="21/10/2016"/>
    <x v="3"/>
    <x v="9"/>
    <n v="23"/>
    <s v="10-23"/>
  </r>
  <r>
    <x v="1340"/>
    <x v="20"/>
    <n v="65.84"/>
    <n v="66"/>
    <n v="51.69"/>
    <s v="21/10/2016"/>
    <x v="3"/>
    <x v="9"/>
    <n v="24"/>
    <s v="10-24"/>
  </r>
  <r>
    <x v="1341"/>
    <x v="32"/>
    <n v="65.09"/>
    <n v="65.63"/>
    <n v="49.48"/>
    <s v="21/10/2016"/>
    <x v="3"/>
    <x v="9"/>
    <n v="25"/>
    <s v="10-25"/>
  </r>
  <r>
    <x v="1342"/>
    <x v="47"/>
    <n v="62.87"/>
    <n v="63.21"/>
    <n v="51.29"/>
    <s v="21/10/2016"/>
    <x v="3"/>
    <x v="9"/>
    <n v="26"/>
    <s v="10-26"/>
  </r>
  <r>
    <x v="1343"/>
    <x v="19"/>
    <n v="61.9"/>
    <n v="62.21"/>
    <n v="50.05"/>
    <s v="21/10/2016"/>
    <x v="3"/>
    <x v="9"/>
    <n v="27"/>
    <s v="10-27"/>
  </r>
  <r>
    <x v="1344"/>
    <x v="46"/>
    <n v="62.71"/>
    <n v="62.91"/>
    <n v="49.32"/>
    <s v="28/10/2016"/>
    <x v="3"/>
    <x v="9"/>
    <n v="28"/>
    <s v="10-28"/>
  </r>
  <r>
    <x v="1345"/>
    <x v="54"/>
    <n v="62.66"/>
    <n v="62.83"/>
    <n v="48.02"/>
    <s v="28/10/2016"/>
    <x v="3"/>
    <x v="9"/>
    <n v="29"/>
    <s v="10-29"/>
  </r>
  <r>
    <x v="1346"/>
    <x v="26"/>
    <n v="61.04"/>
    <n v="61.14"/>
    <n v="44.56"/>
    <s v="28/10/2016"/>
    <x v="3"/>
    <x v="9"/>
    <n v="30"/>
    <s v="10-30"/>
  </r>
  <r>
    <x v="1347"/>
    <x v="43"/>
    <n v="62.94"/>
    <n v="63.38"/>
    <n v="49.89"/>
    <s v="28/10/2016"/>
    <x v="3"/>
    <x v="9"/>
    <n v="31"/>
    <s v="10-31"/>
  </r>
  <r>
    <x v="1348"/>
    <x v="4"/>
    <n v="61.7"/>
    <n v="61.78"/>
    <n v="42.67"/>
    <s v="28/10/2016"/>
    <x v="3"/>
    <x v="10"/>
    <n v="1"/>
    <s v="11-01"/>
  </r>
  <r>
    <x v="1349"/>
    <x v="26"/>
    <n v="60.98"/>
    <n v="61.35"/>
    <n v="50.53"/>
    <s v="28/10/2016"/>
    <x v="3"/>
    <x v="10"/>
    <n v="2"/>
    <s v="11-02"/>
  </r>
  <r>
    <x v="1350"/>
    <x v="41"/>
    <n v="62.3"/>
    <n v="62.5"/>
    <n v="48.71"/>
    <s v="28/10/2016"/>
    <x v="3"/>
    <x v="10"/>
    <n v="3"/>
    <s v="11-03"/>
  </r>
  <r>
    <x v="1351"/>
    <x v="32"/>
    <n v="63.29"/>
    <n v="63.54"/>
    <n v="51.1"/>
    <s v="04/11/2016"/>
    <x v="3"/>
    <x v="10"/>
    <n v="4"/>
    <s v="11-04"/>
  </r>
  <r>
    <x v="1352"/>
    <x v="12"/>
    <n v="63.38"/>
    <n v="63.63"/>
    <n v="51.13"/>
    <s v="04/11/2016"/>
    <x v="3"/>
    <x v="10"/>
    <n v="5"/>
    <s v="11-05"/>
  </r>
  <r>
    <x v="1353"/>
    <x v="40"/>
    <n v="63.09"/>
    <n v="63.19"/>
    <n v="45.17"/>
    <s v="04/11/2016"/>
    <x v="3"/>
    <x v="10"/>
    <n v="6"/>
    <s v="11-06"/>
  </r>
  <r>
    <x v="1354"/>
    <x v="41"/>
    <n v="63.96"/>
    <n v="64.62"/>
    <n v="51.43"/>
    <s v="04/11/2016"/>
    <x v="3"/>
    <x v="10"/>
    <n v="7"/>
    <s v="11-07"/>
  </r>
  <r>
    <x v="1355"/>
    <x v="28"/>
    <n v="61.12"/>
    <n v="61.5"/>
    <n v="50.73"/>
    <s v="04/11/2016"/>
    <x v="3"/>
    <x v="10"/>
    <n v="8"/>
    <s v="11-08"/>
  </r>
  <r>
    <x v="1356"/>
    <x v="39"/>
    <n v="60.95"/>
    <n v="61.2"/>
    <n v="48.75"/>
    <s v="04/11/2016"/>
    <x v="3"/>
    <x v="10"/>
    <n v="9"/>
    <s v="11-09"/>
  </r>
  <r>
    <x v="1357"/>
    <x v="45"/>
    <n v="61.97"/>
    <n v="62.29"/>
    <n v="50.58"/>
    <s v="04/11/2016"/>
    <x v="3"/>
    <x v="10"/>
    <n v="10"/>
    <s v="11-10"/>
  </r>
  <r>
    <x v="1358"/>
    <x v="67"/>
    <n v="66.930000000000007"/>
    <n v="67.16"/>
    <n v="53.98"/>
    <s v="11/11/2016"/>
    <x v="3"/>
    <x v="10"/>
    <n v="11"/>
    <s v="11-11"/>
  </r>
  <r>
    <x v="1359"/>
    <x v="33"/>
    <n v="61.89"/>
    <n v="62.85"/>
    <n v="49.08"/>
    <s v="11/11/2016"/>
    <x v="3"/>
    <x v="10"/>
    <n v="12"/>
    <s v="11-12"/>
  </r>
  <r>
    <x v="1360"/>
    <x v="39"/>
    <n v="61.85"/>
    <n v="61.96"/>
    <n v="45.29"/>
    <s v="11/11/2016"/>
    <x v="3"/>
    <x v="10"/>
    <n v="13"/>
    <s v="11-13"/>
  </r>
  <r>
    <x v="1361"/>
    <x v="20"/>
    <n v="64.13"/>
    <n v="64.7"/>
    <n v="53.81"/>
    <s v="11/11/2016"/>
    <x v="3"/>
    <x v="10"/>
    <n v="14"/>
    <s v="11-14"/>
  </r>
  <r>
    <x v="1362"/>
    <x v="34"/>
    <n v="59.82"/>
    <n v="60.33"/>
    <n v="50.77"/>
    <s v="11/11/2016"/>
    <x v="3"/>
    <x v="10"/>
    <n v="15"/>
    <s v="11-15"/>
  </r>
  <r>
    <x v="1363"/>
    <x v="36"/>
    <n v="60.63"/>
    <n v="61.19"/>
    <n v="51.12"/>
    <s v="11/11/2016"/>
    <x v="3"/>
    <x v="10"/>
    <n v="16"/>
    <s v="11-16"/>
  </r>
  <r>
    <x v="1364"/>
    <x v="32"/>
    <n v="61.13"/>
    <n v="61.78"/>
    <n v="53.25"/>
    <s v="11/11/2016"/>
    <x v="3"/>
    <x v="10"/>
    <n v="17"/>
    <s v="11-17"/>
  </r>
  <r>
    <x v="1365"/>
    <x v="58"/>
    <n v="63.46"/>
    <n v="63.6"/>
    <n v="47.98"/>
    <s v="18/11/2016"/>
    <x v="3"/>
    <x v="10"/>
    <n v="18"/>
    <s v="11-18"/>
  </r>
  <r>
    <x v="1366"/>
    <x v="37"/>
    <n v="61.85"/>
    <n v="62.09"/>
    <n v="49.02"/>
    <s v="18/11/2016"/>
    <x v="3"/>
    <x v="10"/>
    <n v="19"/>
    <s v="11-19"/>
  </r>
  <r>
    <x v="1367"/>
    <x v="12"/>
    <n v="58.89"/>
    <n v="59.03"/>
    <n v="41.84"/>
    <s v="18/11/2016"/>
    <x v="3"/>
    <x v="10"/>
    <n v="20"/>
    <s v="11-20"/>
  </r>
  <r>
    <x v="1368"/>
    <x v="46"/>
    <n v="61.85"/>
    <n v="62.95"/>
    <n v="56.44"/>
    <s v="18/11/2016"/>
    <x v="3"/>
    <x v="10"/>
    <n v="21"/>
    <s v="11-21"/>
  </r>
  <r>
    <x v="1369"/>
    <x v="19"/>
    <n v="61.44"/>
    <n v="61.69"/>
    <n v="49.05"/>
    <s v="18/11/2016"/>
    <x v="3"/>
    <x v="10"/>
    <n v="22"/>
    <s v="11-22"/>
  </r>
  <r>
    <x v="1370"/>
    <x v="4"/>
    <n v="60.73"/>
    <n v="60.97"/>
    <n v="48.37"/>
    <s v="18/11/2016"/>
    <x v="3"/>
    <x v="10"/>
    <n v="23"/>
    <s v="11-23"/>
  </r>
  <r>
    <x v="1371"/>
    <x v="31"/>
    <n v="59.46"/>
    <n v="59.66"/>
    <n v="46.09"/>
    <s v="18/11/2016"/>
    <x v="3"/>
    <x v="10"/>
    <n v="24"/>
    <s v="11-24"/>
  </r>
  <r>
    <x v="1372"/>
    <x v="27"/>
    <n v="61.99"/>
    <n v="62.15"/>
    <n v="47.82"/>
    <s v="25/11/2016"/>
    <x v="3"/>
    <x v="10"/>
    <n v="25"/>
    <s v="11-25"/>
  </r>
  <r>
    <x v="1373"/>
    <x v="5"/>
    <n v="60.34"/>
    <n v="60.99"/>
    <n v="48.86"/>
    <s v="25/11/2016"/>
    <x v="3"/>
    <x v="10"/>
    <n v="26"/>
    <s v="11-26"/>
  </r>
  <r>
    <x v="1374"/>
    <x v="13"/>
    <n v="61.51"/>
    <n v="61.55"/>
    <n v="40.950000000000003"/>
    <s v="25/11/2016"/>
    <x v="3"/>
    <x v="10"/>
    <n v="27"/>
    <s v="11-27"/>
  </r>
  <r>
    <x v="1375"/>
    <x v="43"/>
    <n v="62.74"/>
    <n v="63.05"/>
    <n v="48.35"/>
    <s v="25/11/2016"/>
    <x v="3"/>
    <x v="10"/>
    <n v="28"/>
    <s v="11-28"/>
  </r>
  <r>
    <x v="1376"/>
    <x v="5"/>
    <n v="59.54"/>
    <n v="60.1"/>
    <n v="50.92"/>
    <s v="25/11/2016"/>
    <x v="3"/>
    <x v="10"/>
    <n v="29"/>
    <s v="11-29"/>
  </r>
  <r>
    <x v="1377"/>
    <x v="24"/>
    <n v="61.09"/>
    <n v="61.53"/>
    <n v="51.18"/>
    <s v="25/11/2016"/>
    <x v="3"/>
    <x v="10"/>
    <n v="30"/>
    <s v="11-30"/>
  </r>
  <r>
    <x v="1378"/>
    <x v="23"/>
    <n v="60.75"/>
    <n v="61.13"/>
    <n v="50.29"/>
    <s v="25/11/2016"/>
    <x v="3"/>
    <x v="11"/>
    <n v="1"/>
    <s v="12-01"/>
  </r>
  <r>
    <x v="1379"/>
    <x v="32"/>
    <n v="61.68"/>
    <n v="62.15"/>
    <n v="52.25"/>
    <s v="02/12/2016"/>
    <x v="3"/>
    <x v="11"/>
    <n v="2"/>
    <s v="12-02"/>
  </r>
  <r>
    <x v="1380"/>
    <x v="5"/>
    <n v="64.58"/>
    <n v="64.75"/>
    <n v="47.8"/>
    <s v="02/12/2016"/>
    <x v="3"/>
    <x v="11"/>
    <n v="3"/>
    <s v="12-03"/>
  </r>
  <r>
    <x v="1381"/>
    <x v="12"/>
    <n v="60.88"/>
    <n v="61.15"/>
    <n v="48.94"/>
    <s v="02/12/2016"/>
    <x v="3"/>
    <x v="11"/>
    <n v="4"/>
    <s v="12-04"/>
  </r>
  <r>
    <x v="1382"/>
    <x v="30"/>
    <n v="61.17"/>
    <n v="61.55"/>
    <n v="49.93"/>
    <s v="02/12/2016"/>
    <x v="3"/>
    <x v="11"/>
    <n v="5"/>
    <s v="12-05"/>
  </r>
  <r>
    <x v="1383"/>
    <x v="32"/>
    <n v="61.1"/>
    <n v="61.26"/>
    <n v="46.79"/>
    <s v="02/12/2016"/>
    <x v="3"/>
    <x v="11"/>
    <n v="6"/>
    <s v="12-06"/>
  </r>
  <r>
    <x v="1384"/>
    <x v="68"/>
    <n v="62.86"/>
    <n v="63.12"/>
    <n v="49.78"/>
    <s v="02/12/2016"/>
    <x v="3"/>
    <x v="11"/>
    <n v="7"/>
    <s v="12-07"/>
  </r>
  <r>
    <x v="1385"/>
    <x v="23"/>
    <n v="61.58"/>
    <n v="62.3"/>
    <n v="47.89"/>
    <s v="02/12/2016"/>
    <x v="3"/>
    <x v="11"/>
    <n v="8"/>
    <s v="12-08"/>
  </r>
  <r>
    <x v="1386"/>
    <x v="46"/>
    <n v="63.04"/>
    <n v="63.49"/>
    <n v="52.71"/>
    <s v="09/12/2016"/>
    <x v="3"/>
    <x v="11"/>
    <n v="9"/>
    <s v="12-09"/>
  </r>
  <r>
    <x v="1387"/>
    <x v="30"/>
    <n v="62.18"/>
    <n v="62.34"/>
    <n v="47.81"/>
    <s v="09/12/2016"/>
    <x v="3"/>
    <x v="11"/>
    <n v="10"/>
    <s v="12-10"/>
  </r>
  <r>
    <x v="1388"/>
    <x v="46"/>
    <n v="60.81"/>
    <n v="60.98"/>
    <n v="46.88"/>
    <s v="09/12/2016"/>
    <x v="3"/>
    <x v="11"/>
    <n v="11"/>
    <s v="12-11"/>
  </r>
  <r>
    <x v="1389"/>
    <x v="44"/>
    <n v="61.97"/>
    <n v="62.27"/>
    <n v="50.38"/>
    <s v="09/12/2016"/>
    <x v="3"/>
    <x v="11"/>
    <n v="12"/>
    <s v="12-12"/>
  </r>
  <r>
    <x v="1390"/>
    <x v="12"/>
    <n v="58.98"/>
    <n v="59.54"/>
    <n v="50.32"/>
    <s v="09/12/2016"/>
    <x v="3"/>
    <x v="11"/>
    <n v="13"/>
    <s v="12-13"/>
  </r>
  <r>
    <x v="1391"/>
    <x v="18"/>
    <n v="61.67"/>
    <n v="62"/>
    <n v="49.84"/>
    <s v="09/12/2016"/>
    <x v="3"/>
    <x v="11"/>
    <n v="14"/>
    <s v="12-14"/>
  </r>
  <r>
    <x v="1392"/>
    <x v="27"/>
    <n v="60.87"/>
    <n v="61.04"/>
    <n v="46.87"/>
    <s v="09/12/2016"/>
    <x v="3"/>
    <x v="11"/>
    <n v="15"/>
    <s v="12-15"/>
  </r>
  <r>
    <x v="1393"/>
    <x v="40"/>
    <n v="65.09"/>
    <n v="65.239999999999995"/>
    <n v="50.36"/>
    <s v="16/12/2016"/>
    <x v="3"/>
    <x v="11"/>
    <n v="16"/>
    <s v="12-16"/>
  </r>
  <r>
    <x v="1394"/>
    <x v="37"/>
    <n v="63.15"/>
    <n v="63.51"/>
    <n v="51.96"/>
    <s v="16/12/2016"/>
    <x v="3"/>
    <x v="11"/>
    <n v="17"/>
    <s v="12-17"/>
  </r>
  <r>
    <x v="1395"/>
    <x v="32"/>
    <n v="61.06"/>
    <n v="61.14"/>
    <n v="43.56"/>
    <s v="16/12/2016"/>
    <x v="3"/>
    <x v="11"/>
    <n v="18"/>
    <s v="12-18"/>
  </r>
  <r>
    <x v="1396"/>
    <x v="56"/>
    <n v="65.75"/>
    <n v="65.900000000000006"/>
    <n v="51.18"/>
    <s v="16/12/2016"/>
    <x v="3"/>
    <x v="11"/>
    <n v="19"/>
    <s v="12-19"/>
  </r>
  <r>
    <x v="1397"/>
    <x v="11"/>
    <n v="61.49"/>
    <n v="62.52"/>
    <n v="55.1"/>
    <s v="16/12/2016"/>
    <x v="3"/>
    <x v="11"/>
    <n v="20"/>
    <s v="12-20"/>
  </r>
  <r>
    <x v="1398"/>
    <x v="27"/>
    <n v="65.510000000000005"/>
    <n v="65.75"/>
    <n v="52.11"/>
    <s v="16/12/2016"/>
    <x v="3"/>
    <x v="11"/>
    <n v="21"/>
    <s v="12-21"/>
  </r>
  <r>
    <x v="1399"/>
    <x v="41"/>
    <n v="62.67"/>
    <n v="62.95"/>
    <n v="49.52"/>
    <s v="16/12/2016"/>
    <x v="3"/>
    <x v="11"/>
    <n v="22"/>
    <s v="12-22"/>
  </r>
  <r>
    <x v="1400"/>
    <x v="23"/>
    <n v="62.01"/>
    <n v="62.51"/>
    <n v="52.5"/>
    <s v="23/12/2016"/>
    <x v="3"/>
    <x v="11"/>
    <n v="23"/>
    <s v="12-23"/>
  </r>
  <r>
    <x v="1401"/>
    <x v="21"/>
    <n v="60.96"/>
    <n v="61.08"/>
    <n v="40.69"/>
    <s v="23/12/2016"/>
    <x v="3"/>
    <x v="11"/>
    <n v="24"/>
    <s v="12-24"/>
  </r>
  <r>
    <x v="1402"/>
    <x v="95"/>
    <n v="55.35"/>
    <n v="55.38"/>
    <n v="34.799999999999997"/>
    <s v="23/12/2016"/>
    <x v="3"/>
    <x v="11"/>
    <n v="25"/>
    <s v="12-25"/>
  </r>
  <r>
    <x v="1403"/>
    <x v="31"/>
    <n v="64.91"/>
    <n v="64.959999999999994"/>
    <n v="45.48"/>
    <s v="23/12/2016"/>
    <x v="3"/>
    <x v="11"/>
    <n v="26"/>
    <s v="12-26"/>
  </r>
  <r>
    <x v="1404"/>
    <x v="13"/>
    <n v="62.29"/>
    <n v="62.72"/>
    <n v="52.02"/>
    <s v="23/12/2016"/>
    <x v="3"/>
    <x v="11"/>
    <n v="27"/>
    <s v="12-27"/>
  </r>
  <r>
    <x v="1405"/>
    <x v="46"/>
    <n v="62.15"/>
    <n v="62.32"/>
    <n v="46.66"/>
    <s v="23/12/2016"/>
    <x v="3"/>
    <x v="11"/>
    <n v="28"/>
    <s v="12-28"/>
  </r>
  <r>
    <x v="1406"/>
    <x v="75"/>
    <n v="61.13"/>
    <n v="61.13"/>
    <n v="32.47"/>
    <s v="23/12/2016"/>
    <x v="3"/>
    <x v="11"/>
    <n v="29"/>
    <s v="12-29"/>
  </r>
  <r>
    <x v="1407"/>
    <x v="34"/>
    <n v="60.11"/>
    <n v="61.39"/>
    <n v="45.97"/>
    <s v="01/01/2017"/>
    <x v="4"/>
    <x v="0"/>
    <n v="1"/>
    <s v="01-01"/>
  </r>
  <r>
    <x v="1408"/>
    <x v="19"/>
    <n v="61.8"/>
    <n v="62.09"/>
    <n v="50.24"/>
    <s v="01/01/2017"/>
    <x v="4"/>
    <x v="0"/>
    <n v="2"/>
    <s v="01-02"/>
  </r>
  <r>
    <x v="1409"/>
    <x v="18"/>
    <n v="61.77"/>
    <n v="62.08"/>
    <n v="50.3"/>
    <s v="01/01/2017"/>
    <x v="4"/>
    <x v="0"/>
    <n v="3"/>
    <s v="01-03"/>
  </r>
  <r>
    <x v="1410"/>
    <x v="36"/>
    <n v="60.58"/>
    <n v="60.96"/>
    <n v="48.4"/>
    <s v="01/01/2017"/>
    <x v="4"/>
    <x v="0"/>
    <n v="4"/>
    <s v="01-04"/>
  </r>
  <r>
    <x v="1411"/>
    <x v="26"/>
    <n v="62.76"/>
    <n v="62.94"/>
    <n v="48.53"/>
    <s v="01/01/2017"/>
    <x v="4"/>
    <x v="0"/>
    <n v="5"/>
    <s v="01-05"/>
  </r>
  <r>
    <x v="1412"/>
    <x v="6"/>
    <n v="60.65"/>
    <n v="60.82"/>
    <n v="41.04"/>
    <s v="01/01/2017"/>
    <x v="4"/>
    <x v="0"/>
    <n v="6"/>
    <s v="01-06"/>
  </r>
  <r>
    <x v="1413"/>
    <x v="2"/>
    <n v="57.52"/>
    <n v="57.72"/>
    <n v="42.53"/>
    <s v="01/01/2017"/>
    <x v="4"/>
    <x v="0"/>
    <n v="7"/>
    <s v="01-07"/>
  </r>
  <r>
    <x v="1414"/>
    <x v="34"/>
    <n v="59.04"/>
    <n v="59.05"/>
    <n v="30.04"/>
    <s v="08/01/2017"/>
    <x v="4"/>
    <x v="0"/>
    <n v="8"/>
    <s v="01-08"/>
  </r>
  <r>
    <x v="1415"/>
    <x v="57"/>
    <n v="60.98"/>
    <n v="61.23"/>
    <n v="48.64"/>
    <s v="08/01/2017"/>
    <x v="4"/>
    <x v="0"/>
    <n v="9"/>
    <s v="01-09"/>
  </r>
  <r>
    <x v="1416"/>
    <x v="9"/>
    <n v="59.07"/>
    <n v="59.28"/>
    <n v="45.92"/>
    <s v="08/01/2017"/>
    <x v="4"/>
    <x v="0"/>
    <n v="10"/>
    <s v="01-10"/>
  </r>
  <r>
    <x v="1417"/>
    <x v="33"/>
    <n v="59.13"/>
    <n v="59.56"/>
    <n v="49.31"/>
    <s v="08/01/2017"/>
    <x v="4"/>
    <x v="0"/>
    <n v="11"/>
    <s v="01-11"/>
  </r>
  <r>
    <x v="1418"/>
    <x v="11"/>
    <n v="59.11"/>
    <n v="59.56"/>
    <n v="49.21"/>
    <s v="08/01/2017"/>
    <x v="4"/>
    <x v="0"/>
    <n v="12"/>
    <s v="01-12"/>
  </r>
  <r>
    <x v="1419"/>
    <x v="23"/>
    <n v="60.88"/>
    <n v="61.54"/>
    <n v="51.69"/>
    <s v="08/01/2017"/>
    <x v="4"/>
    <x v="0"/>
    <n v="13"/>
    <s v="01-13"/>
  </r>
  <r>
    <x v="1420"/>
    <x v="34"/>
    <n v="60.06"/>
    <n v="60.16"/>
    <n v="42.24"/>
    <s v="08/01/2017"/>
    <x v="4"/>
    <x v="0"/>
    <n v="14"/>
    <s v="01-14"/>
  </r>
  <r>
    <x v="1421"/>
    <x v="69"/>
    <n v="62.96"/>
    <n v="63.03"/>
    <n v="45.37"/>
    <s v="15/01/2017"/>
    <x v="4"/>
    <x v="0"/>
    <n v="15"/>
    <s v="01-15"/>
  </r>
  <r>
    <x v="1422"/>
    <x v="23"/>
    <n v="60.97"/>
    <n v="61.08"/>
    <n v="45.25"/>
    <s v="15/01/2017"/>
    <x v="4"/>
    <x v="0"/>
    <n v="16"/>
    <s v="01-16"/>
  </r>
  <r>
    <x v="1423"/>
    <x v="30"/>
    <n v="61.12"/>
    <n v="62.35"/>
    <n v="56.28"/>
    <s v="15/01/2017"/>
    <x v="4"/>
    <x v="0"/>
    <n v="17"/>
    <s v="01-17"/>
  </r>
  <r>
    <x v="1424"/>
    <x v="42"/>
    <m/>
    <m/>
    <m/>
    <s v="15/01/2017"/>
    <x v="4"/>
    <x v="0"/>
    <n v="18"/>
    <s v="01-18"/>
  </r>
  <r>
    <x v="1425"/>
    <x v="24"/>
    <n v="60.9"/>
    <n v="61.15"/>
    <n v="48.21"/>
    <s v="15/01/2017"/>
    <x v="4"/>
    <x v="0"/>
    <n v="19"/>
    <s v="01-19"/>
  </r>
  <r>
    <x v="1426"/>
    <x v="4"/>
    <n v="60.53"/>
    <n v="60.8"/>
    <n v="48.47"/>
    <s v="15/01/2017"/>
    <x v="4"/>
    <x v="0"/>
    <n v="20"/>
    <s v="01-20"/>
  </r>
  <r>
    <x v="1427"/>
    <x v="1"/>
    <n v="58.44"/>
    <n v="59.14"/>
    <n v="48.15"/>
    <s v="15/01/2017"/>
    <x v="4"/>
    <x v="0"/>
    <n v="21"/>
    <s v="01-21"/>
  </r>
  <r>
    <x v="1428"/>
    <x v="29"/>
    <n v="61.57"/>
    <n v="61.74"/>
    <n v="46.38"/>
    <s v="22/01/2017"/>
    <x v="4"/>
    <x v="0"/>
    <n v="22"/>
    <s v="01-22"/>
  </r>
  <r>
    <x v="1429"/>
    <x v="29"/>
    <n v="61.31"/>
    <n v="61.53"/>
    <n v="48.39"/>
    <s v="22/01/2017"/>
    <x v="4"/>
    <x v="0"/>
    <n v="23"/>
    <s v="01-23"/>
  </r>
  <r>
    <x v="1430"/>
    <x v="24"/>
    <n v="60.77"/>
    <n v="61.06"/>
    <n v="46.33"/>
    <s v="22/01/2017"/>
    <x v="4"/>
    <x v="0"/>
    <n v="24"/>
    <s v="01-24"/>
  </r>
  <r>
    <x v="1431"/>
    <x v="36"/>
    <n v="61.03"/>
    <n v="61.17"/>
    <n v="45.94"/>
    <s v="22/01/2017"/>
    <x v="4"/>
    <x v="0"/>
    <n v="25"/>
    <s v="01-25"/>
  </r>
  <r>
    <x v="1432"/>
    <x v="42"/>
    <m/>
    <m/>
    <m/>
    <s v="22/01/2017"/>
    <x v="4"/>
    <x v="0"/>
    <n v="26"/>
    <s v="01-26"/>
  </r>
  <r>
    <x v="1433"/>
    <x v="42"/>
    <m/>
    <m/>
    <m/>
    <s v="22/01/2017"/>
    <x v="4"/>
    <x v="0"/>
    <n v="27"/>
    <s v="01-27"/>
  </r>
  <r>
    <x v="1434"/>
    <x v="42"/>
    <m/>
    <m/>
    <m/>
    <s v="22/01/2017"/>
    <x v="4"/>
    <x v="0"/>
    <n v="28"/>
    <s v="01-28"/>
  </r>
  <r>
    <x v="1435"/>
    <x v="42"/>
    <m/>
    <m/>
    <m/>
    <s v="29/01/2017"/>
    <x v="4"/>
    <x v="0"/>
    <n v="29"/>
    <s v="01-29"/>
  </r>
  <r>
    <x v="1436"/>
    <x v="42"/>
    <m/>
    <m/>
    <m/>
    <s v="29/01/2017"/>
    <x v="4"/>
    <x v="0"/>
    <n v="30"/>
    <s v="01-30"/>
  </r>
  <r>
    <x v="1437"/>
    <x v="42"/>
    <m/>
    <m/>
    <m/>
    <s v="29/01/2017"/>
    <x v="4"/>
    <x v="0"/>
    <n v="31"/>
    <s v="01-31"/>
  </r>
  <r>
    <x v="1438"/>
    <x v="4"/>
    <n v="59.96"/>
    <n v="59.99"/>
    <n v="38.299999999999997"/>
    <s v="29/01/2017"/>
    <x v="4"/>
    <x v="1"/>
    <n v="1"/>
    <s v="02-01"/>
  </r>
  <r>
    <x v="1439"/>
    <x v="18"/>
    <n v="60.49"/>
    <n v="60.71"/>
    <n v="47.49"/>
    <s v="29/01/2017"/>
    <x v="4"/>
    <x v="1"/>
    <n v="2"/>
    <s v="02-02"/>
  </r>
  <r>
    <x v="1440"/>
    <x v="52"/>
    <n v="62.66"/>
    <n v="62.87"/>
    <n v="48.18"/>
    <s v="29/01/2017"/>
    <x v="4"/>
    <x v="1"/>
    <n v="3"/>
    <s v="02-03"/>
  </r>
  <r>
    <x v="1441"/>
    <x v="14"/>
    <n v="61.19"/>
    <n v="61.32"/>
    <n v="41.29"/>
    <s v="29/01/2017"/>
    <x v="4"/>
    <x v="1"/>
    <n v="4"/>
    <s v="02-04"/>
  </r>
  <r>
    <x v="1442"/>
    <x v="63"/>
    <n v="57.75"/>
    <n v="58.51"/>
    <n v="50.56"/>
    <s v="05/02/2017"/>
    <x v="4"/>
    <x v="1"/>
    <n v="5"/>
    <s v="02-05"/>
  </r>
  <r>
    <x v="1443"/>
    <x v="50"/>
    <n v="65.67"/>
    <n v="65.97"/>
    <n v="54.22"/>
    <s v="05/02/2017"/>
    <x v="4"/>
    <x v="1"/>
    <n v="6"/>
    <s v="02-06"/>
  </r>
  <r>
    <x v="1444"/>
    <x v="34"/>
    <n v="59.97"/>
    <n v="60.28"/>
    <n v="48.33"/>
    <s v="05/02/2017"/>
    <x v="4"/>
    <x v="1"/>
    <n v="7"/>
    <s v="02-07"/>
  </r>
  <r>
    <x v="1445"/>
    <x v="24"/>
    <n v="59.48"/>
    <n v="59.64"/>
    <n v="44.13"/>
    <s v="05/02/2017"/>
    <x v="4"/>
    <x v="1"/>
    <n v="8"/>
    <s v="02-08"/>
  </r>
  <r>
    <x v="1446"/>
    <x v="31"/>
    <n v="61.62"/>
    <n v="61.81"/>
    <n v="48.13"/>
    <s v="05/02/2017"/>
    <x v="4"/>
    <x v="1"/>
    <n v="9"/>
    <s v="02-09"/>
  </r>
  <r>
    <x v="1447"/>
    <x v="44"/>
    <n v="61.33"/>
    <n v="61.46"/>
    <n v="46.12"/>
    <s v="05/02/2017"/>
    <x v="4"/>
    <x v="1"/>
    <n v="10"/>
    <s v="02-10"/>
  </r>
  <r>
    <x v="1448"/>
    <x v="2"/>
    <n v="60.06"/>
    <n v="60.45"/>
    <n v="49.87"/>
    <s v="05/02/2017"/>
    <x v="4"/>
    <x v="1"/>
    <n v="11"/>
    <s v="02-11"/>
  </r>
  <r>
    <x v="1449"/>
    <x v="57"/>
    <n v="59.87"/>
    <n v="59.87"/>
    <n v="31.46"/>
    <s v="12/02/2017"/>
    <x v="4"/>
    <x v="1"/>
    <n v="12"/>
    <s v="02-12"/>
  </r>
  <r>
    <x v="1450"/>
    <x v="29"/>
    <n v="60.63"/>
    <n v="60.75"/>
    <n v="45.1"/>
    <s v="12/02/2017"/>
    <x v="4"/>
    <x v="1"/>
    <n v="13"/>
    <s v="02-13"/>
  </r>
  <r>
    <x v="1451"/>
    <x v="11"/>
    <n v="60.71"/>
    <n v="60.93"/>
    <n v="47.88"/>
    <s v="12/02/2017"/>
    <x v="4"/>
    <x v="1"/>
    <n v="14"/>
    <s v="02-14"/>
  </r>
  <r>
    <x v="1452"/>
    <x v="19"/>
    <n v="62"/>
    <n v="62.29"/>
    <n v="49.21"/>
    <s v="12/02/2017"/>
    <x v="4"/>
    <x v="1"/>
    <n v="15"/>
    <s v="02-15"/>
  </r>
  <r>
    <x v="1453"/>
    <x v="41"/>
    <n v="60.63"/>
    <n v="61.83"/>
    <n v="48.99"/>
    <s v="12/02/2017"/>
    <x v="4"/>
    <x v="1"/>
    <n v="16"/>
    <s v="02-16"/>
  </r>
  <r>
    <x v="1454"/>
    <x v="4"/>
    <n v="60.98"/>
    <n v="61.81"/>
    <n v="47.81"/>
    <s v="12/02/2017"/>
    <x v="4"/>
    <x v="1"/>
    <n v="17"/>
    <s v="02-17"/>
  </r>
  <r>
    <x v="1455"/>
    <x v="2"/>
    <n v="58.99"/>
    <n v="59.15"/>
    <n v="38.86"/>
    <s v="12/02/2017"/>
    <x v="4"/>
    <x v="1"/>
    <n v="18"/>
    <s v="02-18"/>
  </r>
  <r>
    <x v="1456"/>
    <x v="28"/>
    <n v="60.79"/>
    <n v="60.96"/>
    <n v="46.95"/>
    <s v="19/02/2017"/>
    <x v="4"/>
    <x v="1"/>
    <n v="19"/>
    <s v="02-19"/>
  </r>
  <r>
    <x v="1457"/>
    <x v="23"/>
    <n v="61.48"/>
    <n v="61.58"/>
    <n v="45.26"/>
    <s v="19/02/2017"/>
    <x v="4"/>
    <x v="1"/>
    <n v="20"/>
    <s v="02-20"/>
  </r>
  <r>
    <x v="1458"/>
    <x v="4"/>
    <n v="61.7"/>
    <n v="61.82"/>
    <n v="46.14"/>
    <s v="19/02/2017"/>
    <x v="4"/>
    <x v="1"/>
    <n v="21"/>
    <s v="02-21"/>
  </r>
  <r>
    <x v="1459"/>
    <x v="55"/>
    <n v="63.11"/>
    <n v="63.23"/>
    <n v="47.37"/>
    <s v="19/02/2017"/>
    <x v="4"/>
    <x v="1"/>
    <n v="22"/>
    <s v="02-22"/>
  </r>
  <r>
    <x v="1460"/>
    <x v="44"/>
    <n v="61.66"/>
    <n v="63.82"/>
    <n v="53.3"/>
    <s v="19/02/2017"/>
    <x v="4"/>
    <x v="1"/>
    <n v="23"/>
    <s v="02-23"/>
  </r>
  <r>
    <x v="1461"/>
    <x v="52"/>
    <n v="64.900000000000006"/>
    <n v="65.010000000000005"/>
    <n v="49.09"/>
    <s v="19/02/2017"/>
    <x v="4"/>
    <x v="1"/>
    <n v="24"/>
    <s v="02-24"/>
  </r>
  <r>
    <x v="1462"/>
    <x v="42"/>
    <m/>
    <m/>
    <m/>
    <s v="19/02/2017"/>
    <x v="4"/>
    <x v="1"/>
    <n v="25"/>
    <s v="02-25"/>
  </r>
  <r>
    <x v="1463"/>
    <x v="42"/>
    <m/>
    <m/>
    <m/>
    <s v="26/02/2017"/>
    <x v="4"/>
    <x v="1"/>
    <n v="26"/>
    <s v="02-26"/>
  </r>
  <r>
    <x v="1464"/>
    <x v="42"/>
    <m/>
    <m/>
    <m/>
    <s v="26/02/2017"/>
    <x v="4"/>
    <x v="1"/>
    <n v="27"/>
    <s v="02-27"/>
  </r>
  <r>
    <x v="1465"/>
    <x v="42"/>
    <m/>
    <m/>
    <m/>
    <s v="26/02/2017"/>
    <x v="4"/>
    <x v="1"/>
    <n v="28"/>
    <s v="02-28"/>
  </r>
  <r>
    <x v="1466"/>
    <x v="37"/>
    <n v="60.07"/>
    <n v="61.01"/>
    <n v="50.61"/>
    <s v="26/02/2017"/>
    <x v="4"/>
    <x v="2"/>
    <n v="1"/>
    <s v="03-01"/>
  </r>
  <r>
    <x v="1467"/>
    <x v="44"/>
    <n v="64.34"/>
    <n v="64.430000000000007"/>
    <n v="42.36"/>
    <s v="26/02/2017"/>
    <x v="4"/>
    <x v="2"/>
    <n v="2"/>
    <s v="03-02"/>
  </r>
  <r>
    <x v="1468"/>
    <x v="54"/>
    <n v="64.31"/>
    <n v="64.489999999999995"/>
    <n v="48.55"/>
    <s v="26/02/2017"/>
    <x v="4"/>
    <x v="2"/>
    <n v="3"/>
    <s v="03-03"/>
  </r>
  <r>
    <x v="1469"/>
    <x v="31"/>
    <n v="62.26"/>
    <n v="63.65"/>
    <n v="48.28"/>
    <s v="26/02/2017"/>
    <x v="4"/>
    <x v="2"/>
    <n v="4"/>
    <s v="03-04"/>
  </r>
  <r>
    <x v="1470"/>
    <x v="42"/>
    <m/>
    <m/>
    <m/>
    <s v="05/03/2017"/>
    <x v="4"/>
    <x v="2"/>
    <n v="5"/>
    <s v="03-05"/>
  </r>
  <r>
    <x v="1471"/>
    <x v="18"/>
    <n v="61.83"/>
    <n v="62.06"/>
    <n v="47.19"/>
    <s v="05/03/2017"/>
    <x v="4"/>
    <x v="2"/>
    <n v="6"/>
    <s v="03-06"/>
  </r>
  <r>
    <x v="1472"/>
    <x v="42"/>
    <m/>
    <m/>
    <m/>
    <s v="05/03/2017"/>
    <x v="4"/>
    <x v="2"/>
    <n v="7"/>
    <s v="03-07"/>
  </r>
  <r>
    <x v="1473"/>
    <x v="42"/>
    <m/>
    <m/>
    <m/>
    <s v="05/03/2017"/>
    <x v="4"/>
    <x v="2"/>
    <n v="8"/>
    <s v="03-08"/>
  </r>
  <r>
    <x v="1474"/>
    <x v="42"/>
    <m/>
    <m/>
    <m/>
    <s v="05/03/2017"/>
    <x v="4"/>
    <x v="2"/>
    <n v="9"/>
    <s v="03-09"/>
  </r>
  <r>
    <x v="1475"/>
    <x v="8"/>
    <n v="59.79"/>
    <n v="59.92"/>
    <n v="44.4"/>
    <s v="05/03/2017"/>
    <x v="4"/>
    <x v="2"/>
    <n v="10"/>
    <s v="03-10"/>
  </r>
  <r>
    <x v="1476"/>
    <x v="33"/>
    <n v="58.69"/>
    <n v="58.99"/>
    <n v="47.21"/>
    <s v="05/03/2017"/>
    <x v="4"/>
    <x v="2"/>
    <n v="11"/>
    <s v="03-11"/>
  </r>
  <r>
    <x v="1477"/>
    <x v="29"/>
    <n v="60.45"/>
    <n v="60.48"/>
    <n v="37.880000000000003"/>
    <s v="12/03/2017"/>
    <x v="4"/>
    <x v="2"/>
    <n v="12"/>
    <s v="03-12"/>
  </r>
  <r>
    <x v="1478"/>
    <x v="47"/>
    <n v="61.48"/>
    <n v="61.76"/>
    <n v="49.33"/>
    <s v="12/03/2017"/>
    <x v="4"/>
    <x v="2"/>
    <n v="13"/>
    <s v="03-13"/>
  </r>
  <r>
    <x v="1479"/>
    <x v="31"/>
    <n v="61.22"/>
    <n v="61.46"/>
    <n v="48.15"/>
    <s v="12/03/2017"/>
    <x v="4"/>
    <x v="2"/>
    <n v="14"/>
    <s v="03-14"/>
  </r>
  <r>
    <x v="1480"/>
    <x v="13"/>
    <n v="60.06"/>
    <n v="60.48"/>
    <n v="49.82"/>
    <s v="12/03/2017"/>
    <x v="4"/>
    <x v="2"/>
    <n v="15"/>
    <s v="03-15"/>
  </r>
  <r>
    <x v="1481"/>
    <x v="13"/>
    <n v="60.76"/>
    <n v="60.82"/>
    <n v="41.66"/>
    <s v="12/03/2017"/>
    <x v="4"/>
    <x v="2"/>
    <n v="16"/>
    <s v="03-16"/>
  </r>
  <r>
    <x v="1482"/>
    <x v="24"/>
    <n v="60.96"/>
    <n v="61"/>
    <n v="39.229999999999997"/>
    <s v="12/03/2017"/>
    <x v="4"/>
    <x v="2"/>
    <n v="17"/>
    <s v="03-17"/>
  </r>
  <r>
    <x v="1483"/>
    <x v="37"/>
    <n v="60.84"/>
    <n v="61.87"/>
    <n v="48.7"/>
    <s v="12/03/2017"/>
    <x v="4"/>
    <x v="2"/>
    <n v="18"/>
    <s v="03-18"/>
  </r>
  <r>
    <x v="1484"/>
    <x v="75"/>
    <n v="65.760000000000005"/>
    <n v="65.94"/>
    <n v="51.57"/>
    <s v="19/03/2017"/>
    <x v="4"/>
    <x v="2"/>
    <n v="19"/>
    <s v="03-19"/>
  </r>
  <r>
    <x v="1485"/>
    <x v="49"/>
    <n v="62.45"/>
    <n v="62.48"/>
    <n v="41.75"/>
    <s v="19/03/2017"/>
    <x v="4"/>
    <x v="2"/>
    <n v="20"/>
    <s v="03-20"/>
  </r>
  <r>
    <x v="1486"/>
    <x v="68"/>
    <n v="60.28"/>
    <n v="60.87"/>
    <n v="51.88"/>
    <s v="19/03/2017"/>
    <x v="4"/>
    <x v="2"/>
    <n v="21"/>
    <s v="03-21"/>
  </r>
  <r>
    <x v="1487"/>
    <x v="31"/>
    <n v="61.33"/>
    <n v="62.23"/>
    <n v="49.46"/>
    <s v="19/03/2017"/>
    <x v="4"/>
    <x v="2"/>
    <n v="22"/>
    <s v="03-22"/>
  </r>
  <r>
    <x v="1488"/>
    <x v="55"/>
    <n v="61.66"/>
    <n v="61.78"/>
    <n v="46.22"/>
    <s v="19/03/2017"/>
    <x v="4"/>
    <x v="2"/>
    <n v="23"/>
    <s v="03-23"/>
  </r>
  <r>
    <x v="1489"/>
    <x v="55"/>
    <n v="65.37"/>
    <n v="65.45"/>
    <n v="48.1"/>
    <s v="19/03/2017"/>
    <x v="4"/>
    <x v="2"/>
    <n v="24"/>
    <s v="03-24"/>
  </r>
  <r>
    <x v="1490"/>
    <x v="12"/>
    <n v="60.07"/>
    <n v="60.13"/>
    <n v="41.96"/>
    <s v="19/03/2017"/>
    <x v="4"/>
    <x v="2"/>
    <n v="25"/>
    <s v="03-25"/>
  </r>
  <r>
    <x v="1491"/>
    <x v="40"/>
    <n v="61.15"/>
    <n v="61.29"/>
    <n v="46.47"/>
    <s v="26/03/2017"/>
    <x v="4"/>
    <x v="2"/>
    <n v="26"/>
    <s v="03-26"/>
  </r>
  <r>
    <x v="1492"/>
    <x v="55"/>
    <n v="60.73"/>
    <n v="60.86"/>
    <n v="45.71"/>
    <s v="26/03/2017"/>
    <x v="4"/>
    <x v="2"/>
    <n v="27"/>
    <s v="03-27"/>
  </r>
  <r>
    <x v="1493"/>
    <x v="81"/>
    <n v="62.94"/>
    <n v="63"/>
    <n v="44.53"/>
    <s v="26/03/2017"/>
    <x v="4"/>
    <x v="2"/>
    <n v="28"/>
    <s v="03-28"/>
  </r>
  <r>
    <x v="1494"/>
    <x v="46"/>
    <n v="61.31"/>
    <n v="61.48"/>
    <n v="47.26"/>
    <s v="26/03/2017"/>
    <x v="4"/>
    <x v="2"/>
    <n v="29"/>
    <s v="03-29"/>
  </r>
  <r>
    <x v="1495"/>
    <x v="51"/>
    <n v="62.72"/>
    <n v="62.75"/>
    <n v="41.61"/>
    <s v="26/03/2017"/>
    <x v="4"/>
    <x v="2"/>
    <n v="30"/>
    <s v="03-30"/>
  </r>
  <r>
    <x v="1496"/>
    <x v="42"/>
    <m/>
    <m/>
    <m/>
    <s v="26/03/2017"/>
    <x v="4"/>
    <x v="2"/>
    <n v="31"/>
    <s v="03-31"/>
  </r>
  <r>
    <x v="1497"/>
    <x v="29"/>
    <n v="60.89"/>
    <n v="60.98"/>
    <n v="44.19"/>
    <s v="26/03/2017"/>
    <x v="4"/>
    <x v="3"/>
    <n v="1"/>
    <s v="04-01"/>
  </r>
  <r>
    <x v="1498"/>
    <x v="32"/>
    <n v="61.58"/>
    <n v="61.64"/>
    <n v="43.1"/>
    <s v="02/04/2017"/>
    <x v="4"/>
    <x v="3"/>
    <n v="2"/>
    <s v="04-02"/>
  </r>
  <r>
    <x v="1499"/>
    <x v="59"/>
    <n v="62.47"/>
    <n v="62.63"/>
    <n v="47.31"/>
    <s v="02/04/2017"/>
    <x v="4"/>
    <x v="3"/>
    <n v="3"/>
    <s v="04-03"/>
  </r>
  <r>
    <x v="1500"/>
    <x v="52"/>
    <n v="62.65"/>
    <n v="62.86"/>
    <n v="48.99"/>
    <s v="02/04/2017"/>
    <x v="4"/>
    <x v="3"/>
    <n v="4"/>
    <s v="04-04"/>
  </r>
  <r>
    <x v="1501"/>
    <x v="20"/>
    <n v="62.94"/>
    <n v="63.15"/>
    <n v="48.21"/>
    <s v="02/04/2017"/>
    <x v="4"/>
    <x v="3"/>
    <n v="5"/>
    <s v="04-05"/>
  </r>
  <r>
    <x v="1502"/>
    <x v="18"/>
    <n v="61.49"/>
    <n v="61.62"/>
    <n v="46.18"/>
    <s v="02/04/2017"/>
    <x v="4"/>
    <x v="3"/>
    <n v="6"/>
    <s v="04-06"/>
  </r>
  <r>
    <x v="1503"/>
    <x v="69"/>
    <n v="63.07"/>
    <n v="63.38"/>
    <n v="47.72"/>
    <s v="02/04/2017"/>
    <x v="4"/>
    <x v="3"/>
    <n v="7"/>
    <s v="04-07"/>
  </r>
  <r>
    <x v="1504"/>
    <x v="13"/>
    <n v="61.38"/>
    <n v="61.53"/>
    <n v="42.87"/>
    <s v="02/04/2017"/>
    <x v="4"/>
    <x v="3"/>
    <n v="8"/>
    <s v="04-08"/>
  </r>
  <r>
    <x v="1505"/>
    <x v="41"/>
    <n v="61.4"/>
    <n v="61.62"/>
    <n v="47.41"/>
    <s v="09/04/2017"/>
    <x v="4"/>
    <x v="3"/>
    <n v="9"/>
    <s v="04-09"/>
  </r>
  <r>
    <x v="1506"/>
    <x v="40"/>
    <n v="62.1"/>
    <n v="62.43"/>
    <n v="51.08"/>
    <s v="09/04/2017"/>
    <x v="4"/>
    <x v="3"/>
    <n v="10"/>
    <s v="04-10"/>
  </r>
  <r>
    <x v="1507"/>
    <x v="13"/>
    <n v="63.93"/>
    <n v="64.040000000000006"/>
    <n v="47.97"/>
    <s v="09/04/2017"/>
    <x v="4"/>
    <x v="3"/>
    <n v="11"/>
    <s v="04-11"/>
  </r>
  <r>
    <x v="1508"/>
    <x v="74"/>
    <n v="63.12"/>
    <n v="63.28"/>
    <n v="48.6"/>
    <s v="09/04/2017"/>
    <x v="4"/>
    <x v="3"/>
    <n v="12"/>
    <s v="04-12"/>
  </r>
  <r>
    <x v="1509"/>
    <x v="43"/>
    <n v="62.82"/>
    <n v="62.95"/>
    <n v="47.37"/>
    <s v="09/04/2017"/>
    <x v="4"/>
    <x v="3"/>
    <n v="13"/>
    <s v="04-13"/>
  </r>
  <r>
    <x v="1510"/>
    <x v="52"/>
    <n v="63.11"/>
    <n v="63.45"/>
    <n v="45.72"/>
    <s v="09/04/2017"/>
    <x v="4"/>
    <x v="3"/>
    <n v="14"/>
    <s v="04-14"/>
  </r>
  <r>
    <x v="1511"/>
    <x v="47"/>
    <n v="64.14"/>
    <n v="64.39"/>
    <n v="44.65"/>
    <s v="09/04/2017"/>
    <x v="4"/>
    <x v="3"/>
    <n v="15"/>
    <s v="04-15"/>
  </r>
  <r>
    <x v="1512"/>
    <x v="18"/>
    <n v="62.19"/>
    <n v="62.38"/>
    <n v="47.79"/>
    <s v="16/04/2017"/>
    <x v="4"/>
    <x v="3"/>
    <n v="16"/>
    <s v="04-16"/>
  </r>
  <r>
    <x v="1513"/>
    <x v="50"/>
    <n v="62.56"/>
    <n v="62.57"/>
    <n v="30.84"/>
    <s v="16/04/2017"/>
    <x v="4"/>
    <x v="3"/>
    <n v="17"/>
    <s v="04-17"/>
  </r>
  <r>
    <x v="1514"/>
    <x v="59"/>
    <n v="63.43"/>
    <n v="63.76"/>
    <n v="52.47"/>
    <s v="16/04/2017"/>
    <x v="4"/>
    <x v="3"/>
    <n v="18"/>
    <s v="04-18"/>
  </r>
  <r>
    <x v="1515"/>
    <x v="59"/>
    <n v="61.56"/>
    <n v="61.84"/>
    <n v="49.52"/>
    <s v="16/04/2017"/>
    <x v="4"/>
    <x v="3"/>
    <n v="19"/>
    <s v="04-19"/>
  </r>
  <r>
    <x v="1516"/>
    <x v="50"/>
    <n v="61.61"/>
    <n v="61.95"/>
    <n v="50.37"/>
    <s v="16/04/2017"/>
    <x v="4"/>
    <x v="3"/>
    <n v="20"/>
    <s v="04-20"/>
  </r>
  <r>
    <x v="1517"/>
    <x v="20"/>
    <n v="61.43"/>
    <n v="61.65"/>
    <n v="48.72"/>
    <s v="16/04/2017"/>
    <x v="4"/>
    <x v="3"/>
    <n v="21"/>
    <s v="04-21"/>
  </r>
  <r>
    <x v="1518"/>
    <x v="55"/>
    <n v="62.08"/>
    <n v="62.09"/>
    <n v="36.020000000000003"/>
    <s v="16/04/2017"/>
    <x v="4"/>
    <x v="3"/>
    <n v="22"/>
    <s v="04-22"/>
  </r>
  <r>
    <x v="1519"/>
    <x v="18"/>
    <n v="61.56"/>
    <n v="61.63"/>
    <n v="43.58"/>
    <s v="23/04/2017"/>
    <x v="4"/>
    <x v="3"/>
    <n v="23"/>
    <s v="04-23"/>
  </r>
  <r>
    <x v="1520"/>
    <x v="18"/>
    <n v="62.31"/>
    <n v="62.36"/>
    <n v="42.27"/>
    <s v="23/04/2017"/>
    <x v="4"/>
    <x v="3"/>
    <n v="24"/>
    <s v="04-24"/>
  </r>
  <r>
    <x v="1521"/>
    <x v="27"/>
    <n v="61.82"/>
    <n v="62.51"/>
    <n v="54.2"/>
    <s v="23/04/2017"/>
    <x v="4"/>
    <x v="3"/>
    <n v="25"/>
    <s v="04-25"/>
  </r>
  <r>
    <x v="1522"/>
    <x v="47"/>
    <n v="62.51"/>
    <n v="62.69"/>
    <n v="48.12"/>
    <s v="23/04/2017"/>
    <x v="4"/>
    <x v="3"/>
    <n v="26"/>
    <s v="04-26"/>
  </r>
  <r>
    <x v="1523"/>
    <x v="59"/>
    <n v="62.78"/>
    <n v="63.12"/>
    <n v="47.96"/>
    <s v="23/04/2017"/>
    <x v="4"/>
    <x v="3"/>
    <n v="27"/>
    <s v="04-27"/>
  </r>
  <r>
    <x v="1524"/>
    <x v="81"/>
    <n v="64.22"/>
    <n v="64.349999999999994"/>
    <n v="48.98"/>
    <s v="23/04/2017"/>
    <x v="4"/>
    <x v="3"/>
    <n v="28"/>
    <s v="04-28"/>
  </r>
  <r>
    <x v="1525"/>
    <x v="13"/>
    <n v="61.66"/>
    <n v="61.98"/>
    <n v="49.56"/>
    <s v="23/04/2017"/>
    <x v="4"/>
    <x v="3"/>
    <n v="29"/>
    <s v="04-29"/>
  </r>
  <r>
    <x v="1526"/>
    <x v="4"/>
    <n v="60.4"/>
    <n v="60.44"/>
    <n v="40.299999999999997"/>
    <s v="30/04/2017"/>
    <x v="4"/>
    <x v="3"/>
    <n v="30"/>
    <s v="04-30"/>
  </r>
  <r>
    <x v="1527"/>
    <x v="48"/>
    <n v="61.75"/>
    <n v="61.82"/>
    <n v="43.59"/>
    <s v="30/04/2017"/>
    <x v="4"/>
    <x v="4"/>
    <n v="1"/>
    <s v="05-01"/>
  </r>
  <r>
    <x v="1528"/>
    <x v="20"/>
    <n v="62.23"/>
    <n v="62.39"/>
    <n v="47.97"/>
    <s v="30/04/2017"/>
    <x v="4"/>
    <x v="4"/>
    <n v="2"/>
    <s v="05-02"/>
  </r>
  <r>
    <x v="1529"/>
    <x v="55"/>
    <n v="62.55"/>
    <n v="62.8"/>
    <n v="50.17"/>
    <s v="30/04/2017"/>
    <x v="4"/>
    <x v="4"/>
    <n v="3"/>
    <s v="05-03"/>
  </r>
  <r>
    <x v="1530"/>
    <x v="47"/>
    <n v="63.99"/>
    <n v="64.11"/>
    <n v="47.21"/>
    <s v="30/04/2017"/>
    <x v="4"/>
    <x v="4"/>
    <n v="4"/>
    <s v="05-04"/>
  </r>
  <r>
    <x v="1531"/>
    <x v="74"/>
    <n v="63.72"/>
    <n v="63.88"/>
    <n v="49.47"/>
    <s v="30/04/2017"/>
    <x v="4"/>
    <x v="4"/>
    <n v="5"/>
    <s v="05-05"/>
  </r>
  <r>
    <x v="1532"/>
    <x v="32"/>
    <n v="62.44"/>
    <n v="62.71"/>
    <n v="49.73"/>
    <s v="30/04/2017"/>
    <x v="4"/>
    <x v="4"/>
    <n v="6"/>
    <s v="05-06"/>
  </r>
  <r>
    <x v="1533"/>
    <x v="42"/>
    <m/>
    <m/>
    <m/>
    <s v="07/05/2017"/>
    <x v="4"/>
    <x v="4"/>
    <n v="7"/>
    <s v="05-07"/>
  </r>
  <r>
    <x v="1534"/>
    <x v="42"/>
    <m/>
    <m/>
    <m/>
    <s v="07/05/2017"/>
    <x v="4"/>
    <x v="4"/>
    <n v="8"/>
    <s v="05-08"/>
  </r>
  <r>
    <x v="1535"/>
    <x v="42"/>
    <m/>
    <m/>
    <m/>
    <s v="07/05/2017"/>
    <x v="4"/>
    <x v="4"/>
    <n v="9"/>
    <s v="05-09"/>
  </r>
  <r>
    <x v="1536"/>
    <x v="4"/>
    <n v="60.81"/>
    <n v="61.08"/>
    <n v="48.88"/>
    <s v="07/05/2017"/>
    <x v="4"/>
    <x v="4"/>
    <n v="10"/>
    <s v="05-10"/>
  </r>
  <r>
    <x v="1537"/>
    <x v="58"/>
    <n v="62.94"/>
    <n v="64.58"/>
    <n v="53.35"/>
    <s v="07/05/2017"/>
    <x v="4"/>
    <x v="4"/>
    <n v="11"/>
    <s v="05-11"/>
  </r>
  <r>
    <x v="1538"/>
    <x v="88"/>
    <n v="63.49"/>
    <n v="63.6"/>
    <n v="47.68"/>
    <s v="07/05/2017"/>
    <x v="4"/>
    <x v="4"/>
    <n v="12"/>
    <s v="05-12"/>
  </r>
  <r>
    <x v="1539"/>
    <x v="45"/>
    <n v="62.51"/>
    <n v="62.58"/>
    <n v="43.05"/>
    <s v="07/05/2017"/>
    <x v="4"/>
    <x v="4"/>
    <n v="13"/>
    <s v="05-13"/>
  </r>
  <r>
    <x v="1540"/>
    <x v="52"/>
    <n v="62.65"/>
    <n v="62.65"/>
    <n v="35.28"/>
    <s v="14/05/2017"/>
    <x v="4"/>
    <x v="4"/>
    <n v="14"/>
    <s v="05-14"/>
  </r>
  <r>
    <x v="1541"/>
    <x v="48"/>
    <n v="62.81"/>
    <n v="63.03"/>
    <n v="49.68"/>
    <s v="14/05/2017"/>
    <x v="4"/>
    <x v="4"/>
    <n v="15"/>
    <s v="05-15"/>
  </r>
  <r>
    <x v="1542"/>
    <x v="59"/>
    <n v="62.62"/>
    <n v="62.72"/>
    <n v="45.59"/>
    <s v="14/05/2017"/>
    <x v="4"/>
    <x v="4"/>
    <n v="16"/>
    <s v="05-16"/>
  </r>
  <r>
    <x v="1543"/>
    <x v="53"/>
    <n v="61.53"/>
    <n v="61.58"/>
    <n v="41.98"/>
    <s v="14/05/2017"/>
    <x v="4"/>
    <x v="4"/>
    <n v="17"/>
    <s v="05-17"/>
  </r>
  <r>
    <x v="1544"/>
    <x v="20"/>
    <n v="60.83"/>
    <n v="60.91"/>
    <n v="43.33"/>
    <s v="14/05/2017"/>
    <x v="4"/>
    <x v="4"/>
    <n v="18"/>
    <s v="05-18"/>
  </r>
  <r>
    <x v="1545"/>
    <x v="49"/>
    <n v="62.44"/>
    <n v="62.53"/>
    <n v="46.02"/>
    <s v="14/05/2017"/>
    <x v="4"/>
    <x v="4"/>
    <n v="19"/>
    <s v="05-19"/>
  </r>
  <r>
    <x v="1546"/>
    <x v="19"/>
    <n v="62.11"/>
    <n v="62.29"/>
    <n v="48.34"/>
    <s v="14/05/2017"/>
    <x v="4"/>
    <x v="4"/>
    <n v="20"/>
    <s v="05-20"/>
  </r>
  <r>
    <x v="1547"/>
    <x v="46"/>
    <n v="62.13"/>
    <n v="62.14"/>
    <n v="36.409999999999997"/>
    <s v="21/05/2017"/>
    <x v="4"/>
    <x v="4"/>
    <n v="21"/>
    <s v="05-21"/>
  </r>
  <r>
    <x v="1548"/>
    <x v="54"/>
    <n v="63.33"/>
    <n v="63.38"/>
    <n v="43.7"/>
    <s v="21/05/2017"/>
    <x v="4"/>
    <x v="4"/>
    <n v="22"/>
    <s v="05-22"/>
  </r>
  <r>
    <x v="1549"/>
    <x v="48"/>
    <n v="63.38"/>
    <n v="63.44"/>
    <n v="44.4"/>
    <s v="21/05/2017"/>
    <x v="4"/>
    <x v="4"/>
    <n v="23"/>
    <s v="05-23"/>
  </r>
  <r>
    <x v="1550"/>
    <x v="51"/>
    <n v="63.1"/>
    <n v="63.18"/>
    <n v="43.56"/>
    <s v="21/05/2017"/>
    <x v="4"/>
    <x v="4"/>
    <n v="24"/>
    <s v="05-24"/>
  </r>
  <r>
    <x v="1551"/>
    <x v="75"/>
    <n v="61.67"/>
    <n v="61.82"/>
    <n v="47.03"/>
    <s v="21/05/2017"/>
    <x v="4"/>
    <x v="4"/>
    <n v="25"/>
    <s v="05-25"/>
  </r>
  <r>
    <x v="1552"/>
    <x v="43"/>
    <n v="61.98"/>
    <n v="62.04"/>
    <n v="43.19"/>
    <s v="21/05/2017"/>
    <x v="4"/>
    <x v="4"/>
    <n v="26"/>
    <s v="05-26"/>
  </r>
  <r>
    <x v="1553"/>
    <x v="46"/>
    <n v="62.21"/>
    <n v="62.24"/>
    <n v="40.04"/>
    <s v="21/05/2017"/>
    <x v="4"/>
    <x v="4"/>
    <n v="27"/>
    <s v="05-27"/>
  </r>
  <r>
    <x v="1554"/>
    <x v="19"/>
    <n v="61.25"/>
    <n v="61.26"/>
    <n v="32.58"/>
    <s v="28/05/2017"/>
    <x v="4"/>
    <x v="4"/>
    <n v="28"/>
    <s v="05-28"/>
  </r>
  <r>
    <x v="1555"/>
    <x v="59"/>
    <n v="62.13"/>
    <n v="62.15"/>
    <n v="40.26"/>
    <s v="28/05/2017"/>
    <x v="4"/>
    <x v="4"/>
    <n v="29"/>
    <s v="05-29"/>
  </r>
  <r>
    <x v="1556"/>
    <x v="55"/>
    <n v="62.41"/>
    <n v="62.47"/>
    <n v="43.93"/>
    <s v="28/05/2017"/>
    <x v="4"/>
    <x v="4"/>
    <n v="30"/>
    <s v="05-30"/>
  </r>
  <r>
    <x v="1557"/>
    <x v="48"/>
    <n v="61.93"/>
    <n v="62.01"/>
    <n v="44.51"/>
    <s v="28/05/2017"/>
    <x v="4"/>
    <x v="4"/>
    <n v="31"/>
    <s v="05-31"/>
  </r>
  <r>
    <x v="1558"/>
    <x v="68"/>
    <n v="62.33"/>
    <n v="62.41"/>
    <n v="43.66"/>
    <s v="28/05/2017"/>
    <x v="4"/>
    <x v="5"/>
    <n v="1"/>
    <s v="06-01"/>
  </r>
  <r>
    <x v="1559"/>
    <x v="68"/>
    <n v="62.49"/>
    <n v="62.52"/>
    <n v="40.950000000000003"/>
    <s v="28/05/2017"/>
    <x v="4"/>
    <x v="5"/>
    <n v="2"/>
    <s v="06-02"/>
  </r>
  <r>
    <x v="1560"/>
    <x v="44"/>
    <n v="62.44"/>
    <n v="63.02"/>
    <n v="54"/>
    <s v="28/05/2017"/>
    <x v="4"/>
    <x v="5"/>
    <n v="3"/>
    <s v="06-03"/>
  </r>
  <r>
    <x v="1561"/>
    <x v="59"/>
    <n v="62.23"/>
    <n v="62.27"/>
    <n v="41.2"/>
    <s v="04/06/2017"/>
    <x v="4"/>
    <x v="5"/>
    <n v="4"/>
    <s v="06-04"/>
  </r>
  <r>
    <x v="1562"/>
    <x v="70"/>
    <n v="62.91"/>
    <n v="63"/>
    <n v="45.96"/>
    <s v="04/06/2017"/>
    <x v="4"/>
    <x v="5"/>
    <n v="5"/>
    <s v="06-05"/>
  </r>
  <r>
    <x v="1563"/>
    <x v="20"/>
    <n v="63.11"/>
    <n v="63.23"/>
    <n v="44.23"/>
    <s v="04/06/2017"/>
    <x v="4"/>
    <x v="5"/>
    <n v="6"/>
    <s v="06-06"/>
  </r>
  <r>
    <x v="1564"/>
    <x v="20"/>
    <n v="63.43"/>
    <n v="63.51"/>
    <n v="45.35"/>
    <s v="04/06/2017"/>
    <x v="4"/>
    <x v="5"/>
    <n v="7"/>
    <s v="06-07"/>
  </r>
  <r>
    <x v="1565"/>
    <x v="68"/>
    <n v="62.78"/>
    <n v="62.8"/>
    <n v="37.96"/>
    <s v="04/06/2017"/>
    <x v="4"/>
    <x v="5"/>
    <n v="8"/>
    <s v="06-08"/>
  </r>
  <r>
    <x v="1566"/>
    <x v="70"/>
    <n v="62.91"/>
    <n v="62.93"/>
    <n v="40.01"/>
    <s v="04/06/2017"/>
    <x v="4"/>
    <x v="5"/>
    <n v="9"/>
    <s v="06-09"/>
  </r>
  <r>
    <x v="1567"/>
    <x v="47"/>
    <n v="62.12"/>
    <n v="62.15"/>
    <n v="32.81"/>
    <s v="04/06/2017"/>
    <x v="4"/>
    <x v="5"/>
    <n v="10"/>
    <s v="06-10"/>
  </r>
  <r>
    <x v="1568"/>
    <x v="68"/>
    <n v="62.11"/>
    <n v="62.14"/>
    <n v="30.84"/>
    <s v="11/06/2017"/>
    <x v="4"/>
    <x v="5"/>
    <n v="11"/>
    <s v="06-11"/>
  </r>
  <r>
    <x v="1569"/>
    <x v="59"/>
    <n v="62.59"/>
    <n v="62.64"/>
    <n v="43.26"/>
    <s v="11/06/2017"/>
    <x v="4"/>
    <x v="5"/>
    <n v="12"/>
    <s v="06-12"/>
  </r>
  <r>
    <x v="1570"/>
    <x v="88"/>
    <n v="62.34"/>
    <n v="62.4"/>
    <n v="43.28"/>
    <s v="11/06/2017"/>
    <x v="4"/>
    <x v="5"/>
    <n v="13"/>
    <s v="06-13"/>
  </r>
  <r>
    <x v="1571"/>
    <x v="88"/>
    <n v="64.569999999999993"/>
    <n v="64.78"/>
    <n v="47.19"/>
    <s v="11/06/2017"/>
    <x v="4"/>
    <x v="5"/>
    <n v="14"/>
    <s v="06-14"/>
  </r>
  <r>
    <x v="1572"/>
    <x v="75"/>
    <n v="63"/>
    <n v="63.05"/>
    <n v="43.26"/>
    <s v="11/06/2017"/>
    <x v="4"/>
    <x v="5"/>
    <n v="15"/>
    <s v="06-15"/>
  </r>
  <r>
    <x v="1573"/>
    <x v="56"/>
    <n v="63.15"/>
    <n v="63.5"/>
    <n v="49"/>
    <s v="11/06/2017"/>
    <x v="4"/>
    <x v="5"/>
    <n v="16"/>
    <s v="06-16"/>
  </r>
  <r>
    <x v="1574"/>
    <x v="40"/>
    <n v="62.41"/>
    <n v="62.8"/>
    <n v="52.18"/>
    <s v="11/06/2017"/>
    <x v="4"/>
    <x v="5"/>
    <n v="17"/>
    <s v="06-17"/>
  </r>
  <r>
    <x v="1575"/>
    <x v="50"/>
    <n v="61.68"/>
    <n v="61.68"/>
    <n v="0"/>
    <s v="18/06/2017"/>
    <x v="4"/>
    <x v="5"/>
    <n v="18"/>
    <s v="06-18"/>
  </r>
  <r>
    <x v="1576"/>
    <x v="88"/>
    <n v="62.7"/>
    <n v="62.72"/>
    <n v="38.96"/>
    <s v="18/06/2017"/>
    <x v="4"/>
    <x v="5"/>
    <n v="19"/>
    <s v="06-19"/>
  </r>
  <r>
    <x v="1577"/>
    <x v="69"/>
    <n v="62.02"/>
    <n v="62.18"/>
    <n v="47.85"/>
    <s v="18/06/2017"/>
    <x v="4"/>
    <x v="5"/>
    <n v="20"/>
    <s v="06-20"/>
  </r>
  <r>
    <x v="1578"/>
    <x v="69"/>
    <n v="62.1"/>
    <n v="62.85"/>
    <n v="52.95"/>
    <s v="18/06/2017"/>
    <x v="4"/>
    <x v="5"/>
    <n v="21"/>
    <s v="06-21"/>
  </r>
  <r>
    <x v="1579"/>
    <x v="94"/>
    <n v="63.53"/>
    <n v="64.25"/>
    <n v="50.75"/>
    <s v="18/06/2017"/>
    <x v="4"/>
    <x v="5"/>
    <n v="22"/>
    <s v="06-22"/>
  </r>
  <r>
    <x v="1580"/>
    <x v="49"/>
    <n v="63.05"/>
    <n v="63.36"/>
    <n v="51.73"/>
    <s v="18/06/2017"/>
    <x v="4"/>
    <x v="5"/>
    <n v="23"/>
    <s v="06-23"/>
  </r>
  <r>
    <x v="1581"/>
    <x v="54"/>
    <n v="61.87"/>
    <n v="61.9"/>
    <n v="40.32"/>
    <s v="18/06/2017"/>
    <x v="4"/>
    <x v="5"/>
    <n v="24"/>
    <s v="06-24"/>
  </r>
  <r>
    <x v="1582"/>
    <x v="48"/>
    <n v="64.290000000000006"/>
    <n v="64.349999999999994"/>
    <n v="45.86"/>
    <s v="25/06/2017"/>
    <x v="4"/>
    <x v="5"/>
    <n v="25"/>
    <s v="06-25"/>
  </r>
  <r>
    <x v="1583"/>
    <x v="53"/>
    <n v="62.64"/>
    <n v="63.25"/>
    <n v="54.41"/>
    <s v="25/06/2017"/>
    <x v="4"/>
    <x v="5"/>
    <n v="26"/>
    <s v="06-26"/>
  </r>
  <r>
    <x v="1584"/>
    <x v="49"/>
    <n v="64.75"/>
    <n v="65.14"/>
    <n v="54.39"/>
    <s v="25/06/2017"/>
    <x v="4"/>
    <x v="5"/>
    <n v="27"/>
    <s v="06-27"/>
  </r>
  <r>
    <x v="1585"/>
    <x v="58"/>
    <n v="61.72"/>
    <n v="62.19"/>
    <n v="51.79"/>
    <s v="25/06/2017"/>
    <x v="4"/>
    <x v="5"/>
    <n v="28"/>
    <s v="06-28"/>
  </r>
  <r>
    <x v="1586"/>
    <x v="91"/>
    <n v="63.28"/>
    <n v="64.05"/>
    <n v="56.17"/>
    <s v="25/06/2017"/>
    <x v="4"/>
    <x v="5"/>
    <n v="29"/>
    <s v="06-29"/>
  </r>
  <r>
    <x v="1587"/>
    <x v="61"/>
    <n v="63.59"/>
    <n v="63.85"/>
    <n v="51.49"/>
    <s v="25/06/2017"/>
    <x v="4"/>
    <x v="5"/>
    <n v="30"/>
    <s v="06-30"/>
  </r>
  <r>
    <x v="1588"/>
    <x v="48"/>
    <n v="63.31"/>
    <n v="63.36"/>
    <n v="43.36"/>
    <s v="25/06/2017"/>
    <x v="4"/>
    <x v="6"/>
    <n v="1"/>
    <s v="07-01"/>
  </r>
  <r>
    <x v="1589"/>
    <x v="43"/>
    <n v="62.06"/>
    <n v="62.12"/>
    <n v="43.47"/>
    <s v="02/07/2017"/>
    <x v="4"/>
    <x v="6"/>
    <n v="2"/>
    <s v="07-02"/>
  </r>
  <r>
    <x v="1590"/>
    <x v="61"/>
    <n v="63.3"/>
    <n v="63.34"/>
    <n v="43.69"/>
    <s v="02/07/2017"/>
    <x v="4"/>
    <x v="6"/>
    <n v="3"/>
    <s v="07-03"/>
  </r>
  <r>
    <x v="1591"/>
    <x v="61"/>
    <n v="62.64"/>
    <n v="62.79"/>
    <n v="47.9"/>
    <s v="02/07/2017"/>
    <x v="4"/>
    <x v="6"/>
    <n v="4"/>
    <s v="07-04"/>
  </r>
  <r>
    <x v="1592"/>
    <x v="51"/>
    <n v="62.59"/>
    <n v="62.59"/>
    <n v="0"/>
    <s v="02/07/2017"/>
    <x v="4"/>
    <x v="6"/>
    <n v="5"/>
    <s v="07-05"/>
  </r>
  <r>
    <x v="1593"/>
    <x v="49"/>
    <n v="62.82"/>
    <n v="62.83"/>
    <n v="37.090000000000003"/>
    <s v="02/07/2017"/>
    <x v="4"/>
    <x v="6"/>
    <n v="6"/>
    <s v="07-06"/>
  </r>
  <r>
    <x v="1594"/>
    <x v="21"/>
    <n v="58.71"/>
    <n v="62.54"/>
    <n v="60.22"/>
    <s v="02/07/2017"/>
    <x v="4"/>
    <x v="6"/>
    <n v="7"/>
    <s v="07-07"/>
  </r>
  <r>
    <x v="1595"/>
    <x v="23"/>
    <n v="62.05"/>
    <n v="63.34"/>
    <n v="57.46"/>
    <s v="02/07/2017"/>
    <x v="4"/>
    <x v="6"/>
    <n v="8"/>
    <s v="07-08"/>
  </r>
  <r>
    <x v="1596"/>
    <x v="43"/>
    <n v="62.11"/>
    <n v="62.23"/>
    <n v="44.89"/>
    <s v="09/07/2017"/>
    <x v="4"/>
    <x v="6"/>
    <n v="9"/>
    <s v="07-09"/>
  </r>
  <r>
    <x v="1597"/>
    <x v="67"/>
    <n v="63.33"/>
    <n v="63.39"/>
    <n v="45.32"/>
    <s v="09/07/2017"/>
    <x v="4"/>
    <x v="6"/>
    <n v="10"/>
    <s v="07-10"/>
  </r>
  <r>
    <x v="1598"/>
    <x v="56"/>
    <n v="64.92"/>
    <n v="66.41"/>
    <n v="59.92"/>
    <s v="09/07/2017"/>
    <x v="4"/>
    <x v="6"/>
    <n v="11"/>
    <s v="07-11"/>
  </r>
  <r>
    <x v="1599"/>
    <x v="27"/>
    <n v="63.28"/>
    <n v="64.349999999999994"/>
    <n v="57.74"/>
    <s v="09/07/2017"/>
    <x v="4"/>
    <x v="6"/>
    <n v="12"/>
    <s v="07-12"/>
  </r>
  <r>
    <x v="1600"/>
    <x v="72"/>
    <n v="63.31"/>
    <n v="63.49"/>
    <n v="49.63"/>
    <s v="09/07/2017"/>
    <x v="4"/>
    <x v="6"/>
    <n v="13"/>
    <s v="07-13"/>
  </r>
  <r>
    <x v="1601"/>
    <x v="81"/>
    <n v="63.52"/>
    <n v="63.68"/>
    <n v="49.35"/>
    <s v="09/07/2017"/>
    <x v="4"/>
    <x v="6"/>
    <n v="14"/>
    <s v="07-14"/>
  </r>
  <r>
    <x v="1602"/>
    <x v="50"/>
    <n v="63.58"/>
    <n v="63.88"/>
    <n v="52.09"/>
    <s v="09/07/2017"/>
    <x v="4"/>
    <x v="6"/>
    <n v="15"/>
    <s v="07-15"/>
  </r>
  <r>
    <x v="1603"/>
    <x v="48"/>
    <n v="61.96"/>
    <n v="62.01"/>
    <n v="35.81"/>
    <s v="16/07/2017"/>
    <x v="4"/>
    <x v="6"/>
    <n v="16"/>
    <s v="07-16"/>
  </r>
  <r>
    <x v="1604"/>
    <x v="88"/>
    <n v="63.53"/>
    <n v="63.69"/>
    <n v="49.24"/>
    <s v="16/07/2017"/>
    <x v="4"/>
    <x v="6"/>
    <n v="17"/>
    <s v="07-17"/>
  </r>
  <r>
    <x v="1605"/>
    <x v="81"/>
    <n v="63.53"/>
    <n v="63.69"/>
    <n v="49.3"/>
    <s v="16/07/2017"/>
    <x v="4"/>
    <x v="6"/>
    <n v="18"/>
    <s v="07-18"/>
  </r>
  <r>
    <x v="1606"/>
    <x v="85"/>
    <n v="63.36"/>
    <n v="63.48"/>
    <n v="47.92"/>
    <s v="16/07/2017"/>
    <x v="4"/>
    <x v="6"/>
    <n v="19"/>
    <s v="07-19"/>
  </r>
  <r>
    <x v="1607"/>
    <x v="42"/>
    <m/>
    <m/>
    <m/>
    <s v="16/07/2017"/>
    <x v="4"/>
    <x v="6"/>
    <n v="20"/>
    <s v="07-20"/>
  </r>
  <r>
    <x v="1608"/>
    <x v="42"/>
    <m/>
    <m/>
    <m/>
    <s v="16/07/2017"/>
    <x v="4"/>
    <x v="6"/>
    <n v="21"/>
    <s v="07-21"/>
  </r>
  <r>
    <x v="1609"/>
    <x v="42"/>
    <m/>
    <m/>
    <m/>
    <s v="16/07/2017"/>
    <x v="4"/>
    <x v="6"/>
    <n v="22"/>
    <s v="07-22"/>
  </r>
  <r>
    <x v="1610"/>
    <x v="42"/>
    <m/>
    <m/>
    <m/>
    <s v="23/07/2017"/>
    <x v="4"/>
    <x v="6"/>
    <n v="23"/>
    <s v="07-23"/>
  </r>
  <r>
    <x v="1611"/>
    <x v="42"/>
    <m/>
    <m/>
    <m/>
    <s v="23/07/2017"/>
    <x v="4"/>
    <x v="6"/>
    <n v="24"/>
    <s v="07-24"/>
  </r>
  <r>
    <x v="1612"/>
    <x v="59"/>
    <n v="62.44"/>
    <n v="62.61"/>
    <n v="48.41"/>
    <s v="23/07/2017"/>
    <x v="4"/>
    <x v="6"/>
    <n v="25"/>
    <s v="07-25"/>
  </r>
  <r>
    <x v="1613"/>
    <x v="50"/>
    <n v="62.35"/>
    <n v="62.55"/>
    <n v="48.98"/>
    <s v="23/07/2017"/>
    <x v="4"/>
    <x v="6"/>
    <n v="26"/>
    <s v="07-26"/>
  </r>
  <r>
    <x v="1614"/>
    <x v="76"/>
    <n v="64.03"/>
    <n v="64.12"/>
    <n v="46.94"/>
    <s v="23/07/2017"/>
    <x v="4"/>
    <x v="6"/>
    <n v="27"/>
    <s v="07-27"/>
  </r>
  <r>
    <x v="1615"/>
    <x v="85"/>
    <n v="63.27"/>
    <n v="63.27"/>
    <n v="0"/>
    <s v="23/07/2017"/>
    <x v="4"/>
    <x v="6"/>
    <n v="28"/>
    <s v="07-28"/>
  </r>
  <r>
    <x v="1616"/>
    <x v="59"/>
    <n v="63.46"/>
    <n v="63.47"/>
    <n v="38.549999999999997"/>
    <s v="23/07/2017"/>
    <x v="4"/>
    <x v="6"/>
    <n v="29"/>
    <s v="07-29"/>
  </r>
  <r>
    <x v="1617"/>
    <x v="75"/>
    <n v="64.14"/>
    <n v="64.14"/>
    <n v="0"/>
    <s v="30/07/2017"/>
    <x v="4"/>
    <x v="6"/>
    <n v="30"/>
    <s v="07-30"/>
  </r>
  <r>
    <x v="1618"/>
    <x v="58"/>
    <n v="63.21"/>
    <n v="63.22"/>
    <n v="23.55"/>
    <s v="30/07/2017"/>
    <x v="4"/>
    <x v="6"/>
    <n v="31"/>
    <s v="07-31"/>
  </r>
  <r>
    <x v="1619"/>
    <x v="67"/>
    <n v="63.22"/>
    <n v="63.24"/>
    <n v="37.68"/>
    <s v="30/07/2017"/>
    <x v="4"/>
    <x v="7"/>
    <n v="1"/>
    <s v="08-01"/>
  </r>
  <r>
    <x v="1620"/>
    <x v="50"/>
    <n v="62.36"/>
    <n v="62.37"/>
    <n v="37.22"/>
    <s v="30/07/2017"/>
    <x v="4"/>
    <x v="7"/>
    <n v="2"/>
    <s v="08-02"/>
  </r>
  <r>
    <x v="1621"/>
    <x v="69"/>
    <n v="63.03"/>
    <n v="63.05"/>
    <n v="37.72"/>
    <s v="30/07/2017"/>
    <x v="4"/>
    <x v="7"/>
    <n v="3"/>
    <s v="08-03"/>
  </r>
  <r>
    <x v="1622"/>
    <x v="51"/>
    <n v="62.58"/>
    <n v="62.6"/>
    <n v="28.34"/>
    <s v="30/07/2017"/>
    <x v="4"/>
    <x v="7"/>
    <n v="4"/>
    <s v="08-04"/>
  </r>
  <r>
    <x v="1623"/>
    <x v="68"/>
    <n v="63.63"/>
    <n v="63.64"/>
    <n v="30.54"/>
    <s v="30/07/2017"/>
    <x v="4"/>
    <x v="7"/>
    <n v="5"/>
    <s v="08-05"/>
  </r>
  <r>
    <x v="1624"/>
    <x v="39"/>
    <n v="62.22"/>
    <n v="62.41"/>
    <n v="47.61"/>
    <s v="06/08/2017"/>
    <x v="4"/>
    <x v="7"/>
    <n v="6"/>
    <s v="08-06"/>
  </r>
  <r>
    <x v="1625"/>
    <x v="56"/>
    <n v="63.23"/>
    <n v="63.24"/>
    <n v="32.92"/>
    <s v="06/08/2017"/>
    <x v="4"/>
    <x v="7"/>
    <n v="7"/>
    <s v="08-07"/>
  </r>
  <r>
    <x v="1626"/>
    <x v="48"/>
    <n v="62.23"/>
    <n v="62.27"/>
    <n v="41.81"/>
    <s v="06/08/2017"/>
    <x v="4"/>
    <x v="7"/>
    <n v="8"/>
    <s v="08-08"/>
  </r>
  <r>
    <x v="1627"/>
    <x v="54"/>
    <n v="61.77"/>
    <n v="61.8"/>
    <n v="32"/>
    <s v="06/08/2017"/>
    <x v="4"/>
    <x v="7"/>
    <n v="9"/>
    <s v="08-09"/>
  </r>
  <r>
    <x v="1628"/>
    <x v="58"/>
    <n v="62.42"/>
    <n v="62.44"/>
    <n v="37.65"/>
    <s v="06/08/2017"/>
    <x v="4"/>
    <x v="7"/>
    <n v="10"/>
    <s v="08-10"/>
  </r>
  <r>
    <x v="1629"/>
    <x v="88"/>
    <n v="62.32"/>
    <n v="62.37"/>
    <n v="42.61"/>
    <s v="06/08/2017"/>
    <x v="4"/>
    <x v="7"/>
    <n v="11"/>
    <s v="08-11"/>
  </r>
  <r>
    <x v="1630"/>
    <x v="68"/>
    <n v="61.8"/>
    <n v="61.9"/>
    <n v="41.26"/>
    <s v="06/08/2017"/>
    <x v="4"/>
    <x v="7"/>
    <n v="12"/>
    <s v="08-12"/>
  </r>
  <r>
    <x v="1631"/>
    <x v="43"/>
    <n v="61.6"/>
    <n v="61.62"/>
    <n v="38.44"/>
    <s v="13/08/2017"/>
    <x v="4"/>
    <x v="7"/>
    <n v="13"/>
    <s v="08-13"/>
  </r>
  <r>
    <x v="1632"/>
    <x v="58"/>
    <n v="61.71"/>
    <n v="61.71"/>
    <n v="0"/>
    <s v="13/08/2017"/>
    <x v="4"/>
    <x v="7"/>
    <n v="14"/>
    <s v="08-14"/>
  </r>
  <r>
    <x v="1633"/>
    <x v="18"/>
    <n v="60.98"/>
    <n v="60.98"/>
    <n v="27.04"/>
    <s v="13/08/2017"/>
    <x v="4"/>
    <x v="7"/>
    <n v="15"/>
    <s v="08-15"/>
  </r>
  <r>
    <x v="1634"/>
    <x v="27"/>
    <n v="61.06"/>
    <n v="61.15"/>
    <n v="34.54"/>
    <s v="13/08/2017"/>
    <x v="4"/>
    <x v="7"/>
    <n v="16"/>
    <s v="08-16"/>
  </r>
  <r>
    <x v="1635"/>
    <x v="20"/>
    <n v="62.18"/>
    <n v="62.19"/>
    <n v="37.85"/>
    <s v="13/08/2017"/>
    <x v="4"/>
    <x v="7"/>
    <n v="17"/>
    <s v="08-17"/>
  </r>
  <r>
    <x v="1636"/>
    <x v="54"/>
    <n v="61.33"/>
    <n v="61.34"/>
    <n v="35.01"/>
    <s v="13/08/2017"/>
    <x v="4"/>
    <x v="7"/>
    <n v="18"/>
    <s v="08-18"/>
  </r>
  <r>
    <x v="1637"/>
    <x v="18"/>
    <n v="62.04"/>
    <n v="62.09"/>
    <n v="42.06"/>
    <s v="13/08/2017"/>
    <x v="4"/>
    <x v="7"/>
    <n v="19"/>
    <s v="08-19"/>
  </r>
  <r>
    <x v="1638"/>
    <x v="52"/>
    <n v="61.75"/>
    <n v="61.78"/>
    <n v="31.97"/>
    <s v="20/08/2017"/>
    <x v="4"/>
    <x v="7"/>
    <n v="20"/>
    <s v="08-20"/>
  </r>
  <r>
    <x v="1639"/>
    <x v="48"/>
    <n v="62.11"/>
    <n v="62.11"/>
    <n v="26.34"/>
    <s v="20/08/2017"/>
    <x v="4"/>
    <x v="7"/>
    <n v="21"/>
    <s v="08-21"/>
  </r>
  <r>
    <x v="1640"/>
    <x v="52"/>
    <n v="62.55"/>
    <n v="62.6"/>
    <n v="43.42"/>
    <s v="20/08/2017"/>
    <x v="4"/>
    <x v="7"/>
    <n v="22"/>
    <s v="08-22"/>
  </r>
  <r>
    <x v="1641"/>
    <x v="59"/>
    <n v="61.07"/>
    <n v="61.16"/>
    <n v="35.61"/>
    <s v="20/08/2017"/>
    <x v="4"/>
    <x v="7"/>
    <n v="23"/>
    <s v="08-23"/>
  </r>
  <r>
    <x v="1642"/>
    <x v="55"/>
    <n v="60.91"/>
    <n v="60.92"/>
    <n v="35.950000000000003"/>
    <s v="20/08/2017"/>
    <x v="4"/>
    <x v="7"/>
    <n v="24"/>
    <s v="08-24"/>
  </r>
  <r>
    <x v="1643"/>
    <x v="56"/>
    <n v="61.71"/>
    <n v="61.72"/>
    <n v="29.14"/>
    <s v="20/08/2017"/>
    <x v="4"/>
    <x v="7"/>
    <n v="25"/>
    <s v="08-25"/>
  </r>
  <r>
    <x v="1644"/>
    <x v="43"/>
    <n v="62.18"/>
    <n v="62.18"/>
    <n v="0"/>
    <s v="20/08/2017"/>
    <x v="4"/>
    <x v="7"/>
    <n v="26"/>
    <s v="08-26"/>
  </r>
  <r>
    <x v="1645"/>
    <x v="50"/>
    <n v="61.49"/>
    <n v="61.5"/>
    <n v="34.24"/>
    <s v="27/08/2017"/>
    <x v="4"/>
    <x v="7"/>
    <n v="27"/>
    <s v="08-27"/>
  </r>
  <r>
    <x v="1646"/>
    <x v="68"/>
    <n v="61.97"/>
    <n v="61.99"/>
    <n v="40.229999999999997"/>
    <s v="27/08/2017"/>
    <x v="4"/>
    <x v="7"/>
    <n v="28"/>
    <s v="08-28"/>
  </r>
  <r>
    <x v="1647"/>
    <x v="69"/>
    <n v="63.67"/>
    <n v="63.69"/>
    <n v="38.369999999999997"/>
    <s v="27/08/2017"/>
    <x v="4"/>
    <x v="7"/>
    <n v="29"/>
    <s v="08-29"/>
  </r>
  <r>
    <x v="1648"/>
    <x v="58"/>
    <n v="61.31"/>
    <n v="61.34"/>
    <n v="39.44"/>
    <s v="27/08/2017"/>
    <x v="4"/>
    <x v="7"/>
    <n v="30"/>
    <s v="08-30"/>
  </r>
  <r>
    <x v="1649"/>
    <x v="61"/>
    <n v="62.34"/>
    <n v="62.38"/>
    <n v="42.28"/>
    <s v="27/08/2017"/>
    <x v="4"/>
    <x v="7"/>
    <n v="31"/>
    <s v="08-31"/>
  </r>
  <r>
    <x v="1650"/>
    <x v="67"/>
    <n v="62.37"/>
    <n v="62.57"/>
    <n v="49.18"/>
    <s v="27/08/2017"/>
    <x v="4"/>
    <x v="8"/>
    <n v="1"/>
    <s v="09-01"/>
  </r>
  <r>
    <x v="1651"/>
    <x v="91"/>
    <n v="66.11"/>
    <n v="66.14"/>
    <n v="42"/>
    <s v="27/08/2017"/>
    <x v="4"/>
    <x v="8"/>
    <n v="2"/>
    <s v="09-02"/>
  </r>
  <r>
    <x v="1652"/>
    <x v="61"/>
    <n v="65.78"/>
    <n v="65.790000000000006"/>
    <n v="38.85"/>
    <s v="03/09/2017"/>
    <x v="4"/>
    <x v="8"/>
    <n v="3"/>
    <s v="09-03"/>
  </r>
  <r>
    <x v="1653"/>
    <x v="56"/>
    <n v="63.46"/>
    <n v="63.49"/>
    <n v="41.24"/>
    <s v="03/09/2017"/>
    <x v="4"/>
    <x v="8"/>
    <n v="4"/>
    <s v="09-04"/>
  </r>
  <r>
    <x v="1654"/>
    <x v="88"/>
    <n v="62.22"/>
    <n v="62.26"/>
    <n v="41.75"/>
    <s v="03/09/2017"/>
    <x v="4"/>
    <x v="8"/>
    <n v="5"/>
    <s v="09-05"/>
  </r>
  <r>
    <x v="1655"/>
    <x v="75"/>
    <n v="62.83"/>
    <n v="62.87"/>
    <n v="43.13"/>
    <s v="03/09/2017"/>
    <x v="4"/>
    <x v="8"/>
    <n v="6"/>
    <s v="09-06"/>
  </r>
  <r>
    <x v="1656"/>
    <x v="81"/>
    <n v="64.5"/>
    <n v="64.53"/>
    <n v="42.91"/>
    <s v="03/09/2017"/>
    <x v="4"/>
    <x v="8"/>
    <n v="7"/>
    <s v="09-07"/>
  </r>
  <r>
    <x v="1657"/>
    <x v="71"/>
    <n v="63.34"/>
    <n v="63.43"/>
    <n v="46.13"/>
    <s v="03/09/2017"/>
    <x v="4"/>
    <x v="8"/>
    <n v="8"/>
    <s v="09-08"/>
  </r>
  <r>
    <x v="1658"/>
    <x v="88"/>
    <n v="63.13"/>
    <n v="63.13"/>
    <n v="0"/>
    <s v="03/09/2017"/>
    <x v="4"/>
    <x v="8"/>
    <n v="9"/>
    <s v="09-09"/>
  </r>
  <r>
    <x v="1659"/>
    <x v="96"/>
    <n v="64.3"/>
    <n v="64.61"/>
    <n v="49.89"/>
    <s v="10/09/2017"/>
    <x v="4"/>
    <x v="8"/>
    <n v="10"/>
    <s v="09-10"/>
  </r>
  <r>
    <x v="1660"/>
    <x v="70"/>
    <n v="63.44"/>
    <n v="63.48"/>
    <n v="43.61"/>
    <s v="10/09/2017"/>
    <x v="4"/>
    <x v="8"/>
    <n v="11"/>
    <s v="09-11"/>
  </r>
  <r>
    <x v="1661"/>
    <x v="93"/>
    <n v="64.37"/>
    <n v="64.41"/>
    <n v="42.09"/>
    <s v="10/09/2017"/>
    <x v="4"/>
    <x v="8"/>
    <n v="12"/>
    <s v="09-12"/>
  </r>
  <r>
    <x v="1662"/>
    <x v="86"/>
    <n v="63.29"/>
    <n v="63.54"/>
    <n v="50.28"/>
    <s v="10/09/2017"/>
    <x v="4"/>
    <x v="8"/>
    <n v="13"/>
    <s v="09-13"/>
  </r>
  <r>
    <x v="1663"/>
    <x v="97"/>
    <n v="66.150000000000006"/>
    <n v="66.22"/>
    <n v="45.87"/>
    <s v="10/09/2017"/>
    <x v="4"/>
    <x v="8"/>
    <n v="14"/>
    <s v="09-14"/>
  </r>
  <r>
    <x v="1664"/>
    <x v="88"/>
    <n v="65.42"/>
    <n v="65.48"/>
    <n v="47.13"/>
    <s v="10/09/2017"/>
    <x v="4"/>
    <x v="8"/>
    <n v="15"/>
    <s v="09-15"/>
  </r>
  <r>
    <x v="1665"/>
    <x v="30"/>
    <n v="62.25"/>
    <n v="62.27"/>
    <n v="37.94"/>
    <s v="10/09/2017"/>
    <x v="4"/>
    <x v="8"/>
    <n v="16"/>
    <s v="09-16"/>
  </r>
  <r>
    <x v="1666"/>
    <x v="50"/>
    <n v="61.66"/>
    <n v="61.75"/>
    <n v="44.53"/>
    <s v="17/09/2017"/>
    <x v="4"/>
    <x v="8"/>
    <n v="17"/>
    <s v="09-17"/>
  </r>
  <r>
    <x v="1667"/>
    <x v="48"/>
    <n v="63.11"/>
    <n v="63.17"/>
    <n v="44.21"/>
    <s v="17/09/2017"/>
    <x v="4"/>
    <x v="8"/>
    <n v="18"/>
    <s v="09-18"/>
  </r>
  <r>
    <x v="1668"/>
    <x v="75"/>
    <n v="63.17"/>
    <n v="63.41"/>
    <n v="50.73"/>
    <s v="17/09/2017"/>
    <x v="4"/>
    <x v="8"/>
    <n v="19"/>
    <s v="09-19"/>
  </r>
  <r>
    <x v="1669"/>
    <x v="91"/>
    <n v="62.73"/>
    <n v="63.3"/>
    <n v="54.16"/>
    <s v="17/09/2017"/>
    <x v="4"/>
    <x v="8"/>
    <n v="20"/>
    <s v="09-20"/>
  </r>
  <r>
    <x v="1670"/>
    <x v="61"/>
    <n v="62.49"/>
    <n v="62.64"/>
    <n v="47.84"/>
    <s v="17/09/2017"/>
    <x v="4"/>
    <x v="8"/>
    <n v="21"/>
    <s v="09-21"/>
  </r>
  <r>
    <x v="1671"/>
    <x v="49"/>
    <n v="63.42"/>
    <n v="63.69"/>
    <n v="51.28"/>
    <s v="17/09/2017"/>
    <x v="4"/>
    <x v="8"/>
    <n v="22"/>
    <s v="09-22"/>
  </r>
  <r>
    <x v="1672"/>
    <x v="31"/>
    <n v="62.64"/>
    <n v="62.77"/>
    <n v="47.66"/>
    <s v="17/09/2017"/>
    <x v="4"/>
    <x v="8"/>
    <n v="23"/>
    <s v="09-23"/>
  </r>
  <r>
    <x v="1673"/>
    <x v="88"/>
    <n v="63.42"/>
    <n v="63.51"/>
    <n v="44.47"/>
    <s v="24/09/2017"/>
    <x v="4"/>
    <x v="8"/>
    <n v="24"/>
    <s v="09-24"/>
  </r>
  <r>
    <x v="1674"/>
    <x v="40"/>
    <n v="63.37"/>
    <n v="63.57"/>
    <n v="49.86"/>
    <s v="24/09/2017"/>
    <x v="4"/>
    <x v="8"/>
    <n v="25"/>
    <s v="09-25"/>
  </r>
  <r>
    <x v="1675"/>
    <x v="52"/>
    <n v="62.67"/>
    <n v="62.85"/>
    <n v="48.79"/>
    <s v="24/09/2017"/>
    <x v="4"/>
    <x v="8"/>
    <n v="26"/>
    <s v="09-26"/>
  </r>
  <r>
    <x v="1676"/>
    <x v="72"/>
    <n v="63.18"/>
    <n v="63.44"/>
    <n v="47.54"/>
    <s v="24/09/2017"/>
    <x v="4"/>
    <x v="8"/>
    <n v="27"/>
    <s v="09-27"/>
  </r>
  <r>
    <x v="1677"/>
    <x v="75"/>
    <n v="63.42"/>
    <n v="63.94"/>
    <n v="51.63"/>
    <s v="24/09/2017"/>
    <x v="4"/>
    <x v="8"/>
    <n v="28"/>
    <s v="09-28"/>
  </r>
  <r>
    <x v="1678"/>
    <x v="54"/>
    <n v="62.01"/>
    <n v="62.01"/>
    <n v="0"/>
    <s v="24/09/2017"/>
    <x v="4"/>
    <x v="8"/>
    <n v="29"/>
    <s v="09-29"/>
  </r>
  <r>
    <x v="1679"/>
    <x v="30"/>
    <n v="62.46"/>
    <n v="62.77"/>
    <n v="51.24"/>
    <s v="24/09/2017"/>
    <x v="4"/>
    <x v="8"/>
    <n v="30"/>
    <s v="09-30"/>
  </r>
  <r>
    <x v="1680"/>
    <x v="40"/>
    <n v="61.96"/>
    <n v="62"/>
    <n v="42.22"/>
    <s v="01/10/2017"/>
    <x v="4"/>
    <x v="9"/>
    <n v="1"/>
    <s v="10-01"/>
  </r>
  <r>
    <x v="1681"/>
    <x v="48"/>
    <n v="62.82"/>
    <n v="63.05"/>
    <n v="50.19"/>
    <s v="01/10/2017"/>
    <x v="4"/>
    <x v="9"/>
    <n v="2"/>
    <s v="10-02"/>
  </r>
  <r>
    <x v="1682"/>
    <x v="50"/>
    <n v="62.71"/>
    <n v="62.77"/>
    <n v="43.47"/>
    <s v="01/10/2017"/>
    <x v="4"/>
    <x v="9"/>
    <n v="3"/>
    <s v="10-03"/>
  </r>
  <r>
    <x v="1683"/>
    <x v="50"/>
    <n v="62.41"/>
    <n v="62.46"/>
    <n v="43.23"/>
    <s v="01/10/2017"/>
    <x v="4"/>
    <x v="9"/>
    <n v="4"/>
    <s v="10-04"/>
  </r>
  <r>
    <x v="1684"/>
    <x v="45"/>
    <n v="61.51"/>
    <n v="61.61"/>
    <n v="45.45"/>
    <s v="01/10/2017"/>
    <x v="4"/>
    <x v="9"/>
    <n v="5"/>
    <s v="10-05"/>
  </r>
  <r>
    <x v="1685"/>
    <x v="51"/>
    <n v="63.78"/>
    <n v="64.02"/>
    <n v="51.24"/>
    <s v="01/10/2017"/>
    <x v="4"/>
    <x v="9"/>
    <n v="6"/>
    <s v="10-06"/>
  </r>
  <r>
    <x v="1686"/>
    <x v="54"/>
    <n v="61.66"/>
    <n v="61.82"/>
    <n v="42.24"/>
    <s v="01/10/2017"/>
    <x v="4"/>
    <x v="9"/>
    <n v="7"/>
    <s v="10-07"/>
  </r>
  <r>
    <x v="1687"/>
    <x v="32"/>
    <n v="60.96"/>
    <n v="60.98"/>
    <n v="36.75"/>
    <s v="08/10/2017"/>
    <x v="4"/>
    <x v="9"/>
    <n v="8"/>
    <s v="10-08"/>
  </r>
  <r>
    <x v="1688"/>
    <x v="48"/>
    <n v="62.48"/>
    <n v="62.6"/>
    <n v="46.63"/>
    <s v="08/10/2017"/>
    <x v="4"/>
    <x v="9"/>
    <n v="9"/>
    <s v="10-09"/>
  </r>
  <r>
    <x v="1689"/>
    <x v="52"/>
    <n v="61.95"/>
    <n v="61.98"/>
    <n v="41.13"/>
    <s v="08/10/2017"/>
    <x v="4"/>
    <x v="9"/>
    <n v="10"/>
    <s v="10-10"/>
  </r>
  <r>
    <x v="1690"/>
    <x v="54"/>
    <n v="61.53"/>
    <n v="61.86"/>
    <n v="50.36"/>
    <s v="08/10/2017"/>
    <x v="4"/>
    <x v="9"/>
    <n v="11"/>
    <s v="10-11"/>
  </r>
  <r>
    <x v="1691"/>
    <x v="59"/>
    <n v="61.48"/>
    <n v="61.81"/>
    <n v="50.14"/>
    <s v="08/10/2017"/>
    <x v="4"/>
    <x v="9"/>
    <n v="12"/>
    <s v="10-12"/>
  </r>
  <r>
    <x v="1692"/>
    <x v="68"/>
    <n v="62.83"/>
    <n v="62.9"/>
    <n v="42.96"/>
    <s v="08/10/2017"/>
    <x v="4"/>
    <x v="9"/>
    <n v="13"/>
    <s v="10-13"/>
  </r>
  <r>
    <x v="1693"/>
    <x v="48"/>
    <n v="62.3"/>
    <n v="62.33"/>
    <n v="37.65"/>
    <s v="08/10/2017"/>
    <x v="4"/>
    <x v="9"/>
    <n v="14"/>
    <s v="10-14"/>
  </r>
  <r>
    <x v="1694"/>
    <x v="51"/>
    <n v="62.7"/>
    <n v="62.81"/>
    <n v="40.68"/>
    <s v="15/10/2017"/>
    <x v="4"/>
    <x v="9"/>
    <n v="15"/>
    <s v="10-15"/>
  </r>
  <r>
    <x v="1695"/>
    <x v="59"/>
    <n v="62.58"/>
    <n v="62.78"/>
    <n v="49.25"/>
    <s v="15/10/2017"/>
    <x v="4"/>
    <x v="9"/>
    <n v="16"/>
    <s v="10-16"/>
  </r>
  <r>
    <x v="1696"/>
    <x v="75"/>
    <n v="61.92"/>
    <n v="62.12"/>
    <n v="48.73"/>
    <s v="15/10/2017"/>
    <x v="4"/>
    <x v="9"/>
    <n v="17"/>
    <s v="10-17"/>
  </r>
  <r>
    <x v="1697"/>
    <x v="43"/>
    <n v="61.79"/>
    <n v="61.97"/>
    <n v="48"/>
    <s v="15/10/2017"/>
    <x v="4"/>
    <x v="9"/>
    <n v="18"/>
    <s v="10-18"/>
  </r>
  <r>
    <x v="1698"/>
    <x v="52"/>
    <n v="61.55"/>
    <n v="61.72"/>
    <n v="47.44"/>
    <s v="15/10/2017"/>
    <x v="4"/>
    <x v="9"/>
    <n v="19"/>
    <s v="10-19"/>
  </r>
  <r>
    <x v="1699"/>
    <x v="68"/>
    <n v="62.93"/>
    <n v="63"/>
    <n v="45.3"/>
    <s v="15/10/2017"/>
    <x v="4"/>
    <x v="9"/>
    <n v="20"/>
    <s v="10-20"/>
  </r>
  <r>
    <x v="1700"/>
    <x v="27"/>
    <n v="62.15"/>
    <n v="62.22"/>
    <n v="41.04"/>
    <s v="15/10/2017"/>
    <x v="4"/>
    <x v="9"/>
    <n v="21"/>
    <s v="10-21"/>
  </r>
  <r>
    <x v="1701"/>
    <x v="41"/>
    <n v="61.83"/>
    <n v="61.85"/>
    <n v="36"/>
    <s v="22/10/2017"/>
    <x v="4"/>
    <x v="9"/>
    <n v="22"/>
    <s v="10-22"/>
  </r>
  <r>
    <x v="1702"/>
    <x v="43"/>
    <n v="61.37"/>
    <n v="61.94"/>
    <n v="52.88"/>
    <s v="22/10/2017"/>
    <x v="4"/>
    <x v="9"/>
    <n v="23"/>
    <s v="10-23"/>
  </r>
  <r>
    <x v="1703"/>
    <x v="68"/>
    <n v="61.44"/>
    <n v="62.4"/>
    <n v="55.35"/>
    <s v="22/10/2017"/>
    <x v="4"/>
    <x v="9"/>
    <n v="24"/>
    <s v="10-24"/>
  </r>
  <r>
    <x v="1704"/>
    <x v="31"/>
    <n v="60.63"/>
    <n v="61.06"/>
    <n v="49.54"/>
    <s v="22/10/2017"/>
    <x v="4"/>
    <x v="9"/>
    <n v="25"/>
    <s v="10-25"/>
  </r>
  <r>
    <x v="1705"/>
    <x v="47"/>
    <n v="62.44"/>
    <n v="62.54"/>
    <n v="46.18"/>
    <s v="22/10/2017"/>
    <x v="4"/>
    <x v="9"/>
    <n v="26"/>
    <s v="10-26"/>
  </r>
  <r>
    <x v="1706"/>
    <x v="44"/>
    <n v="61.85"/>
    <n v="61.99"/>
    <n v="47.09"/>
    <s v="22/10/2017"/>
    <x v="4"/>
    <x v="9"/>
    <n v="27"/>
    <s v="10-27"/>
  </r>
  <r>
    <x v="1707"/>
    <x v="39"/>
    <n v="61.87"/>
    <n v="61.91"/>
    <n v="38.79"/>
    <s v="22/10/2017"/>
    <x v="4"/>
    <x v="9"/>
    <n v="28"/>
    <s v="10-28"/>
  </r>
  <r>
    <x v="1708"/>
    <x v="19"/>
    <n v="59.65"/>
    <n v="60.33"/>
    <n v="51.92"/>
    <s v="29/10/2017"/>
    <x v="4"/>
    <x v="9"/>
    <n v="29"/>
    <s v="10-29"/>
  </r>
  <r>
    <x v="1709"/>
    <x v="31"/>
    <n v="61.85"/>
    <n v="62.16"/>
    <n v="50.58"/>
    <s v="29/10/2017"/>
    <x v="4"/>
    <x v="9"/>
    <n v="30"/>
    <s v="10-30"/>
  </r>
  <r>
    <x v="1710"/>
    <x v="41"/>
    <n v="60.96"/>
    <n v="61.28"/>
    <n v="49.77"/>
    <s v="29/10/2017"/>
    <x v="4"/>
    <x v="9"/>
    <n v="31"/>
    <s v="10-31"/>
  </r>
  <r>
    <x v="1711"/>
    <x v="12"/>
    <n v="60.47"/>
    <n v="60.65"/>
    <n v="40.01"/>
    <s v="29/10/2017"/>
    <x v="4"/>
    <x v="10"/>
    <n v="1"/>
    <s v="11-01"/>
  </r>
  <r>
    <x v="1712"/>
    <x v="26"/>
    <n v="60.33"/>
    <n v="62.71"/>
    <n v="58.92"/>
    <s v="29/10/2017"/>
    <x v="4"/>
    <x v="10"/>
    <n v="2"/>
    <s v="11-02"/>
  </r>
  <r>
    <x v="1713"/>
    <x v="54"/>
    <n v="61.33"/>
    <n v="61.44"/>
    <n v="43.8"/>
    <s v="29/10/2017"/>
    <x v="4"/>
    <x v="10"/>
    <n v="3"/>
    <s v="11-03"/>
  </r>
  <r>
    <x v="1714"/>
    <x v="19"/>
    <n v="61.94"/>
    <n v="61.98"/>
    <n v="40.71"/>
    <s v="29/10/2017"/>
    <x v="4"/>
    <x v="10"/>
    <n v="4"/>
    <s v="11-04"/>
  </r>
  <r>
    <x v="1715"/>
    <x v="48"/>
    <n v="64.959999999999994"/>
    <n v="65.2"/>
    <n v="52.41"/>
    <s v="05/11/2017"/>
    <x v="4"/>
    <x v="10"/>
    <n v="5"/>
    <s v="11-05"/>
  </r>
  <r>
    <x v="1716"/>
    <x v="20"/>
    <n v="62.74"/>
    <n v="63"/>
    <n v="50.76"/>
    <s v="05/11/2017"/>
    <x v="4"/>
    <x v="10"/>
    <n v="6"/>
    <s v="11-06"/>
  </r>
  <r>
    <x v="1717"/>
    <x v="32"/>
    <n v="62.16"/>
    <n v="62.79"/>
    <n v="54.09"/>
    <s v="05/11/2017"/>
    <x v="4"/>
    <x v="10"/>
    <n v="7"/>
    <s v="11-07"/>
  </r>
  <r>
    <x v="1718"/>
    <x v="11"/>
    <n v="60.56"/>
    <n v="60.93"/>
    <n v="50.1"/>
    <s v="05/11/2017"/>
    <x v="4"/>
    <x v="10"/>
    <n v="8"/>
    <s v="11-08"/>
  </r>
  <r>
    <x v="1719"/>
    <x v="23"/>
    <n v="61.17"/>
    <n v="61.48"/>
    <n v="49.86"/>
    <s v="05/11/2017"/>
    <x v="4"/>
    <x v="10"/>
    <n v="9"/>
    <s v="11-09"/>
  </r>
  <r>
    <x v="1720"/>
    <x v="28"/>
    <n v="61.74"/>
    <n v="62.31"/>
    <n v="51.04"/>
    <s v="05/11/2017"/>
    <x v="4"/>
    <x v="10"/>
    <n v="10"/>
    <s v="11-10"/>
  </r>
  <r>
    <x v="1721"/>
    <x v="8"/>
    <n v="61.31"/>
    <n v="61.55"/>
    <n v="46.72"/>
    <s v="05/11/2017"/>
    <x v="4"/>
    <x v="10"/>
    <n v="11"/>
    <s v="11-11"/>
  </r>
  <r>
    <x v="1722"/>
    <x v="47"/>
    <n v="62.19"/>
    <n v="62.24"/>
    <n v="43.41"/>
    <s v="12/11/2017"/>
    <x v="4"/>
    <x v="10"/>
    <n v="12"/>
    <s v="11-12"/>
  </r>
  <r>
    <x v="1723"/>
    <x v="48"/>
    <n v="67.44"/>
    <n v="67.73"/>
    <n v="55.27"/>
    <s v="12/11/2017"/>
    <x v="4"/>
    <x v="10"/>
    <n v="13"/>
    <s v="11-13"/>
  </r>
  <r>
    <x v="1724"/>
    <x v="69"/>
    <n v="63.15"/>
    <n v="63.8"/>
    <n v="53.93"/>
    <s v="12/11/2017"/>
    <x v="4"/>
    <x v="10"/>
    <n v="14"/>
    <s v="11-14"/>
  </r>
  <r>
    <x v="1725"/>
    <x v="54"/>
    <n v="61.36"/>
    <n v="61.68"/>
    <n v="49.81"/>
    <s v="12/11/2017"/>
    <x v="4"/>
    <x v="10"/>
    <n v="15"/>
    <s v="11-15"/>
  </r>
  <r>
    <x v="1726"/>
    <x v="44"/>
    <n v="61.71"/>
    <n v="62.14"/>
    <n v="51.87"/>
    <s v="12/11/2017"/>
    <x v="4"/>
    <x v="10"/>
    <n v="16"/>
    <s v="11-16"/>
  </r>
  <r>
    <x v="1727"/>
    <x v="54"/>
    <n v="62.45"/>
    <n v="62.91"/>
    <n v="51.23"/>
    <s v="12/11/2017"/>
    <x v="4"/>
    <x v="10"/>
    <n v="17"/>
    <s v="11-17"/>
  </r>
  <r>
    <x v="1728"/>
    <x v="8"/>
    <n v="60.75"/>
    <n v="60.82"/>
    <n v="43.32"/>
    <s v="12/11/2017"/>
    <x v="4"/>
    <x v="10"/>
    <n v="18"/>
    <s v="11-18"/>
  </r>
  <r>
    <x v="1729"/>
    <x v="31"/>
    <n v="61.93"/>
    <n v="61.98"/>
    <n v="41.45"/>
    <s v="19/11/2017"/>
    <x v="4"/>
    <x v="10"/>
    <n v="19"/>
    <s v="11-19"/>
  </r>
  <r>
    <x v="1730"/>
    <x v="30"/>
    <n v="61.25"/>
    <n v="61.42"/>
    <n v="47.29"/>
    <s v="19/11/2017"/>
    <x v="4"/>
    <x v="10"/>
    <n v="20"/>
    <s v="11-20"/>
  </r>
  <r>
    <x v="1731"/>
    <x v="30"/>
    <n v="60.67"/>
    <n v="60.82"/>
    <n v="43.15"/>
    <s v="19/11/2017"/>
    <x v="4"/>
    <x v="10"/>
    <n v="21"/>
    <s v="11-21"/>
  </r>
  <r>
    <x v="1732"/>
    <x v="41"/>
    <n v="60.54"/>
    <n v="60.78"/>
    <n v="48.14"/>
    <s v="19/11/2017"/>
    <x v="4"/>
    <x v="10"/>
    <n v="22"/>
    <s v="11-22"/>
  </r>
  <r>
    <x v="1733"/>
    <x v="27"/>
    <n v="61.9"/>
    <n v="62.09"/>
    <n v="47.99"/>
    <s v="19/11/2017"/>
    <x v="4"/>
    <x v="10"/>
    <n v="23"/>
    <s v="11-23"/>
  </r>
  <r>
    <x v="1734"/>
    <x v="46"/>
    <n v="61.99"/>
    <n v="62.19"/>
    <n v="48.41"/>
    <s v="19/11/2017"/>
    <x v="4"/>
    <x v="10"/>
    <n v="24"/>
    <s v="11-24"/>
  </r>
  <r>
    <x v="1735"/>
    <x v="18"/>
    <n v="63.15"/>
    <n v="63.27"/>
    <n v="46.45"/>
    <s v="19/11/2017"/>
    <x v="4"/>
    <x v="10"/>
    <n v="25"/>
    <s v="11-25"/>
  </r>
  <r>
    <x v="1736"/>
    <x v="4"/>
    <n v="61.53"/>
    <n v="61.59"/>
    <n v="42.92"/>
    <s v="26/11/2017"/>
    <x v="4"/>
    <x v="10"/>
    <n v="26"/>
    <s v="11-26"/>
  </r>
  <r>
    <x v="1737"/>
    <x v="41"/>
    <n v="60.5"/>
    <n v="61.06"/>
    <n v="51.94"/>
    <s v="26/11/2017"/>
    <x v="4"/>
    <x v="10"/>
    <n v="27"/>
    <s v="11-27"/>
  </r>
  <r>
    <x v="1738"/>
    <x v="26"/>
    <n v="60.23"/>
    <n v="60.52"/>
    <n v="48.68"/>
    <s v="26/11/2017"/>
    <x v="4"/>
    <x v="10"/>
    <n v="28"/>
    <s v="11-28"/>
  </r>
  <r>
    <x v="1739"/>
    <x v="45"/>
    <n v="61.12"/>
    <n v="61.4"/>
    <n v="49.36"/>
    <s v="26/11/2017"/>
    <x v="4"/>
    <x v="10"/>
    <n v="29"/>
    <s v="11-29"/>
  </r>
  <r>
    <x v="1740"/>
    <x v="46"/>
    <n v="61.27"/>
    <n v="61.49"/>
    <n v="48.45"/>
    <s v="26/11/2017"/>
    <x v="4"/>
    <x v="10"/>
    <n v="30"/>
    <s v="11-30"/>
  </r>
  <r>
    <x v="1741"/>
    <x v="43"/>
    <n v="62.69"/>
    <n v="63.05"/>
    <n v="52.1"/>
    <s v="26/11/2017"/>
    <x v="4"/>
    <x v="11"/>
    <n v="1"/>
    <s v="12-01"/>
  </r>
  <r>
    <x v="1742"/>
    <x v="57"/>
    <n v="60.15"/>
    <n v="60.48"/>
    <n v="44.16"/>
    <s v="26/11/2017"/>
    <x v="4"/>
    <x v="11"/>
    <n v="2"/>
    <s v="12-02"/>
  </r>
  <r>
    <x v="1743"/>
    <x v="32"/>
    <n v="60.73"/>
    <n v="60.83"/>
    <n v="41.56"/>
    <s v="03/12/2017"/>
    <x v="4"/>
    <x v="11"/>
    <n v="3"/>
    <s v="12-03"/>
  </r>
  <r>
    <x v="1744"/>
    <x v="20"/>
    <n v="61.4"/>
    <n v="61.55"/>
    <n v="46.82"/>
    <s v="03/12/2017"/>
    <x v="4"/>
    <x v="11"/>
    <n v="4"/>
    <s v="12-04"/>
  </r>
  <r>
    <x v="1745"/>
    <x v="45"/>
    <n v="61.05"/>
    <n v="61.27"/>
    <n v="47.94"/>
    <s v="03/12/2017"/>
    <x v="4"/>
    <x v="11"/>
    <n v="5"/>
    <s v="12-05"/>
  </r>
  <r>
    <x v="1746"/>
    <x v="37"/>
    <n v="58.75"/>
    <n v="59.38"/>
    <n v="50.63"/>
    <s v="03/12/2017"/>
    <x v="4"/>
    <x v="11"/>
    <n v="6"/>
    <s v="12-06"/>
  </r>
  <r>
    <x v="1747"/>
    <x v="40"/>
    <n v="61.69"/>
    <n v="62.1"/>
    <n v="51.62"/>
    <s v="03/12/2017"/>
    <x v="4"/>
    <x v="11"/>
    <n v="7"/>
    <s v="12-07"/>
  </r>
  <r>
    <x v="1748"/>
    <x v="33"/>
    <n v="60.78"/>
    <n v="60.88"/>
    <n v="38.35"/>
    <s v="03/12/2017"/>
    <x v="4"/>
    <x v="11"/>
    <n v="8"/>
    <s v="12-08"/>
  </r>
  <r>
    <x v="1749"/>
    <x v="8"/>
    <n v="59.14"/>
    <n v="59.48"/>
    <n v="45.33"/>
    <s v="03/12/2017"/>
    <x v="4"/>
    <x v="11"/>
    <n v="9"/>
    <s v="12-09"/>
  </r>
  <r>
    <x v="1750"/>
    <x v="39"/>
    <n v="62.95"/>
    <n v="63.02"/>
    <n v="44.49"/>
    <s v="10/12/2017"/>
    <x v="4"/>
    <x v="11"/>
    <n v="10"/>
    <s v="12-10"/>
  </r>
  <r>
    <x v="1751"/>
    <x v="58"/>
    <n v="63.88"/>
    <n v="64.459999999999994"/>
    <n v="53.56"/>
    <s v="10/12/2017"/>
    <x v="4"/>
    <x v="11"/>
    <n v="11"/>
    <s v="12-11"/>
  </r>
  <r>
    <x v="1752"/>
    <x v="29"/>
    <n v="61.78"/>
    <n v="62.08"/>
    <n v="49.11"/>
    <s v="10/12/2017"/>
    <x v="4"/>
    <x v="11"/>
    <n v="12"/>
    <s v="12-12"/>
  </r>
  <r>
    <x v="1753"/>
    <x v="5"/>
    <n v="59.22"/>
    <n v="60.49"/>
    <n v="54.53"/>
    <s v="10/12/2017"/>
    <x v="4"/>
    <x v="11"/>
    <n v="13"/>
    <s v="12-13"/>
  </r>
  <r>
    <x v="1754"/>
    <x v="27"/>
    <n v="62.26"/>
    <n v="62.43"/>
    <n v="48.32"/>
    <s v="10/12/2017"/>
    <x v="4"/>
    <x v="11"/>
    <n v="14"/>
    <s v="12-14"/>
  </r>
  <r>
    <x v="1755"/>
    <x v="27"/>
    <n v="64.27"/>
    <n v="64.680000000000007"/>
    <n v="53.81"/>
    <s v="10/12/2017"/>
    <x v="4"/>
    <x v="11"/>
    <n v="15"/>
    <s v="12-15"/>
  </r>
  <r>
    <x v="1756"/>
    <x v="36"/>
    <n v="64.040000000000006"/>
    <n v="64.2"/>
    <n v="48.25"/>
    <s v="10/12/2017"/>
    <x v="4"/>
    <x v="11"/>
    <n v="16"/>
    <s v="12-16"/>
  </r>
  <r>
    <x v="1757"/>
    <x v="23"/>
    <n v="60.44"/>
    <n v="60.7"/>
    <n v="48.42"/>
    <s v="17/12/2017"/>
    <x v="4"/>
    <x v="11"/>
    <n v="17"/>
    <s v="12-17"/>
  </r>
  <r>
    <x v="1758"/>
    <x v="29"/>
    <n v="60.13"/>
    <n v="60.61"/>
    <n v="50.57"/>
    <s v="17/12/2017"/>
    <x v="4"/>
    <x v="11"/>
    <n v="18"/>
    <s v="12-18"/>
  </r>
  <r>
    <x v="1759"/>
    <x v="46"/>
    <n v="61.19"/>
    <n v="61.85"/>
    <n v="53.23"/>
    <s v="17/12/2017"/>
    <x v="4"/>
    <x v="11"/>
    <n v="19"/>
    <s v="12-19"/>
  </r>
  <r>
    <x v="1760"/>
    <x v="32"/>
    <n v="63.02"/>
    <n v="63.72"/>
    <n v="51.68"/>
    <s v="17/12/2017"/>
    <x v="4"/>
    <x v="11"/>
    <n v="20"/>
    <s v="12-20"/>
  </r>
  <r>
    <x v="1761"/>
    <x v="47"/>
    <n v="61.82"/>
    <n v="62.48"/>
    <n v="53.38"/>
    <s v="17/12/2017"/>
    <x v="4"/>
    <x v="11"/>
    <n v="21"/>
    <s v="12-21"/>
  </r>
  <r>
    <x v="1762"/>
    <x v="4"/>
    <n v="61.32"/>
    <n v="61.59"/>
    <n v="48.53"/>
    <s v="17/12/2017"/>
    <x v="4"/>
    <x v="11"/>
    <n v="22"/>
    <s v="12-22"/>
  </r>
  <r>
    <x v="1763"/>
    <x v="37"/>
    <n v="60.48"/>
    <n v="60.7"/>
    <n v="43.95"/>
    <s v="17/12/2017"/>
    <x v="4"/>
    <x v="11"/>
    <n v="23"/>
    <s v="12-23"/>
  </r>
  <r>
    <x v="1764"/>
    <x v="60"/>
    <n v="59.94"/>
    <n v="60.02"/>
    <n v="42.42"/>
    <s v="24/12/2017"/>
    <x v="4"/>
    <x v="11"/>
    <n v="24"/>
    <s v="12-24"/>
  </r>
  <r>
    <x v="1765"/>
    <x v="98"/>
    <n v="50.16"/>
    <n v="50.36"/>
    <n v="36.92"/>
    <s v="24/12/2017"/>
    <x v="4"/>
    <x v="11"/>
    <n v="25"/>
    <s v="12-25"/>
  </r>
  <r>
    <x v="1766"/>
    <x v="4"/>
    <n v="62.16"/>
    <n v="62.18"/>
    <n v="37.020000000000003"/>
    <s v="24/12/2017"/>
    <x v="4"/>
    <x v="11"/>
    <n v="26"/>
    <s v="12-26"/>
  </r>
  <r>
    <x v="1767"/>
    <x v="55"/>
    <n v="62.46"/>
    <n v="62.57"/>
    <n v="45.44"/>
    <s v="24/12/2017"/>
    <x v="4"/>
    <x v="11"/>
    <n v="27"/>
    <s v="12-27"/>
  </r>
  <r>
    <x v="1768"/>
    <x v="46"/>
    <n v="61.71"/>
    <n v="61.96"/>
    <n v="49.42"/>
    <s v="24/12/2017"/>
    <x v="4"/>
    <x v="11"/>
    <n v="28"/>
    <s v="12-28"/>
  </r>
  <r>
    <x v="1769"/>
    <x v="29"/>
    <n v="62.4"/>
    <n v="62.49"/>
    <n v="44.58"/>
    <s v="24/12/2017"/>
    <x v="4"/>
    <x v="11"/>
    <n v="29"/>
    <s v="12-29"/>
  </r>
  <r>
    <x v="1770"/>
    <x v="37"/>
    <n v="59.85"/>
    <n v="65.73"/>
    <n v="63.99"/>
    <s v="24/12/2017"/>
    <x v="4"/>
    <x v="11"/>
    <n v="30"/>
    <s v="12-30"/>
  </r>
  <r>
    <x v="1771"/>
    <x v="34"/>
    <n v="60.11"/>
    <n v="61.39"/>
    <n v="45.97"/>
    <s v="01/01/2018"/>
    <x v="5"/>
    <x v="0"/>
    <n v="1"/>
    <s v="01-01"/>
  </r>
  <r>
    <x v="1772"/>
    <x v="58"/>
    <n v="63.6"/>
    <n v="63.67"/>
    <n v="42.69"/>
    <s v="01/01/2018"/>
    <x v="5"/>
    <x v="0"/>
    <n v="2"/>
    <s v="01-02"/>
  </r>
  <r>
    <x v="1773"/>
    <x v="18"/>
    <n v="61.77"/>
    <n v="62.08"/>
    <n v="50.3"/>
    <s v="01/01/2018"/>
    <x v="5"/>
    <x v="0"/>
    <n v="3"/>
    <s v="01-03"/>
  </r>
  <r>
    <x v="1774"/>
    <x v="13"/>
    <n v="61.99"/>
    <n v="62.51"/>
    <n v="49.52"/>
    <s v="01/01/2018"/>
    <x v="5"/>
    <x v="0"/>
    <n v="4"/>
    <s v="01-04"/>
  </r>
  <r>
    <x v="1775"/>
    <x v="26"/>
    <n v="62.76"/>
    <n v="62.94"/>
    <n v="48.53"/>
    <s v="01/01/2018"/>
    <x v="5"/>
    <x v="0"/>
    <n v="5"/>
    <s v="01-05"/>
  </r>
  <r>
    <x v="1776"/>
    <x v="6"/>
    <n v="60.65"/>
    <n v="60.82"/>
    <n v="41.04"/>
    <s v="01/01/2018"/>
    <x v="5"/>
    <x v="0"/>
    <n v="6"/>
    <s v="01-06"/>
  </r>
  <r>
    <x v="1777"/>
    <x v="13"/>
    <n v="60.16"/>
    <n v="60.25"/>
    <n v="34.840000000000003"/>
    <s v="01/01/2018"/>
    <x v="5"/>
    <x v="0"/>
    <n v="7"/>
    <s v="01-07"/>
  </r>
  <r>
    <x v="1778"/>
    <x v="27"/>
    <n v="61.18"/>
    <n v="61.25"/>
    <n v="42.96"/>
    <s v="08/01/2018"/>
    <x v="5"/>
    <x v="0"/>
    <n v="8"/>
    <s v="01-08"/>
  </r>
  <r>
    <x v="1779"/>
    <x v="50"/>
    <n v="62.12"/>
    <n v="62.22"/>
    <n v="46.18"/>
    <s v="08/01/2018"/>
    <x v="5"/>
    <x v="0"/>
    <n v="9"/>
    <s v="01-09"/>
  </r>
  <r>
    <x v="1780"/>
    <x v="12"/>
    <n v="59.22"/>
    <n v="59.55"/>
    <n v="47.14"/>
    <s v="08/01/2018"/>
    <x v="5"/>
    <x v="0"/>
    <n v="10"/>
    <s v="01-10"/>
  </r>
  <r>
    <x v="1781"/>
    <x v="4"/>
    <n v="60.62"/>
    <n v="60.82"/>
    <n v="47.32"/>
    <s v="08/01/2018"/>
    <x v="5"/>
    <x v="0"/>
    <n v="11"/>
    <s v="01-11"/>
  </r>
  <r>
    <x v="1782"/>
    <x v="44"/>
    <n v="62.41"/>
    <n v="62.54"/>
    <n v="47.09"/>
    <s v="08/01/2018"/>
    <x v="5"/>
    <x v="0"/>
    <n v="12"/>
    <s v="01-12"/>
  </r>
  <r>
    <x v="1783"/>
    <x v="57"/>
    <n v="59.67"/>
    <n v="60.22"/>
    <n v="42.92"/>
    <s v="08/01/2018"/>
    <x v="5"/>
    <x v="0"/>
    <n v="13"/>
    <s v="01-13"/>
  </r>
  <r>
    <x v="1784"/>
    <x v="34"/>
    <n v="60.06"/>
    <n v="60.16"/>
    <n v="42.24"/>
    <s v="08/01/2018"/>
    <x v="5"/>
    <x v="0"/>
    <n v="14"/>
    <s v="01-14"/>
  </r>
  <r>
    <x v="1785"/>
    <x v="69"/>
    <n v="62.96"/>
    <n v="63.03"/>
    <n v="45.37"/>
    <s v="15/01/2018"/>
    <x v="5"/>
    <x v="0"/>
    <n v="15"/>
    <s v="01-15"/>
  </r>
  <r>
    <x v="1786"/>
    <x v="23"/>
    <n v="60.97"/>
    <n v="61.08"/>
    <n v="45.25"/>
    <s v="15/01/2018"/>
    <x v="5"/>
    <x v="0"/>
    <n v="16"/>
    <s v="01-16"/>
  </r>
  <r>
    <x v="1787"/>
    <x v="85"/>
    <n v="64.819999999999993"/>
    <n v="65.44"/>
    <n v="56.55"/>
    <s v="15/01/2018"/>
    <x v="5"/>
    <x v="0"/>
    <n v="17"/>
    <s v="01-17"/>
  </r>
  <r>
    <x v="1788"/>
    <x v="42"/>
    <m/>
    <m/>
    <m/>
    <s v="15/01/2018"/>
    <x v="5"/>
    <x v="0"/>
    <n v="18"/>
    <s v="01-18"/>
  </r>
  <r>
    <x v="1789"/>
    <x v="24"/>
    <n v="60.9"/>
    <n v="61.15"/>
    <n v="48.21"/>
    <s v="15/01/2018"/>
    <x v="5"/>
    <x v="0"/>
    <n v="19"/>
    <s v="01-19"/>
  </r>
  <r>
    <x v="1790"/>
    <x v="21"/>
    <n v="59.67"/>
    <n v="59.84"/>
    <n v="43.97"/>
    <s v="15/01/2018"/>
    <x v="5"/>
    <x v="0"/>
    <n v="20"/>
    <s v="01-20"/>
  </r>
  <r>
    <x v="1791"/>
    <x v="33"/>
    <n v="60.25"/>
    <n v="60.6"/>
    <n v="49.25"/>
    <s v="15/01/2018"/>
    <x v="5"/>
    <x v="0"/>
    <n v="21"/>
    <s v="01-21"/>
  </r>
  <r>
    <x v="1792"/>
    <x v="29"/>
    <n v="61.57"/>
    <n v="61.74"/>
    <n v="46.38"/>
    <s v="22/01/2018"/>
    <x v="5"/>
    <x v="0"/>
    <n v="22"/>
    <s v="01-22"/>
  </r>
  <r>
    <x v="1793"/>
    <x v="29"/>
    <n v="61.31"/>
    <n v="61.53"/>
    <n v="48.39"/>
    <s v="22/01/2018"/>
    <x v="5"/>
    <x v="0"/>
    <n v="23"/>
    <s v="01-23"/>
  </r>
  <r>
    <x v="1794"/>
    <x v="24"/>
    <n v="60.77"/>
    <n v="61.06"/>
    <n v="46.33"/>
    <s v="22/01/2018"/>
    <x v="5"/>
    <x v="0"/>
    <n v="24"/>
    <s v="01-24"/>
  </r>
  <r>
    <x v="1795"/>
    <x v="36"/>
    <n v="61.03"/>
    <n v="61.17"/>
    <n v="45.94"/>
    <s v="22/01/2018"/>
    <x v="5"/>
    <x v="0"/>
    <n v="25"/>
    <s v="01-25"/>
  </r>
  <r>
    <x v="1796"/>
    <x v="41"/>
    <n v="60.92"/>
    <n v="61.02"/>
    <n v="44.61"/>
    <s v="22/01/2018"/>
    <x v="5"/>
    <x v="0"/>
    <n v="26"/>
    <s v="01-26"/>
  </r>
  <r>
    <x v="1797"/>
    <x v="8"/>
    <n v="59.92"/>
    <n v="59.98"/>
    <n v="39.32"/>
    <s v="22/01/2018"/>
    <x v="5"/>
    <x v="0"/>
    <n v="27"/>
    <s v="01-27"/>
  </r>
  <r>
    <x v="1798"/>
    <x v="8"/>
    <n v="60.41"/>
    <n v="60.47"/>
    <n v="41.71"/>
    <s v="22/01/2018"/>
    <x v="5"/>
    <x v="0"/>
    <n v="28"/>
    <s v="01-28"/>
  </r>
  <r>
    <x v="1799"/>
    <x v="46"/>
    <n v="63.21"/>
    <n v="63.62"/>
    <n v="50.82"/>
    <s v="05/03/2018"/>
    <x v="5"/>
    <x v="2"/>
    <n v="5"/>
    <s v="03-05"/>
  </r>
  <r>
    <x v="1800"/>
    <x v="18"/>
    <n v="61.83"/>
    <n v="62.06"/>
    <n v="47.19"/>
    <s v="05/03/2018"/>
    <x v="5"/>
    <x v="2"/>
    <n v="6"/>
    <s v="03-06"/>
  </r>
  <r>
    <x v="1801"/>
    <x v="49"/>
    <n v="64.38"/>
    <n v="64.56"/>
    <n v="50.61"/>
    <s v="05/03/2018"/>
    <x v="5"/>
    <x v="2"/>
    <n v="7"/>
    <s v="03-07"/>
  </r>
  <r>
    <x v="1802"/>
    <x v="22"/>
    <n v="59.41"/>
    <n v="59.9"/>
    <n v="49.84"/>
    <s v="05/03/2018"/>
    <x v="5"/>
    <x v="2"/>
    <n v="8"/>
    <s v="03-08"/>
  </r>
  <r>
    <x v="1803"/>
    <x v="43"/>
    <n v="62.11"/>
    <n v="62.49"/>
    <n v="51.74"/>
    <s v="05/03/2018"/>
    <x v="5"/>
    <x v="2"/>
    <n v="9"/>
    <s v="03-09"/>
  </r>
  <r>
    <x v="1804"/>
    <x v="8"/>
    <n v="59.79"/>
    <n v="59.92"/>
    <n v="44.4"/>
    <s v="05/03/2018"/>
    <x v="5"/>
    <x v="2"/>
    <n v="10"/>
    <s v="03-10"/>
  </r>
  <r>
    <x v="1805"/>
    <x v="4"/>
    <n v="60.41"/>
    <n v="60.8"/>
    <n v="49.68"/>
    <s v="05/03/2018"/>
    <x v="5"/>
    <x v="2"/>
    <n v="11"/>
    <s v="03-11"/>
  </r>
  <r>
    <x v="1806"/>
    <x v="69"/>
    <n v="62.75"/>
    <n v="62.83"/>
    <n v="45.54"/>
    <s v="12/03/2018"/>
    <x v="5"/>
    <x v="2"/>
    <n v="12"/>
    <s v="03-12"/>
  </r>
  <r>
    <x v="1807"/>
    <x v="47"/>
    <n v="61.48"/>
    <n v="61.76"/>
    <n v="49.33"/>
    <s v="12/03/2018"/>
    <x v="5"/>
    <x v="2"/>
    <n v="13"/>
    <s v="03-13"/>
  </r>
  <r>
    <x v="1808"/>
    <x v="31"/>
    <n v="61.22"/>
    <n v="61.46"/>
    <n v="48.15"/>
    <s v="12/03/2018"/>
    <x v="5"/>
    <x v="2"/>
    <n v="14"/>
    <s v="03-14"/>
  </r>
  <r>
    <x v="1809"/>
    <x v="69"/>
    <n v="61.24"/>
    <n v="61.48"/>
    <n v="48.82"/>
    <s v="12/03/2018"/>
    <x v="5"/>
    <x v="2"/>
    <n v="15"/>
    <s v="03-15"/>
  </r>
  <r>
    <x v="1810"/>
    <x v="61"/>
    <n v="62.99"/>
    <n v="63.08"/>
    <n v="45.92"/>
    <s v="12/03/2018"/>
    <x v="5"/>
    <x v="2"/>
    <n v="16"/>
    <s v="03-16"/>
  </r>
  <r>
    <x v="1811"/>
    <x v="24"/>
    <n v="60.96"/>
    <n v="61"/>
    <n v="39.229999999999997"/>
    <s v="12/03/2018"/>
    <x v="5"/>
    <x v="2"/>
    <n v="17"/>
    <s v="03-17"/>
  </r>
  <r>
    <x v="1812"/>
    <x v="27"/>
    <n v="62.07"/>
    <n v="62.18"/>
    <n v="43.85"/>
    <s v="12/03/2018"/>
    <x v="5"/>
    <x v="2"/>
    <n v="18"/>
    <s v="03-18"/>
  </r>
  <r>
    <x v="1813"/>
    <x v="75"/>
    <n v="65.760000000000005"/>
    <n v="65.94"/>
    <n v="51.57"/>
    <s v="19/03/2018"/>
    <x v="5"/>
    <x v="2"/>
    <n v="19"/>
    <s v="03-19"/>
  </r>
  <r>
    <x v="1814"/>
    <x v="49"/>
    <n v="62.45"/>
    <n v="62.48"/>
    <n v="41.75"/>
    <s v="19/03/2018"/>
    <x v="5"/>
    <x v="2"/>
    <n v="20"/>
    <s v="03-20"/>
  </r>
  <r>
    <x v="1815"/>
    <x v="68"/>
    <n v="60.28"/>
    <n v="60.87"/>
    <n v="51.88"/>
    <s v="19/03/2018"/>
    <x v="5"/>
    <x v="2"/>
    <n v="21"/>
    <s v="03-21"/>
  </r>
  <r>
    <x v="1816"/>
    <x v="31"/>
    <n v="61.33"/>
    <n v="62.23"/>
    <n v="49.46"/>
    <s v="19/03/2018"/>
    <x v="5"/>
    <x v="2"/>
    <n v="22"/>
    <s v="03-22"/>
  </r>
  <r>
    <x v="1817"/>
    <x v="43"/>
    <n v="60.87"/>
    <n v="61.16"/>
    <n v="46.37"/>
    <s v="19/03/2018"/>
    <x v="5"/>
    <x v="2"/>
    <n v="23"/>
    <s v="03-23"/>
  </r>
  <r>
    <x v="1818"/>
    <x v="19"/>
    <n v="59.64"/>
    <n v="59.7"/>
    <n v="34.08"/>
    <s v="19/03/2018"/>
    <x v="5"/>
    <x v="2"/>
    <n v="24"/>
    <s v="03-24"/>
  </r>
  <r>
    <x v="1819"/>
    <x v="55"/>
    <n v="61.43"/>
    <n v="61.43"/>
    <n v="32.15"/>
    <s v="19/03/2018"/>
    <x v="5"/>
    <x v="2"/>
    <n v="25"/>
    <s v="03-25"/>
  </r>
  <r>
    <x v="1820"/>
    <x v="40"/>
    <n v="61.15"/>
    <n v="61.29"/>
    <n v="46.47"/>
    <s v="26/03/2018"/>
    <x v="5"/>
    <x v="2"/>
    <n v="26"/>
    <s v="03-26"/>
  </r>
  <r>
    <x v="1821"/>
    <x v="55"/>
    <n v="60.73"/>
    <n v="60.86"/>
    <n v="45.71"/>
    <s v="26/03/2018"/>
    <x v="5"/>
    <x v="2"/>
    <n v="27"/>
    <s v="03-27"/>
  </r>
  <r>
    <x v="1822"/>
    <x v="81"/>
    <n v="62.94"/>
    <n v="63"/>
    <n v="44.53"/>
    <s v="26/03/2018"/>
    <x v="5"/>
    <x v="2"/>
    <n v="28"/>
    <s v="03-28"/>
  </r>
  <r>
    <x v="1823"/>
    <x v="46"/>
    <n v="61.31"/>
    <n v="61.48"/>
    <n v="47.26"/>
    <s v="26/03/2018"/>
    <x v="5"/>
    <x v="2"/>
    <n v="29"/>
    <s v="03-29"/>
  </r>
  <r>
    <x v="1824"/>
    <x v="51"/>
    <n v="62.72"/>
    <n v="62.75"/>
    <n v="41.61"/>
    <s v="26/03/2018"/>
    <x v="5"/>
    <x v="2"/>
    <n v="30"/>
    <s v="03-30"/>
  </r>
  <r>
    <x v="1825"/>
    <x v="18"/>
    <n v="61.95"/>
    <n v="62.23"/>
    <n v="48.51"/>
    <s v="26/03/2018"/>
    <x v="5"/>
    <x v="2"/>
    <n v="31"/>
    <s v="03-31"/>
  </r>
  <r>
    <x v="1826"/>
    <x v="43"/>
    <n v="63.5"/>
    <n v="63.53"/>
    <n v="41.72"/>
    <s v="26/03/2018"/>
    <x v="5"/>
    <x v="3"/>
    <n v="1"/>
    <s v="04-01"/>
  </r>
  <r>
    <x v="1827"/>
    <x v="20"/>
    <n v="62.28"/>
    <n v="62.33"/>
    <n v="43.17"/>
    <s v="02/04/2018"/>
    <x v="5"/>
    <x v="3"/>
    <n v="2"/>
    <s v="04-02"/>
  </r>
  <r>
    <x v="1828"/>
    <x v="54"/>
    <n v="61.94"/>
    <n v="62.06"/>
    <n v="46.42"/>
    <s v="02/04/2018"/>
    <x v="5"/>
    <x v="3"/>
    <n v="3"/>
    <s v="04-03"/>
  </r>
  <r>
    <x v="1829"/>
    <x v="69"/>
    <n v="61.97"/>
    <n v="62.14"/>
    <n v="47.9"/>
    <s v="02/04/2018"/>
    <x v="5"/>
    <x v="3"/>
    <n v="4"/>
    <s v="04-04"/>
  </r>
  <r>
    <x v="1830"/>
    <x v="75"/>
    <n v="62.28"/>
    <n v="62.76"/>
    <n v="52.8"/>
    <s v="02/04/2018"/>
    <x v="5"/>
    <x v="3"/>
    <n v="5"/>
    <s v="04-05"/>
  </r>
  <r>
    <x v="1831"/>
    <x v="56"/>
    <n v="61.52"/>
    <n v="61.7"/>
    <n v="47.59"/>
    <s v="02/04/2018"/>
    <x v="5"/>
    <x v="3"/>
    <n v="6"/>
    <s v="04-06"/>
  </r>
  <r>
    <x v="1832"/>
    <x v="27"/>
    <n v="60.95"/>
    <n v="61.09"/>
    <n v="43.81"/>
    <s v="02/04/2018"/>
    <x v="5"/>
    <x v="3"/>
    <n v="7"/>
    <s v="04-07"/>
  </r>
  <r>
    <x v="1833"/>
    <x v="14"/>
    <n v="58.51"/>
    <n v="59.37"/>
    <n v="51.92"/>
    <s v="02/04/2018"/>
    <x v="5"/>
    <x v="3"/>
    <n v="8"/>
    <s v="04-08"/>
  </r>
  <r>
    <x v="1834"/>
    <x v="58"/>
    <n v="62.42"/>
    <n v="62.7"/>
    <n v="50.64"/>
    <s v="09/04/2018"/>
    <x v="5"/>
    <x v="3"/>
    <n v="9"/>
    <s v="04-09"/>
  </r>
  <r>
    <x v="1835"/>
    <x v="55"/>
    <n v="61.63"/>
    <n v="61.71"/>
    <n v="41.12"/>
    <s v="09/04/2018"/>
    <x v="5"/>
    <x v="3"/>
    <n v="10"/>
    <s v="04-10"/>
  </r>
  <r>
    <x v="1836"/>
    <x v="53"/>
    <n v="62.33"/>
    <n v="62.55"/>
    <n v="48.65"/>
    <s v="09/04/2018"/>
    <x v="5"/>
    <x v="3"/>
    <n v="11"/>
    <s v="04-11"/>
  </r>
  <r>
    <x v="1837"/>
    <x v="81"/>
    <n v="62.21"/>
    <n v="62.24"/>
    <n v="39.28"/>
    <s v="09/04/2018"/>
    <x v="5"/>
    <x v="3"/>
    <n v="12"/>
    <s v="04-12"/>
  </r>
  <r>
    <x v="1838"/>
    <x v="74"/>
    <n v="62.73"/>
    <n v="62.88"/>
    <n v="48.38"/>
    <s v="09/04/2018"/>
    <x v="5"/>
    <x v="3"/>
    <n v="13"/>
    <s v="04-13"/>
  </r>
  <r>
    <x v="1839"/>
    <x v="41"/>
    <n v="61.24"/>
    <n v="61.38"/>
    <n v="44.2"/>
    <s v="09/04/2018"/>
    <x v="5"/>
    <x v="3"/>
    <n v="14"/>
    <s v="04-14"/>
  </r>
  <r>
    <x v="1840"/>
    <x v="61"/>
    <n v="63.93"/>
    <n v="63.94"/>
    <n v="38.869999999999997"/>
    <s v="09/04/2018"/>
    <x v="5"/>
    <x v="3"/>
    <n v="15"/>
    <s v="04-15"/>
  </r>
  <r>
    <x v="1841"/>
    <x v="58"/>
    <n v="62.43"/>
    <n v="62.65"/>
    <n v="43.69"/>
    <s v="16/04/2018"/>
    <x v="5"/>
    <x v="3"/>
    <n v="16"/>
    <s v="04-16"/>
  </r>
  <r>
    <x v="1842"/>
    <x v="20"/>
    <n v="61.39"/>
    <n v="61.42"/>
    <n v="39.090000000000003"/>
    <s v="16/04/2018"/>
    <x v="5"/>
    <x v="3"/>
    <n v="17"/>
    <s v="04-17"/>
  </r>
  <r>
    <x v="1843"/>
    <x v="56"/>
    <n v="62.22"/>
    <n v="62.33"/>
    <n v="41.17"/>
    <s v="16/04/2018"/>
    <x v="5"/>
    <x v="3"/>
    <n v="18"/>
    <s v="04-18"/>
  </r>
  <r>
    <x v="1844"/>
    <x v="59"/>
    <n v="61.68"/>
    <n v="61.78"/>
    <n v="44.44"/>
    <s v="16/04/2018"/>
    <x v="5"/>
    <x v="3"/>
    <n v="19"/>
    <s v="04-19"/>
  </r>
  <r>
    <x v="1845"/>
    <x v="58"/>
    <n v="61.67"/>
    <n v="61.71"/>
    <n v="41.42"/>
    <s v="16/04/2018"/>
    <x v="5"/>
    <x v="3"/>
    <n v="20"/>
    <s v="04-20"/>
  </r>
  <r>
    <x v="1846"/>
    <x v="32"/>
    <n v="61.33"/>
    <n v="61.53"/>
    <n v="41.8"/>
    <s v="16/04/2018"/>
    <x v="5"/>
    <x v="3"/>
    <n v="21"/>
    <s v="04-21"/>
  </r>
  <r>
    <x v="1847"/>
    <x v="50"/>
    <n v="62.04"/>
    <n v="62.1"/>
    <n v="43.83"/>
    <s v="16/04/2018"/>
    <x v="5"/>
    <x v="3"/>
    <n v="22"/>
    <s v="04-22"/>
  </r>
  <r>
    <x v="1848"/>
    <x v="51"/>
    <n v="62.79"/>
    <n v="62.87"/>
    <n v="45.09"/>
    <s v="23/04/2018"/>
    <x v="5"/>
    <x v="3"/>
    <n v="23"/>
    <s v="04-23"/>
  </r>
  <r>
    <x v="1849"/>
    <x v="55"/>
    <n v="61.75"/>
    <n v="61.9"/>
    <n v="47.26"/>
    <s v="23/04/2018"/>
    <x v="5"/>
    <x v="3"/>
    <n v="24"/>
    <s v="04-24"/>
  </r>
  <r>
    <x v="1850"/>
    <x v="50"/>
    <n v="62.24"/>
    <n v="62.52"/>
    <n v="50.39"/>
    <s v="23/04/2018"/>
    <x v="5"/>
    <x v="3"/>
    <n v="25"/>
    <s v="04-25"/>
  </r>
  <r>
    <x v="1851"/>
    <x v="54"/>
    <n v="61.02"/>
    <n v="61.07"/>
    <n v="41.89"/>
    <s v="23/04/2018"/>
    <x v="5"/>
    <x v="3"/>
    <n v="26"/>
    <s v="04-26"/>
  </r>
  <r>
    <x v="1852"/>
    <x v="74"/>
    <n v="61.84"/>
    <n v="61.87"/>
    <n v="40.229999999999997"/>
    <s v="23/04/2018"/>
    <x v="5"/>
    <x v="3"/>
    <n v="27"/>
    <s v="04-27"/>
  </r>
  <r>
    <x v="1853"/>
    <x v="20"/>
    <n v="61.5"/>
    <n v="61.84"/>
    <n v="50.52"/>
    <s v="23/04/2018"/>
    <x v="5"/>
    <x v="3"/>
    <n v="28"/>
    <s v="04-28"/>
  </r>
  <r>
    <x v="1854"/>
    <x v="40"/>
    <n v="61.01"/>
    <n v="61.02"/>
    <n v="35.659999999999997"/>
    <s v="23/04/2018"/>
    <x v="5"/>
    <x v="3"/>
    <n v="29"/>
    <s v="04-29"/>
  </r>
  <r>
    <x v="1855"/>
    <x v="56"/>
    <n v="61.6"/>
    <n v="61.61"/>
    <n v="34.840000000000003"/>
    <s v="30/04/2018"/>
    <x v="5"/>
    <x v="3"/>
    <n v="30"/>
    <s v="04-30"/>
  </r>
  <r>
    <x v="1856"/>
    <x v="36"/>
    <n v="60.85"/>
    <n v="61.11"/>
    <n v="48.07"/>
    <s v="30/04/2018"/>
    <x v="5"/>
    <x v="4"/>
    <n v="1"/>
    <s v="05-01"/>
  </r>
  <r>
    <x v="1857"/>
    <x v="81"/>
    <n v="65.09"/>
    <n v="65.489999999999995"/>
    <n v="54.84"/>
    <s v="30/04/2018"/>
    <x v="5"/>
    <x v="4"/>
    <n v="2"/>
    <s v="05-02"/>
  </r>
  <r>
    <x v="1858"/>
    <x v="59"/>
    <n v="62.95"/>
    <n v="63.19"/>
    <n v="49.12"/>
    <s v="30/04/2018"/>
    <x v="5"/>
    <x v="4"/>
    <n v="3"/>
    <s v="05-03"/>
  </r>
  <r>
    <x v="1859"/>
    <x v="56"/>
    <n v="61.8"/>
    <n v="61.87"/>
    <n v="44.04"/>
    <s v="30/04/2018"/>
    <x v="5"/>
    <x v="4"/>
    <n v="4"/>
    <s v="05-04"/>
  </r>
  <r>
    <x v="1860"/>
    <x v="48"/>
    <n v="62.54"/>
    <n v="62.73"/>
    <n v="48.69"/>
    <s v="30/04/2018"/>
    <x v="5"/>
    <x v="4"/>
    <n v="5"/>
    <s v="05-05"/>
  </r>
  <r>
    <x v="1861"/>
    <x v="52"/>
    <n v="61.53"/>
    <n v="61.55"/>
    <n v="37.68"/>
    <s v="30/04/2018"/>
    <x v="5"/>
    <x v="4"/>
    <n v="6"/>
    <s v="05-06"/>
  </r>
  <r>
    <x v="1862"/>
    <x v="55"/>
    <n v="63.32"/>
    <n v="63.52"/>
    <n v="50.12"/>
    <s v="07/05/2018"/>
    <x v="5"/>
    <x v="4"/>
    <n v="7"/>
    <s v="05-07"/>
  </r>
  <r>
    <x v="1863"/>
    <x v="22"/>
    <n v="60.39"/>
    <n v="60.54"/>
    <n v="45.95"/>
    <s v="07/05/2018"/>
    <x v="5"/>
    <x v="4"/>
    <n v="8"/>
    <s v="05-08"/>
  </r>
  <r>
    <x v="1864"/>
    <x v="69"/>
    <n v="62.49"/>
    <n v="62.76"/>
    <n v="50.36"/>
    <s v="07/05/2018"/>
    <x v="5"/>
    <x v="4"/>
    <n v="9"/>
    <s v="05-09"/>
  </r>
  <r>
    <x v="1865"/>
    <x v="55"/>
    <n v="61.58"/>
    <n v="62.13"/>
    <n v="51.43"/>
    <s v="07/05/2018"/>
    <x v="5"/>
    <x v="4"/>
    <n v="10"/>
    <s v="05-10"/>
  </r>
  <r>
    <x v="1866"/>
    <x v="54"/>
    <n v="61.87"/>
    <n v="62.11"/>
    <n v="49.31"/>
    <s v="07/05/2018"/>
    <x v="5"/>
    <x v="4"/>
    <n v="11"/>
    <s v="05-11"/>
  </r>
  <r>
    <x v="1867"/>
    <x v="40"/>
    <n v="62.06"/>
    <n v="62.08"/>
    <n v="38.409999999999997"/>
    <s v="07/05/2018"/>
    <x v="5"/>
    <x v="4"/>
    <n v="12"/>
    <s v="05-12"/>
  </r>
  <r>
    <x v="1868"/>
    <x v="54"/>
    <n v="61.97"/>
    <n v="62.18"/>
    <n v="48.76"/>
    <s v="07/05/2018"/>
    <x v="5"/>
    <x v="4"/>
    <n v="13"/>
    <s v="05-13"/>
  </r>
  <r>
    <x v="1869"/>
    <x v="28"/>
    <n v="61.33"/>
    <n v="61.74"/>
    <n v="50.88"/>
    <s v="14/05/2018"/>
    <x v="5"/>
    <x v="4"/>
    <n v="14"/>
    <s v="05-14"/>
  </r>
  <r>
    <x v="1870"/>
    <x v="18"/>
    <n v="61.6"/>
    <n v="61.68"/>
    <n v="44.1"/>
    <s v="14/05/2018"/>
    <x v="5"/>
    <x v="4"/>
    <n v="15"/>
    <s v="05-15"/>
  </r>
  <r>
    <x v="1871"/>
    <x v="69"/>
    <n v="61.73"/>
    <n v="61.89"/>
    <n v="47.36"/>
    <s v="14/05/2018"/>
    <x v="5"/>
    <x v="4"/>
    <n v="16"/>
    <s v="05-16"/>
  </r>
  <r>
    <x v="1872"/>
    <x v="40"/>
    <n v="61.3"/>
    <n v="61.52"/>
    <n v="47.81"/>
    <s v="14/05/2018"/>
    <x v="5"/>
    <x v="4"/>
    <n v="17"/>
    <s v="05-17"/>
  </r>
  <r>
    <x v="1873"/>
    <x v="67"/>
    <n v="62.41"/>
    <n v="62.45"/>
    <n v="42.72"/>
    <s v="14/05/2018"/>
    <x v="5"/>
    <x v="4"/>
    <n v="18"/>
    <s v="05-18"/>
  </r>
  <r>
    <x v="1874"/>
    <x v="55"/>
    <n v="61.82"/>
    <n v="62.17"/>
    <n v="46.32"/>
    <s v="14/05/2018"/>
    <x v="5"/>
    <x v="4"/>
    <n v="19"/>
    <s v="05-19"/>
  </r>
  <r>
    <x v="1875"/>
    <x v="20"/>
    <n v="61.61"/>
    <n v="61.62"/>
    <n v="35.24"/>
    <s v="14/05/2018"/>
    <x v="5"/>
    <x v="4"/>
    <n v="20"/>
    <s v="05-20"/>
  </r>
  <r>
    <x v="1876"/>
    <x v="58"/>
    <n v="62.26"/>
    <n v="62.38"/>
    <n v="46.35"/>
    <s v="21/05/2018"/>
    <x v="5"/>
    <x v="4"/>
    <n v="21"/>
    <s v="05-21"/>
  </r>
  <r>
    <x v="1877"/>
    <x v="46"/>
    <n v="61.62"/>
    <n v="61.7"/>
    <n v="44.53"/>
    <s v="21/05/2018"/>
    <x v="5"/>
    <x v="4"/>
    <n v="22"/>
    <s v="05-22"/>
  </r>
  <r>
    <x v="1878"/>
    <x v="59"/>
    <n v="62.15"/>
    <n v="62.29"/>
    <n v="46.54"/>
    <s v="21/05/2018"/>
    <x v="5"/>
    <x v="4"/>
    <n v="23"/>
    <s v="05-23"/>
  </r>
  <r>
    <x v="1879"/>
    <x v="51"/>
    <n v="62.52"/>
    <n v="62.7"/>
    <n v="48.79"/>
    <s v="21/05/2018"/>
    <x v="5"/>
    <x v="4"/>
    <n v="24"/>
    <s v="05-24"/>
  </r>
  <r>
    <x v="1880"/>
    <x v="81"/>
    <n v="62.33"/>
    <n v="62.42"/>
    <n v="45.51"/>
    <s v="21/05/2018"/>
    <x v="5"/>
    <x v="4"/>
    <n v="25"/>
    <s v="05-25"/>
  </r>
  <r>
    <x v="1881"/>
    <x v="46"/>
    <n v="61.36"/>
    <n v="61.86"/>
    <n v="52.26"/>
    <s v="21/05/2018"/>
    <x v="5"/>
    <x v="4"/>
    <n v="26"/>
    <s v="05-26"/>
  </r>
  <r>
    <x v="1882"/>
    <x v="54"/>
    <n v="61.7"/>
    <n v="61.72"/>
    <n v="38.25"/>
    <s v="21/05/2018"/>
    <x v="5"/>
    <x v="4"/>
    <n v="27"/>
    <s v="05-27"/>
  </r>
  <r>
    <x v="1883"/>
    <x v="91"/>
    <n v="62.5"/>
    <n v="62.6"/>
    <n v="46.34"/>
    <s v="28/05/2018"/>
    <x v="5"/>
    <x v="4"/>
    <n v="28"/>
    <s v="05-28"/>
  </r>
  <r>
    <x v="1884"/>
    <x v="54"/>
    <n v="61.99"/>
    <n v="62.16"/>
    <n v="48.11"/>
    <s v="28/05/2018"/>
    <x v="5"/>
    <x v="4"/>
    <n v="29"/>
    <s v="05-29"/>
  </r>
  <r>
    <x v="1885"/>
    <x v="49"/>
    <n v="61.99"/>
    <n v="62.16"/>
    <n v="40.020000000000003"/>
    <s v="28/05/2018"/>
    <x v="5"/>
    <x v="4"/>
    <n v="30"/>
    <s v="05-30"/>
  </r>
  <r>
    <x v="1886"/>
    <x v="52"/>
    <n v="61.23"/>
    <n v="61.44"/>
    <n v="45.45"/>
    <s v="28/05/2018"/>
    <x v="5"/>
    <x v="4"/>
    <n v="31"/>
    <s v="05-31"/>
  </r>
  <r>
    <x v="1887"/>
    <x v="42"/>
    <m/>
    <m/>
    <m/>
    <s v="28/05/2018"/>
    <x v="5"/>
    <x v="5"/>
    <n v="1"/>
    <s v="06-01"/>
  </r>
  <r>
    <x v="1888"/>
    <x v="47"/>
    <n v="61.71"/>
    <n v="61.79"/>
    <n v="35.520000000000003"/>
    <s v="28/05/2018"/>
    <x v="5"/>
    <x v="5"/>
    <n v="2"/>
    <s v="06-02"/>
  </r>
  <r>
    <x v="1889"/>
    <x v="68"/>
    <n v="61.6"/>
    <n v="61.71"/>
    <n v="41.79"/>
    <s v="28/05/2018"/>
    <x v="5"/>
    <x v="5"/>
    <n v="3"/>
    <s v="06-03"/>
  </r>
  <r>
    <x v="1890"/>
    <x v="47"/>
    <n v="62.16"/>
    <n v="62.49"/>
    <n v="51.14"/>
    <s v="04/06/2018"/>
    <x v="5"/>
    <x v="5"/>
    <n v="4"/>
    <s v="06-04"/>
  </r>
  <r>
    <x v="1891"/>
    <x v="86"/>
    <n v="62.63"/>
    <n v="62.66"/>
    <n v="41.94"/>
    <s v="04/06/2018"/>
    <x v="5"/>
    <x v="5"/>
    <n v="5"/>
    <s v="06-05"/>
  </r>
  <r>
    <x v="1892"/>
    <x v="69"/>
    <n v="62.83"/>
    <n v="62.91"/>
    <n v="40.01"/>
    <s v="04/06/2018"/>
    <x v="5"/>
    <x v="5"/>
    <n v="6"/>
    <s v="06-06"/>
  </r>
  <r>
    <x v="1893"/>
    <x v="67"/>
    <n v="65.650000000000006"/>
    <n v="65.680000000000007"/>
    <n v="43.85"/>
    <s v="04/06/2018"/>
    <x v="5"/>
    <x v="5"/>
    <n v="7"/>
    <s v="06-07"/>
  </r>
  <r>
    <x v="1894"/>
    <x v="40"/>
    <n v="64.430000000000007"/>
    <n v="65.06"/>
    <n v="49.12"/>
    <s v="04/06/2018"/>
    <x v="5"/>
    <x v="5"/>
    <n v="8"/>
    <s v="06-08"/>
  </r>
  <r>
    <x v="1895"/>
    <x v="51"/>
    <n v="62.39"/>
    <n v="62.4"/>
    <n v="35.6"/>
    <s v="04/06/2018"/>
    <x v="5"/>
    <x v="5"/>
    <n v="9"/>
    <s v="06-09"/>
  </r>
  <r>
    <x v="1896"/>
    <x v="50"/>
    <n v="62.57"/>
    <n v="62.58"/>
    <n v="34.89"/>
    <s v="04/06/2018"/>
    <x v="5"/>
    <x v="5"/>
    <n v="10"/>
    <s v="06-10"/>
  </r>
  <r>
    <x v="1897"/>
    <x v="68"/>
    <n v="62.56"/>
    <n v="63.23"/>
    <n v="51.34"/>
    <s v="11/06/2018"/>
    <x v="5"/>
    <x v="5"/>
    <n v="11"/>
    <s v="06-11"/>
  </r>
  <r>
    <x v="1898"/>
    <x v="43"/>
    <n v="61.81"/>
    <n v="61.93"/>
    <n v="46.34"/>
    <s v="11/06/2018"/>
    <x v="5"/>
    <x v="5"/>
    <n v="12"/>
    <s v="06-12"/>
  </r>
  <r>
    <x v="1899"/>
    <x v="43"/>
    <n v="62.78"/>
    <n v="62.92"/>
    <n v="47.49"/>
    <s v="11/06/2018"/>
    <x v="5"/>
    <x v="5"/>
    <n v="13"/>
    <s v="06-13"/>
  </r>
  <r>
    <x v="1900"/>
    <x v="49"/>
    <n v="63.19"/>
    <n v="63.33"/>
    <n v="48.37"/>
    <s v="11/06/2018"/>
    <x v="5"/>
    <x v="5"/>
    <n v="14"/>
    <s v="06-14"/>
  </r>
  <r>
    <x v="1901"/>
    <x v="72"/>
    <n v="62.96"/>
    <n v="63"/>
    <n v="43.43"/>
    <s v="11/06/2018"/>
    <x v="5"/>
    <x v="5"/>
    <n v="15"/>
    <s v="06-15"/>
  </r>
  <r>
    <x v="1902"/>
    <x v="51"/>
    <n v="63.34"/>
    <n v="63.37"/>
    <n v="36.24"/>
    <s v="11/06/2018"/>
    <x v="5"/>
    <x v="5"/>
    <n v="16"/>
    <s v="06-16"/>
  </r>
  <r>
    <x v="1903"/>
    <x v="58"/>
    <n v="62.28"/>
    <n v="62.31"/>
    <n v="41.08"/>
    <s v="11/06/2018"/>
    <x v="5"/>
    <x v="5"/>
    <n v="17"/>
    <s v="06-17"/>
  </r>
  <r>
    <x v="1904"/>
    <x v="70"/>
    <n v="63.25"/>
    <n v="63.38"/>
    <n v="48.07"/>
    <s v="18/06/2018"/>
    <x v="5"/>
    <x v="5"/>
    <n v="18"/>
    <s v="06-18"/>
  </r>
  <r>
    <x v="1905"/>
    <x v="69"/>
    <n v="61.72"/>
    <n v="61.77"/>
    <n v="41.98"/>
    <s v="18/06/2018"/>
    <x v="5"/>
    <x v="5"/>
    <n v="19"/>
    <s v="06-19"/>
  </r>
  <r>
    <x v="1906"/>
    <x v="56"/>
    <n v="61.78"/>
    <n v="61.84"/>
    <n v="43.53"/>
    <s v="18/06/2018"/>
    <x v="5"/>
    <x v="5"/>
    <n v="20"/>
    <s v="06-20"/>
  </r>
  <r>
    <x v="1907"/>
    <x v="51"/>
    <n v="62.68"/>
    <n v="62.83"/>
    <n v="48.16"/>
    <s v="18/06/2018"/>
    <x v="5"/>
    <x v="5"/>
    <n v="21"/>
    <s v="06-21"/>
  </r>
  <r>
    <x v="1908"/>
    <x v="85"/>
    <n v="63.04"/>
    <n v="63.08"/>
    <n v="41.52"/>
    <s v="18/06/2018"/>
    <x v="5"/>
    <x v="5"/>
    <n v="22"/>
    <s v="06-22"/>
  </r>
  <r>
    <x v="1909"/>
    <x v="53"/>
    <n v="61.9"/>
    <n v="61.98"/>
    <n v="44.49"/>
    <s v="18/06/2018"/>
    <x v="5"/>
    <x v="5"/>
    <n v="23"/>
    <s v="06-23"/>
  </r>
  <r>
    <x v="1910"/>
    <x v="91"/>
    <n v="62.66"/>
    <n v="62.66"/>
    <n v="31.95"/>
    <s v="18/06/2018"/>
    <x v="5"/>
    <x v="5"/>
    <n v="24"/>
    <s v="06-24"/>
  </r>
  <r>
    <x v="1911"/>
    <x v="75"/>
    <n v="62.92"/>
    <n v="63.14"/>
    <n v="42.64"/>
    <s v="25/06/2018"/>
    <x v="5"/>
    <x v="5"/>
    <n v="25"/>
    <s v="06-25"/>
  </r>
  <r>
    <x v="1912"/>
    <x v="88"/>
    <n v="62.53"/>
    <n v="62.67"/>
    <n v="45.79"/>
    <s v="25/06/2018"/>
    <x v="5"/>
    <x v="5"/>
    <n v="26"/>
    <s v="06-26"/>
  </r>
  <r>
    <x v="1913"/>
    <x v="68"/>
    <n v="61.17"/>
    <n v="61.28"/>
    <n v="42.77"/>
    <s v="25/06/2018"/>
    <x v="5"/>
    <x v="5"/>
    <n v="27"/>
    <s v="06-27"/>
  </r>
  <r>
    <x v="1914"/>
    <x v="71"/>
    <n v="62.41"/>
    <n v="62.5"/>
    <n v="45.38"/>
    <s v="25/06/2018"/>
    <x v="5"/>
    <x v="5"/>
    <n v="28"/>
    <s v="06-28"/>
  </r>
  <r>
    <x v="1915"/>
    <x v="90"/>
    <n v="62.47"/>
    <n v="62.56"/>
    <n v="44.74"/>
    <s v="25/06/2018"/>
    <x v="5"/>
    <x v="5"/>
    <n v="29"/>
    <s v="06-29"/>
  </r>
  <r>
    <x v="1916"/>
    <x v="61"/>
    <n v="62.99"/>
    <n v="63.05"/>
    <n v="44.45"/>
    <s v="25/06/2018"/>
    <x v="5"/>
    <x v="5"/>
    <n v="30"/>
    <s v="06-30"/>
  </r>
  <r>
    <x v="1917"/>
    <x v="70"/>
    <n v="62.81"/>
    <n v="62.95"/>
    <n v="45.48"/>
    <s v="25/06/2018"/>
    <x v="5"/>
    <x v="6"/>
    <n v="1"/>
    <s v="07-01"/>
  </r>
  <r>
    <x v="1918"/>
    <x v="81"/>
    <n v="63.18"/>
    <n v="63.43"/>
    <n v="50.81"/>
    <s v="02/07/2018"/>
    <x v="5"/>
    <x v="6"/>
    <n v="2"/>
    <s v="07-02"/>
  </r>
  <r>
    <x v="1919"/>
    <x v="86"/>
    <n v="64.510000000000005"/>
    <n v="64.790000000000006"/>
    <n v="52.62"/>
    <s v="02/07/2018"/>
    <x v="5"/>
    <x v="6"/>
    <n v="3"/>
    <s v="07-03"/>
  </r>
  <r>
    <x v="1920"/>
    <x v="51"/>
    <n v="62.03"/>
    <n v="62.72"/>
    <n v="54.4"/>
    <s v="02/07/2018"/>
    <x v="5"/>
    <x v="6"/>
    <n v="4"/>
    <s v="07-04"/>
  </r>
  <r>
    <x v="1921"/>
    <x v="90"/>
    <n v="62.93"/>
    <n v="63.83"/>
    <n v="56.56"/>
    <s v="02/07/2018"/>
    <x v="5"/>
    <x v="6"/>
    <n v="5"/>
    <s v="07-05"/>
  </r>
  <r>
    <x v="1922"/>
    <x v="67"/>
    <n v="62.34"/>
    <n v="62.97"/>
    <n v="54.28"/>
    <s v="02/07/2018"/>
    <x v="5"/>
    <x v="6"/>
    <n v="6"/>
    <s v="07-06"/>
  </r>
  <r>
    <x v="1923"/>
    <x v="61"/>
    <n v="62.63"/>
    <n v="62.67"/>
    <n v="42.2"/>
    <s v="02/07/2018"/>
    <x v="5"/>
    <x v="6"/>
    <n v="7"/>
    <s v="07-07"/>
  </r>
  <r>
    <x v="1924"/>
    <x v="94"/>
    <n v="62.31"/>
    <n v="62.31"/>
    <n v="0"/>
    <s v="02/07/2018"/>
    <x v="5"/>
    <x v="6"/>
    <n v="8"/>
    <s v="07-08"/>
  </r>
  <r>
    <x v="1925"/>
    <x v="86"/>
    <n v="63.33"/>
    <n v="63.45"/>
    <n v="47.48"/>
    <s v="09/07/2018"/>
    <x v="5"/>
    <x v="6"/>
    <n v="9"/>
    <s v="07-09"/>
  </r>
  <r>
    <x v="1926"/>
    <x v="68"/>
    <n v="61.88"/>
    <n v="61.96"/>
    <n v="44.46"/>
    <s v="09/07/2018"/>
    <x v="5"/>
    <x v="6"/>
    <n v="10"/>
    <s v="07-10"/>
  </r>
  <r>
    <x v="1927"/>
    <x v="52"/>
    <n v="61.67"/>
    <n v="61.67"/>
    <n v="0"/>
    <s v="09/07/2018"/>
    <x v="5"/>
    <x v="6"/>
    <n v="11"/>
    <s v="07-11"/>
  </r>
  <r>
    <x v="1928"/>
    <x v="75"/>
    <n v="62.93"/>
    <n v="63.14"/>
    <n v="49.95"/>
    <s v="09/07/2018"/>
    <x v="5"/>
    <x v="6"/>
    <n v="12"/>
    <s v="07-12"/>
  </r>
  <r>
    <x v="1929"/>
    <x v="71"/>
    <n v="62.79"/>
    <n v="62.93"/>
    <n v="47.94"/>
    <s v="09/07/2018"/>
    <x v="5"/>
    <x v="6"/>
    <n v="13"/>
    <s v="07-13"/>
  </r>
  <r>
    <x v="1930"/>
    <x v="88"/>
    <n v="62.99"/>
    <n v="63.29"/>
    <n v="51.53"/>
    <s v="09/07/2018"/>
    <x v="5"/>
    <x v="6"/>
    <n v="14"/>
    <s v="07-14"/>
  </r>
  <r>
    <x v="1931"/>
    <x v="90"/>
    <n v="63.33"/>
    <n v="63.49"/>
    <n v="49.11"/>
    <s v="09/07/2018"/>
    <x v="5"/>
    <x v="6"/>
    <n v="15"/>
    <s v="07-15"/>
  </r>
  <r>
    <x v="1932"/>
    <x v="59"/>
    <n v="63.13"/>
    <n v="63.56"/>
    <n v="53.26"/>
    <s v="16/07/2018"/>
    <x v="5"/>
    <x v="6"/>
    <n v="16"/>
    <s v="07-16"/>
  </r>
  <r>
    <x v="1933"/>
    <x v="61"/>
    <n v="62.97"/>
    <n v="63.21"/>
    <n v="50.45"/>
    <s v="16/07/2018"/>
    <x v="5"/>
    <x v="6"/>
    <n v="17"/>
    <s v="07-17"/>
  </r>
  <r>
    <x v="1934"/>
    <x v="67"/>
    <n v="62.9"/>
    <n v="63.04"/>
    <n v="47.83"/>
    <s v="16/07/2018"/>
    <x v="5"/>
    <x v="6"/>
    <n v="18"/>
    <s v="07-18"/>
  </r>
  <r>
    <x v="1935"/>
    <x v="67"/>
    <n v="62.58"/>
    <n v="62.74"/>
    <n v="45.47"/>
    <s v="16/07/2018"/>
    <x v="5"/>
    <x v="6"/>
    <n v="19"/>
    <s v="07-19"/>
  </r>
  <r>
    <x v="1936"/>
    <x v="49"/>
    <n v="62.4"/>
    <n v="62.59"/>
    <n v="48.85"/>
    <s v="16/07/2018"/>
    <x v="5"/>
    <x v="6"/>
    <n v="20"/>
    <s v="07-20"/>
  </r>
  <r>
    <x v="1937"/>
    <x v="50"/>
    <n v="63.29"/>
    <n v="63.66"/>
    <n v="52.81"/>
    <s v="16/07/2018"/>
    <x v="5"/>
    <x v="6"/>
    <n v="21"/>
    <s v="07-21"/>
  </r>
  <r>
    <x v="1938"/>
    <x v="74"/>
    <n v="62.65"/>
    <n v="62.93"/>
    <n v="50.95"/>
    <s v="16/07/2018"/>
    <x v="5"/>
    <x v="6"/>
    <n v="22"/>
    <s v="07-22"/>
  </r>
  <r>
    <x v="1939"/>
    <x v="51"/>
    <n v="62.75"/>
    <n v="62.83"/>
    <n v="45.48"/>
    <s v="23/07/2018"/>
    <x v="5"/>
    <x v="6"/>
    <n v="23"/>
    <s v="07-23"/>
  </r>
  <r>
    <x v="1940"/>
    <x v="67"/>
    <n v="62.72"/>
    <n v="63.07"/>
    <n v="51.92"/>
    <s v="23/07/2018"/>
    <x v="5"/>
    <x v="6"/>
    <n v="24"/>
    <s v="07-24"/>
  </r>
  <r>
    <x v="1941"/>
    <x v="39"/>
    <n v="61.29"/>
    <n v="61.3"/>
    <n v="35.090000000000003"/>
    <s v="23/07/2018"/>
    <x v="5"/>
    <x v="6"/>
    <n v="25"/>
    <s v="07-25"/>
  </r>
  <r>
    <x v="1942"/>
    <x v="59"/>
    <n v="62.63"/>
    <n v="62.66"/>
    <n v="41.13"/>
    <s v="23/07/2018"/>
    <x v="5"/>
    <x v="6"/>
    <n v="26"/>
    <s v="07-26"/>
  </r>
  <r>
    <x v="1943"/>
    <x v="74"/>
    <n v="63.16"/>
    <n v="63.16"/>
    <n v="0"/>
    <s v="23/07/2018"/>
    <x v="5"/>
    <x v="6"/>
    <n v="27"/>
    <s v="07-27"/>
  </r>
  <r>
    <x v="1944"/>
    <x v="31"/>
    <n v="61.58"/>
    <n v="61.73"/>
    <n v="45.42"/>
    <s v="23/07/2018"/>
    <x v="5"/>
    <x v="6"/>
    <n v="28"/>
    <s v="07-28"/>
  </r>
  <r>
    <x v="1945"/>
    <x v="56"/>
    <n v="63.53"/>
    <n v="63.59"/>
    <n v="38.93"/>
    <s v="23/07/2018"/>
    <x v="5"/>
    <x v="6"/>
    <n v="29"/>
    <s v="07-29"/>
  </r>
  <r>
    <x v="1946"/>
    <x v="59"/>
    <n v="63"/>
    <n v="63"/>
    <n v="0"/>
    <s v="30/07/2018"/>
    <x v="5"/>
    <x v="6"/>
    <n v="30"/>
    <s v="07-30"/>
  </r>
  <r>
    <x v="1947"/>
    <x v="43"/>
    <n v="62.67"/>
    <n v="62.74"/>
    <n v="44.65"/>
    <s v="30/07/2018"/>
    <x v="5"/>
    <x v="6"/>
    <n v="31"/>
    <s v="07-31"/>
  </r>
  <r>
    <x v="1948"/>
    <x v="44"/>
    <n v="61.94"/>
    <n v="62.31"/>
    <n v="51.43"/>
    <s v="30/07/2018"/>
    <x v="5"/>
    <x v="7"/>
    <n v="1"/>
    <s v="08-01"/>
  </r>
  <r>
    <x v="1949"/>
    <x v="69"/>
    <n v="62.74"/>
    <n v="63.11"/>
    <n v="52.24"/>
    <s v="30/07/2018"/>
    <x v="5"/>
    <x v="7"/>
    <n v="2"/>
    <s v="08-02"/>
  </r>
  <r>
    <x v="1950"/>
    <x v="81"/>
    <n v="63.28"/>
    <n v="63.35"/>
    <n v="45.32"/>
    <s v="30/07/2018"/>
    <x v="5"/>
    <x v="7"/>
    <n v="3"/>
    <s v="08-03"/>
  </r>
  <r>
    <x v="1951"/>
    <x v="56"/>
    <n v="62.81"/>
    <n v="63.02"/>
    <n v="43.41"/>
    <s v="30/07/2018"/>
    <x v="5"/>
    <x v="7"/>
    <n v="4"/>
    <s v="08-04"/>
  </r>
  <r>
    <x v="1952"/>
    <x v="91"/>
    <n v="63.32"/>
    <n v="63.32"/>
    <n v="0"/>
    <s v="30/07/2018"/>
    <x v="5"/>
    <x v="7"/>
    <n v="5"/>
    <s v="08-05"/>
  </r>
  <r>
    <x v="1953"/>
    <x v="48"/>
    <n v="61.99"/>
    <n v="62.03"/>
    <n v="41.56"/>
    <s v="06/08/2018"/>
    <x v="5"/>
    <x v="7"/>
    <n v="6"/>
    <s v="08-06"/>
  </r>
  <r>
    <x v="1954"/>
    <x v="81"/>
    <n v="62.92"/>
    <n v="62.95"/>
    <n v="41.94"/>
    <s v="06/08/2018"/>
    <x v="5"/>
    <x v="7"/>
    <n v="7"/>
    <s v="08-07"/>
  </r>
  <r>
    <x v="1955"/>
    <x v="61"/>
    <n v="61.56"/>
    <n v="61.73"/>
    <n v="47.55"/>
    <s v="06/08/2018"/>
    <x v="5"/>
    <x v="7"/>
    <n v="8"/>
    <s v="08-08"/>
  </r>
  <r>
    <x v="1956"/>
    <x v="70"/>
    <n v="63.3"/>
    <n v="63.53"/>
    <n v="50.5"/>
    <s v="06/08/2018"/>
    <x v="5"/>
    <x v="7"/>
    <n v="9"/>
    <s v="08-09"/>
  </r>
  <r>
    <x v="1957"/>
    <x v="69"/>
    <n v="63.24"/>
    <n v="63.25"/>
    <n v="36.880000000000003"/>
    <s v="06/08/2018"/>
    <x v="5"/>
    <x v="7"/>
    <n v="10"/>
    <s v="08-10"/>
  </r>
  <r>
    <x v="1958"/>
    <x v="56"/>
    <n v="62.34"/>
    <n v="62.72"/>
    <n v="51.96"/>
    <s v="06/08/2018"/>
    <x v="5"/>
    <x v="7"/>
    <n v="11"/>
    <s v="08-11"/>
  </r>
  <r>
    <x v="1959"/>
    <x v="53"/>
    <n v="62.54"/>
    <n v="62.57"/>
    <n v="36.83"/>
    <s v="06/08/2018"/>
    <x v="5"/>
    <x v="7"/>
    <n v="12"/>
    <s v="08-12"/>
  </r>
  <r>
    <x v="1960"/>
    <x v="86"/>
    <n v="64.61"/>
    <n v="65.27"/>
    <n v="47.17"/>
    <s v="13/08/2018"/>
    <x v="5"/>
    <x v="7"/>
    <n v="13"/>
    <s v="08-13"/>
  </r>
  <r>
    <x v="1961"/>
    <x v="47"/>
    <n v="62.35"/>
    <n v="62.38"/>
    <n v="39.51"/>
    <s v="13/08/2018"/>
    <x v="5"/>
    <x v="7"/>
    <n v="14"/>
    <s v="08-14"/>
  </r>
  <r>
    <x v="1962"/>
    <x v="54"/>
    <n v="61.81"/>
    <n v="61.81"/>
    <n v="0"/>
    <s v="13/08/2018"/>
    <x v="5"/>
    <x v="7"/>
    <n v="15"/>
    <s v="08-15"/>
  </r>
  <r>
    <x v="1963"/>
    <x v="54"/>
    <n v="62.42"/>
    <n v="62.87"/>
    <n v="50.89"/>
    <s v="13/08/2018"/>
    <x v="5"/>
    <x v="7"/>
    <n v="16"/>
    <s v="08-16"/>
  </r>
  <r>
    <x v="1964"/>
    <x v="58"/>
    <n v="62.43"/>
    <n v="62.43"/>
    <n v="26.64"/>
    <s v="13/08/2018"/>
    <x v="5"/>
    <x v="7"/>
    <n v="17"/>
    <s v="08-17"/>
  </r>
  <r>
    <x v="1965"/>
    <x v="50"/>
    <n v="62.68"/>
    <n v="62.68"/>
    <n v="0"/>
    <s v="13/08/2018"/>
    <x v="5"/>
    <x v="7"/>
    <n v="18"/>
    <s v="08-18"/>
  </r>
  <r>
    <x v="1966"/>
    <x v="53"/>
    <n v="62.42"/>
    <n v="62.48"/>
    <n v="40.840000000000003"/>
    <s v="13/08/2018"/>
    <x v="5"/>
    <x v="7"/>
    <n v="19"/>
    <s v="08-19"/>
  </r>
  <r>
    <x v="1967"/>
    <x v="53"/>
    <n v="61.93"/>
    <n v="62"/>
    <n v="44.24"/>
    <s v="20/08/2018"/>
    <x v="5"/>
    <x v="7"/>
    <n v="20"/>
    <s v="08-20"/>
  </r>
  <r>
    <x v="1968"/>
    <x v="43"/>
    <n v="61.82"/>
    <n v="61.82"/>
    <n v="0"/>
    <s v="20/08/2018"/>
    <x v="5"/>
    <x v="7"/>
    <n v="21"/>
    <s v="08-21"/>
  </r>
  <r>
    <x v="1969"/>
    <x v="54"/>
    <n v="61.51"/>
    <n v="61.65"/>
    <n v="46.56"/>
    <s v="20/08/2018"/>
    <x v="5"/>
    <x v="7"/>
    <n v="22"/>
    <s v="08-22"/>
  </r>
  <r>
    <x v="1970"/>
    <x v="55"/>
    <n v="61.76"/>
    <n v="61.8"/>
    <n v="41.44"/>
    <s v="20/08/2018"/>
    <x v="5"/>
    <x v="7"/>
    <n v="23"/>
    <s v="08-23"/>
  </r>
  <r>
    <x v="1971"/>
    <x v="51"/>
    <n v="62.69"/>
    <n v="62.71"/>
    <n v="38.1"/>
    <s v="20/08/2018"/>
    <x v="5"/>
    <x v="7"/>
    <n v="24"/>
    <s v="08-24"/>
  </r>
  <r>
    <x v="1972"/>
    <x v="56"/>
    <n v="62.29"/>
    <n v="62.3"/>
    <n v="34.22"/>
    <s v="20/08/2018"/>
    <x v="5"/>
    <x v="7"/>
    <n v="25"/>
    <s v="08-25"/>
  </r>
  <r>
    <x v="1973"/>
    <x v="61"/>
    <n v="62.51"/>
    <n v="62.54"/>
    <n v="41.5"/>
    <s v="20/08/2018"/>
    <x v="5"/>
    <x v="7"/>
    <n v="26"/>
    <s v="08-26"/>
  </r>
  <r>
    <x v="1974"/>
    <x v="81"/>
    <n v="62.86"/>
    <n v="63.17"/>
    <n v="51.37"/>
    <s v="27/08/2018"/>
    <x v="5"/>
    <x v="7"/>
    <n v="27"/>
    <s v="08-27"/>
  </r>
  <r>
    <x v="1975"/>
    <x v="53"/>
    <n v="62.02"/>
    <n v="62.04"/>
    <n v="40.020000000000003"/>
    <s v="27/08/2018"/>
    <x v="5"/>
    <x v="7"/>
    <n v="28"/>
    <s v="08-28"/>
  </r>
  <r>
    <x v="1976"/>
    <x v="56"/>
    <n v="61.23"/>
    <n v="61.24"/>
    <n v="35.74"/>
    <s v="27/08/2018"/>
    <x v="5"/>
    <x v="7"/>
    <n v="29"/>
    <s v="08-29"/>
  </r>
  <r>
    <x v="1977"/>
    <x v="53"/>
    <n v="61.33"/>
    <n v="61.39"/>
    <n v="41.84"/>
    <s v="27/08/2018"/>
    <x v="5"/>
    <x v="7"/>
    <n v="30"/>
    <s v="08-30"/>
  </r>
  <r>
    <x v="1978"/>
    <x v="49"/>
    <n v="62.37"/>
    <n v="62.4"/>
    <n v="40.25"/>
    <s v="27/08/2018"/>
    <x v="5"/>
    <x v="7"/>
    <n v="31"/>
    <s v="08-31"/>
  </r>
  <r>
    <x v="1979"/>
    <x v="69"/>
    <n v="63.19"/>
    <n v="63.19"/>
    <n v="32.11"/>
    <s v="27/08/2018"/>
    <x v="5"/>
    <x v="8"/>
    <n v="1"/>
    <s v="09-01"/>
  </r>
  <r>
    <x v="1980"/>
    <x v="69"/>
    <n v="63.16"/>
    <n v="63.41"/>
    <n v="44.6"/>
    <s v="27/08/2018"/>
    <x v="5"/>
    <x v="8"/>
    <n v="2"/>
    <s v="09-02"/>
  </r>
  <r>
    <x v="1981"/>
    <x v="70"/>
    <n v="62.6"/>
    <n v="63.28"/>
    <n v="54.86"/>
    <s v="03/09/2018"/>
    <x v="5"/>
    <x v="8"/>
    <n v="3"/>
    <s v="09-03"/>
  </r>
  <r>
    <x v="1982"/>
    <x v="86"/>
    <n v="62.8"/>
    <n v="62.91"/>
    <n v="46.75"/>
    <s v="03/09/2018"/>
    <x v="5"/>
    <x v="8"/>
    <n v="4"/>
    <s v="09-04"/>
  </r>
  <r>
    <x v="1983"/>
    <x v="74"/>
    <n v="62.57"/>
    <n v="62.63"/>
    <n v="44.01"/>
    <s v="03/09/2018"/>
    <x v="5"/>
    <x v="8"/>
    <n v="5"/>
    <s v="09-05"/>
  </r>
  <r>
    <x v="1984"/>
    <x v="99"/>
    <n v="65.97"/>
    <n v="66.28"/>
    <n v="50.05"/>
    <s v="03/09/2018"/>
    <x v="5"/>
    <x v="8"/>
    <n v="6"/>
    <s v="09-06"/>
  </r>
  <r>
    <x v="1985"/>
    <x v="74"/>
    <n v="62.83"/>
    <n v="63.03"/>
    <n v="49.7"/>
    <s v="03/09/2018"/>
    <x v="5"/>
    <x v="8"/>
    <n v="7"/>
    <s v="09-07"/>
  </r>
  <r>
    <x v="1986"/>
    <x v="69"/>
    <n v="62.52"/>
    <n v="62.64"/>
    <n v="46.5"/>
    <s v="03/09/2018"/>
    <x v="5"/>
    <x v="8"/>
    <n v="8"/>
    <s v="09-08"/>
  </r>
  <r>
    <x v="1987"/>
    <x v="81"/>
    <n v="62.35"/>
    <n v="62.36"/>
    <n v="33.17"/>
    <s v="03/09/2018"/>
    <x v="5"/>
    <x v="8"/>
    <n v="9"/>
    <s v="09-09"/>
  </r>
  <r>
    <x v="1988"/>
    <x v="51"/>
    <n v="62.07"/>
    <n v="62.64"/>
    <n v="53.5"/>
    <s v="10/09/2018"/>
    <x v="5"/>
    <x v="8"/>
    <n v="10"/>
    <s v="09-10"/>
  </r>
  <r>
    <x v="1989"/>
    <x v="67"/>
    <n v="61.94"/>
    <n v="62.57"/>
    <n v="53.88"/>
    <s v="10/09/2018"/>
    <x v="5"/>
    <x v="8"/>
    <n v="11"/>
    <s v="09-11"/>
  </r>
  <r>
    <x v="1990"/>
    <x v="56"/>
    <n v="60.98"/>
    <n v="61.74"/>
    <n v="53.78"/>
    <s v="10/09/2018"/>
    <x v="5"/>
    <x v="8"/>
    <n v="12"/>
    <s v="09-12"/>
  </r>
  <r>
    <x v="1991"/>
    <x v="43"/>
    <n v="61.88"/>
    <n v="61.99"/>
    <n v="45.95"/>
    <s v="10/09/2018"/>
    <x v="5"/>
    <x v="8"/>
    <n v="13"/>
    <s v="09-13"/>
  </r>
  <r>
    <x v="1992"/>
    <x v="100"/>
    <n v="0"/>
    <n v="47.74"/>
    <n v="47.74"/>
    <s v="10/09/2018"/>
    <x v="5"/>
    <x v="8"/>
    <n v="14"/>
    <s v="09-14"/>
  </r>
  <r>
    <x v="1993"/>
    <x v="100"/>
    <n v="0"/>
    <n v="36.700000000000003"/>
    <n v="36.700000000000003"/>
    <s v="10/09/2018"/>
    <x v="5"/>
    <x v="8"/>
    <n v="15"/>
    <s v="09-15"/>
  </r>
  <r>
    <x v="1994"/>
    <x v="100"/>
    <n v="0"/>
    <n v="43.48"/>
    <n v="37.6"/>
    <s v="10/09/2018"/>
    <x v="5"/>
    <x v="8"/>
    <n v="16"/>
    <s v="09-16"/>
  </r>
  <r>
    <x v="1995"/>
    <x v="100"/>
    <n v="0"/>
    <n v="45.99"/>
    <n v="45.99"/>
    <s v="17/09/2018"/>
    <x v="5"/>
    <x v="8"/>
    <n v="17"/>
    <s v="09-17"/>
  </r>
  <r>
    <x v="1996"/>
    <x v="72"/>
    <n v="62.42"/>
    <n v="63.22"/>
    <n v="55.44"/>
    <s v="17/09/2018"/>
    <x v="5"/>
    <x v="8"/>
    <n v="18"/>
    <s v="09-18"/>
  </r>
  <r>
    <x v="1997"/>
    <x v="81"/>
    <n v="62.36"/>
    <n v="62.48"/>
    <n v="43.44"/>
    <s v="17/09/2018"/>
    <x v="5"/>
    <x v="8"/>
    <n v="19"/>
    <s v="09-19"/>
  </r>
  <r>
    <x v="1998"/>
    <x v="75"/>
    <n v="63.33"/>
    <n v="63.44"/>
    <n v="47.54"/>
    <s v="17/09/2018"/>
    <x v="5"/>
    <x v="8"/>
    <n v="20"/>
    <s v="09-20"/>
  </r>
  <r>
    <x v="1999"/>
    <x v="86"/>
    <n v="62.65"/>
    <n v="62.72"/>
    <n v="44.34"/>
    <s v="17/09/2018"/>
    <x v="5"/>
    <x v="8"/>
    <n v="21"/>
    <s v="09-21"/>
  </r>
  <r>
    <x v="2000"/>
    <x v="50"/>
    <n v="62.86"/>
    <n v="62.93"/>
    <n v="45.02"/>
    <s v="17/09/2018"/>
    <x v="5"/>
    <x v="8"/>
    <n v="22"/>
    <s v="09-22"/>
  </r>
  <r>
    <x v="2001"/>
    <x v="51"/>
    <n v="62.75"/>
    <n v="62.81"/>
    <n v="44.25"/>
    <s v="17/09/2018"/>
    <x v="5"/>
    <x v="8"/>
    <n v="23"/>
    <s v="09-23"/>
  </r>
  <r>
    <x v="2002"/>
    <x v="73"/>
    <n v="62.05"/>
    <n v="62.72"/>
    <n v="54.27"/>
    <s v="24/09/2018"/>
    <x v="5"/>
    <x v="8"/>
    <n v="24"/>
    <s v="09-24"/>
  </r>
  <r>
    <x v="2003"/>
    <x v="73"/>
    <n v="61.06"/>
    <n v="61.36"/>
    <n v="49.59"/>
    <s v="24/09/2018"/>
    <x v="5"/>
    <x v="8"/>
    <n v="25"/>
    <s v="09-25"/>
  </r>
  <r>
    <x v="2004"/>
    <x v="101"/>
    <n v="61.75"/>
    <n v="61.83"/>
    <n v="44.32"/>
    <s v="24/09/2018"/>
    <x v="5"/>
    <x v="8"/>
    <n v="26"/>
    <s v="09-26"/>
  </r>
  <r>
    <x v="2005"/>
    <x v="61"/>
    <n v="62.3"/>
    <n v="62.47"/>
    <n v="48.33"/>
    <s v="24/09/2018"/>
    <x v="5"/>
    <x v="8"/>
    <n v="27"/>
    <s v="09-27"/>
  </r>
  <r>
    <x v="2006"/>
    <x v="91"/>
    <n v="62.76"/>
    <n v="63.19"/>
    <n v="52.17"/>
    <s v="24/09/2018"/>
    <x v="5"/>
    <x v="8"/>
    <n v="28"/>
    <s v="09-28"/>
  </r>
  <r>
    <x v="2007"/>
    <x v="53"/>
    <n v="62.17"/>
    <n v="62.33"/>
    <n v="46.65"/>
    <s v="24/09/2018"/>
    <x v="5"/>
    <x v="8"/>
    <n v="29"/>
    <s v="09-29"/>
  </r>
  <r>
    <x v="2008"/>
    <x v="91"/>
    <n v="62.85"/>
    <n v="62.97"/>
    <n v="47.24"/>
    <s v="24/09/2018"/>
    <x v="5"/>
    <x v="8"/>
    <n v="30"/>
    <s v="09-30"/>
  </r>
  <r>
    <x v="2009"/>
    <x v="67"/>
    <n v="64.489999999999995"/>
    <n v="64.61"/>
    <n v="48.7"/>
    <s v="01/10/2018"/>
    <x v="5"/>
    <x v="9"/>
    <n v="1"/>
    <s v="10-01"/>
  </r>
  <r>
    <x v="2010"/>
    <x v="56"/>
    <n v="62.17"/>
    <n v="62.47"/>
    <n v="50.69"/>
    <s v="01/10/2018"/>
    <x v="5"/>
    <x v="9"/>
    <n v="2"/>
    <s v="10-02"/>
  </r>
  <r>
    <x v="2011"/>
    <x v="54"/>
    <n v="61.51"/>
    <n v="61.65"/>
    <n v="46.49"/>
    <s v="01/10/2018"/>
    <x v="5"/>
    <x v="9"/>
    <n v="3"/>
    <s v="10-03"/>
  </r>
  <r>
    <x v="2012"/>
    <x v="40"/>
    <n v="61.8"/>
    <n v="61.87"/>
    <n v="44.04"/>
    <s v="01/10/2018"/>
    <x v="5"/>
    <x v="9"/>
    <n v="4"/>
    <s v="10-04"/>
  </r>
  <r>
    <x v="2013"/>
    <x v="58"/>
    <n v="62.3"/>
    <n v="63.68"/>
    <n v="58.02"/>
    <s v="01/10/2018"/>
    <x v="5"/>
    <x v="9"/>
    <n v="5"/>
    <s v="10-05"/>
  </r>
  <r>
    <x v="2014"/>
    <x v="45"/>
    <n v="63.44"/>
    <n v="63.5"/>
    <n v="40.409999999999997"/>
    <s v="01/10/2018"/>
    <x v="5"/>
    <x v="9"/>
    <n v="6"/>
    <s v="10-06"/>
  </r>
  <r>
    <x v="2015"/>
    <x v="43"/>
    <n v="62.92"/>
    <n v="62.97"/>
    <n v="42.21"/>
    <s v="01/10/2018"/>
    <x v="5"/>
    <x v="9"/>
    <n v="7"/>
    <s v="10-07"/>
  </r>
  <r>
    <x v="2016"/>
    <x v="59"/>
    <n v="63.34"/>
    <n v="63.39"/>
    <n v="44.45"/>
    <s v="08/10/2018"/>
    <x v="5"/>
    <x v="9"/>
    <n v="8"/>
    <s v="10-08"/>
  </r>
  <r>
    <x v="2017"/>
    <x v="55"/>
    <n v="62.26"/>
    <n v="62.58"/>
    <n v="51.17"/>
    <s v="08/10/2018"/>
    <x v="5"/>
    <x v="9"/>
    <n v="9"/>
    <s v="10-09"/>
  </r>
  <r>
    <x v="2018"/>
    <x v="69"/>
    <n v="61.42"/>
    <n v="61.89"/>
    <n v="51.81"/>
    <s v="08/10/2018"/>
    <x v="5"/>
    <x v="9"/>
    <n v="10"/>
    <s v="10-10"/>
  </r>
  <r>
    <x v="2019"/>
    <x v="73"/>
    <n v="62.01"/>
    <n v="62.38"/>
    <n v="47.45"/>
    <s v="08/10/2018"/>
    <x v="5"/>
    <x v="9"/>
    <n v="11"/>
    <s v="10-11"/>
  </r>
  <r>
    <x v="2020"/>
    <x v="74"/>
    <n v="63.55"/>
    <n v="63.68"/>
    <n v="47.85"/>
    <s v="08/10/2018"/>
    <x v="5"/>
    <x v="9"/>
    <n v="12"/>
    <s v="10-12"/>
  </r>
  <r>
    <x v="2021"/>
    <x v="44"/>
    <n v="62.46"/>
    <n v="62.52"/>
    <n v="43.61"/>
    <s v="08/10/2018"/>
    <x v="5"/>
    <x v="9"/>
    <n v="13"/>
    <s v="10-13"/>
  </r>
  <r>
    <x v="2022"/>
    <x v="59"/>
    <n v="62.34"/>
    <n v="62.85"/>
    <n v="53.34"/>
    <s v="08/10/2018"/>
    <x v="5"/>
    <x v="9"/>
    <n v="14"/>
    <s v="10-14"/>
  </r>
  <r>
    <x v="2023"/>
    <x v="69"/>
    <n v="62.68"/>
    <n v="62.78"/>
    <n v="46.12"/>
    <s v="15/10/2018"/>
    <x v="5"/>
    <x v="9"/>
    <n v="15"/>
    <s v="10-15"/>
  </r>
  <r>
    <x v="2024"/>
    <x v="56"/>
    <n v="63.16"/>
    <n v="63.58"/>
    <n v="53.22"/>
    <s v="15/10/2018"/>
    <x v="5"/>
    <x v="9"/>
    <n v="16"/>
    <s v="10-16"/>
  </r>
  <r>
    <x v="2025"/>
    <x v="54"/>
    <n v="62.31"/>
    <n v="62.62"/>
    <n v="48.73"/>
    <s v="15/10/2018"/>
    <x v="5"/>
    <x v="9"/>
    <n v="17"/>
    <s v="10-17"/>
  </r>
  <r>
    <x v="2026"/>
    <x v="48"/>
    <n v="62.81"/>
    <n v="62.89"/>
    <n v="43.66"/>
    <s v="15/10/2018"/>
    <x v="5"/>
    <x v="9"/>
    <n v="18"/>
    <s v="10-18"/>
  </r>
  <r>
    <x v="2027"/>
    <x v="61"/>
    <n v="63.19"/>
    <n v="63.3"/>
    <n v="47.03"/>
    <s v="15/10/2018"/>
    <x v="5"/>
    <x v="9"/>
    <n v="19"/>
    <s v="10-19"/>
  </r>
  <r>
    <x v="2028"/>
    <x v="29"/>
    <n v="62.67"/>
    <n v="62.74"/>
    <n v="43.49"/>
    <s v="15/10/2018"/>
    <x v="5"/>
    <x v="9"/>
    <n v="20"/>
    <s v="10-20"/>
  </r>
  <r>
    <x v="2029"/>
    <x v="46"/>
    <n v="61.56"/>
    <n v="62.14"/>
    <n v="53.06"/>
    <s v="15/10/2018"/>
    <x v="5"/>
    <x v="9"/>
    <n v="21"/>
    <s v="10-21"/>
  </r>
  <r>
    <x v="2030"/>
    <x v="48"/>
    <n v="63.22"/>
    <n v="63.67"/>
    <n v="53.58"/>
    <s v="22/10/2018"/>
    <x v="5"/>
    <x v="9"/>
    <n v="22"/>
    <s v="10-22"/>
  </r>
  <r>
    <x v="2031"/>
    <x v="47"/>
    <n v="62.81"/>
    <n v="63.01"/>
    <n v="49.41"/>
    <s v="22/10/2018"/>
    <x v="5"/>
    <x v="9"/>
    <n v="23"/>
    <s v="10-23"/>
  </r>
  <r>
    <x v="2032"/>
    <x v="56"/>
    <n v="62.74"/>
    <n v="62.98"/>
    <n v="48.54"/>
    <s v="22/10/2018"/>
    <x v="5"/>
    <x v="9"/>
    <n v="24"/>
    <s v="10-24"/>
  </r>
  <r>
    <x v="2033"/>
    <x v="51"/>
    <n v="62.13"/>
    <n v="62.56"/>
    <n v="49"/>
    <s v="22/10/2018"/>
    <x v="5"/>
    <x v="9"/>
    <n v="25"/>
    <s v="10-25"/>
  </r>
  <r>
    <x v="2034"/>
    <x v="43"/>
    <n v="62.44"/>
    <n v="62.52"/>
    <n v="45.43"/>
    <s v="22/10/2018"/>
    <x v="5"/>
    <x v="9"/>
    <n v="26"/>
    <s v="10-26"/>
  </r>
  <r>
    <x v="2035"/>
    <x v="45"/>
    <n v="62.13"/>
    <n v="62.25"/>
    <n v="46.3"/>
    <s v="22/10/2018"/>
    <x v="5"/>
    <x v="9"/>
    <n v="27"/>
    <s v="10-27"/>
  </r>
  <r>
    <x v="2036"/>
    <x v="68"/>
    <n v="63.72"/>
    <n v="63.82"/>
    <n v="44.02"/>
    <s v="22/10/2018"/>
    <x v="5"/>
    <x v="9"/>
    <n v="28"/>
    <s v="10-28"/>
  </r>
  <r>
    <x v="2037"/>
    <x v="76"/>
    <n v="63.33"/>
    <n v="66.03"/>
    <n v="62.69"/>
    <s v="29/10/2018"/>
    <x v="5"/>
    <x v="9"/>
    <n v="29"/>
    <s v="10-29"/>
  </r>
  <r>
    <x v="2038"/>
    <x v="52"/>
    <n v="63.96"/>
    <n v="64.63"/>
    <n v="50.72"/>
    <s v="29/10/2018"/>
    <x v="5"/>
    <x v="9"/>
    <n v="30"/>
    <s v="10-30"/>
  </r>
  <r>
    <x v="2039"/>
    <x v="46"/>
    <n v="61.62"/>
    <n v="62.05"/>
    <n v="51.72"/>
    <s v="29/10/2018"/>
    <x v="5"/>
    <x v="9"/>
    <n v="31"/>
    <s v="10-31"/>
  </r>
  <r>
    <x v="2040"/>
    <x v="52"/>
    <n v="63.47"/>
    <n v="63.57"/>
    <n v="47.26"/>
    <s v="29/10/2018"/>
    <x v="5"/>
    <x v="10"/>
    <n v="1"/>
    <s v="11-01"/>
  </r>
  <r>
    <x v="2041"/>
    <x v="46"/>
    <n v="62.71"/>
    <n v="62.91"/>
    <n v="48.14"/>
    <s v="29/10/2018"/>
    <x v="5"/>
    <x v="10"/>
    <n v="2"/>
    <s v="11-02"/>
  </r>
  <r>
    <x v="2042"/>
    <x v="11"/>
    <n v="62.3"/>
    <n v="62.32"/>
    <n v="36.08"/>
    <s v="29/10/2018"/>
    <x v="5"/>
    <x v="10"/>
    <n v="3"/>
    <s v="11-03"/>
  </r>
  <r>
    <x v="2043"/>
    <x v="27"/>
    <n v="62.32"/>
    <n v="62.46"/>
    <n v="43.17"/>
    <s v="29/10/2018"/>
    <x v="5"/>
    <x v="10"/>
    <n v="4"/>
    <s v="11-04"/>
  </r>
  <r>
    <x v="2044"/>
    <x v="53"/>
    <n v="63.34"/>
    <n v="63.44"/>
    <n v="46.93"/>
    <s v="05/11/2018"/>
    <x v="5"/>
    <x v="10"/>
    <n v="5"/>
    <s v="11-05"/>
  </r>
  <r>
    <x v="2045"/>
    <x v="40"/>
    <n v="61.78"/>
    <n v="62.01"/>
    <n v="49.25"/>
    <s v="05/11/2018"/>
    <x v="5"/>
    <x v="10"/>
    <n v="6"/>
    <s v="11-06"/>
  </r>
  <r>
    <x v="2046"/>
    <x v="58"/>
    <n v="65.28"/>
    <n v="65.34"/>
    <n v="46.47"/>
    <s v="05/11/2018"/>
    <x v="5"/>
    <x v="10"/>
    <n v="7"/>
    <s v="11-07"/>
  </r>
  <r>
    <x v="2047"/>
    <x v="52"/>
    <n v="62.65"/>
    <n v="62.91"/>
    <n v="50.65"/>
    <s v="05/11/2018"/>
    <x v="5"/>
    <x v="10"/>
    <n v="8"/>
    <s v="11-08"/>
  </r>
  <r>
    <x v="2048"/>
    <x v="43"/>
    <n v="63.03"/>
    <n v="63.32"/>
    <n v="50.84"/>
    <s v="05/11/2018"/>
    <x v="5"/>
    <x v="10"/>
    <n v="9"/>
    <s v="11-09"/>
  </r>
  <r>
    <x v="2049"/>
    <x v="54"/>
    <n v="62.51"/>
    <n v="62.63"/>
    <n v="47.01"/>
    <s v="05/11/2018"/>
    <x v="5"/>
    <x v="10"/>
    <n v="10"/>
    <s v="11-10"/>
  </r>
  <r>
    <x v="2050"/>
    <x v="46"/>
    <n v="63.39"/>
    <n v="63.41"/>
    <n v="39.020000000000003"/>
    <s v="05/11/2018"/>
    <x v="5"/>
    <x v="10"/>
    <n v="11"/>
    <s v="11-11"/>
  </r>
  <r>
    <x v="2051"/>
    <x v="56"/>
    <n v="63.52"/>
    <n v="63.72"/>
    <n v="49.91"/>
    <s v="12/11/2018"/>
    <x v="5"/>
    <x v="10"/>
    <n v="12"/>
    <s v="11-12"/>
  </r>
  <r>
    <x v="2052"/>
    <x v="54"/>
    <n v="62.91"/>
    <n v="63"/>
    <n v="46.05"/>
    <s v="12/11/2018"/>
    <x v="5"/>
    <x v="10"/>
    <n v="13"/>
    <s v="11-13"/>
  </r>
  <r>
    <x v="2053"/>
    <x v="68"/>
    <n v="63.17"/>
    <n v="63.63"/>
    <n v="53.49"/>
    <s v="12/11/2018"/>
    <x v="5"/>
    <x v="10"/>
    <n v="14"/>
    <s v="11-14"/>
  </r>
  <r>
    <x v="2054"/>
    <x v="61"/>
    <n v="62.84"/>
    <n v="63.25"/>
    <n v="48.86"/>
    <s v="12/11/2018"/>
    <x v="5"/>
    <x v="10"/>
    <n v="15"/>
    <s v="11-15"/>
  </r>
  <r>
    <x v="2055"/>
    <x v="69"/>
    <n v="62.75"/>
    <n v="62.97"/>
    <n v="49.85"/>
    <s v="12/11/2018"/>
    <x v="5"/>
    <x v="10"/>
    <n v="16"/>
    <s v="11-16"/>
  </r>
  <r>
    <x v="2056"/>
    <x v="11"/>
    <n v="61.01"/>
    <n v="61.11"/>
    <n v="44.64"/>
    <s v="12/11/2018"/>
    <x v="5"/>
    <x v="10"/>
    <n v="17"/>
    <s v="11-17"/>
  </r>
  <r>
    <x v="2057"/>
    <x v="18"/>
    <n v="61.18"/>
    <n v="61.26"/>
    <n v="43.98"/>
    <s v="12/11/2018"/>
    <x v="5"/>
    <x v="10"/>
    <n v="18"/>
    <s v="11-18"/>
  </r>
  <r>
    <x v="2058"/>
    <x v="32"/>
    <n v="62.41"/>
    <n v="62.61"/>
    <n v="48.88"/>
    <s v="19/11/2018"/>
    <x v="5"/>
    <x v="10"/>
    <n v="19"/>
    <s v="11-19"/>
  </r>
  <r>
    <x v="2059"/>
    <x v="56"/>
    <n v="66.959999999999994"/>
    <n v="67.14"/>
    <n v="53.26"/>
    <s v="19/11/2018"/>
    <x v="5"/>
    <x v="10"/>
    <n v="20"/>
    <s v="11-20"/>
  </r>
  <r>
    <x v="2060"/>
    <x v="68"/>
    <n v="62.53"/>
    <n v="63.01"/>
    <n v="53.03"/>
    <s v="19/11/2018"/>
    <x v="5"/>
    <x v="10"/>
    <n v="21"/>
    <s v="11-21"/>
  </r>
  <r>
    <x v="2061"/>
    <x v="27"/>
    <n v="62.3"/>
    <n v="62.53"/>
    <n v="49.69"/>
    <s v="19/11/2018"/>
    <x v="5"/>
    <x v="10"/>
    <n v="22"/>
    <s v="11-22"/>
  </r>
  <r>
    <x v="2062"/>
    <x v="43"/>
    <n v="62.48"/>
    <n v="63.04"/>
    <n v="53.82"/>
    <s v="19/11/2018"/>
    <x v="5"/>
    <x v="10"/>
    <n v="23"/>
    <s v="11-23"/>
  </r>
  <r>
    <x v="2063"/>
    <x v="18"/>
    <n v="61.99"/>
    <n v="62.11"/>
    <n v="45.73"/>
    <s v="19/11/2018"/>
    <x v="5"/>
    <x v="10"/>
    <n v="24"/>
    <s v="11-24"/>
  </r>
  <r>
    <x v="2064"/>
    <x v="47"/>
    <n v="62.76"/>
    <n v="62.92"/>
    <n v="42.74"/>
    <s v="19/11/2018"/>
    <x v="5"/>
    <x v="10"/>
    <n v="25"/>
    <s v="11-25"/>
  </r>
  <r>
    <x v="2065"/>
    <x v="74"/>
    <n v="63.12"/>
    <n v="63.55"/>
    <n v="53.03"/>
    <s v="26/11/2018"/>
    <x v="5"/>
    <x v="10"/>
    <n v="26"/>
    <s v="11-26"/>
  </r>
  <r>
    <x v="2066"/>
    <x v="27"/>
    <n v="62.94"/>
    <n v="63.15"/>
    <n v="50.06"/>
    <s v="26/11/2018"/>
    <x v="5"/>
    <x v="10"/>
    <n v="27"/>
    <s v="11-27"/>
  </r>
  <r>
    <x v="2067"/>
    <x v="54"/>
    <n v="61.94"/>
    <n v="62.15"/>
    <n v="48.63"/>
    <s v="26/11/2018"/>
    <x v="5"/>
    <x v="10"/>
    <n v="28"/>
    <s v="11-28"/>
  </r>
  <r>
    <x v="2068"/>
    <x v="48"/>
    <n v="61.59"/>
    <n v="61.77"/>
    <n v="46.91"/>
    <s v="26/11/2018"/>
    <x v="5"/>
    <x v="10"/>
    <n v="29"/>
    <s v="11-29"/>
  </r>
  <r>
    <x v="2069"/>
    <x v="27"/>
    <n v="61.84"/>
    <n v="62.26"/>
    <n v="51.94"/>
    <s v="26/11/2018"/>
    <x v="5"/>
    <x v="10"/>
    <n v="30"/>
    <s v="11-30"/>
  </r>
  <r>
    <x v="2070"/>
    <x v="37"/>
    <n v="60.03"/>
    <n v="60.39"/>
    <n v="49.49"/>
    <s v="26/11/2018"/>
    <x v="5"/>
    <x v="11"/>
    <n v="1"/>
    <s v="12-01"/>
  </r>
  <r>
    <x v="2071"/>
    <x v="32"/>
    <n v="62.29"/>
    <n v="62.55"/>
    <n v="50.21"/>
    <s v="26/11/2018"/>
    <x v="5"/>
    <x v="11"/>
    <n v="2"/>
    <s v="12-02"/>
  </r>
  <r>
    <x v="2072"/>
    <x v="54"/>
    <n v="62.42"/>
    <n v="62.62"/>
    <n v="46.74"/>
    <s v="03/12/2018"/>
    <x v="5"/>
    <x v="11"/>
    <n v="3"/>
    <s v="12-03"/>
  </r>
  <r>
    <x v="2073"/>
    <x v="59"/>
    <n v="62.8"/>
    <n v="62.93"/>
    <n v="47.77"/>
    <s v="03/12/2018"/>
    <x v="5"/>
    <x v="11"/>
    <n v="4"/>
    <s v="12-04"/>
  </r>
  <r>
    <x v="2074"/>
    <x v="61"/>
    <n v="62.57"/>
    <n v="62.79"/>
    <n v="47.62"/>
    <s v="03/12/2018"/>
    <x v="5"/>
    <x v="11"/>
    <n v="5"/>
    <s v="12-05"/>
  </r>
  <r>
    <x v="2075"/>
    <x v="40"/>
    <n v="62.88"/>
    <n v="63.21"/>
    <n v="50.38"/>
    <s v="03/12/2018"/>
    <x v="5"/>
    <x v="11"/>
    <n v="6"/>
    <s v="12-06"/>
  </r>
  <r>
    <x v="2076"/>
    <x v="31"/>
    <n v="62.26"/>
    <n v="62.72"/>
    <n v="52.69"/>
    <s v="03/12/2018"/>
    <x v="5"/>
    <x v="11"/>
    <n v="7"/>
    <s v="12-07"/>
  </r>
  <r>
    <x v="2077"/>
    <x v="18"/>
    <n v="61.66"/>
    <n v="61.72"/>
    <n v="39.54"/>
    <s v="03/12/2018"/>
    <x v="5"/>
    <x v="11"/>
    <n v="8"/>
    <s v="12-08"/>
  </r>
  <r>
    <x v="2078"/>
    <x v="54"/>
    <n v="65.44"/>
    <n v="65.599999999999994"/>
    <n v="47.7"/>
    <s v="03/12/2018"/>
    <x v="5"/>
    <x v="11"/>
    <n v="9"/>
    <s v="12-09"/>
  </r>
  <r>
    <x v="2079"/>
    <x v="70"/>
    <n v="66.790000000000006"/>
    <n v="66.88"/>
    <n v="49.72"/>
    <s v="10/12/2018"/>
    <x v="5"/>
    <x v="11"/>
    <n v="10"/>
    <s v="12-10"/>
  </r>
  <r>
    <x v="2080"/>
    <x v="54"/>
    <n v="62.04"/>
    <n v="62.12"/>
    <n v="44.66"/>
    <s v="10/12/2018"/>
    <x v="5"/>
    <x v="11"/>
    <n v="11"/>
    <s v="12-11"/>
  </r>
  <r>
    <x v="2081"/>
    <x v="45"/>
    <n v="61.06"/>
    <n v="61.37"/>
    <n v="49.78"/>
    <s v="10/12/2018"/>
    <x v="5"/>
    <x v="11"/>
    <n v="12"/>
    <s v="12-12"/>
  </r>
  <r>
    <x v="2082"/>
    <x v="56"/>
    <n v="64.2"/>
    <n v="64.37"/>
    <n v="49.07"/>
    <s v="10/12/2018"/>
    <x v="5"/>
    <x v="11"/>
    <n v="13"/>
    <s v="12-13"/>
  </r>
  <r>
    <x v="2083"/>
    <x v="58"/>
    <n v="63.07"/>
    <n v="63.68"/>
    <n v="54.36"/>
    <s v="10/12/2018"/>
    <x v="5"/>
    <x v="11"/>
    <n v="14"/>
    <s v="12-14"/>
  </r>
  <r>
    <x v="2084"/>
    <x v="41"/>
    <n v="61.35"/>
    <n v="62.44"/>
    <n v="54.18"/>
    <s v="10/12/2018"/>
    <x v="5"/>
    <x v="11"/>
    <n v="15"/>
    <s v="12-15"/>
  </r>
  <r>
    <x v="2085"/>
    <x v="33"/>
    <n v="61.64"/>
    <n v="61.87"/>
    <n v="46.66"/>
    <s v="10/12/2018"/>
    <x v="5"/>
    <x v="11"/>
    <n v="16"/>
    <s v="12-16"/>
  </r>
  <r>
    <x v="2086"/>
    <x v="50"/>
    <n v="63.81"/>
    <n v="64.47"/>
    <n v="49.69"/>
    <s v="17/12/2018"/>
    <x v="5"/>
    <x v="11"/>
    <n v="17"/>
    <s v="12-17"/>
  </r>
  <r>
    <x v="2087"/>
    <x v="54"/>
    <n v="61.19"/>
    <n v="61.35"/>
    <n v="46.78"/>
    <s v="17/12/2018"/>
    <x v="5"/>
    <x v="11"/>
    <n v="18"/>
    <s v="12-18"/>
  </r>
  <r>
    <x v="2088"/>
    <x v="46"/>
    <n v="63.29"/>
    <n v="64.22"/>
    <n v="50.93"/>
    <s v="17/12/2018"/>
    <x v="5"/>
    <x v="11"/>
    <n v="19"/>
    <s v="12-19"/>
  </r>
  <r>
    <x v="2089"/>
    <x v="67"/>
    <n v="65.849999999999994"/>
    <n v="66"/>
    <n v="50.54"/>
    <s v="17/12/2018"/>
    <x v="5"/>
    <x v="11"/>
    <n v="20"/>
    <s v="12-20"/>
  </r>
  <r>
    <x v="2090"/>
    <x v="49"/>
    <n v="63.9"/>
    <n v="64.430000000000007"/>
    <n v="55.01"/>
    <s v="17/12/2018"/>
    <x v="5"/>
    <x v="11"/>
    <n v="21"/>
    <s v="12-21"/>
  </r>
  <r>
    <x v="2091"/>
    <x v="19"/>
    <n v="63.02"/>
    <n v="63.19"/>
    <n v="47.76"/>
    <s v="17/12/2018"/>
    <x v="5"/>
    <x v="11"/>
    <n v="22"/>
    <s v="12-22"/>
  </r>
  <r>
    <x v="2092"/>
    <x v="43"/>
    <n v="62.12"/>
    <n v="62.12"/>
    <n v="32.840000000000003"/>
    <s v="17/12/2018"/>
    <x v="5"/>
    <x v="11"/>
    <n v="23"/>
    <s v="12-23"/>
  </r>
  <r>
    <x v="2093"/>
    <x v="6"/>
    <n v="59.74"/>
    <n v="59.88"/>
    <n v="44.22"/>
    <s v="24/12/2018"/>
    <x v="5"/>
    <x v="11"/>
    <n v="24"/>
    <s v="12-24"/>
  </r>
  <r>
    <x v="2094"/>
    <x v="78"/>
    <n v="60.99"/>
    <n v="61.03"/>
    <n v="40.39"/>
    <s v="24/12/2018"/>
    <x v="5"/>
    <x v="11"/>
    <n v="25"/>
    <s v="12-25"/>
  </r>
  <r>
    <x v="2095"/>
    <x v="39"/>
    <n v="62.08"/>
    <n v="62.1"/>
    <n v="38.51"/>
    <s v="24/12/2018"/>
    <x v="5"/>
    <x v="11"/>
    <n v="26"/>
    <s v="12-26"/>
  </r>
  <r>
    <x v="2096"/>
    <x v="71"/>
    <n v="64.77"/>
    <n v="64.959999999999994"/>
    <n v="50.99"/>
    <s v="24/12/2018"/>
    <x v="5"/>
    <x v="11"/>
    <n v="27"/>
    <s v="12-27"/>
  </r>
  <r>
    <x v="2097"/>
    <x v="53"/>
    <n v="65.569999999999993"/>
    <n v="65.650000000000006"/>
    <n v="47.25"/>
    <s v="24/12/2018"/>
    <x v="5"/>
    <x v="11"/>
    <n v="28"/>
    <s v="12-28"/>
  </r>
  <r>
    <x v="2098"/>
    <x v="44"/>
    <n v="64.069999999999993"/>
    <n v="64.430000000000007"/>
    <n v="47.51"/>
    <s v="24/12/2018"/>
    <x v="5"/>
    <x v="11"/>
    <n v="29"/>
    <s v="12-29"/>
  </r>
  <r>
    <x v="2099"/>
    <x v="19"/>
    <n v="62.58"/>
    <n v="62.66"/>
    <n v="42.71"/>
    <s v="24/12/2018"/>
    <x v="5"/>
    <x v="11"/>
    <n v="30"/>
    <s v="12-30"/>
  </r>
  <r>
    <x v="2100"/>
    <x v="33"/>
    <n v="60.89"/>
    <n v="64.510000000000005"/>
    <n v="53.28"/>
    <s v="01/01/2019"/>
    <x v="6"/>
    <x v="0"/>
    <n v="1"/>
    <s v="01-01"/>
  </r>
  <r>
    <x v="2101"/>
    <x v="56"/>
    <n v="63.9"/>
    <n v="64.62"/>
    <n v="48.75"/>
    <s v="01/01/2019"/>
    <x v="6"/>
    <x v="0"/>
    <n v="2"/>
    <s v="01-02"/>
  </r>
  <r>
    <x v="2102"/>
    <x v="44"/>
    <n v="60.86"/>
    <n v="60.95"/>
    <n v="44.18"/>
    <s v="01/01/2019"/>
    <x v="6"/>
    <x v="0"/>
    <n v="3"/>
    <s v="01-03"/>
  </r>
  <r>
    <x v="2103"/>
    <x v="31"/>
    <n v="60.59"/>
    <n v="61.23"/>
    <n v="49.63"/>
    <s v="01/01/2019"/>
    <x v="6"/>
    <x v="0"/>
    <n v="4"/>
    <s v="01-04"/>
  </r>
  <r>
    <x v="2104"/>
    <x v="30"/>
    <n v="61.58"/>
    <n v="61.6"/>
    <n v="35.9"/>
    <s v="01/01/2019"/>
    <x v="6"/>
    <x v="0"/>
    <n v="5"/>
    <s v="01-05"/>
  </r>
  <r>
    <x v="2105"/>
    <x v="4"/>
    <n v="61.4"/>
    <n v="61.64"/>
    <n v="42.41"/>
    <s v="01/01/2019"/>
    <x v="6"/>
    <x v="0"/>
    <n v="6"/>
    <s v="01-06"/>
  </r>
  <r>
    <x v="2106"/>
    <x v="52"/>
    <n v="62.55"/>
    <n v="62.71"/>
    <n v="48.28"/>
    <s v="01/01/2019"/>
    <x v="6"/>
    <x v="0"/>
    <n v="7"/>
    <s v="01-07"/>
  </r>
  <r>
    <x v="2107"/>
    <x v="18"/>
    <n v="64.27"/>
    <n v="64.48"/>
    <n v="51.29"/>
    <s v="08/01/2019"/>
    <x v="6"/>
    <x v="0"/>
    <n v="8"/>
    <s v="01-08"/>
  </r>
  <r>
    <x v="2108"/>
    <x v="61"/>
    <n v="63.5"/>
    <n v="63.68"/>
    <n v="48.69"/>
    <s v="08/01/2019"/>
    <x v="6"/>
    <x v="0"/>
    <n v="9"/>
    <s v="01-09"/>
  </r>
  <r>
    <x v="2109"/>
    <x v="44"/>
    <n v="62.85"/>
    <n v="63.35"/>
    <n v="52.01"/>
    <s v="08/01/2019"/>
    <x v="6"/>
    <x v="0"/>
    <n v="10"/>
    <s v="01-10"/>
  </r>
  <r>
    <x v="2110"/>
    <x v="30"/>
    <n v="60.6"/>
    <n v="60.75"/>
    <n v="45.99"/>
    <s v="08/01/2019"/>
    <x v="6"/>
    <x v="0"/>
    <n v="11"/>
    <s v="01-11"/>
  </r>
  <r>
    <x v="2111"/>
    <x v="34"/>
    <n v="59.08"/>
    <n v="59.19"/>
    <n v="40.799999999999997"/>
    <s v="08/01/2019"/>
    <x v="6"/>
    <x v="0"/>
    <n v="12"/>
    <s v="01-12"/>
  </r>
  <r>
    <x v="2112"/>
    <x v="4"/>
    <n v="60.47"/>
    <n v="60.53"/>
    <n v="33.799999999999997"/>
    <s v="08/01/2019"/>
    <x v="6"/>
    <x v="0"/>
    <n v="13"/>
    <s v="01-13"/>
  </r>
  <r>
    <x v="2113"/>
    <x v="68"/>
    <n v="63.97"/>
    <n v="64.77"/>
    <n v="56.98"/>
    <s v="08/01/2019"/>
    <x v="6"/>
    <x v="0"/>
    <n v="14"/>
    <s v="01-14"/>
  </r>
  <r>
    <x v="2114"/>
    <x v="4"/>
    <n v="60.49"/>
    <n v="60.84"/>
    <n v="49.7"/>
    <s v="15/01/2019"/>
    <x v="6"/>
    <x v="0"/>
    <n v="15"/>
    <s v="01-15"/>
  </r>
  <r>
    <x v="2115"/>
    <x v="45"/>
    <n v="61.81"/>
    <n v="62.12"/>
    <n v="50.53"/>
    <s v="15/01/2019"/>
    <x v="6"/>
    <x v="0"/>
    <n v="16"/>
    <s v="01-16"/>
  </r>
  <r>
    <x v="2116"/>
    <x v="32"/>
    <n v="61.19"/>
    <n v="62.16"/>
    <n v="50.35"/>
    <s v="15/01/2019"/>
    <x v="6"/>
    <x v="0"/>
    <n v="17"/>
    <s v="01-17"/>
  </r>
  <r>
    <x v="2117"/>
    <x v="50"/>
    <n v="62.59"/>
    <n v="62.81"/>
    <n v="49.82"/>
    <s v="15/01/2019"/>
    <x v="6"/>
    <x v="0"/>
    <n v="18"/>
    <s v="01-18"/>
  </r>
  <r>
    <x v="2118"/>
    <x v="13"/>
    <n v="61.94"/>
    <n v="62.08"/>
    <n v="47.11"/>
    <s v="15/01/2019"/>
    <x v="6"/>
    <x v="0"/>
    <n v="19"/>
    <s v="01-19"/>
  </r>
  <r>
    <x v="2119"/>
    <x v="18"/>
    <n v="61.49"/>
    <n v="61.57"/>
    <n v="41.84"/>
    <s v="15/01/2019"/>
    <x v="6"/>
    <x v="0"/>
    <n v="20"/>
    <s v="01-20"/>
  </r>
  <r>
    <x v="2120"/>
    <x v="43"/>
    <n v="63.11"/>
    <n v="63.39"/>
    <n v="51.05"/>
    <s v="15/01/2019"/>
    <x v="6"/>
    <x v="0"/>
    <n v="21"/>
    <s v="01-21"/>
  </r>
  <r>
    <x v="2121"/>
    <x v="31"/>
    <n v="64.489999999999995"/>
    <n v="64.97"/>
    <n v="55.01"/>
    <s v="22/01/2019"/>
    <x v="6"/>
    <x v="0"/>
    <n v="22"/>
    <s v="01-22"/>
  </r>
  <r>
    <x v="2122"/>
    <x v="52"/>
    <n v="63.46"/>
    <n v="63.64"/>
    <n v="48.7"/>
    <s v="22/01/2019"/>
    <x v="6"/>
    <x v="0"/>
    <n v="23"/>
    <s v="01-23"/>
  </r>
  <r>
    <x v="2123"/>
    <x v="20"/>
    <n v="63.97"/>
    <n v="64.19"/>
    <n v="50.85"/>
    <s v="22/01/2019"/>
    <x v="6"/>
    <x v="0"/>
    <n v="24"/>
    <s v="01-24"/>
  </r>
  <r>
    <x v="2124"/>
    <x v="19"/>
    <n v="62.74"/>
    <n v="63.06"/>
    <n v="51.07"/>
    <s v="22/01/2019"/>
    <x v="6"/>
    <x v="0"/>
    <n v="25"/>
    <s v="01-25"/>
  </r>
  <r>
    <x v="2125"/>
    <x v="5"/>
    <n v="60.76"/>
    <n v="60.96"/>
    <n v="42.69"/>
    <s v="22/01/2019"/>
    <x v="6"/>
    <x v="0"/>
    <n v="26"/>
    <s v="01-26"/>
  </r>
  <r>
    <x v="2126"/>
    <x v="45"/>
    <n v="62.4"/>
    <n v="62.73"/>
    <n v="46.24"/>
    <s v="22/01/2019"/>
    <x v="6"/>
    <x v="0"/>
    <n v="27"/>
    <s v="01-27"/>
  </r>
  <r>
    <x v="2127"/>
    <x v="86"/>
    <n v="67.14"/>
    <n v="67.28"/>
    <n v="51.93"/>
    <s v="22/01/2019"/>
    <x v="6"/>
    <x v="0"/>
    <n v="28"/>
    <s v="01-28"/>
  </r>
  <r>
    <x v="2128"/>
    <x v="29"/>
    <n v="61.37"/>
    <n v="61.48"/>
    <n v="45.29"/>
    <s v="05/03/2019"/>
    <x v="6"/>
    <x v="2"/>
    <n v="5"/>
    <s v="03-05"/>
  </r>
  <r>
    <x v="2129"/>
    <x v="47"/>
    <n v="62.24"/>
    <n v="63.92"/>
    <n v="58.9"/>
    <s v="05/03/2019"/>
    <x v="6"/>
    <x v="2"/>
    <n v="6"/>
    <s v="03-06"/>
  </r>
  <r>
    <x v="2130"/>
    <x v="86"/>
    <n v="62.34"/>
    <n v="65.209999999999994"/>
    <n v="53.02"/>
    <s v="05/03/2019"/>
    <x v="6"/>
    <x v="2"/>
    <n v="7"/>
    <s v="03-07"/>
  </r>
  <r>
    <x v="2131"/>
    <x v="27"/>
    <n v="61.09"/>
    <n v="61.31"/>
    <n v="45.68"/>
    <s v="05/03/2019"/>
    <x v="6"/>
    <x v="2"/>
    <n v="8"/>
    <s v="03-08"/>
  </r>
  <r>
    <x v="2132"/>
    <x v="39"/>
    <n v="61.01"/>
    <n v="61.18"/>
    <n v="45.42"/>
    <s v="05/03/2019"/>
    <x v="6"/>
    <x v="2"/>
    <n v="9"/>
    <s v="03-09"/>
  </r>
  <r>
    <x v="2133"/>
    <x v="18"/>
    <n v="62.05"/>
    <n v="62.17"/>
    <n v="46.77"/>
    <s v="05/03/2019"/>
    <x v="6"/>
    <x v="2"/>
    <n v="10"/>
    <s v="03-10"/>
  </r>
  <r>
    <x v="2134"/>
    <x v="51"/>
    <n v="61.86"/>
    <n v="62.24"/>
    <n v="49.28"/>
    <s v="05/03/2019"/>
    <x v="6"/>
    <x v="2"/>
    <n v="11"/>
    <s v="03-11"/>
  </r>
  <r>
    <x v="2135"/>
    <x v="55"/>
    <n v="59.82"/>
    <n v="60.44"/>
    <n v="47.26"/>
    <s v="12/03/2019"/>
    <x v="6"/>
    <x v="2"/>
    <n v="12"/>
    <s v="03-12"/>
  </r>
  <r>
    <x v="2136"/>
    <x v="46"/>
    <n v="61.1"/>
    <n v="62.31"/>
    <n v="54.57"/>
    <s v="12/03/2019"/>
    <x v="6"/>
    <x v="2"/>
    <n v="13"/>
    <s v="03-13"/>
  </r>
  <r>
    <x v="2137"/>
    <x v="50"/>
    <n v="61.52"/>
    <n v="61.68"/>
    <n v="47.32"/>
    <s v="12/03/2019"/>
    <x v="6"/>
    <x v="2"/>
    <n v="14"/>
    <s v="03-14"/>
  </r>
  <r>
    <x v="2138"/>
    <x v="69"/>
    <n v="62.2"/>
    <n v="62.75"/>
    <n v="53.52"/>
    <s v="12/03/2019"/>
    <x v="6"/>
    <x v="2"/>
    <n v="15"/>
    <s v="03-15"/>
  </r>
  <r>
    <x v="2139"/>
    <x v="41"/>
    <n v="62.15"/>
    <n v="62.31"/>
    <n v="48.05"/>
    <s v="12/03/2019"/>
    <x v="6"/>
    <x v="2"/>
    <n v="16"/>
    <s v="03-16"/>
  </r>
  <r>
    <x v="2140"/>
    <x v="47"/>
    <n v="63.02"/>
    <n v="63.04"/>
    <n v="40.31"/>
    <s v="12/03/2019"/>
    <x v="6"/>
    <x v="2"/>
    <n v="17"/>
    <s v="03-17"/>
  </r>
  <r>
    <x v="2141"/>
    <x v="67"/>
    <n v="63.2"/>
    <n v="67.36"/>
    <n v="65.25"/>
    <s v="12/03/2019"/>
    <x v="6"/>
    <x v="2"/>
    <n v="18"/>
    <s v="03-18"/>
  </r>
  <r>
    <x v="2142"/>
    <x v="58"/>
    <n v="62.13"/>
    <n v="62.8"/>
    <n v="54.34"/>
    <s v="19/03/2019"/>
    <x v="6"/>
    <x v="2"/>
    <n v="19"/>
    <s v="03-19"/>
  </r>
  <r>
    <x v="2143"/>
    <x v="61"/>
    <n v="61"/>
    <n v="61.38"/>
    <n v="48.01"/>
    <s v="19/03/2019"/>
    <x v="6"/>
    <x v="2"/>
    <n v="20"/>
    <s v="03-20"/>
  </r>
  <r>
    <x v="2144"/>
    <x v="51"/>
    <n v="62.09"/>
    <n v="62.34"/>
    <n v="48.12"/>
    <s v="19/03/2019"/>
    <x v="6"/>
    <x v="2"/>
    <n v="21"/>
    <s v="03-21"/>
  </r>
  <r>
    <x v="2145"/>
    <x v="69"/>
    <n v="62.16"/>
    <n v="62.33"/>
    <n v="47.83"/>
    <s v="19/03/2019"/>
    <x v="6"/>
    <x v="2"/>
    <n v="22"/>
    <s v="03-22"/>
  </r>
  <r>
    <x v="2146"/>
    <x v="30"/>
    <n v="61.04"/>
    <n v="61.4"/>
    <n v="50.12"/>
    <s v="19/03/2019"/>
    <x v="6"/>
    <x v="2"/>
    <n v="23"/>
    <s v="03-23"/>
  </r>
  <r>
    <x v="2147"/>
    <x v="29"/>
    <n v="61.9"/>
    <n v="61.9"/>
    <n v="33.1"/>
    <s v="19/03/2019"/>
    <x v="6"/>
    <x v="2"/>
    <n v="24"/>
    <s v="03-24"/>
  </r>
  <r>
    <x v="2148"/>
    <x v="47"/>
    <n v="62.22"/>
    <n v="63.93"/>
    <n v="52.65"/>
    <s v="19/03/2019"/>
    <x v="6"/>
    <x v="2"/>
    <n v="25"/>
    <s v="03-25"/>
  </r>
  <r>
    <x v="2149"/>
    <x v="49"/>
    <n v="63.61"/>
    <n v="66.66"/>
    <n v="55.54"/>
    <s v="26/03/2019"/>
    <x v="6"/>
    <x v="2"/>
    <n v="26"/>
    <s v="03-26"/>
  </r>
  <r>
    <x v="2150"/>
    <x v="50"/>
    <n v="60.64"/>
    <n v="73.8"/>
    <n v="63.74"/>
    <s v="26/03/2019"/>
    <x v="6"/>
    <x v="2"/>
    <n v="27"/>
    <s v="03-27"/>
  </r>
  <r>
    <x v="2151"/>
    <x v="52"/>
    <n v="60.81"/>
    <n v="61.11"/>
    <n v="47.78"/>
    <s v="26/03/2019"/>
    <x v="6"/>
    <x v="2"/>
    <n v="28"/>
    <s v="03-28"/>
  </r>
  <r>
    <x v="2152"/>
    <x v="53"/>
    <n v="62.09"/>
    <n v="62.38"/>
    <n v="50.24"/>
    <s v="26/03/2019"/>
    <x v="6"/>
    <x v="2"/>
    <n v="29"/>
    <s v="03-29"/>
  </r>
  <r>
    <x v="2153"/>
    <x v="39"/>
    <n v="61.19"/>
    <n v="61.94"/>
    <n v="53.78"/>
    <s v="26/03/2019"/>
    <x v="6"/>
    <x v="2"/>
    <n v="30"/>
    <s v="03-30"/>
  </r>
  <r>
    <x v="2154"/>
    <x v="54"/>
    <n v="61.82"/>
    <n v="62.03"/>
    <n v="48.66"/>
    <s v="26/03/2019"/>
    <x v="6"/>
    <x v="2"/>
    <n v="31"/>
    <s v="03-31"/>
  </r>
  <r>
    <x v="2155"/>
    <x v="74"/>
    <n v="62.13"/>
    <n v="62.26"/>
    <n v="45.75"/>
    <s v="26/03/2019"/>
    <x v="6"/>
    <x v="3"/>
    <n v="1"/>
    <s v="04-01"/>
  </r>
  <r>
    <x v="2156"/>
    <x v="68"/>
    <n v="61.34"/>
    <n v="61.51"/>
    <n v="47.21"/>
    <s v="02/04/2019"/>
    <x v="6"/>
    <x v="3"/>
    <n v="2"/>
    <s v="04-02"/>
  </r>
  <r>
    <x v="2157"/>
    <x v="43"/>
    <n v="61.32"/>
    <n v="61.45"/>
    <n v="44.83"/>
    <s v="02/04/2019"/>
    <x v="6"/>
    <x v="3"/>
    <n v="3"/>
    <s v="04-03"/>
  </r>
  <r>
    <x v="2158"/>
    <x v="101"/>
    <n v="62.91"/>
    <n v="63.24"/>
    <n v="51.11"/>
    <s v="02/04/2019"/>
    <x v="6"/>
    <x v="3"/>
    <n v="4"/>
    <s v="04-04"/>
  </r>
  <r>
    <x v="2159"/>
    <x v="56"/>
    <n v="62.6"/>
    <n v="62.95"/>
    <n v="51.16"/>
    <s v="02/04/2019"/>
    <x v="6"/>
    <x v="3"/>
    <n v="5"/>
    <s v="04-05"/>
  </r>
  <r>
    <x v="2160"/>
    <x v="29"/>
    <n v="61.24"/>
    <n v="61.57"/>
    <n v="48.89"/>
    <s v="02/04/2019"/>
    <x v="6"/>
    <x v="3"/>
    <n v="6"/>
    <s v="04-06"/>
  </r>
  <r>
    <x v="2161"/>
    <x v="52"/>
    <n v="62.72"/>
    <n v="62.81"/>
    <n v="45.91"/>
    <s v="02/04/2019"/>
    <x v="6"/>
    <x v="3"/>
    <n v="7"/>
    <s v="04-07"/>
  </r>
  <r>
    <x v="2162"/>
    <x v="48"/>
    <n v="63.96"/>
    <n v="65.319999999999993"/>
    <n v="55.58"/>
    <s v="02/04/2019"/>
    <x v="6"/>
    <x v="3"/>
    <n v="8"/>
    <s v="04-08"/>
  </r>
  <r>
    <x v="2163"/>
    <x v="49"/>
    <n v="62.77"/>
    <n v="63.37"/>
    <n v="54.45"/>
    <s v="09/04/2019"/>
    <x v="6"/>
    <x v="3"/>
    <n v="9"/>
    <s v="04-09"/>
  </r>
  <r>
    <x v="2164"/>
    <x v="55"/>
    <n v="61.96"/>
    <n v="62.44"/>
    <n v="52.24"/>
    <s v="09/04/2019"/>
    <x v="6"/>
    <x v="3"/>
    <n v="10"/>
    <s v="04-10"/>
  </r>
  <r>
    <x v="2165"/>
    <x v="74"/>
    <n v="62.91"/>
    <n v="63.57"/>
    <n v="51.22"/>
    <s v="09/04/2019"/>
    <x v="6"/>
    <x v="3"/>
    <n v="11"/>
    <s v="04-11"/>
  </r>
  <r>
    <x v="2166"/>
    <x v="75"/>
    <n v="62.68"/>
    <n v="62.92"/>
    <n v="49.86"/>
    <s v="09/04/2019"/>
    <x v="6"/>
    <x v="3"/>
    <n v="12"/>
    <s v="04-12"/>
  </r>
  <r>
    <x v="2167"/>
    <x v="55"/>
    <n v="62.08"/>
    <n v="62.11"/>
    <n v="40.590000000000003"/>
    <s v="09/04/2019"/>
    <x v="6"/>
    <x v="3"/>
    <n v="13"/>
    <s v="04-13"/>
  </r>
  <r>
    <x v="2168"/>
    <x v="50"/>
    <n v="62.66"/>
    <n v="62.71"/>
    <n v="39.21"/>
    <s v="09/04/2019"/>
    <x v="6"/>
    <x v="3"/>
    <n v="14"/>
    <s v="04-14"/>
  </r>
  <r>
    <x v="2169"/>
    <x v="43"/>
    <n v="61.82"/>
    <n v="62.05"/>
    <n v="49.22"/>
    <s v="09/04/2019"/>
    <x v="6"/>
    <x v="3"/>
    <n v="15"/>
    <s v="04-15"/>
  </r>
  <r>
    <x v="2170"/>
    <x v="86"/>
    <n v="62.32"/>
    <n v="62.43"/>
    <n v="46.62"/>
    <s v="16/04/2019"/>
    <x v="6"/>
    <x v="3"/>
    <n v="16"/>
    <s v="04-16"/>
  </r>
  <r>
    <x v="2171"/>
    <x v="48"/>
    <n v="61.78"/>
    <n v="62.14"/>
    <n v="51.17"/>
    <s v="16/04/2019"/>
    <x v="6"/>
    <x v="3"/>
    <n v="17"/>
    <s v="04-17"/>
  </r>
  <r>
    <x v="2172"/>
    <x v="88"/>
    <n v="61.5"/>
    <n v="61.84"/>
    <n v="50.55"/>
    <s v="16/04/2019"/>
    <x v="6"/>
    <x v="3"/>
    <n v="18"/>
    <s v="04-18"/>
  </r>
  <r>
    <x v="2173"/>
    <x v="90"/>
    <n v="62.79"/>
    <n v="62.85"/>
    <n v="42.42"/>
    <s v="16/04/2019"/>
    <x v="6"/>
    <x v="3"/>
    <n v="19"/>
    <s v="04-19"/>
  </r>
  <r>
    <x v="2174"/>
    <x v="50"/>
    <n v="62.45"/>
    <n v="62.55"/>
    <n v="45.06"/>
    <s v="16/04/2019"/>
    <x v="6"/>
    <x v="3"/>
    <n v="20"/>
    <s v="04-20"/>
  </r>
  <r>
    <x v="2175"/>
    <x v="43"/>
    <n v="61.78"/>
    <n v="61.78"/>
    <n v="0"/>
    <s v="16/04/2019"/>
    <x v="6"/>
    <x v="3"/>
    <n v="21"/>
    <s v="04-21"/>
  </r>
  <r>
    <x v="2176"/>
    <x v="55"/>
    <n v="61.27"/>
    <n v="61.27"/>
    <n v="34.65"/>
    <s v="16/04/2019"/>
    <x v="6"/>
    <x v="3"/>
    <n v="22"/>
    <s v="04-22"/>
  </r>
  <r>
    <x v="2177"/>
    <x v="67"/>
    <n v="63.26"/>
    <n v="63.29"/>
    <n v="41.2"/>
    <s v="23/04/2019"/>
    <x v="6"/>
    <x v="3"/>
    <n v="23"/>
    <s v="04-23"/>
  </r>
  <r>
    <x v="2178"/>
    <x v="74"/>
    <n v="61.73"/>
    <n v="61.83"/>
    <n v="44.84"/>
    <s v="23/04/2019"/>
    <x v="6"/>
    <x v="3"/>
    <n v="24"/>
    <s v="04-24"/>
  </r>
  <r>
    <x v="2179"/>
    <x v="49"/>
    <n v="62.52"/>
    <n v="63.12"/>
    <n v="54.21"/>
    <s v="23/04/2019"/>
    <x v="6"/>
    <x v="3"/>
    <n v="25"/>
    <s v="04-25"/>
  </r>
  <r>
    <x v="2180"/>
    <x v="70"/>
    <n v="62.66"/>
    <n v="62.77"/>
    <n v="46.77"/>
    <s v="23/04/2019"/>
    <x v="6"/>
    <x v="3"/>
    <n v="26"/>
    <s v="04-26"/>
  </r>
  <r>
    <x v="2181"/>
    <x v="52"/>
    <n v="61.25"/>
    <n v="61.32"/>
    <n v="38.380000000000003"/>
    <s v="23/04/2019"/>
    <x v="6"/>
    <x v="3"/>
    <n v="27"/>
    <s v="04-27"/>
  </r>
  <r>
    <x v="2182"/>
    <x v="54"/>
    <n v="62.67"/>
    <n v="62.71"/>
    <n v="42.32"/>
    <s v="23/04/2019"/>
    <x v="6"/>
    <x v="3"/>
    <n v="28"/>
    <s v="04-28"/>
  </r>
  <r>
    <x v="2183"/>
    <x v="71"/>
    <n v="63.8"/>
    <n v="64.040000000000006"/>
    <n v="51.35"/>
    <s v="23/04/2019"/>
    <x v="6"/>
    <x v="3"/>
    <n v="29"/>
    <s v="04-29"/>
  </r>
  <r>
    <x v="2184"/>
    <x v="102"/>
    <n v="62.96"/>
    <n v="63.05"/>
    <n v="46.04"/>
    <s v="30/04/2019"/>
    <x v="6"/>
    <x v="3"/>
    <n v="30"/>
    <s v="04-30"/>
  </r>
  <r>
    <x v="2185"/>
    <x v="56"/>
    <n v="61.95"/>
    <n v="61.96"/>
    <n v="36.450000000000003"/>
    <s v="30/04/2019"/>
    <x v="6"/>
    <x v="4"/>
    <n v="1"/>
    <s v="05-01"/>
  </r>
  <r>
    <x v="2186"/>
    <x v="71"/>
    <n v="61.99"/>
    <n v="62.15"/>
    <n v="47.77"/>
    <s v="30/04/2019"/>
    <x v="6"/>
    <x v="4"/>
    <n v="2"/>
    <s v="05-02"/>
  </r>
  <r>
    <x v="2187"/>
    <x v="85"/>
    <n v="63.18"/>
    <n v="63.43"/>
    <n v="50.89"/>
    <s v="30/04/2019"/>
    <x v="6"/>
    <x v="4"/>
    <n v="3"/>
    <s v="05-03"/>
  </r>
  <r>
    <x v="2188"/>
    <x v="59"/>
    <n v="62.78"/>
    <n v="62.79"/>
    <n v="35.35"/>
    <s v="30/04/2019"/>
    <x v="6"/>
    <x v="4"/>
    <n v="4"/>
    <s v="05-04"/>
  </r>
  <r>
    <x v="2189"/>
    <x v="51"/>
    <n v="63.39"/>
    <n v="64.11"/>
    <n v="55.61"/>
    <s v="30/04/2019"/>
    <x v="6"/>
    <x v="4"/>
    <n v="5"/>
    <s v="05-05"/>
  </r>
  <r>
    <x v="2190"/>
    <x v="67"/>
    <n v="63.19"/>
    <n v="63.65"/>
    <n v="52.68"/>
    <s v="30/04/2019"/>
    <x v="6"/>
    <x v="4"/>
    <n v="6"/>
    <s v="05-06"/>
  </r>
  <r>
    <x v="2191"/>
    <x v="49"/>
    <n v="62.37"/>
    <n v="62.55"/>
    <n v="48.75"/>
    <s v="07/05/2019"/>
    <x v="6"/>
    <x v="4"/>
    <n v="7"/>
    <s v="05-07"/>
  </r>
  <r>
    <x v="2192"/>
    <x v="49"/>
    <n v="62.3"/>
    <n v="62.57"/>
    <n v="48.96"/>
    <s v="07/05/2019"/>
    <x v="6"/>
    <x v="4"/>
    <n v="8"/>
    <s v="05-08"/>
  </r>
  <r>
    <x v="2193"/>
    <x v="88"/>
    <n v="62.62"/>
    <n v="62.83"/>
    <n v="49.59"/>
    <s v="07/05/2019"/>
    <x v="6"/>
    <x v="4"/>
    <n v="9"/>
    <s v="05-09"/>
  </r>
  <r>
    <x v="2194"/>
    <x v="88"/>
    <n v="62.57"/>
    <n v="63.81"/>
    <n v="50.94"/>
    <s v="07/05/2019"/>
    <x v="6"/>
    <x v="4"/>
    <n v="10"/>
    <s v="05-10"/>
  </r>
  <r>
    <x v="2195"/>
    <x v="71"/>
    <n v="65.819999999999993"/>
    <n v="65.92"/>
    <n v="48.9"/>
    <s v="07/05/2019"/>
    <x v="6"/>
    <x v="4"/>
    <n v="11"/>
    <s v="05-11"/>
  </r>
  <r>
    <x v="2196"/>
    <x v="93"/>
    <n v="67.25"/>
    <n v="67.83"/>
    <n v="56.02"/>
    <s v="07/05/2019"/>
    <x v="6"/>
    <x v="4"/>
    <n v="12"/>
    <s v="05-12"/>
  </r>
  <r>
    <x v="2197"/>
    <x v="94"/>
    <n v="66.819999999999993"/>
    <n v="68.67"/>
    <n v="59.12"/>
    <s v="07/05/2019"/>
    <x v="6"/>
    <x v="4"/>
    <n v="13"/>
    <s v="05-13"/>
  </r>
  <r>
    <x v="2198"/>
    <x v="59"/>
    <n v="61.12"/>
    <n v="61.38"/>
    <n v="47.24"/>
    <s v="14/05/2019"/>
    <x v="6"/>
    <x v="4"/>
    <n v="14"/>
    <s v="05-14"/>
  </r>
  <r>
    <x v="2199"/>
    <x v="86"/>
    <n v="63.25"/>
    <n v="63.59"/>
    <n v="52.02"/>
    <s v="14/05/2019"/>
    <x v="6"/>
    <x v="4"/>
    <n v="15"/>
    <s v="05-15"/>
  </r>
  <r>
    <x v="2200"/>
    <x v="71"/>
    <n v="62.55"/>
    <n v="62.98"/>
    <n v="52.43"/>
    <s v="14/05/2019"/>
    <x v="6"/>
    <x v="4"/>
    <n v="16"/>
    <s v="05-16"/>
  </r>
  <r>
    <x v="2201"/>
    <x v="75"/>
    <n v="61.66"/>
    <n v="61.71"/>
    <n v="42.36"/>
    <s v="14/05/2019"/>
    <x v="6"/>
    <x v="4"/>
    <n v="17"/>
    <s v="05-17"/>
  </r>
  <r>
    <x v="2202"/>
    <x v="71"/>
    <n v="64.260000000000005"/>
    <n v="64.56"/>
    <n v="52.78"/>
    <s v="14/05/2019"/>
    <x v="6"/>
    <x v="4"/>
    <n v="18"/>
    <s v="05-18"/>
  </r>
  <r>
    <x v="2203"/>
    <x v="51"/>
    <n v="62.96"/>
    <n v="63"/>
    <n v="36.5"/>
    <s v="14/05/2019"/>
    <x v="6"/>
    <x v="4"/>
    <n v="19"/>
    <s v="05-19"/>
  </r>
  <r>
    <x v="2204"/>
    <x v="86"/>
    <n v="63.76"/>
    <n v="64.349999999999994"/>
    <n v="55"/>
    <s v="14/05/2019"/>
    <x v="6"/>
    <x v="4"/>
    <n v="20"/>
    <s v="05-20"/>
  </r>
  <r>
    <x v="2205"/>
    <x v="29"/>
    <n v="61.83"/>
    <n v="62.3"/>
    <n v="52.02"/>
    <s v="21/05/2019"/>
    <x v="6"/>
    <x v="4"/>
    <n v="21"/>
    <s v="05-21"/>
  </r>
  <r>
    <x v="2206"/>
    <x v="49"/>
    <n v="62.32"/>
    <n v="62.46"/>
    <n v="46.74"/>
    <s v="21/05/2019"/>
    <x v="6"/>
    <x v="4"/>
    <n v="22"/>
    <s v="05-22"/>
  </r>
  <r>
    <x v="2207"/>
    <x v="69"/>
    <n v="62.29"/>
    <n v="62.81"/>
    <n v="46.62"/>
    <s v="21/05/2019"/>
    <x v="6"/>
    <x v="4"/>
    <n v="23"/>
    <s v="05-23"/>
  </r>
  <r>
    <x v="2208"/>
    <x v="70"/>
    <n v="62.82"/>
    <n v="63.04"/>
    <n v="49.39"/>
    <s v="21/05/2019"/>
    <x v="6"/>
    <x v="4"/>
    <n v="24"/>
    <s v="05-24"/>
  </r>
  <r>
    <x v="2209"/>
    <x v="93"/>
    <n v="65.52"/>
    <n v="65.52"/>
    <n v="35.020000000000003"/>
    <s v="21/05/2019"/>
    <x v="6"/>
    <x v="4"/>
    <n v="25"/>
    <s v="05-25"/>
  </r>
  <r>
    <x v="2210"/>
    <x v="75"/>
    <n v="64.28"/>
    <n v="64.290000000000006"/>
    <n v="36.68"/>
    <s v="21/05/2019"/>
    <x v="6"/>
    <x v="4"/>
    <n v="26"/>
    <s v="05-26"/>
  </r>
  <r>
    <x v="2211"/>
    <x v="84"/>
    <n v="63.93"/>
    <n v="64.13"/>
    <n v="49.73"/>
    <s v="21/05/2019"/>
    <x v="6"/>
    <x v="4"/>
    <n v="27"/>
    <s v="05-27"/>
  </r>
  <r>
    <x v="2212"/>
    <x v="70"/>
    <n v="65.099999999999994"/>
    <n v="65.260000000000005"/>
    <n v="50.64"/>
    <s v="28/05/2019"/>
    <x v="6"/>
    <x v="4"/>
    <n v="28"/>
    <s v="05-28"/>
  </r>
  <r>
    <x v="2213"/>
    <x v="103"/>
    <n v="67.2"/>
    <n v="67.290000000000006"/>
    <n v="50.21"/>
    <s v="28/05/2019"/>
    <x v="6"/>
    <x v="4"/>
    <n v="29"/>
    <s v="05-29"/>
  </r>
  <r>
    <x v="2214"/>
    <x v="90"/>
    <n v="62.45"/>
    <n v="62.64"/>
    <n v="46.99"/>
    <s v="28/05/2019"/>
    <x v="6"/>
    <x v="4"/>
    <n v="30"/>
    <s v="05-30"/>
  </r>
  <r>
    <x v="2215"/>
    <x v="82"/>
    <n v="62.51"/>
    <n v="62.56"/>
    <n v="43.4"/>
    <s v="28/05/2019"/>
    <x v="6"/>
    <x v="4"/>
    <n v="31"/>
    <s v="05-31"/>
  </r>
  <r>
    <x v="2216"/>
    <x v="59"/>
    <n v="62.5"/>
    <n v="62.5"/>
    <n v="0"/>
    <s v="28/05/2019"/>
    <x v="6"/>
    <x v="5"/>
    <n v="1"/>
    <s v="06-01"/>
  </r>
  <r>
    <x v="2217"/>
    <x v="88"/>
    <n v="62.3"/>
    <n v="62.6"/>
    <n v="50.6"/>
    <s v="28/05/2019"/>
    <x v="6"/>
    <x v="5"/>
    <n v="2"/>
    <s v="06-02"/>
  </r>
  <r>
    <x v="2218"/>
    <x v="71"/>
    <n v="62.7"/>
    <n v="62.8"/>
    <n v="45.6"/>
    <s v="28/05/2019"/>
    <x v="6"/>
    <x v="5"/>
    <n v="3"/>
    <s v="06-03"/>
  </r>
  <r>
    <x v="2219"/>
    <x v="56"/>
    <n v="62"/>
    <n v="62.1"/>
    <n v="46"/>
    <s v="04/06/2019"/>
    <x v="6"/>
    <x v="5"/>
    <n v="4"/>
    <s v="06-04"/>
  </r>
  <r>
    <x v="2220"/>
    <x v="49"/>
    <n v="61.6"/>
    <n v="61.8"/>
    <n v="47.2"/>
    <s v="04/06/2019"/>
    <x v="6"/>
    <x v="5"/>
    <n v="5"/>
    <s v="06-05"/>
  </r>
  <r>
    <x v="2221"/>
    <x v="80"/>
    <n v="63"/>
    <n v="63.1"/>
    <n v="47.8"/>
    <s v="04/06/2019"/>
    <x v="6"/>
    <x v="5"/>
    <n v="6"/>
    <s v="06-06"/>
  </r>
  <r>
    <x v="2222"/>
    <x v="72"/>
    <n v="62.1"/>
    <n v="62.1"/>
    <n v="42.8"/>
    <s v="04/06/2019"/>
    <x v="6"/>
    <x v="5"/>
    <n v="7"/>
    <s v="06-07"/>
  </r>
  <r>
    <x v="2223"/>
    <x v="51"/>
    <n v="63"/>
    <n v="63"/>
    <n v="0"/>
    <s v="04/06/2019"/>
    <x v="6"/>
    <x v="5"/>
    <n v="8"/>
    <s v="06-08"/>
  </r>
  <r>
    <x v="2224"/>
    <x v="81"/>
    <n v="62.7"/>
    <n v="62.7"/>
    <n v="0"/>
    <s v="04/06/2019"/>
    <x v="6"/>
    <x v="5"/>
    <n v="9"/>
    <s v="06-09"/>
  </r>
  <r>
    <x v="2225"/>
    <x v="82"/>
    <n v="63"/>
    <n v="63.1"/>
    <n v="42.4"/>
    <s v="04/06/2019"/>
    <x v="6"/>
    <x v="5"/>
    <n v="10"/>
    <s v="06-10"/>
  </r>
  <r>
    <x v="2226"/>
    <x v="81"/>
    <n v="62.2"/>
    <n v="62.4"/>
    <n v="50.3"/>
    <s v="11/06/2019"/>
    <x v="6"/>
    <x v="5"/>
    <n v="11"/>
    <s v="06-11"/>
  </r>
  <r>
    <x v="2227"/>
    <x v="94"/>
    <n v="62.2"/>
    <n v="62.2"/>
    <n v="39.1"/>
    <s v="11/06/2019"/>
    <x v="6"/>
    <x v="5"/>
    <n v="12"/>
    <s v="06-12"/>
  </r>
  <r>
    <x v="2228"/>
    <x v="102"/>
    <n v="62.6"/>
    <n v="62.7"/>
    <n v="48.4"/>
    <s v="11/06/2019"/>
    <x v="6"/>
    <x v="5"/>
    <n v="13"/>
    <s v="06-13"/>
  </r>
  <r>
    <x v="2229"/>
    <x v="90"/>
    <n v="62.5"/>
    <n v="62.6"/>
    <n v="33.799999999999997"/>
    <s v="11/06/2019"/>
    <x v="6"/>
    <x v="5"/>
    <n v="14"/>
    <s v="06-14"/>
  </r>
  <r>
    <x v="2230"/>
    <x v="68"/>
    <n v="62.1"/>
    <n v="62.1"/>
    <n v="41.8"/>
    <s v="11/06/2019"/>
    <x v="6"/>
    <x v="5"/>
    <n v="15"/>
    <s v="06-15"/>
  </r>
  <r>
    <x v="2231"/>
    <x v="72"/>
    <n v="62.3"/>
    <n v="62.5"/>
    <n v="48.6"/>
    <s v="11/06/2019"/>
    <x v="6"/>
    <x v="5"/>
    <n v="16"/>
    <s v="06-16"/>
  </r>
  <r>
    <x v="2232"/>
    <x v="82"/>
    <n v="62.6"/>
    <n v="62.7"/>
    <n v="47.9"/>
    <s v="11/06/2019"/>
    <x v="6"/>
    <x v="5"/>
    <n v="17"/>
    <s v="06-17"/>
  </r>
  <r>
    <x v="2233"/>
    <x v="42"/>
    <m/>
    <m/>
    <m/>
    <s v="18/06/2019"/>
    <x v="6"/>
    <x v="5"/>
    <n v="18"/>
    <s v="06-18"/>
  </r>
  <r>
    <x v="2234"/>
    <x v="91"/>
    <n v="62.9"/>
    <n v="63"/>
    <n v="45"/>
    <s v="18/06/2019"/>
    <x v="6"/>
    <x v="5"/>
    <n v="19"/>
    <s v="06-19"/>
  </r>
  <r>
    <x v="2235"/>
    <x v="86"/>
    <n v="62.1"/>
    <n v="62.3"/>
    <n v="47.6"/>
    <s v="18/06/2019"/>
    <x v="6"/>
    <x v="5"/>
    <n v="20"/>
    <s v="06-20"/>
  </r>
  <r>
    <x v="2236"/>
    <x v="93"/>
    <n v="62.6"/>
    <n v="62.7"/>
    <n v="41.4"/>
    <s v="18/06/2019"/>
    <x v="6"/>
    <x v="5"/>
    <n v="21"/>
    <s v="06-21"/>
  </r>
  <r>
    <x v="2237"/>
    <x v="53"/>
    <n v="64.5"/>
    <n v="64.7"/>
    <n v="51.7"/>
    <s v="18/06/2019"/>
    <x v="6"/>
    <x v="5"/>
    <n v="22"/>
    <s v="06-22"/>
  </r>
  <r>
    <x v="2238"/>
    <x v="80"/>
    <n v="64.2"/>
    <n v="64.2"/>
    <n v="34.9"/>
    <s v="18/06/2019"/>
    <x v="6"/>
    <x v="5"/>
    <n v="23"/>
    <s v="06-23"/>
  </r>
  <r>
    <x v="2239"/>
    <x v="104"/>
    <n v="63.5"/>
    <n v="63.5"/>
    <n v="45.6"/>
    <s v="18/06/2019"/>
    <x v="6"/>
    <x v="5"/>
    <n v="24"/>
    <s v="06-24"/>
  </r>
  <r>
    <x v="2240"/>
    <x v="94"/>
    <n v="64"/>
    <n v="64"/>
    <n v="38.9"/>
    <s v="25/06/2019"/>
    <x v="6"/>
    <x v="5"/>
    <n v="25"/>
    <s v="06-25"/>
  </r>
  <r>
    <x v="2241"/>
    <x v="82"/>
    <n v="62.3"/>
    <n v="62.3"/>
    <n v="40"/>
    <s v="25/06/2019"/>
    <x v="6"/>
    <x v="5"/>
    <n v="26"/>
    <s v="06-26"/>
  </r>
  <r>
    <x v="2242"/>
    <x v="90"/>
    <n v="62.1"/>
    <n v="62.2"/>
    <n v="45"/>
    <s v="25/06/2019"/>
    <x v="6"/>
    <x v="5"/>
    <n v="27"/>
    <s v="06-27"/>
  </r>
  <r>
    <x v="2243"/>
    <x v="84"/>
    <n v="62.7"/>
    <n v="62.8"/>
    <n v="48.1"/>
    <s v="25/06/2019"/>
    <x v="6"/>
    <x v="5"/>
    <n v="28"/>
    <s v="06-28"/>
  </r>
  <r>
    <x v="2244"/>
    <x v="70"/>
    <n v="69.2"/>
    <n v="69.3"/>
    <n v="37.299999999999997"/>
    <s v="25/06/2019"/>
    <x v="6"/>
    <x v="5"/>
    <n v="29"/>
    <s v="06-29"/>
  </r>
  <r>
    <x v="2245"/>
    <x v="93"/>
    <n v="63"/>
    <n v="63"/>
    <n v="0"/>
    <s v="25/06/2019"/>
    <x v="6"/>
    <x v="5"/>
    <n v="30"/>
    <s v="06-30"/>
  </r>
  <r>
    <x v="2246"/>
    <x v="105"/>
    <n v="63.02"/>
    <n v="63.17"/>
    <n v="48.45"/>
    <s v="25/06/2019"/>
    <x v="6"/>
    <x v="6"/>
    <n v="1"/>
    <s v="07-01"/>
  </r>
  <r>
    <x v="2247"/>
    <x v="72"/>
    <n v="62.51"/>
    <n v="62.66"/>
    <n v="47.92"/>
    <s v="02/07/2019"/>
    <x v="6"/>
    <x v="6"/>
    <n v="2"/>
    <s v="07-02"/>
  </r>
  <r>
    <x v="2248"/>
    <x v="83"/>
    <n v="63.98"/>
    <n v="64.17"/>
    <n v="49.98"/>
    <s v="02/07/2019"/>
    <x v="6"/>
    <x v="6"/>
    <n v="3"/>
    <s v="07-03"/>
  </r>
  <r>
    <x v="2249"/>
    <x v="70"/>
    <n v="62.2"/>
    <n v="62.27"/>
    <n v="44.11"/>
    <s v="02/07/2019"/>
    <x v="6"/>
    <x v="6"/>
    <n v="4"/>
    <s v="07-04"/>
  </r>
  <r>
    <x v="2250"/>
    <x v="105"/>
    <n v="62.78"/>
    <n v="62.94"/>
    <n v="46.57"/>
    <s v="02/07/2019"/>
    <x v="6"/>
    <x v="6"/>
    <n v="5"/>
    <s v="07-05"/>
  </r>
  <r>
    <x v="2251"/>
    <x v="91"/>
    <n v="62.93"/>
    <n v="62.98"/>
    <n v="42.74"/>
    <s v="02/07/2019"/>
    <x v="6"/>
    <x v="6"/>
    <n v="6"/>
    <s v="07-06"/>
  </r>
  <r>
    <x v="2252"/>
    <x v="81"/>
    <n v="62.57"/>
    <n v="62.97"/>
    <n v="52.41"/>
    <s v="02/07/2019"/>
    <x v="6"/>
    <x v="6"/>
    <n v="7"/>
    <s v="07-07"/>
  </r>
  <r>
    <x v="2253"/>
    <x v="93"/>
    <n v="63.38"/>
    <n v="63.68"/>
    <n v="51.79"/>
    <s v="02/07/2019"/>
    <x v="6"/>
    <x v="6"/>
    <n v="8"/>
    <s v="07-08"/>
  </r>
  <r>
    <x v="2254"/>
    <x v="53"/>
    <n v="62.31"/>
    <n v="62.6"/>
    <n v="50.66"/>
    <s v="09/07/2019"/>
    <x v="6"/>
    <x v="6"/>
    <n v="9"/>
    <s v="07-09"/>
  </r>
  <r>
    <x v="2255"/>
    <x v="89"/>
    <n v="62.61"/>
    <n v="63.06"/>
    <n v="53.05"/>
    <s v="09/07/2019"/>
    <x v="6"/>
    <x v="6"/>
    <n v="10"/>
    <s v="07-10"/>
  </r>
  <r>
    <x v="2256"/>
    <x v="93"/>
    <n v="62.17"/>
    <n v="62.45"/>
    <n v="49.97"/>
    <s v="09/07/2019"/>
    <x v="6"/>
    <x v="6"/>
    <n v="11"/>
    <s v="07-11"/>
  </r>
  <r>
    <x v="2257"/>
    <x v="85"/>
    <n v="63.32"/>
    <n v="64.010000000000005"/>
    <n v="55.47"/>
    <s v="09/07/2019"/>
    <x v="6"/>
    <x v="6"/>
    <n v="12"/>
    <s v="07-12"/>
  </r>
  <r>
    <x v="2258"/>
    <x v="91"/>
    <n v="63.84"/>
    <n v="64.08"/>
    <n v="50.07"/>
    <s v="09/07/2019"/>
    <x v="6"/>
    <x v="6"/>
    <n v="13"/>
    <s v="07-13"/>
  </r>
  <r>
    <x v="2259"/>
    <x v="72"/>
    <n v="63.7"/>
    <n v="63.73"/>
    <n v="42.29"/>
    <s v="09/07/2019"/>
    <x v="6"/>
    <x v="6"/>
    <n v="14"/>
    <s v="07-14"/>
  </r>
  <r>
    <x v="2260"/>
    <x v="93"/>
    <n v="63.98"/>
    <n v="64.040000000000006"/>
    <n v="43.09"/>
    <s v="09/07/2019"/>
    <x v="6"/>
    <x v="6"/>
    <n v="15"/>
    <s v="07-15"/>
  </r>
  <r>
    <x v="2261"/>
    <x v="85"/>
    <n v="63.24"/>
    <n v="63.96"/>
    <n v="54.86"/>
    <s v="16/07/2019"/>
    <x v="6"/>
    <x v="6"/>
    <n v="16"/>
    <s v="07-16"/>
  </r>
  <r>
    <x v="2262"/>
    <x v="102"/>
    <n v="62.51"/>
    <n v="62.91"/>
    <n v="52.34"/>
    <s v="16/07/2019"/>
    <x v="6"/>
    <x v="6"/>
    <n v="17"/>
    <s v="07-17"/>
  </r>
  <r>
    <x v="2263"/>
    <x v="70"/>
    <n v="62.54"/>
    <n v="63.02"/>
    <n v="53.21"/>
    <s v="16/07/2019"/>
    <x v="6"/>
    <x v="6"/>
    <n v="18"/>
    <s v="07-18"/>
  </r>
  <r>
    <x v="2264"/>
    <x v="76"/>
    <n v="63.39"/>
    <n v="64.13"/>
    <n v="56.06"/>
    <s v="16/07/2019"/>
    <x v="6"/>
    <x v="6"/>
    <n v="19"/>
    <s v="07-19"/>
  </r>
  <r>
    <x v="2265"/>
    <x v="68"/>
    <n v="61.9"/>
    <n v="62.48"/>
    <n v="52.98"/>
    <s v="16/07/2019"/>
    <x v="6"/>
    <x v="6"/>
    <n v="20"/>
    <s v="07-20"/>
  </r>
  <r>
    <x v="2266"/>
    <x v="67"/>
    <n v="63.25"/>
    <n v="63.33"/>
    <n v="45.84"/>
    <s v="16/07/2019"/>
    <x v="6"/>
    <x v="6"/>
    <n v="21"/>
    <s v="07-21"/>
  </r>
  <r>
    <x v="2267"/>
    <x v="73"/>
    <n v="63.13"/>
    <n v="63.93"/>
    <n v="56"/>
    <s v="16/07/2019"/>
    <x v="6"/>
    <x v="6"/>
    <n v="22"/>
    <s v="07-22"/>
  </r>
  <r>
    <x v="2268"/>
    <x v="90"/>
    <n v="62.27"/>
    <n v="63.11"/>
    <n v="55.57"/>
    <s v="23/07/2019"/>
    <x v="6"/>
    <x v="6"/>
    <n v="23"/>
    <s v="07-23"/>
  </r>
  <r>
    <x v="2269"/>
    <x v="102"/>
    <n v="62.54"/>
    <n v="62.94"/>
    <n v="52.2"/>
    <s v="23/07/2019"/>
    <x v="6"/>
    <x v="6"/>
    <n v="24"/>
    <s v="07-24"/>
  </r>
  <r>
    <x v="2270"/>
    <x v="72"/>
    <n v="63.02"/>
    <n v="63.25"/>
    <n v="50.36"/>
    <s v="23/07/2019"/>
    <x v="6"/>
    <x v="6"/>
    <n v="25"/>
    <s v="07-25"/>
  </r>
  <r>
    <x v="2271"/>
    <x v="86"/>
    <n v="62.33"/>
    <n v="62.48"/>
    <n v="47.79"/>
    <s v="23/07/2019"/>
    <x v="6"/>
    <x v="6"/>
    <n v="26"/>
    <s v="07-26"/>
  </r>
  <r>
    <x v="2272"/>
    <x v="88"/>
    <n v="62.93"/>
    <n v="63.18"/>
    <n v="50.41"/>
    <s v="23/07/2019"/>
    <x v="6"/>
    <x v="6"/>
    <n v="27"/>
    <s v="07-27"/>
  </r>
  <r>
    <x v="2273"/>
    <x v="96"/>
    <n v="63.79"/>
    <n v="63.91"/>
    <n v="43.43"/>
    <s v="23/07/2019"/>
    <x v="6"/>
    <x v="6"/>
    <n v="28"/>
    <s v="07-28"/>
  </r>
  <r>
    <x v="2274"/>
    <x v="82"/>
    <n v="63"/>
    <n v="64.260000000000005"/>
    <n v="55.74"/>
    <s v="23/07/2019"/>
    <x v="6"/>
    <x v="6"/>
    <n v="29"/>
    <s v="07-29"/>
  </r>
  <r>
    <x v="2275"/>
    <x v="91"/>
    <n v="63.32"/>
    <n v="63.46"/>
    <n v="48.59"/>
    <s v="30/07/2019"/>
    <x v="6"/>
    <x v="6"/>
    <n v="30"/>
    <s v="07-30"/>
  </r>
  <r>
    <x v="2276"/>
    <x v="51"/>
    <n v="61.38"/>
    <n v="61.6"/>
    <n v="48.44"/>
    <s v="30/07/2019"/>
    <x v="6"/>
    <x v="6"/>
    <n v="31"/>
    <s v="07-31"/>
  </r>
  <r>
    <x v="2277"/>
    <x v="86"/>
    <n v="62.64"/>
    <n v="62.77"/>
    <n v="46.66"/>
    <s v="30/07/2019"/>
    <x v="6"/>
    <x v="7"/>
    <n v="1"/>
    <s v="08-01"/>
  </r>
  <r>
    <x v="2278"/>
    <x v="73"/>
    <n v="63.43"/>
    <n v="63.65"/>
    <n v="49.22"/>
    <s v="30/07/2019"/>
    <x v="6"/>
    <x v="7"/>
    <n v="2"/>
    <s v="08-02"/>
  </r>
  <r>
    <x v="2279"/>
    <x v="75"/>
    <n v="62.76"/>
    <n v="62.8"/>
    <n v="32.04"/>
    <s v="30/07/2019"/>
    <x v="6"/>
    <x v="7"/>
    <n v="3"/>
    <s v="08-03"/>
  </r>
  <r>
    <x v="2280"/>
    <x v="71"/>
    <n v="62.82"/>
    <n v="62.87"/>
    <n v="43.92"/>
    <s v="30/07/2019"/>
    <x v="6"/>
    <x v="7"/>
    <n v="4"/>
    <s v="08-04"/>
  </r>
  <r>
    <x v="2281"/>
    <x v="70"/>
    <n v="63.23"/>
    <n v="63.3"/>
    <n v="45.13"/>
    <s v="30/07/2019"/>
    <x v="6"/>
    <x v="7"/>
    <n v="5"/>
    <s v="08-05"/>
  </r>
  <r>
    <x v="2282"/>
    <x v="67"/>
    <n v="62.38"/>
    <n v="62.41"/>
    <n v="41.75"/>
    <s v="06/08/2019"/>
    <x v="6"/>
    <x v="7"/>
    <n v="6"/>
    <s v="08-06"/>
  </r>
  <r>
    <x v="2283"/>
    <x v="71"/>
    <n v="64.59"/>
    <n v="64.59"/>
    <n v="30.31"/>
    <s v="06/08/2019"/>
    <x v="6"/>
    <x v="7"/>
    <n v="7"/>
    <s v="08-07"/>
  </r>
  <r>
    <x v="2284"/>
    <x v="68"/>
    <n v="64.3"/>
    <n v="64.48"/>
    <n v="50.64"/>
    <s v="06/08/2019"/>
    <x v="6"/>
    <x v="7"/>
    <n v="8"/>
    <s v="08-08"/>
  </r>
  <r>
    <x v="2285"/>
    <x v="74"/>
    <n v="62.93"/>
    <n v="62.95"/>
    <n v="39.01"/>
    <s v="06/08/2019"/>
    <x v="6"/>
    <x v="7"/>
    <n v="9"/>
    <s v="08-09"/>
  </r>
  <r>
    <x v="2286"/>
    <x v="56"/>
    <n v="63.27"/>
    <n v="63.27"/>
    <n v="32.159999999999997"/>
    <s v="06/08/2019"/>
    <x v="6"/>
    <x v="7"/>
    <n v="10"/>
    <s v="08-10"/>
  </r>
  <r>
    <x v="2287"/>
    <x v="81"/>
    <n v="63.55"/>
    <n v="63.6"/>
    <n v="42.71"/>
    <s v="06/08/2019"/>
    <x v="6"/>
    <x v="7"/>
    <n v="11"/>
    <s v="08-11"/>
  </r>
  <r>
    <x v="2288"/>
    <x v="81"/>
    <n v="62.95"/>
    <n v="62.96"/>
    <n v="34.96"/>
    <s v="06/08/2019"/>
    <x v="6"/>
    <x v="7"/>
    <n v="12"/>
    <s v="08-12"/>
  </r>
  <r>
    <x v="2289"/>
    <x v="49"/>
    <n v="62.65"/>
    <n v="62.68"/>
    <n v="40.869999999999997"/>
    <s v="13/08/2019"/>
    <x v="6"/>
    <x v="7"/>
    <n v="13"/>
    <s v="08-13"/>
  </r>
  <r>
    <x v="2290"/>
    <x v="88"/>
    <n v="62.95"/>
    <n v="62.97"/>
    <n v="39.19"/>
    <s v="13/08/2019"/>
    <x v="6"/>
    <x v="7"/>
    <n v="14"/>
    <s v="08-14"/>
  </r>
  <r>
    <x v="2291"/>
    <x v="50"/>
    <n v="61.68"/>
    <n v="61.69"/>
    <n v="35.06"/>
    <s v="13/08/2019"/>
    <x v="6"/>
    <x v="7"/>
    <n v="15"/>
    <s v="08-15"/>
  </r>
  <r>
    <x v="2292"/>
    <x v="51"/>
    <n v="62.52"/>
    <n v="62.57"/>
    <n v="39.54"/>
    <s v="13/08/2019"/>
    <x v="6"/>
    <x v="7"/>
    <n v="16"/>
    <s v="08-16"/>
  </r>
  <r>
    <x v="2293"/>
    <x v="88"/>
    <n v="63.03"/>
    <n v="63.04"/>
    <n v="35.409999999999997"/>
    <s v="13/08/2019"/>
    <x v="6"/>
    <x v="7"/>
    <n v="17"/>
    <s v="08-17"/>
  </r>
  <r>
    <x v="2294"/>
    <x v="81"/>
    <n v="63.28"/>
    <n v="63.28"/>
    <n v="0"/>
    <s v="13/08/2019"/>
    <x v="6"/>
    <x v="7"/>
    <n v="18"/>
    <s v="08-18"/>
  </r>
  <r>
    <x v="2295"/>
    <x v="75"/>
    <n v="63.07"/>
    <n v="63.27"/>
    <n v="49.73"/>
    <s v="13/08/2019"/>
    <x v="6"/>
    <x v="7"/>
    <n v="19"/>
    <s v="08-19"/>
  </r>
  <r>
    <x v="2296"/>
    <x v="58"/>
    <n v="62.06"/>
    <n v="62.07"/>
    <n v="35.33"/>
    <s v="20/08/2019"/>
    <x v="6"/>
    <x v="7"/>
    <n v="20"/>
    <s v="08-20"/>
  </r>
  <r>
    <x v="2297"/>
    <x v="50"/>
    <n v="61.38"/>
    <n v="61.45"/>
    <n v="42.9"/>
    <s v="20/08/2019"/>
    <x v="6"/>
    <x v="7"/>
    <n v="21"/>
    <s v="08-21"/>
  </r>
  <r>
    <x v="2298"/>
    <x v="48"/>
    <n v="62.16"/>
    <n v="62.18"/>
    <n v="38.81"/>
    <s v="20/08/2019"/>
    <x v="6"/>
    <x v="7"/>
    <n v="22"/>
    <s v="08-22"/>
  </r>
  <r>
    <x v="2299"/>
    <x v="42"/>
    <m/>
    <m/>
    <m/>
    <s v="20/08/2019"/>
    <x v="6"/>
    <x v="7"/>
    <n v="23"/>
    <s v="08-23"/>
  </r>
  <r>
    <x v="2300"/>
    <x v="42"/>
    <m/>
    <m/>
    <m/>
    <s v="20/08/2019"/>
    <x v="6"/>
    <x v="7"/>
    <n v="24"/>
    <s v="08-24"/>
  </r>
  <r>
    <x v="2301"/>
    <x v="42"/>
    <m/>
    <m/>
    <m/>
    <s v="20/08/2019"/>
    <x v="6"/>
    <x v="7"/>
    <n v="25"/>
    <s v="08-25"/>
  </r>
  <r>
    <x v="2302"/>
    <x v="42"/>
    <m/>
    <m/>
    <m/>
    <s v="20/08/2019"/>
    <x v="6"/>
    <x v="7"/>
    <n v="26"/>
    <s v="08-26"/>
  </r>
  <r>
    <x v="2303"/>
    <x v="42"/>
    <m/>
    <m/>
    <m/>
    <s v="27/08/2019"/>
    <x v="6"/>
    <x v="7"/>
    <n v="27"/>
    <s v="08-27"/>
  </r>
  <r>
    <x v="2304"/>
    <x v="31"/>
    <n v="60.92"/>
    <n v="61.35"/>
    <n v="51.06"/>
    <s v="27/08/2019"/>
    <x v="6"/>
    <x v="7"/>
    <n v="28"/>
    <s v="08-28"/>
  </r>
  <r>
    <x v="2305"/>
    <x v="56"/>
    <n v="62.19"/>
    <n v="62.38"/>
    <n v="48.61"/>
    <s v="27/08/2019"/>
    <x v="6"/>
    <x v="7"/>
    <n v="29"/>
    <s v="08-29"/>
  </r>
  <r>
    <x v="2306"/>
    <x v="51"/>
    <n v="61.92"/>
    <n v="61.94"/>
    <n v="39.01"/>
    <s v="27/08/2019"/>
    <x v="6"/>
    <x v="7"/>
    <n v="30"/>
    <s v="08-30"/>
  </r>
  <r>
    <x v="2307"/>
    <x v="86"/>
    <n v="62.31"/>
    <n v="62.48"/>
    <n v="43.68"/>
    <s v="27/08/2019"/>
    <x v="6"/>
    <x v="7"/>
    <n v="31"/>
    <s v="08-31"/>
  </r>
  <r>
    <x v="2308"/>
    <x v="51"/>
    <n v="61.44"/>
    <n v="61.66"/>
    <n v="48.6"/>
    <s v="27/08/2019"/>
    <x v="6"/>
    <x v="8"/>
    <n v="1"/>
    <s v="09-01"/>
  </r>
  <r>
    <x v="2309"/>
    <x v="104"/>
    <n v="62.77"/>
    <n v="62.82"/>
    <n v="43.1"/>
    <s v="27/08/2019"/>
    <x v="6"/>
    <x v="8"/>
    <n v="2"/>
    <s v="09-02"/>
  </r>
  <r>
    <x v="2310"/>
    <x v="73"/>
    <n v="61.5"/>
    <n v="61.5"/>
    <n v="0"/>
    <s v="03/09/2019"/>
    <x v="6"/>
    <x v="8"/>
    <n v="3"/>
    <s v="09-03"/>
  </r>
  <r>
    <x v="2311"/>
    <x v="105"/>
    <n v="62.11"/>
    <n v="62.12"/>
    <n v="34.17"/>
    <s v="03/09/2019"/>
    <x v="6"/>
    <x v="8"/>
    <n v="4"/>
    <s v="09-04"/>
  </r>
  <r>
    <x v="2312"/>
    <x v="102"/>
    <n v="61.34"/>
    <n v="61.34"/>
    <n v="0"/>
    <s v="03/09/2019"/>
    <x v="6"/>
    <x v="8"/>
    <n v="5"/>
    <s v="09-05"/>
  </r>
  <r>
    <x v="2313"/>
    <x v="93"/>
    <n v="65.19"/>
    <n v="66.430000000000007"/>
    <n v="60.35"/>
    <s v="03/09/2019"/>
    <x v="6"/>
    <x v="8"/>
    <n v="6"/>
    <s v="09-06"/>
  </r>
  <r>
    <x v="2314"/>
    <x v="102"/>
    <n v="62.96"/>
    <n v="62.97"/>
    <n v="36.78"/>
    <s v="03/09/2019"/>
    <x v="6"/>
    <x v="8"/>
    <n v="7"/>
    <s v="09-07"/>
  </r>
  <r>
    <x v="2315"/>
    <x v="102"/>
    <n v="62.68"/>
    <n v="62.69"/>
    <n v="33.9"/>
    <s v="03/09/2019"/>
    <x v="6"/>
    <x v="8"/>
    <n v="8"/>
    <s v="09-08"/>
  </r>
  <r>
    <x v="2316"/>
    <x v="80"/>
    <n v="64.48"/>
    <n v="64.55"/>
    <n v="45.28"/>
    <s v="03/09/2019"/>
    <x v="6"/>
    <x v="8"/>
    <n v="9"/>
    <s v="09-09"/>
  </r>
  <r>
    <x v="2317"/>
    <x v="72"/>
    <n v="62.21"/>
    <n v="62.25"/>
    <n v="41.55"/>
    <s v="10/09/2019"/>
    <x v="6"/>
    <x v="8"/>
    <n v="10"/>
    <s v="09-10"/>
  </r>
  <r>
    <x v="2318"/>
    <x v="73"/>
    <n v="62.03"/>
    <n v="63.45"/>
    <n v="57.91"/>
    <s v="10/09/2019"/>
    <x v="6"/>
    <x v="8"/>
    <n v="11"/>
    <s v="09-11"/>
  </r>
  <r>
    <x v="2319"/>
    <x v="82"/>
    <n v="61.93"/>
    <n v="61.96"/>
    <n v="39.81"/>
    <s v="10/09/2019"/>
    <x v="6"/>
    <x v="8"/>
    <n v="12"/>
    <s v="09-12"/>
  </r>
  <r>
    <x v="2320"/>
    <x v="82"/>
    <n v="62.71"/>
    <n v="62.73"/>
    <n v="39.56"/>
    <s v="10/09/2019"/>
    <x v="6"/>
    <x v="8"/>
    <n v="13"/>
    <s v="09-13"/>
  </r>
  <r>
    <x v="2321"/>
    <x v="67"/>
    <n v="62.84"/>
    <n v="62.89"/>
    <n v="43.34"/>
    <s v="10/09/2019"/>
    <x v="6"/>
    <x v="8"/>
    <n v="14"/>
    <s v="09-14"/>
  </r>
  <r>
    <x v="2322"/>
    <x v="94"/>
    <n v="62.84"/>
    <n v="62.85"/>
    <n v="27.94"/>
    <s v="10/09/2019"/>
    <x v="6"/>
    <x v="8"/>
    <n v="15"/>
    <s v="09-15"/>
  </r>
  <r>
    <x v="2323"/>
    <x v="90"/>
    <n v="63.12"/>
    <n v="63.13"/>
    <n v="38.15"/>
    <s v="10/09/2019"/>
    <x v="6"/>
    <x v="8"/>
    <n v="16"/>
    <s v="09-16"/>
  </r>
  <r>
    <x v="2324"/>
    <x v="82"/>
    <n v="62.41"/>
    <n v="62.43"/>
    <n v="38.81"/>
    <s v="17/09/2019"/>
    <x v="6"/>
    <x v="8"/>
    <n v="17"/>
    <s v="09-17"/>
  </r>
  <r>
    <x v="2325"/>
    <x v="75"/>
    <n v="62.32"/>
    <n v="62.34"/>
    <n v="39.32"/>
    <s v="17/09/2019"/>
    <x v="6"/>
    <x v="8"/>
    <n v="18"/>
    <s v="09-18"/>
  </r>
  <r>
    <x v="2326"/>
    <x v="73"/>
    <n v="63.12"/>
    <n v="63.19"/>
    <n v="45.42"/>
    <s v="17/09/2019"/>
    <x v="6"/>
    <x v="8"/>
    <n v="19"/>
    <s v="09-19"/>
  </r>
  <r>
    <x v="2327"/>
    <x v="90"/>
    <n v="62.33"/>
    <n v="62.39"/>
    <n v="43.15"/>
    <s v="17/09/2019"/>
    <x v="6"/>
    <x v="8"/>
    <n v="20"/>
    <s v="09-20"/>
  </r>
  <r>
    <x v="2328"/>
    <x v="75"/>
    <n v="62.34"/>
    <n v="62.46"/>
    <n v="46.84"/>
    <s v="17/09/2019"/>
    <x v="6"/>
    <x v="8"/>
    <n v="21"/>
    <s v="09-21"/>
  </r>
  <r>
    <x v="2329"/>
    <x v="80"/>
    <n v="63.8"/>
    <n v="63.94"/>
    <n v="49.15"/>
    <s v="17/09/2019"/>
    <x v="6"/>
    <x v="8"/>
    <n v="22"/>
    <s v="09-22"/>
  </r>
  <r>
    <x v="2330"/>
    <x v="104"/>
    <n v="64.39"/>
    <n v="64.680000000000007"/>
    <n v="52.84"/>
    <s v="17/09/2019"/>
    <x v="6"/>
    <x v="8"/>
    <n v="23"/>
    <s v="09-23"/>
  </r>
  <r>
    <x v="2331"/>
    <x v="73"/>
    <n v="63.19"/>
    <n v="63.32"/>
    <n v="47.78"/>
    <s v="24/09/2019"/>
    <x v="6"/>
    <x v="8"/>
    <n v="24"/>
    <s v="09-24"/>
  </r>
  <r>
    <x v="2332"/>
    <x v="93"/>
    <n v="63.12"/>
    <n v="63.31"/>
    <n v="43.45"/>
    <s v="24/09/2019"/>
    <x v="6"/>
    <x v="8"/>
    <n v="25"/>
    <s v="09-25"/>
  </r>
  <r>
    <x v="2333"/>
    <x v="49"/>
    <n v="62.44"/>
    <n v="65.180000000000007"/>
    <n v="56.14"/>
    <s v="24/09/2019"/>
    <x v="6"/>
    <x v="8"/>
    <n v="26"/>
    <s v="09-26"/>
  </r>
  <r>
    <x v="2334"/>
    <x v="102"/>
    <n v="63.85"/>
    <n v="64.17"/>
    <n v="45.55"/>
    <s v="24/09/2019"/>
    <x v="6"/>
    <x v="8"/>
    <n v="27"/>
    <s v="09-27"/>
  </r>
  <r>
    <x v="2335"/>
    <x v="70"/>
    <n v="63.32"/>
    <n v="63.41"/>
    <n v="42.5"/>
    <s v="24/09/2019"/>
    <x v="6"/>
    <x v="8"/>
    <n v="28"/>
    <s v="09-28"/>
  </r>
  <r>
    <x v="2336"/>
    <x v="94"/>
    <n v="63.13"/>
    <n v="63.13"/>
    <n v="0"/>
    <s v="24/09/2019"/>
    <x v="6"/>
    <x v="8"/>
    <n v="29"/>
    <s v="09-29"/>
  </r>
  <r>
    <x v="2337"/>
    <x v="67"/>
    <n v="62.77"/>
    <n v="62.78"/>
    <n v="36.299999999999997"/>
    <s v="24/09/2019"/>
    <x v="6"/>
    <x v="8"/>
    <n v="30"/>
    <s v="09-30"/>
  </r>
  <r>
    <x v="2338"/>
    <x v="86"/>
    <n v="62.28"/>
    <n v="62.34"/>
    <n v="43.8"/>
    <s v="01/10/2019"/>
    <x v="6"/>
    <x v="9"/>
    <n v="1"/>
    <s v="10-01"/>
  </r>
  <r>
    <x v="2339"/>
    <x v="51"/>
    <n v="62.16"/>
    <n v="62.31"/>
    <n v="47.38"/>
    <s v="01/10/2019"/>
    <x v="6"/>
    <x v="9"/>
    <n v="2"/>
    <s v="10-02"/>
  </r>
  <r>
    <x v="2340"/>
    <x v="56"/>
    <n v="62.07"/>
    <n v="62.16"/>
    <n v="45.12"/>
    <s v="01/10/2019"/>
    <x v="6"/>
    <x v="9"/>
    <n v="3"/>
    <s v="10-03"/>
  </r>
  <r>
    <x v="2341"/>
    <x v="70"/>
    <n v="62.59"/>
    <n v="62.59"/>
    <n v="28.14"/>
    <s v="01/10/2019"/>
    <x v="6"/>
    <x v="9"/>
    <n v="4"/>
    <s v="10-04"/>
  </r>
  <r>
    <x v="2342"/>
    <x v="55"/>
    <n v="62.55"/>
    <n v="62.62"/>
    <n v="42.76"/>
    <s v="01/10/2019"/>
    <x v="6"/>
    <x v="9"/>
    <n v="5"/>
    <s v="10-05"/>
  </r>
  <r>
    <x v="2343"/>
    <x v="49"/>
    <n v="62.57"/>
    <n v="62.6"/>
    <n v="41.56"/>
    <s v="01/10/2019"/>
    <x v="6"/>
    <x v="9"/>
    <n v="6"/>
    <s v="10-06"/>
  </r>
  <r>
    <x v="2344"/>
    <x v="86"/>
    <n v="63.26"/>
    <n v="63.59"/>
    <n v="51.78"/>
    <s v="01/10/2019"/>
    <x v="6"/>
    <x v="9"/>
    <n v="7"/>
    <s v="10-07"/>
  </r>
  <r>
    <x v="2345"/>
    <x v="50"/>
    <n v="61.87"/>
    <n v="62.28"/>
    <n v="51.48"/>
    <s v="08/10/2019"/>
    <x v="6"/>
    <x v="9"/>
    <n v="8"/>
    <s v="10-08"/>
  </r>
  <r>
    <x v="2346"/>
    <x v="73"/>
    <n v="64.099999999999994"/>
    <n v="64.150000000000006"/>
    <n v="44.37"/>
    <s v="08/10/2019"/>
    <x v="6"/>
    <x v="9"/>
    <n v="9"/>
    <s v="10-09"/>
  </r>
  <r>
    <x v="2347"/>
    <x v="53"/>
    <n v="63.31"/>
    <n v="63.42"/>
    <n v="46.06"/>
    <s v="08/10/2019"/>
    <x v="6"/>
    <x v="9"/>
    <n v="10"/>
    <s v="10-10"/>
  </r>
  <r>
    <x v="2348"/>
    <x v="67"/>
    <n v="63.31"/>
    <n v="63.48"/>
    <n v="49.31"/>
    <s v="08/10/2019"/>
    <x v="6"/>
    <x v="9"/>
    <n v="11"/>
    <s v="10-11"/>
  </r>
  <r>
    <x v="2349"/>
    <x v="59"/>
    <n v="62.8"/>
    <n v="62.82"/>
    <n v="38.29"/>
    <s v="08/10/2019"/>
    <x v="6"/>
    <x v="9"/>
    <n v="12"/>
    <s v="10-12"/>
  </r>
  <r>
    <x v="2350"/>
    <x v="88"/>
    <n v="62.97"/>
    <n v="62.97"/>
    <n v="31.64"/>
    <s v="08/10/2019"/>
    <x v="6"/>
    <x v="9"/>
    <n v="13"/>
    <s v="10-13"/>
  </r>
  <r>
    <x v="2351"/>
    <x v="88"/>
    <n v="62.44"/>
    <n v="62.47"/>
    <n v="41.59"/>
    <s v="08/10/2019"/>
    <x v="6"/>
    <x v="9"/>
    <n v="14"/>
    <s v="10-14"/>
  </r>
  <r>
    <x v="2352"/>
    <x v="75"/>
    <n v="61.38"/>
    <n v="61.46"/>
    <n v="43.93"/>
    <s v="15/10/2019"/>
    <x v="6"/>
    <x v="9"/>
    <n v="15"/>
    <s v="10-15"/>
  </r>
  <r>
    <x v="2353"/>
    <x v="61"/>
    <n v="61.89"/>
    <n v="62.03"/>
    <n v="47.12"/>
    <s v="15/10/2019"/>
    <x v="6"/>
    <x v="9"/>
    <n v="16"/>
    <s v="10-16"/>
  </r>
  <r>
    <x v="2354"/>
    <x v="51"/>
    <n v="62.41"/>
    <n v="62.51"/>
    <n v="46.22"/>
    <s v="15/10/2019"/>
    <x v="6"/>
    <x v="9"/>
    <n v="17"/>
    <s v="10-17"/>
  </r>
  <r>
    <x v="2355"/>
    <x v="88"/>
    <n v="62.46"/>
    <n v="64.73"/>
    <n v="57.06"/>
    <s v="15/10/2019"/>
    <x v="6"/>
    <x v="9"/>
    <n v="18"/>
    <s v="10-18"/>
  </r>
  <r>
    <x v="2356"/>
    <x v="51"/>
    <n v="61.94"/>
    <n v="62.08"/>
    <n v="39.43"/>
    <s v="15/10/2019"/>
    <x v="6"/>
    <x v="9"/>
    <n v="19"/>
    <s v="10-19"/>
  </r>
  <r>
    <x v="2357"/>
    <x v="68"/>
    <n v="61.68"/>
    <n v="61.68"/>
    <n v="0"/>
    <s v="15/10/2019"/>
    <x v="6"/>
    <x v="9"/>
    <n v="20"/>
    <s v="10-20"/>
  </r>
  <r>
    <x v="2358"/>
    <x v="71"/>
    <n v="61.82"/>
    <n v="62.15"/>
    <n v="50.88"/>
    <s v="15/10/2019"/>
    <x v="6"/>
    <x v="9"/>
    <n v="21"/>
    <s v="10-21"/>
  </r>
  <r>
    <x v="2359"/>
    <x v="56"/>
    <n v="62.45"/>
    <n v="62.53"/>
    <n v="44.65"/>
    <s v="22/10/2019"/>
    <x v="6"/>
    <x v="9"/>
    <n v="22"/>
    <s v="10-22"/>
  </r>
  <r>
    <x v="2360"/>
    <x v="88"/>
    <n v="62.02"/>
    <n v="62.08"/>
    <n v="41.59"/>
    <s v="22/10/2019"/>
    <x v="6"/>
    <x v="9"/>
    <n v="23"/>
    <s v="10-23"/>
  </r>
  <r>
    <x v="2361"/>
    <x v="49"/>
    <n v="62.09"/>
    <n v="62.16"/>
    <n v="44.43"/>
    <s v="22/10/2019"/>
    <x v="6"/>
    <x v="9"/>
    <n v="24"/>
    <s v="10-24"/>
  </r>
  <r>
    <x v="2362"/>
    <x v="39"/>
    <n v="61.43"/>
    <n v="61.53"/>
    <n v="44.71"/>
    <s v="22/10/2019"/>
    <x v="6"/>
    <x v="9"/>
    <n v="25"/>
    <s v="10-25"/>
  </r>
  <r>
    <x v="2363"/>
    <x v="48"/>
    <n v="62.34"/>
    <n v="62.52"/>
    <n v="43.23"/>
    <s v="22/10/2019"/>
    <x v="6"/>
    <x v="9"/>
    <n v="26"/>
    <s v="10-26"/>
  </r>
  <r>
    <x v="2364"/>
    <x v="40"/>
    <n v="61.19"/>
    <n v="62.42"/>
    <n v="56.34"/>
    <s v="22/10/2019"/>
    <x v="6"/>
    <x v="9"/>
    <n v="27"/>
    <s v="10-27"/>
  </r>
  <r>
    <x v="2365"/>
    <x v="88"/>
    <n v="64.069999999999993"/>
    <n v="64.099999999999994"/>
    <n v="42.55"/>
    <s v="22/10/2019"/>
    <x v="6"/>
    <x v="9"/>
    <n v="28"/>
    <s v="10-28"/>
  </r>
  <r>
    <x v="2366"/>
    <x v="56"/>
    <n v="62.57"/>
    <n v="62.6"/>
    <n v="42"/>
    <s v="29/10/2019"/>
    <x v="6"/>
    <x v="9"/>
    <n v="29"/>
    <s v="10-29"/>
  </r>
  <r>
    <x v="2367"/>
    <x v="45"/>
    <n v="62.1"/>
    <n v="62.3"/>
    <n v="46.55"/>
    <s v="29/10/2019"/>
    <x v="6"/>
    <x v="9"/>
    <n v="30"/>
    <s v="10-30"/>
  </r>
  <r>
    <x v="2368"/>
    <x v="61"/>
    <n v="63.01"/>
    <n v="63.14"/>
    <n v="48.07"/>
    <s v="29/10/2019"/>
    <x v="6"/>
    <x v="9"/>
    <n v="31"/>
    <s v="10-31"/>
  </r>
  <r>
    <x v="2369"/>
    <x v="52"/>
    <n v="62.19"/>
    <n v="62.27"/>
    <n v="34.4"/>
    <s v="29/10/2019"/>
    <x v="6"/>
    <x v="10"/>
    <n v="1"/>
    <s v="11-01"/>
  </r>
  <r>
    <x v="2370"/>
    <x v="19"/>
    <n v="62.22"/>
    <n v="62.31"/>
    <n v="40.299999999999997"/>
    <s v="29/10/2019"/>
    <x v="6"/>
    <x v="10"/>
    <n v="2"/>
    <s v="11-02"/>
  </r>
  <r>
    <x v="2371"/>
    <x v="72"/>
    <n v="65.44"/>
    <n v="65.459999999999994"/>
    <n v="41.98"/>
    <s v="29/10/2019"/>
    <x v="6"/>
    <x v="10"/>
    <n v="3"/>
    <s v="11-03"/>
  </r>
  <r>
    <x v="2372"/>
    <x v="91"/>
    <n v="63.94"/>
    <n v="64.11"/>
    <n v="49.79"/>
    <s v="29/10/2019"/>
    <x v="6"/>
    <x v="10"/>
    <n v="4"/>
    <s v="11-04"/>
  </r>
  <r>
    <x v="2373"/>
    <x v="56"/>
    <n v="63.98"/>
    <n v="64.09"/>
    <n v="47.81"/>
    <s v="05/11/2019"/>
    <x v="6"/>
    <x v="10"/>
    <n v="5"/>
    <s v="11-05"/>
  </r>
  <r>
    <x v="2374"/>
    <x v="48"/>
    <n v="63.74"/>
    <n v="64.010000000000005"/>
    <n v="50.76"/>
    <s v="05/11/2019"/>
    <x v="6"/>
    <x v="10"/>
    <n v="6"/>
    <s v="11-06"/>
  </r>
  <r>
    <x v="2375"/>
    <x v="47"/>
    <n v="62.08"/>
    <n v="62.3"/>
    <n v="48.83"/>
    <s v="05/11/2019"/>
    <x v="6"/>
    <x v="10"/>
    <n v="7"/>
    <s v="11-07"/>
  </r>
  <r>
    <x v="2376"/>
    <x v="51"/>
    <n v="63.01"/>
    <n v="63.15"/>
    <n v="47.54"/>
    <s v="05/11/2019"/>
    <x v="6"/>
    <x v="10"/>
    <n v="8"/>
    <s v="11-08"/>
  </r>
  <r>
    <x v="2377"/>
    <x v="4"/>
    <n v="61.67"/>
    <n v="62.56"/>
    <n v="54.85"/>
    <s v="05/11/2019"/>
    <x v="6"/>
    <x v="10"/>
    <n v="9"/>
    <s v="11-09"/>
  </r>
  <r>
    <x v="2378"/>
    <x v="56"/>
    <n v="63"/>
    <n v="63.15"/>
    <n v="48.63"/>
    <s v="05/11/2019"/>
    <x v="6"/>
    <x v="10"/>
    <n v="10"/>
    <s v="11-10"/>
  </r>
  <r>
    <x v="2379"/>
    <x v="88"/>
    <n v="63.54"/>
    <n v="63.79"/>
    <n v="50.86"/>
    <s v="05/11/2019"/>
    <x v="6"/>
    <x v="10"/>
    <n v="11"/>
    <s v="11-11"/>
  </r>
  <r>
    <x v="2380"/>
    <x v="49"/>
    <n v="65.47"/>
    <n v="65.72"/>
    <n v="52.78"/>
    <s v="12/11/2019"/>
    <x v="6"/>
    <x v="10"/>
    <n v="12"/>
    <s v="11-12"/>
  </r>
  <r>
    <x v="2381"/>
    <x v="59"/>
    <n v="63.68"/>
    <n v="63.84"/>
    <n v="49.48"/>
    <s v="12/11/2019"/>
    <x v="6"/>
    <x v="10"/>
    <n v="13"/>
    <s v="11-13"/>
  </r>
  <r>
    <x v="2382"/>
    <x v="51"/>
    <n v="61.86"/>
    <n v="62.05"/>
    <n v="47.14"/>
    <s v="12/11/2019"/>
    <x v="6"/>
    <x v="10"/>
    <n v="14"/>
    <s v="11-14"/>
  </r>
  <r>
    <x v="2383"/>
    <x v="85"/>
    <n v="63.51"/>
    <n v="63.88"/>
    <n v="52.55"/>
    <s v="12/11/2019"/>
    <x v="6"/>
    <x v="10"/>
    <n v="15"/>
    <s v="11-15"/>
  </r>
  <r>
    <x v="2384"/>
    <x v="4"/>
    <n v="61.48"/>
    <n v="61.54"/>
    <n v="39.76"/>
    <s v="12/11/2019"/>
    <x v="6"/>
    <x v="10"/>
    <n v="16"/>
    <s v="11-16"/>
  </r>
  <r>
    <x v="2385"/>
    <x v="44"/>
    <n v="61.75"/>
    <n v="62.07"/>
    <n v="43.14"/>
    <s v="12/11/2019"/>
    <x v="6"/>
    <x v="10"/>
    <n v="17"/>
    <s v="11-17"/>
  </r>
  <r>
    <x v="2386"/>
    <x v="51"/>
    <n v="64.2"/>
    <n v="64.48"/>
    <n v="50.42"/>
    <s v="12/11/2019"/>
    <x v="6"/>
    <x v="10"/>
    <n v="18"/>
    <s v="11-18"/>
  </r>
  <r>
    <x v="2387"/>
    <x v="54"/>
    <n v="61.37"/>
    <n v="61.66"/>
    <n v="46.88"/>
    <s v="19/11/2019"/>
    <x v="6"/>
    <x v="10"/>
    <n v="19"/>
    <s v="11-19"/>
  </r>
  <r>
    <x v="2388"/>
    <x v="19"/>
    <n v="61.4"/>
    <n v="61.78"/>
    <n v="48.38"/>
    <s v="19/11/2019"/>
    <x v="6"/>
    <x v="10"/>
    <n v="20"/>
    <s v="11-20"/>
  </r>
  <r>
    <x v="2389"/>
    <x v="58"/>
    <n v="61.47"/>
    <n v="61.5"/>
    <n v="40.659999999999997"/>
    <s v="19/11/2019"/>
    <x v="6"/>
    <x v="10"/>
    <n v="21"/>
    <s v="11-21"/>
  </r>
  <r>
    <x v="2390"/>
    <x v="67"/>
    <n v="62.27"/>
    <n v="62.31"/>
    <n v="41.94"/>
    <s v="19/11/2019"/>
    <x v="6"/>
    <x v="10"/>
    <n v="22"/>
    <s v="11-22"/>
  </r>
  <r>
    <x v="2391"/>
    <x v="40"/>
    <n v="60.17"/>
    <n v="69.44"/>
    <n v="59.01"/>
    <s v="19/11/2019"/>
    <x v="6"/>
    <x v="10"/>
    <n v="23"/>
    <s v="11-23"/>
  </r>
  <r>
    <x v="2392"/>
    <x v="54"/>
    <n v="62.18"/>
    <n v="62.2"/>
    <n v="39.229999999999997"/>
    <s v="19/11/2019"/>
    <x v="6"/>
    <x v="10"/>
    <n v="24"/>
    <s v="11-24"/>
  </r>
  <r>
    <x v="2393"/>
    <x v="61"/>
    <n v="62.25"/>
    <n v="62.46"/>
    <n v="48.77"/>
    <s v="19/11/2019"/>
    <x v="6"/>
    <x v="10"/>
    <n v="25"/>
    <s v="11-25"/>
  </r>
  <r>
    <x v="2394"/>
    <x v="52"/>
    <n v="62.81"/>
    <n v="62.95"/>
    <n v="47.95"/>
    <s v="26/11/2019"/>
    <x v="6"/>
    <x v="10"/>
    <n v="26"/>
    <s v="11-26"/>
  </r>
  <r>
    <x v="2395"/>
    <x v="52"/>
    <n v="64.599999999999994"/>
    <n v="64.95"/>
    <n v="53.68"/>
    <s v="26/11/2019"/>
    <x v="6"/>
    <x v="10"/>
    <n v="27"/>
    <s v="11-27"/>
  </r>
  <r>
    <x v="2396"/>
    <x v="55"/>
    <n v="63.21"/>
    <n v="63.27"/>
    <n v="44.94"/>
    <s v="26/11/2019"/>
    <x v="6"/>
    <x v="10"/>
    <n v="28"/>
    <s v="11-28"/>
  </r>
  <r>
    <x v="2397"/>
    <x v="72"/>
    <n v="62.69"/>
    <n v="62.77"/>
    <n v="43.69"/>
    <s v="26/11/2019"/>
    <x v="6"/>
    <x v="10"/>
    <n v="29"/>
    <s v="11-29"/>
  </r>
  <r>
    <x v="2398"/>
    <x v="43"/>
    <n v="64.14"/>
    <n v="64.239999999999995"/>
    <n v="44.63"/>
    <s v="26/11/2019"/>
    <x v="6"/>
    <x v="10"/>
    <n v="30"/>
    <s v="11-30"/>
  </r>
  <r>
    <x v="2399"/>
    <x v="68"/>
    <n v="61.94"/>
    <n v="61.97"/>
    <n v="30.85"/>
    <s v="26/11/2019"/>
    <x v="6"/>
    <x v="11"/>
    <n v="1"/>
    <s v="12-01"/>
  </r>
  <r>
    <x v="2400"/>
    <x v="89"/>
    <n v="66.28"/>
    <n v="66.430000000000007"/>
    <n v="51.72"/>
    <s v="26/11/2019"/>
    <x v="6"/>
    <x v="11"/>
    <n v="2"/>
    <s v="12-02"/>
  </r>
  <r>
    <x v="2401"/>
    <x v="59"/>
    <n v="61.11"/>
    <n v="61.48"/>
    <n v="50.56"/>
    <s v="03/12/2019"/>
    <x v="6"/>
    <x v="11"/>
    <n v="3"/>
    <s v="12-03"/>
  </r>
  <r>
    <x v="2402"/>
    <x v="46"/>
    <n v="61.57"/>
    <n v="64.45"/>
    <n v="56.82"/>
    <s v="03/12/2019"/>
    <x v="6"/>
    <x v="11"/>
    <n v="4"/>
    <s v="12-04"/>
  </r>
  <r>
    <x v="2403"/>
    <x v="54"/>
    <n v="61.84"/>
    <n v="62.17"/>
    <n v="48.87"/>
    <s v="03/12/2019"/>
    <x v="6"/>
    <x v="11"/>
    <n v="5"/>
    <s v="12-05"/>
  </r>
  <r>
    <x v="2404"/>
    <x v="75"/>
    <n v="63.22"/>
    <n v="63.5"/>
    <n v="51.54"/>
    <s v="03/12/2019"/>
    <x v="6"/>
    <x v="11"/>
    <n v="6"/>
    <s v="12-06"/>
  </r>
  <r>
    <x v="2405"/>
    <x v="32"/>
    <n v="60.99"/>
    <n v="61.54"/>
    <n v="51.35"/>
    <s v="03/12/2019"/>
    <x v="6"/>
    <x v="11"/>
    <n v="7"/>
    <s v="12-07"/>
  </r>
  <r>
    <x v="2406"/>
    <x v="27"/>
    <n v="62.16"/>
    <n v="62.23"/>
    <n v="42.52"/>
    <s v="03/12/2019"/>
    <x v="6"/>
    <x v="11"/>
    <n v="8"/>
    <s v="12-08"/>
  </r>
  <r>
    <x v="2407"/>
    <x v="71"/>
    <n v="63.48"/>
    <n v="63.57"/>
    <n v="46.88"/>
    <s v="03/12/2019"/>
    <x v="6"/>
    <x v="11"/>
    <n v="9"/>
    <s v="12-09"/>
  </r>
  <r>
    <x v="2408"/>
    <x v="54"/>
    <n v="61.15"/>
    <n v="61.33"/>
    <n v="47.33"/>
    <s v="10/12/2019"/>
    <x v="6"/>
    <x v="11"/>
    <n v="10"/>
    <s v="12-10"/>
  </r>
  <r>
    <x v="2409"/>
    <x v="52"/>
    <n v="60.46"/>
    <n v="61.19"/>
    <n v="52.44"/>
    <s v="10/12/2019"/>
    <x v="6"/>
    <x v="11"/>
    <n v="11"/>
    <s v="12-11"/>
  </r>
  <r>
    <x v="2410"/>
    <x v="48"/>
    <n v="62.44"/>
    <n v="62.68"/>
    <n v="48.96"/>
    <s v="10/12/2019"/>
    <x v="6"/>
    <x v="11"/>
    <n v="12"/>
    <s v="12-12"/>
  </r>
  <r>
    <x v="2411"/>
    <x v="20"/>
    <n v="61.91"/>
    <n v="62.85"/>
    <n v="53.14"/>
    <s v="10/12/2019"/>
    <x v="6"/>
    <x v="11"/>
    <n v="13"/>
    <s v="12-13"/>
  </r>
  <r>
    <x v="2412"/>
    <x v="46"/>
    <n v="63.24"/>
    <n v="63.32"/>
    <n v="42.84"/>
    <s v="10/12/2019"/>
    <x v="6"/>
    <x v="11"/>
    <n v="14"/>
    <s v="12-14"/>
  </r>
  <r>
    <x v="2413"/>
    <x v="48"/>
    <n v="62.86"/>
    <n v="65.209999999999994"/>
    <n v="53.28"/>
    <s v="10/12/2019"/>
    <x v="6"/>
    <x v="11"/>
    <n v="15"/>
    <s v="12-15"/>
  </r>
  <r>
    <x v="2414"/>
    <x v="68"/>
    <n v="62.94"/>
    <n v="65.260000000000005"/>
    <n v="53.41"/>
    <s v="10/12/2019"/>
    <x v="6"/>
    <x v="11"/>
    <n v="16"/>
    <s v="12-16"/>
  </r>
  <r>
    <x v="2415"/>
    <x v="20"/>
    <n v="61.62"/>
    <n v="64.430000000000007"/>
    <n v="51.76"/>
    <s v="17/12/2019"/>
    <x v="6"/>
    <x v="11"/>
    <n v="17"/>
    <s v="12-17"/>
  </r>
  <r>
    <x v="2416"/>
    <x v="31"/>
    <n v="61.97"/>
    <n v="64.819999999999993"/>
    <n v="52.47"/>
    <s v="17/12/2019"/>
    <x v="6"/>
    <x v="11"/>
    <n v="18"/>
    <s v="12-18"/>
  </r>
  <r>
    <x v="2417"/>
    <x v="85"/>
    <n v="65.599999999999994"/>
    <n v="66.989999999999995"/>
    <n v="52.56"/>
    <s v="17/12/2019"/>
    <x v="6"/>
    <x v="11"/>
    <n v="19"/>
    <s v="12-19"/>
  </r>
  <r>
    <x v="2418"/>
    <x v="103"/>
    <n v="66.040000000000006"/>
    <n v="67.25"/>
    <n v="51.92"/>
    <s v="17/12/2019"/>
    <x v="6"/>
    <x v="11"/>
    <n v="20"/>
    <s v="12-20"/>
  </r>
  <r>
    <x v="2419"/>
    <x v="102"/>
    <n v="63.9"/>
    <n v="65.739999999999995"/>
    <n v="51.96"/>
    <s v="17/12/2019"/>
    <x v="6"/>
    <x v="11"/>
    <n v="21"/>
    <s v="12-21"/>
  </r>
  <r>
    <x v="2420"/>
    <x v="93"/>
    <n v="65.7"/>
    <n v="67.17"/>
    <n v="55.46"/>
    <s v="17/12/2019"/>
    <x v="6"/>
    <x v="11"/>
    <n v="22"/>
    <s v="12-22"/>
  </r>
  <r>
    <x v="2421"/>
    <x v="94"/>
    <n v="66.64"/>
    <n v="67.8"/>
    <n v="53.67"/>
    <s v="17/12/2019"/>
    <x v="6"/>
    <x v="11"/>
    <n v="23"/>
    <s v="12-23"/>
  </r>
  <r>
    <x v="2422"/>
    <x v="18"/>
    <n v="62.21"/>
    <n v="64.709999999999994"/>
    <n v="51.74"/>
    <s v="24/12/2019"/>
    <x v="6"/>
    <x v="11"/>
    <n v="24"/>
    <s v="12-24"/>
  </r>
  <r>
    <x v="2423"/>
    <x v="106"/>
    <n v="61.42"/>
    <n v="61.42"/>
    <n v="0"/>
    <s v="24/12/2019"/>
    <x v="6"/>
    <x v="11"/>
    <n v="25"/>
    <s v="12-25"/>
  </r>
  <r>
    <x v="2424"/>
    <x v="52"/>
    <n v="62.2"/>
    <n v="64.72"/>
    <n v="51.19"/>
    <s v="24/12/2019"/>
    <x v="6"/>
    <x v="11"/>
    <n v="26"/>
    <s v="12-26"/>
  </r>
  <r>
    <x v="2425"/>
    <x v="59"/>
    <n v="62.62"/>
    <n v="65.05"/>
    <n v="52.53"/>
    <s v="24/12/2019"/>
    <x v="6"/>
    <x v="11"/>
    <n v="27"/>
    <s v="12-27"/>
  </r>
  <r>
    <x v="2426"/>
    <x v="41"/>
    <n v="61.47"/>
    <n v="64.650000000000006"/>
    <n v="53.01"/>
    <s v="24/12/2019"/>
    <x v="6"/>
    <x v="11"/>
    <n v="28"/>
    <s v="12-28"/>
  </r>
  <r>
    <x v="2427"/>
    <x v="27"/>
    <n v="61.91"/>
    <n v="64.62"/>
    <n v="51.61"/>
    <s v="24/12/2019"/>
    <x v="6"/>
    <x v="11"/>
    <n v="29"/>
    <s v="12-29"/>
  </r>
  <r>
    <x v="2428"/>
    <x v="20"/>
    <n v="62.83"/>
    <n v="65.209999999999994"/>
    <n v="52.23"/>
    <s v="24/12/2019"/>
    <x v="6"/>
    <x v="11"/>
    <n v="30"/>
    <s v="12-30"/>
  </r>
  <r>
    <x v="2429"/>
    <x v="40"/>
    <n v="62.59"/>
    <n v="65.02"/>
    <n v="52.11"/>
    <s v="01/01/2020"/>
    <x v="7"/>
    <x v="0"/>
    <n v="1"/>
    <s v="01-01"/>
  </r>
  <r>
    <x v="2430"/>
    <x v="58"/>
    <n v="62.31"/>
    <n v="64.930000000000007"/>
    <n v="52.44"/>
    <s v="01/01/2020"/>
    <x v="7"/>
    <x v="0"/>
    <n v="2"/>
    <s v="01-02"/>
  </r>
  <r>
    <x v="2431"/>
    <x v="40"/>
    <n v="62.41"/>
    <n v="64.94"/>
    <n v="51.72"/>
    <s v="01/01/2020"/>
    <x v="7"/>
    <x v="0"/>
    <n v="3"/>
    <s v="01-03"/>
  </r>
  <r>
    <x v="2432"/>
    <x v="56"/>
    <n v="61.65"/>
    <n v="64.430000000000007"/>
    <n v="51.5"/>
    <s v="01/01/2020"/>
    <x v="7"/>
    <x v="0"/>
    <n v="4"/>
    <s v="01-04"/>
  </r>
  <r>
    <x v="2433"/>
    <x v="67"/>
    <n v="62.85"/>
    <n v="65.12"/>
    <n v="51.95"/>
    <s v="01/01/2020"/>
    <x v="7"/>
    <x v="0"/>
    <n v="5"/>
    <s v="01-05"/>
  </r>
  <r>
    <x v="2434"/>
    <x v="68"/>
    <n v="64.47"/>
    <n v="66.209999999999994"/>
    <n v="52.44"/>
    <s v="01/01/2020"/>
    <x v="7"/>
    <x v="0"/>
    <n v="6"/>
    <s v="01-06"/>
  </r>
  <r>
    <x v="2435"/>
    <x v="59"/>
    <n v="63.57"/>
    <n v="63.78"/>
    <n v="47.42"/>
    <s v="01/01/2020"/>
    <x v="7"/>
    <x v="0"/>
    <n v="7"/>
    <s v="01-07"/>
  </r>
  <r>
    <x v="2436"/>
    <x v="19"/>
    <n v="61.09"/>
    <n v="62.69"/>
    <n v="53.22"/>
    <s v="08/01/2020"/>
    <x v="7"/>
    <x v="0"/>
    <n v="8"/>
    <s v="01-08"/>
  </r>
  <r>
    <x v="2437"/>
    <x v="75"/>
    <n v="62.08"/>
    <n v="62.4"/>
    <n v="50.68"/>
    <s v="08/01/2020"/>
    <x v="7"/>
    <x v="0"/>
    <n v="9"/>
    <s v="01-09"/>
  </r>
  <r>
    <x v="2438"/>
    <x v="11"/>
    <n v="60.42"/>
    <n v="60.76"/>
    <n v="42.39"/>
    <s v="08/01/2020"/>
    <x v="7"/>
    <x v="0"/>
    <n v="10"/>
    <s v="01-10"/>
  </r>
  <r>
    <x v="2439"/>
    <x v="33"/>
    <n v="59.61"/>
    <n v="59.65"/>
    <n v="39.28"/>
    <s v="08/01/2020"/>
    <x v="7"/>
    <x v="0"/>
    <n v="11"/>
    <s v="01-11"/>
  </r>
  <r>
    <x v="2440"/>
    <x v="61"/>
    <n v="63.28"/>
    <n v="63.43"/>
    <n v="48.93"/>
    <s v="08/01/2020"/>
    <x v="7"/>
    <x v="0"/>
    <n v="12"/>
    <s v="01-12"/>
  </r>
  <r>
    <x v="2441"/>
    <x v="26"/>
    <n v="62.12"/>
    <n v="62.26"/>
    <n v="47.29"/>
    <s v="08/01/2020"/>
    <x v="7"/>
    <x v="0"/>
    <n v="13"/>
    <s v="01-13"/>
  </r>
  <r>
    <x v="2442"/>
    <x v="23"/>
    <n v="60.77"/>
    <n v="60.96"/>
    <n v="45.75"/>
    <s v="08/01/2020"/>
    <x v="7"/>
    <x v="0"/>
    <n v="14"/>
    <s v="01-14"/>
  </r>
  <r>
    <x v="2443"/>
    <x v="44"/>
    <n v="61.5"/>
    <n v="61.65"/>
    <n v="47.11"/>
    <s v="15/01/2020"/>
    <x v="7"/>
    <x v="0"/>
    <n v="15"/>
    <s v="01-15"/>
  </r>
  <r>
    <x v="2444"/>
    <x v="20"/>
    <n v="61.82"/>
    <n v="62"/>
    <n v="48.2"/>
    <s v="15/01/2020"/>
    <x v="7"/>
    <x v="0"/>
    <n v="16"/>
    <s v="01-16"/>
  </r>
  <r>
    <x v="2445"/>
    <x v="23"/>
    <n v="62.23"/>
    <n v="62.38"/>
    <n v="44.44"/>
    <s v="15/01/2020"/>
    <x v="7"/>
    <x v="0"/>
    <n v="17"/>
    <s v="01-17"/>
  </r>
  <r>
    <x v="2446"/>
    <x v="27"/>
    <n v="61.82"/>
    <n v="61.95"/>
    <n v="46.6"/>
    <s v="15/01/2020"/>
    <x v="7"/>
    <x v="0"/>
    <n v="18"/>
    <s v="01-18"/>
  </r>
  <r>
    <x v="2447"/>
    <x v="61"/>
    <n v="63.19"/>
    <n v="63.37"/>
    <n v="46.73"/>
    <s v="15/01/2020"/>
    <x v="7"/>
    <x v="0"/>
    <n v="19"/>
    <s v="01-19"/>
  </r>
  <r>
    <x v="2448"/>
    <x v="29"/>
    <n v="61.49"/>
    <n v="61.68"/>
    <n v="47.94"/>
    <s v="15/01/2020"/>
    <x v="7"/>
    <x v="0"/>
    <n v="20"/>
    <s v="01-20"/>
  </r>
  <r>
    <x v="2449"/>
    <x v="23"/>
    <n v="60.31"/>
    <n v="60.89"/>
    <n v="50.84"/>
    <s v="15/01/2020"/>
    <x v="7"/>
    <x v="0"/>
    <n v="21"/>
    <s v="01-21"/>
  </r>
  <r>
    <x v="2450"/>
    <x v="40"/>
    <n v="61.92"/>
    <n v="62.14"/>
    <n v="49.15"/>
    <s v="22/01/2020"/>
    <x v="7"/>
    <x v="0"/>
    <n v="22"/>
    <s v="01-22"/>
  </r>
  <r>
    <x v="2451"/>
    <x v="69"/>
    <n v="62.2"/>
    <n v="62.35"/>
    <n v="47.61"/>
    <s v="22/01/2020"/>
    <x v="7"/>
    <x v="0"/>
    <n v="23"/>
    <s v="01-23"/>
  </r>
  <r>
    <x v="2452"/>
    <x v="12"/>
    <n v="61.09"/>
    <n v="61.34"/>
    <n v="44.36"/>
    <s v="22/01/2020"/>
    <x v="7"/>
    <x v="0"/>
    <n v="24"/>
    <s v="01-24"/>
  </r>
  <r>
    <x v="2453"/>
    <x v="18"/>
    <n v="62.63"/>
    <n v="62.64"/>
    <n v="36.42"/>
    <s v="22/01/2020"/>
    <x v="7"/>
    <x v="0"/>
    <n v="25"/>
    <s v="01-25"/>
  </r>
  <r>
    <x v="2454"/>
    <x v="75"/>
    <n v="63.06"/>
    <n v="63.15"/>
    <n v="46.37"/>
    <s v="22/01/2020"/>
    <x v="7"/>
    <x v="0"/>
    <n v="26"/>
    <s v="01-26"/>
  </r>
  <r>
    <x v="2455"/>
    <x v="67"/>
    <n v="65.099999999999994"/>
    <n v="65.180000000000007"/>
    <n v="46.99"/>
    <s v="22/01/2020"/>
    <x v="7"/>
    <x v="0"/>
    <n v="27"/>
    <s v="01-27"/>
  </r>
  <r>
    <x v="2456"/>
    <x v="54"/>
    <n v="61.12"/>
    <n v="61.56"/>
    <n v="48.31"/>
    <s v="22/01/2020"/>
    <x v="7"/>
    <x v="0"/>
    <n v="28"/>
    <s v="01-28"/>
  </r>
  <r>
    <x v="2457"/>
    <x v="32"/>
    <n v="62.27"/>
    <n v="62.39"/>
    <n v="46.63"/>
    <s v="29/01/2020"/>
    <x v="7"/>
    <x v="0"/>
    <n v="29"/>
    <s v="01-29"/>
  </r>
  <r>
    <x v="2458"/>
    <x v="49"/>
    <n v="62.58"/>
    <n v="62.64"/>
    <n v="43.01"/>
    <s v="29/01/2020"/>
    <x v="7"/>
    <x v="0"/>
    <n v="30"/>
    <s v="01-30"/>
  </r>
  <r>
    <x v="2459"/>
    <x v="57"/>
    <n v="53.27"/>
    <n v="55.42"/>
    <n v="45.72"/>
    <s v="29/01/2020"/>
    <x v="7"/>
    <x v="0"/>
    <n v="31"/>
    <s v="01-31"/>
  </r>
  <r>
    <x v="2460"/>
    <x v="8"/>
    <n v="60.85"/>
    <n v="60.93"/>
    <n v="35.6"/>
    <s v="29/01/2020"/>
    <x v="7"/>
    <x v="1"/>
    <n v="1"/>
    <s v="02-01"/>
  </r>
  <r>
    <x v="2461"/>
    <x v="50"/>
    <n v="61.74"/>
    <n v="61.92"/>
    <n v="47.99"/>
    <s v="29/01/2020"/>
    <x v="7"/>
    <x v="1"/>
    <n v="2"/>
    <s v="02-02"/>
  </r>
  <r>
    <x v="2462"/>
    <x v="89"/>
    <n v="62.54"/>
    <n v="62.64"/>
    <n v="44.41"/>
    <s v="29/01/2020"/>
    <x v="7"/>
    <x v="1"/>
    <n v="3"/>
    <s v="02-03"/>
  </r>
  <r>
    <x v="2463"/>
    <x v="67"/>
    <n v="64.400000000000006"/>
    <n v="65.540000000000006"/>
    <n v="59.02"/>
    <s v="29/01/2020"/>
    <x v="7"/>
    <x v="1"/>
    <n v="4"/>
    <s v="02-04"/>
  </r>
  <r>
    <x v="2464"/>
    <x v="52"/>
    <n v="61.44"/>
    <n v="62.02"/>
    <n v="53"/>
    <s v="05/02/2020"/>
    <x v="7"/>
    <x v="1"/>
    <n v="5"/>
    <s v="02-05"/>
  </r>
  <r>
    <x v="2465"/>
    <x v="20"/>
    <n v="60.23"/>
    <n v="60.33"/>
    <n v="43.94"/>
    <s v="05/02/2020"/>
    <x v="7"/>
    <x v="1"/>
    <n v="6"/>
    <s v="02-06"/>
  </r>
  <r>
    <x v="2466"/>
    <x v="56"/>
    <n v="61.13"/>
    <n v="61.37"/>
    <n v="46.51"/>
    <s v="05/02/2020"/>
    <x v="7"/>
    <x v="1"/>
    <n v="7"/>
    <s v="02-07"/>
  </r>
  <r>
    <x v="2467"/>
    <x v="23"/>
    <n v="60.7"/>
    <n v="61.08"/>
    <n v="47.22"/>
    <s v="05/02/2020"/>
    <x v="7"/>
    <x v="1"/>
    <n v="8"/>
    <s v="02-08"/>
  </r>
  <r>
    <x v="2468"/>
    <x v="13"/>
    <n v="60.64"/>
    <n v="60.66"/>
    <n v="37.79"/>
    <s v="05/02/2020"/>
    <x v="7"/>
    <x v="1"/>
    <n v="9"/>
    <s v="02-09"/>
  </r>
  <r>
    <x v="2469"/>
    <x v="48"/>
    <n v="62.38"/>
    <n v="62.47"/>
    <n v="44.72"/>
    <s v="05/02/2020"/>
    <x v="7"/>
    <x v="1"/>
    <n v="10"/>
    <s v="02-10"/>
  </r>
  <r>
    <x v="2470"/>
    <x v="47"/>
    <n v="60.93"/>
    <n v="61.28"/>
    <n v="50.2"/>
    <s v="05/02/2020"/>
    <x v="7"/>
    <x v="1"/>
    <n v="11"/>
    <s v="02-11"/>
  </r>
  <r>
    <x v="2471"/>
    <x v="55"/>
    <n v="61.6"/>
    <n v="62.31"/>
    <n v="53.16"/>
    <s v="12/02/2020"/>
    <x v="7"/>
    <x v="1"/>
    <n v="12"/>
    <s v="02-12"/>
  </r>
  <r>
    <x v="2472"/>
    <x v="20"/>
    <n v="60.79"/>
    <n v="60.95"/>
    <n v="43.74"/>
    <s v="12/02/2020"/>
    <x v="7"/>
    <x v="1"/>
    <n v="13"/>
    <s v="02-13"/>
  </r>
  <r>
    <x v="2473"/>
    <x v="75"/>
    <n v="62.12"/>
    <n v="62.22"/>
    <n v="45.88"/>
    <s v="12/02/2020"/>
    <x v="7"/>
    <x v="1"/>
    <n v="14"/>
    <s v="02-14"/>
  </r>
  <r>
    <x v="2474"/>
    <x v="41"/>
    <n v="60.55"/>
    <n v="60.82"/>
    <n v="41.74"/>
    <s v="12/02/2020"/>
    <x v="7"/>
    <x v="1"/>
    <n v="15"/>
    <s v="02-15"/>
  </r>
  <r>
    <x v="2475"/>
    <x v="18"/>
    <n v="61.35"/>
    <n v="61.53"/>
    <n v="47.67"/>
    <s v="12/02/2020"/>
    <x v="7"/>
    <x v="1"/>
    <n v="16"/>
    <s v="02-16"/>
  </r>
  <r>
    <x v="2476"/>
    <x v="51"/>
    <n v="62.87"/>
    <n v="62.92"/>
    <n v="42.91"/>
    <s v="12/02/2020"/>
    <x v="7"/>
    <x v="1"/>
    <n v="17"/>
    <s v="02-17"/>
  </r>
  <r>
    <x v="2477"/>
    <x v="43"/>
    <n v="62.33"/>
    <n v="62.67"/>
    <n v="51.48"/>
    <s v="12/02/2020"/>
    <x v="7"/>
    <x v="1"/>
    <n v="18"/>
    <s v="02-18"/>
  </r>
  <r>
    <x v="2478"/>
    <x v="30"/>
    <n v="60.59"/>
    <n v="61.27"/>
    <n v="47.29"/>
    <s v="19/02/2020"/>
    <x v="7"/>
    <x v="1"/>
    <n v="19"/>
    <s v="02-19"/>
  </r>
  <r>
    <x v="2479"/>
    <x v="31"/>
    <n v="60.24"/>
    <n v="60.32"/>
    <n v="42.8"/>
    <s v="19/02/2020"/>
    <x v="7"/>
    <x v="1"/>
    <n v="20"/>
    <s v="02-20"/>
  </r>
  <r>
    <x v="2480"/>
    <x v="59"/>
    <n v="61.4"/>
    <n v="61.52"/>
    <n v="45.65"/>
    <s v="19/02/2020"/>
    <x v="7"/>
    <x v="1"/>
    <n v="21"/>
    <s v="02-21"/>
  </r>
  <r>
    <x v="2481"/>
    <x v="37"/>
    <n v="60.19"/>
    <n v="60.26"/>
    <n v="41.99"/>
    <s v="19/02/2020"/>
    <x v="7"/>
    <x v="1"/>
    <n v="22"/>
    <s v="02-22"/>
  </r>
  <r>
    <x v="2482"/>
    <x v="58"/>
    <n v="61.36"/>
    <n v="61.42"/>
    <n v="37.590000000000003"/>
    <s v="19/02/2020"/>
    <x v="7"/>
    <x v="1"/>
    <n v="23"/>
    <s v="02-23"/>
  </r>
  <r>
    <x v="2483"/>
    <x v="49"/>
    <n v="64.14"/>
    <n v="64.489999999999995"/>
    <n v="47.91"/>
    <s v="19/02/2020"/>
    <x v="7"/>
    <x v="1"/>
    <n v="24"/>
    <s v="02-24"/>
  </r>
  <r>
    <x v="2484"/>
    <x v="27"/>
    <n v="60.92"/>
    <n v="60.97"/>
    <n v="41.96"/>
    <s v="19/02/2020"/>
    <x v="7"/>
    <x v="1"/>
    <n v="25"/>
    <s v="02-25"/>
  </r>
  <r>
    <x v="2485"/>
    <x v="42"/>
    <m/>
    <m/>
    <m/>
    <s v="06/05/2020"/>
    <x v="7"/>
    <x v="4"/>
    <n v="6"/>
    <s v="05-06"/>
  </r>
  <r>
    <x v="2486"/>
    <x v="42"/>
    <m/>
    <m/>
    <m/>
    <s v="06/05/2020"/>
    <x v="7"/>
    <x v="4"/>
    <n v="7"/>
    <s v="05-07"/>
  </r>
  <r>
    <x v="2487"/>
    <x v="42"/>
    <m/>
    <m/>
    <m/>
    <s v="06/05/2020"/>
    <x v="7"/>
    <x v="4"/>
    <n v="8"/>
    <s v="05-08"/>
  </r>
  <r>
    <x v="2488"/>
    <x v="42"/>
    <m/>
    <m/>
    <m/>
    <s v="06/05/2020"/>
    <x v="7"/>
    <x v="4"/>
    <n v="9"/>
    <s v="05-09"/>
  </r>
  <r>
    <x v="2489"/>
    <x v="42"/>
    <m/>
    <m/>
    <m/>
    <s v="06/05/2020"/>
    <x v="7"/>
    <x v="4"/>
    <n v="10"/>
    <s v="05-10"/>
  </r>
  <r>
    <x v="2490"/>
    <x v="42"/>
    <m/>
    <m/>
    <m/>
    <s v="06/05/2020"/>
    <x v="7"/>
    <x v="4"/>
    <n v="11"/>
    <s v="05-11"/>
  </r>
  <r>
    <x v="2491"/>
    <x v="42"/>
    <m/>
    <m/>
    <m/>
    <s v="06/05/2020"/>
    <x v="7"/>
    <x v="4"/>
    <n v="12"/>
    <s v="05-12"/>
  </r>
  <r>
    <x v="2492"/>
    <x v="42"/>
    <m/>
    <m/>
    <m/>
    <s v="13/05/2020"/>
    <x v="7"/>
    <x v="4"/>
    <n v="13"/>
    <s v="05-13"/>
  </r>
  <r>
    <x v="2493"/>
    <x v="42"/>
    <m/>
    <m/>
    <m/>
    <s v="13/05/2020"/>
    <x v="7"/>
    <x v="4"/>
    <n v="14"/>
    <s v="05-14"/>
  </r>
  <r>
    <x v="2494"/>
    <x v="42"/>
    <m/>
    <m/>
    <m/>
    <s v="13/05/2020"/>
    <x v="7"/>
    <x v="4"/>
    <n v="15"/>
    <s v="05-15"/>
  </r>
  <r>
    <x v="2495"/>
    <x v="42"/>
    <m/>
    <m/>
    <m/>
    <s v="13/05/2020"/>
    <x v="7"/>
    <x v="4"/>
    <n v="16"/>
    <s v="05-16"/>
  </r>
  <r>
    <x v="2496"/>
    <x v="42"/>
    <m/>
    <m/>
    <m/>
    <s v="13/05/2020"/>
    <x v="7"/>
    <x v="4"/>
    <n v="17"/>
    <s v="05-17"/>
  </r>
  <r>
    <x v="2497"/>
    <x v="42"/>
    <m/>
    <m/>
    <m/>
    <s v="13/05/2020"/>
    <x v="7"/>
    <x v="4"/>
    <n v="18"/>
    <s v="05-18"/>
  </r>
  <r>
    <x v="2498"/>
    <x v="42"/>
    <m/>
    <m/>
    <m/>
    <s v="13/05/2020"/>
    <x v="7"/>
    <x v="4"/>
    <n v="19"/>
    <s v="05-19"/>
  </r>
  <r>
    <x v="2499"/>
    <x v="42"/>
    <m/>
    <m/>
    <m/>
    <s v="20/05/2020"/>
    <x v="7"/>
    <x v="4"/>
    <n v="20"/>
    <s v="05-20"/>
  </r>
  <r>
    <x v="2500"/>
    <x v="42"/>
    <m/>
    <m/>
    <m/>
    <s v="20/05/2020"/>
    <x v="7"/>
    <x v="4"/>
    <n v="21"/>
    <s v="05-21"/>
  </r>
  <r>
    <x v="2501"/>
    <x v="42"/>
    <m/>
    <m/>
    <m/>
    <s v="20/05/2020"/>
    <x v="7"/>
    <x v="4"/>
    <n v="22"/>
    <s v="05-22"/>
  </r>
  <r>
    <x v="2502"/>
    <x v="42"/>
    <m/>
    <m/>
    <m/>
    <s v="20/05/2020"/>
    <x v="7"/>
    <x v="4"/>
    <n v="23"/>
    <s v="05-23"/>
  </r>
  <r>
    <x v="2503"/>
    <x v="42"/>
    <m/>
    <m/>
    <m/>
    <s v="20/05/2020"/>
    <x v="7"/>
    <x v="4"/>
    <n v="24"/>
    <s v="05-24"/>
  </r>
  <r>
    <x v="2504"/>
    <x v="42"/>
    <m/>
    <m/>
    <m/>
    <s v="20/05/2020"/>
    <x v="7"/>
    <x v="4"/>
    <n v="25"/>
    <s v="05-25"/>
  </r>
  <r>
    <x v="2505"/>
    <x v="42"/>
    <m/>
    <m/>
    <m/>
    <s v="20/05/2020"/>
    <x v="7"/>
    <x v="4"/>
    <n v="26"/>
    <s v="05-26"/>
  </r>
  <r>
    <x v="2506"/>
    <x v="42"/>
    <m/>
    <m/>
    <m/>
    <s v="27/05/2020"/>
    <x v="7"/>
    <x v="4"/>
    <n v="27"/>
    <s v="05-27"/>
  </r>
  <r>
    <x v="2507"/>
    <x v="42"/>
    <m/>
    <m/>
    <m/>
    <s v="27/05/2020"/>
    <x v="7"/>
    <x v="4"/>
    <n v="28"/>
    <s v="05-28"/>
  </r>
  <r>
    <x v="2508"/>
    <x v="42"/>
    <m/>
    <m/>
    <m/>
    <s v="27/05/2020"/>
    <x v="7"/>
    <x v="4"/>
    <n v="29"/>
    <s v="05-29"/>
  </r>
  <r>
    <x v="2509"/>
    <x v="42"/>
    <m/>
    <m/>
    <m/>
    <s v="27/05/2020"/>
    <x v="7"/>
    <x v="4"/>
    <n v="30"/>
    <s v="05-30"/>
  </r>
  <r>
    <x v="2510"/>
    <x v="42"/>
    <m/>
    <m/>
    <m/>
    <s v="27/05/2020"/>
    <x v="7"/>
    <x v="4"/>
    <n v="31"/>
    <s v="05-31"/>
  </r>
  <r>
    <x v="2511"/>
    <x v="42"/>
    <m/>
    <m/>
    <m/>
    <s v="27/05/2020"/>
    <x v="7"/>
    <x v="5"/>
    <n v="1"/>
    <s v="06-01"/>
  </r>
  <r>
    <x v="2512"/>
    <x v="42"/>
    <m/>
    <m/>
    <m/>
    <s v="27/05/2020"/>
    <x v="7"/>
    <x v="5"/>
    <n v="2"/>
    <s v="06-02"/>
  </r>
  <r>
    <x v="2513"/>
    <x v="42"/>
    <m/>
    <m/>
    <m/>
    <s v="03/06/2020"/>
    <x v="7"/>
    <x v="5"/>
    <n v="3"/>
    <s v="06-03"/>
  </r>
  <r>
    <x v="2514"/>
    <x v="42"/>
    <m/>
    <m/>
    <m/>
    <s v="03/06/2020"/>
    <x v="7"/>
    <x v="5"/>
    <n v="4"/>
    <s v="06-04"/>
  </r>
  <r>
    <x v="2515"/>
    <x v="42"/>
    <m/>
    <m/>
    <m/>
    <s v="03/06/2020"/>
    <x v="7"/>
    <x v="5"/>
    <n v="5"/>
    <s v="06-05"/>
  </r>
  <r>
    <x v="2516"/>
    <x v="42"/>
    <m/>
    <m/>
    <m/>
    <s v="03/06/2020"/>
    <x v="7"/>
    <x v="5"/>
    <n v="6"/>
    <s v="06-06"/>
  </r>
  <r>
    <x v="2517"/>
    <x v="42"/>
    <m/>
    <m/>
    <m/>
    <s v="03/06/2020"/>
    <x v="7"/>
    <x v="5"/>
    <n v="7"/>
    <s v="06-07"/>
  </r>
  <r>
    <x v="2518"/>
    <x v="42"/>
    <m/>
    <m/>
    <m/>
    <s v="03/06/2020"/>
    <x v="7"/>
    <x v="5"/>
    <n v="8"/>
    <s v="06-08"/>
  </r>
  <r>
    <x v="2519"/>
    <x v="100"/>
    <n v="0"/>
    <n v="40.18"/>
    <n v="40.18"/>
    <s v="03/06/2020"/>
    <x v="7"/>
    <x v="5"/>
    <n v="9"/>
    <s v="06-09"/>
  </r>
  <r>
    <x v="2520"/>
    <x v="107"/>
    <n v="34.04"/>
    <n v="48.93"/>
    <n v="48.44"/>
    <s v="10/06/2020"/>
    <x v="7"/>
    <x v="5"/>
    <n v="10"/>
    <s v="06-10"/>
  </r>
  <r>
    <x v="2521"/>
    <x v="77"/>
    <n v="44.75"/>
    <n v="50.21"/>
    <n v="48.75"/>
    <s v="10/06/2020"/>
    <x v="7"/>
    <x v="5"/>
    <n v="11"/>
    <s v="06-11"/>
  </r>
  <r>
    <x v="2522"/>
    <x v="107"/>
    <n v="40.33"/>
    <n v="47.98"/>
    <n v="46.11"/>
    <s v="10/06/2020"/>
    <x v="7"/>
    <x v="5"/>
    <n v="12"/>
    <s v="06-12"/>
  </r>
  <r>
    <x v="2523"/>
    <x v="100"/>
    <n v="0"/>
    <n v="45.69"/>
    <n v="42.49"/>
    <s v="10/06/2020"/>
    <x v="7"/>
    <x v="5"/>
    <n v="13"/>
    <s v="06-13"/>
  </r>
  <r>
    <x v="2524"/>
    <x v="108"/>
    <n v="46.23"/>
    <n v="46.54"/>
    <n v="34.869999999999997"/>
    <s v="10/06/2020"/>
    <x v="7"/>
    <x v="5"/>
    <n v="14"/>
    <s v="06-14"/>
  </r>
  <r>
    <x v="2525"/>
    <x v="109"/>
    <n v="45.44"/>
    <n v="46.81"/>
    <n v="41.13"/>
    <s v="10/06/2020"/>
    <x v="7"/>
    <x v="5"/>
    <n v="15"/>
    <s v="06-15"/>
  </r>
  <r>
    <x v="2526"/>
    <x v="107"/>
    <n v="35.64"/>
    <n v="40.909999999999997"/>
    <n v="39.380000000000003"/>
    <s v="10/06/2020"/>
    <x v="7"/>
    <x v="5"/>
    <n v="16"/>
    <s v="06-16"/>
  </r>
  <r>
    <x v="2527"/>
    <x v="92"/>
    <n v="52.11"/>
    <n v="53.3"/>
    <n v="43.13"/>
    <s v="17/06/2020"/>
    <x v="7"/>
    <x v="5"/>
    <n v="17"/>
    <s v="06-17"/>
  </r>
  <r>
    <x v="2528"/>
    <x v="107"/>
    <n v="29.54"/>
    <n v="38.24"/>
    <n v="37.61"/>
    <s v="17/06/2020"/>
    <x v="7"/>
    <x v="5"/>
    <n v="18"/>
    <s v="06-18"/>
  </r>
  <r>
    <x v="2529"/>
    <x v="110"/>
    <n v="49.12"/>
    <n v="49.61"/>
    <n v="31.37"/>
    <s v="17/06/2020"/>
    <x v="7"/>
    <x v="5"/>
    <n v="19"/>
    <s v="06-19"/>
  </r>
  <r>
    <x v="2530"/>
    <x v="100"/>
    <n v="0"/>
    <n v="42.17"/>
    <n v="40.770000000000003"/>
    <s v="17/06/2020"/>
    <x v="7"/>
    <x v="5"/>
    <n v="20"/>
    <s v="06-20"/>
  </r>
  <r>
    <x v="2531"/>
    <x v="77"/>
    <n v="49.57"/>
    <n v="52.7"/>
    <n v="42.67"/>
    <s v="17/06/2020"/>
    <x v="7"/>
    <x v="5"/>
    <n v="21"/>
    <s v="06-21"/>
  </r>
  <r>
    <x v="2532"/>
    <x v="110"/>
    <n v="51.78"/>
    <n v="52.98"/>
    <n v="40.01"/>
    <s v="17/06/2020"/>
    <x v="7"/>
    <x v="5"/>
    <n v="22"/>
    <s v="06-22"/>
  </r>
  <r>
    <x v="2533"/>
    <x v="100"/>
    <n v="0"/>
    <n v="39.68"/>
    <n v="39.68"/>
    <s v="17/06/2020"/>
    <x v="7"/>
    <x v="5"/>
    <n v="23"/>
    <s v="06-23"/>
  </r>
  <r>
    <x v="2534"/>
    <x v="111"/>
    <n v="51.68"/>
    <n v="53.4"/>
    <n v="43.16"/>
    <s v="24/06/2020"/>
    <x v="7"/>
    <x v="5"/>
    <n v="24"/>
    <s v="06-24"/>
  </r>
  <r>
    <x v="2535"/>
    <x v="77"/>
    <n v="47.5"/>
    <n v="47.83"/>
    <n v="36.43"/>
    <s v="24/06/2020"/>
    <x v="7"/>
    <x v="5"/>
    <n v="25"/>
    <s v="06-25"/>
  </r>
  <r>
    <x v="2536"/>
    <x v="112"/>
    <n v="52.08"/>
    <n v="52.27"/>
    <n v="38.72"/>
    <s v="24/06/2020"/>
    <x v="7"/>
    <x v="5"/>
    <n v="26"/>
    <s v="06-26"/>
  </r>
  <r>
    <x v="2537"/>
    <x v="107"/>
    <n v="34.54"/>
    <n v="39.44"/>
    <n v="37.74"/>
    <s v="24/06/2020"/>
    <x v="7"/>
    <x v="5"/>
    <n v="27"/>
    <s v="06-27"/>
  </r>
  <r>
    <x v="2538"/>
    <x v="108"/>
    <n v="49.26"/>
    <n v="49.26"/>
    <n v="0"/>
    <s v="24/06/2020"/>
    <x v="7"/>
    <x v="5"/>
    <n v="28"/>
    <s v="06-28"/>
  </r>
  <r>
    <x v="2539"/>
    <x v="112"/>
    <n v="51.3"/>
    <n v="51.3"/>
    <n v="0"/>
    <s v="24/06/2020"/>
    <x v="7"/>
    <x v="5"/>
    <n v="29"/>
    <s v="06-29"/>
  </r>
  <r>
    <x v="2540"/>
    <x v="108"/>
    <n v="45.64"/>
    <n v="47.06"/>
    <n v="41.49"/>
    <s v="24/06/2020"/>
    <x v="7"/>
    <x v="5"/>
    <n v="30"/>
    <s v="06-30"/>
  </r>
  <r>
    <x v="2541"/>
    <x v="64"/>
    <n v="55.86"/>
    <n v="56.27"/>
    <n v="45.85"/>
    <s v="01/07/2020"/>
    <x v="7"/>
    <x v="6"/>
    <n v="1"/>
    <s v="07-01"/>
  </r>
  <r>
    <x v="2542"/>
    <x v="111"/>
    <n v="59.16"/>
    <n v="59.37"/>
    <n v="43.34"/>
    <s v="01/07/2020"/>
    <x v="7"/>
    <x v="6"/>
    <n v="2"/>
    <s v="07-02"/>
  </r>
  <r>
    <x v="2543"/>
    <x v="92"/>
    <n v="51.2"/>
    <n v="53.08"/>
    <n v="45"/>
    <s v="01/07/2020"/>
    <x v="7"/>
    <x v="6"/>
    <n v="3"/>
    <s v="07-03"/>
  </r>
  <r>
    <x v="2544"/>
    <x v="113"/>
    <n v="55.62"/>
    <n v="55.7"/>
    <n v="34.75"/>
    <s v="01/07/2020"/>
    <x v="7"/>
    <x v="6"/>
    <n v="4"/>
    <s v="07-04"/>
  </r>
  <r>
    <x v="2545"/>
    <x v="14"/>
    <n v="56.72"/>
    <n v="56.84"/>
    <n v="40.93"/>
    <s v="01/07/2020"/>
    <x v="7"/>
    <x v="6"/>
    <n v="5"/>
    <s v="07-05"/>
  </r>
  <r>
    <x v="2546"/>
    <x v="63"/>
    <n v="56"/>
    <n v="56.32"/>
    <n v="44.77"/>
    <s v="01/07/2020"/>
    <x v="7"/>
    <x v="6"/>
    <n v="6"/>
    <s v="07-06"/>
  </r>
  <r>
    <x v="2547"/>
    <x v="78"/>
    <n v="55.84"/>
    <n v="56.5"/>
    <n v="47.97"/>
    <s v="01/07/2020"/>
    <x v="7"/>
    <x v="6"/>
    <n v="7"/>
    <s v="07-07"/>
  </r>
  <r>
    <x v="2548"/>
    <x v="114"/>
    <n v="53.18"/>
    <n v="54.84"/>
    <n v="49.54"/>
    <s v="08/07/2020"/>
    <x v="7"/>
    <x v="6"/>
    <n v="8"/>
    <s v="07-08"/>
  </r>
  <r>
    <x v="2549"/>
    <x v="115"/>
    <n v="52.73"/>
    <n v="55.12"/>
    <n v="51.38"/>
    <s v="08/07/2020"/>
    <x v="7"/>
    <x v="6"/>
    <n v="9"/>
    <s v="07-09"/>
  </r>
  <r>
    <x v="2550"/>
    <x v="64"/>
    <n v="55.29"/>
    <n v="57.81"/>
    <n v="54.26"/>
    <s v="08/07/2020"/>
    <x v="7"/>
    <x v="6"/>
    <n v="10"/>
    <s v="07-10"/>
  </r>
  <r>
    <x v="2551"/>
    <x v="113"/>
    <n v="56.14"/>
    <n v="58.76"/>
    <n v="55.32"/>
    <s v="08/07/2020"/>
    <x v="7"/>
    <x v="6"/>
    <n v="11"/>
    <s v="07-11"/>
  </r>
  <r>
    <x v="2552"/>
    <x v="0"/>
    <n v="55.16"/>
    <n v="57.84"/>
    <n v="54.47"/>
    <s v="08/07/2020"/>
    <x v="7"/>
    <x v="6"/>
    <n v="12"/>
    <s v="07-12"/>
  </r>
  <r>
    <x v="2553"/>
    <x v="25"/>
    <n v="55.41"/>
    <n v="57.15"/>
    <n v="52.32"/>
    <s v="08/07/2020"/>
    <x v="7"/>
    <x v="6"/>
    <n v="13"/>
    <s v="07-13"/>
  </r>
  <r>
    <x v="2554"/>
    <x v="65"/>
    <n v="53.56"/>
    <n v="57.26"/>
    <n v="54.85"/>
    <s v="08/07/2020"/>
    <x v="7"/>
    <x v="6"/>
    <n v="14"/>
    <s v="07-14"/>
  </r>
  <r>
    <x v="2555"/>
    <x v="113"/>
    <n v="55.56"/>
    <n v="58.76"/>
    <n v="55.78"/>
    <s v="15/07/2020"/>
    <x v="7"/>
    <x v="6"/>
    <n v="15"/>
    <s v="07-15"/>
  </r>
  <r>
    <x v="2556"/>
    <x v="6"/>
    <n v="57.88"/>
    <n v="59.79"/>
    <n v="55.31"/>
    <s v="15/07/2020"/>
    <x v="7"/>
    <x v="6"/>
    <n v="16"/>
    <s v="07-16"/>
  </r>
  <r>
    <x v="2557"/>
    <x v="62"/>
    <n v="54.99"/>
    <n v="56.66"/>
    <n v="51.7"/>
    <s v="15/07/2020"/>
    <x v="7"/>
    <x v="6"/>
    <n v="17"/>
    <s v="07-17"/>
  </r>
  <r>
    <x v="2558"/>
    <x v="64"/>
    <n v="56.42"/>
    <n v="59.3"/>
    <n v="56.12"/>
    <s v="15/07/2020"/>
    <x v="7"/>
    <x v="6"/>
    <n v="18"/>
    <s v="07-18"/>
  </r>
  <r>
    <x v="2559"/>
    <x v="62"/>
    <n v="55.16"/>
    <n v="59.45"/>
    <n v="57.42"/>
    <s v="15/07/2020"/>
    <x v="7"/>
    <x v="6"/>
    <n v="19"/>
    <s v="07-19"/>
  </r>
  <r>
    <x v="2560"/>
    <x v="25"/>
    <n v="54.85"/>
    <n v="60.53"/>
    <n v="59.14"/>
    <s v="15/07/2020"/>
    <x v="7"/>
    <x v="6"/>
    <n v="20"/>
    <s v="07-20"/>
  </r>
  <r>
    <x v="2561"/>
    <x v="10"/>
    <n v="56.93"/>
    <n v="60.17"/>
    <n v="57.39"/>
    <s v="15/07/2020"/>
    <x v="7"/>
    <x v="6"/>
    <n v="21"/>
    <s v="07-21"/>
  </r>
  <r>
    <x v="2562"/>
    <x v="7"/>
    <n v="57.97"/>
    <n v="60.02"/>
    <n v="55.79"/>
    <s v="22/07/2020"/>
    <x v="7"/>
    <x v="6"/>
    <n v="22"/>
    <s v="07-22"/>
  </r>
  <r>
    <x v="2563"/>
    <x v="64"/>
    <n v="55.2"/>
    <n v="59.74"/>
    <n v="54.17"/>
    <s v="22/07/2020"/>
    <x v="7"/>
    <x v="6"/>
    <n v="23"/>
    <s v="07-23"/>
  </r>
  <r>
    <x v="2564"/>
    <x v="21"/>
    <n v="58.11"/>
    <n v="58.94"/>
    <n v="51.35"/>
    <s v="22/07/2020"/>
    <x v="7"/>
    <x v="6"/>
    <n v="24"/>
    <s v="07-24"/>
  </r>
  <r>
    <x v="2565"/>
    <x v="14"/>
    <n v="57.16"/>
    <n v="58.59"/>
    <n v="52.86"/>
    <s v="22/07/2020"/>
    <x v="7"/>
    <x v="6"/>
    <n v="25"/>
    <s v="07-25"/>
  </r>
  <r>
    <x v="2566"/>
    <x v="9"/>
    <n v="57.53"/>
    <n v="59.94"/>
    <n v="56.23"/>
    <s v="22/07/2020"/>
    <x v="7"/>
    <x v="6"/>
    <n v="26"/>
    <s v="07-26"/>
  </r>
  <r>
    <x v="2567"/>
    <x v="64"/>
    <n v="55.55"/>
    <n v="60.48"/>
    <n v="58.65"/>
    <s v="22/07/2020"/>
    <x v="7"/>
    <x v="6"/>
    <n v="27"/>
    <s v="07-27"/>
  </r>
  <r>
    <x v="2568"/>
    <x v="2"/>
    <n v="56.32"/>
    <n v="59.05"/>
    <n v="55.68"/>
    <s v="22/07/2020"/>
    <x v="7"/>
    <x v="6"/>
    <n v="28"/>
    <s v="07-28"/>
  </r>
  <r>
    <x v="2569"/>
    <x v="66"/>
    <n v="56.36"/>
    <n v="59.2"/>
    <n v="55.92"/>
    <s v="29/07/2020"/>
    <x v="7"/>
    <x v="6"/>
    <n v="29"/>
    <s v="07-29"/>
  </r>
  <r>
    <x v="2570"/>
    <x v="16"/>
    <n v="54.77"/>
    <n v="57.63"/>
    <n v="54.46"/>
    <s v="29/07/2020"/>
    <x v="7"/>
    <x v="6"/>
    <n v="30"/>
    <s v="07-30"/>
  </r>
  <r>
    <x v="2571"/>
    <x v="60"/>
    <n v="59.21"/>
    <n v="59.77"/>
    <n v="50.18"/>
    <s v="29/07/2020"/>
    <x v="7"/>
    <x v="6"/>
    <n v="31"/>
    <s v="07-31"/>
  </r>
  <r>
    <x v="2572"/>
    <x v="57"/>
    <n v="58.05"/>
    <n v="58.09"/>
    <n v="36.74"/>
    <s v="29/07/2020"/>
    <x v="7"/>
    <x v="7"/>
    <n v="1"/>
    <s v="08-01"/>
  </r>
  <r>
    <x v="2573"/>
    <x v="22"/>
    <n v="59.71"/>
    <n v="61.91"/>
    <n v="48.7"/>
    <s v="29/07/2020"/>
    <x v="7"/>
    <x v="7"/>
    <n v="2"/>
    <s v="08-02"/>
  </r>
  <r>
    <x v="2574"/>
    <x v="14"/>
    <n v="56.93"/>
    <n v="58.11"/>
    <n v="51.25"/>
    <s v="29/07/2020"/>
    <x v="7"/>
    <x v="7"/>
    <n v="3"/>
    <s v="08-03"/>
  </r>
  <r>
    <x v="2575"/>
    <x v="12"/>
    <n v="59.75"/>
    <n v="60.78"/>
    <n v="48.43"/>
    <s v="29/07/2020"/>
    <x v="7"/>
    <x v="7"/>
    <n v="4"/>
    <s v="08-04"/>
  </r>
  <r>
    <x v="2576"/>
    <x v="66"/>
    <n v="56.8"/>
    <n v="56.99"/>
    <n v="39.950000000000003"/>
    <s v="05/08/2020"/>
    <x v="7"/>
    <x v="7"/>
    <n v="5"/>
    <s v="08-05"/>
  </r>
  <r>
    <x v="2577"/>
    <x v="3"/>
    <n v="56.88"/>
    <n v="57.28"/>
    <n v="46.74"/>
    <s v="05/08/2020"/>
    <x v="7"/>
    <x v="7"/>
    <n v="6"/>
    <s v="08-06"/>
  </r>
  <r>
    <x v="2578"/>
    <x v="63"/>
    <n v="57.12"/>
    <n v="57.12"/>
    <n v="29.04"/>
    <s v="05/08/2020"/>
    <x v="7"/>
    <x v="7"/>
    <n v="7"/>
    <s v="08-07"/>
  </r>
  <r>
    <x v="2579"/>
    <x v="11"/>
    <n v="58.87"/>
    <n v="58.87"/>
    <n v="0"/>
    <s v="05/08/2020"/>
    <x v="7"/>
    <x v="7"/>
    <n v="8"/>
    <s v="08-08"/>
  </r>
  <r>
    <x v="2580"/>
    <x v="57"/>
    <n v="58.21"/>
    <n v="58.23"/>
    <n v="34.24"/>
    <s v="05/08/2020"/>
    <x v="7"/>
    <x v="7"/>
    <n v="9"/>
    <s v="08-09"/>
  </r>
  <r>
    <x v="2581"/>
    <x v="8"/>
    <n v="57.32"/>
    <n v="57.33"/>
    <n v="32.57"/>
    <s v="05/08/2020"/>
    <x v="7"/>
    <x v="7"/>
    <n v="10"/>
    <s v="08-10"/>
  </r>
  <r>
    <x v="2582"/>
    <x v="37"/>
    <n v="58.15"/>
    <n v="58.15"/>
    <n v="0"/>
    <s v="05/08/2020"/>
    <x v="7"/>
    <x v="7"/>
    <n v="11"/>
    <s v="08-11"/>
  </r>
  <r>
    <x v="2583"/>
    <x v="17"/>
    <n v="57.26"/>
    <n v="60.07"/>
    <n v="56.77"/>
    <s v="12/08/2020"/>
    <x v="7"/>
    <x v="7"/>
    <n v="12"/>
    <s v="08-12"/>
  </r>
  <r>
    <x v="2584"/>
    <x v="2"/>
    <n v="57.76"/>
    <n v="57.89"/>
    <n v="42.53"/>
    <s v="12/08/2020"/>
    <x v="7"/>
    <x v="7"/>
    <n v="13"/>
    <s v="08-13"/>
  </r>
  <r>
    <x v="2585"/>
    <x v="8"/>
    <n v="57.62"/>
    <n v="57.62"/>
    <n v="26.74"/>
    <s v="12/08/2020"/>
    <x v="7"/>
    <x v="7"/>
    <n v="14"/>
    <s v="08-14"/>
  </r>
  <r>
    <x v="2586"/>
    <x v="63"/>
    <n v="56.94"/>
    <n v="56.94"/>
    <n v="0"/>
    <s v="12/08/2020"/>
    <x v="7"/>
    <x v="7"/>
    <n v="15"/>
    <s v="08-15"/>
  </r>
  <r>
    <x v="2587"/>
    <x v="37"/>
    <n v="57.89"/>
    <n v="57.93"/>
    <n v="37.729999999999997"/>
    <s v="12/08/2020"/>
    <x v="7"/>
    <x v="7"/>
    <n v="16"/>
    <s v="08-16"/>
  </r>
  <r>
    <x v="2588"/>
    <x v="7"/>
    <n v="57.9"/>
    <n v="57.94"/>
    <n v="37.6"/>
    <s v="12/08/2020"/>
    <x v="7"/>
    <x v="7"/>
    <n v="17"/>
    <s v="08-17"/>
  </r>
  <r>
    <x v="2589"/>
    <x v="37"/>
    <n v="57.47"/>
    <n v="57.47"/>
    <n v="0"/>
    <s v="12/08/2020"/>
    <x v="7"/>
    <x v="7"/>
    <n v="18"/>
    <s v="08-18"/>
  </r>
  <r>
    <x v="2590"/>
    <x v="111"/>
    <n v="53.98"/>
    <n v="54.12"/>
    <n v="38.9"/>
    <s v="19/08/2020"/>
    <x v="7"/>
    <x v="7"/>
    <n v="19"/>
    <s v="08-19"/>
  </r>
  <r>
    <x v="2591"/>
    <x v="62"/>
    <n v="56.29"/>
    <n v="56.36"/>
    <n v="38.54"/>
    <s v="19/08/2020"/>
    <x v="7"/>
    <x v="7"/>
    <n v="20"/>
    <s v="08-20"/>
  </r>
  <r>
    <x v="2592"/>
    <x v="14"/>
    <n v="55.43"/>
    <n v="55.43"/>
    <n v="0"/>
    <s v="19/08/2020"/>
    <x v="7"/>
    <x v="7"/>
    <n v="21"/>
    <s v="08-21"/>
  </r>
  <r>
    <x v="2593"/>
    <x v="9"/>
    <n v="57.68"/>
    <n v="57.69"/>
    <n v="29.84"/>
    <s v="19/08/2020"/>
    <x v="7"/>
    <x v="7"/>
    <n v="22"/>
    <s v="08-22"/>
  </r>
  <r>
    <x v="2594"/>
    <x v="5"/>
    <n v="57.4"/>
    <n v="57.4"/>
    <n v="0"/>
    <s v="19/08/2020"/>
    <x v="7"/>
    <x v="7"/>
    <n v="23"/>
    <s v="08-23"/>
  </r>
  <r>
    <x v="2595"/>
    <x v="24"/>
    <n v="58.69"/>
    <n v="58.96"/>
    <n v="46.68"/>
    <s v="19/08/2020"/>
    <x v="7"/>
    <x v="7"/>
    <n v="24"/>
    <s v="08-24"/>
  </r>
  <r>
    <x v="2596"/>
    <x v="37"/>
    <n v="57.18"/>
    <n v="57.23"/>
    <n v="38.07"/>
    <s v="19/08/2020"/>
    <x v="7"/>
    <x v="7"/>
    <n v="25"/>
    <s v="08-25"/>
  </r>
  <r>
    <x v="2597"/>
    <x v="15"/>
    <n v="55.97"/>
    <n v="56.05"/>
    <n v="38.659999999999997"/>
    <s v="26/08/2020"/>
    <x v="7"/>
    <x v="7"/>
    <n v="26"/>
    <s v="08-26"/>
  </r>
  <r>
    <x v="2598"/>
    <x v="60"/>
    <n v="56.75"/>
    <n v="57.04"/>
    <n v="45.19"/>
    <s v="26/08/2020"/>
    <x v="7"/>
    <x v="7"/>
    <n v="27"/>
    <s v="08-27"/>
  </r>
  <r>
    <x v="2599"/>
    <x v="14"/>
    <n v="56.32"/>
    <n v="56.43"/>
    <n v="40.17"/>
    <s v="26/08/2020"/>
    <x v="7"/>
    <x v="7"/>
    <n v="28"/>
    <s v="08-28"/>
  </r>
  <r>
    <x v="2600"/>
    <x v="5"/>
    <n v="60.41"/>
    <n v="60.52"/>
    <n v="44.47"/>
    <s v="26/08/2020"/>
    <x v="7"/>
    <x v="7"/>
    <n v="29"/>
    <s v="08-29"/>
  </r>
  <r>
    <x v="2601"/>
    <x v="10"/>
    <n v="57.76"/>
    <n v="57.76"/>
    <n v="0"/>
    <s v="26/08/2020"/>
    <x v="7"/>
    <x v="7"/>
    <n v="30"/>
    <s v="08-30"/>
  </r>
  <r>
    <x v="2602"/>
    <x v="7"/>
    <n v="56.29"/>
    <n v="56.44"/>
    <n v="41.69"/>
    <s v="26/08/2020"/>
    <x v="7"/>
    <x v="7"/>
    <n v="31"/>
    <s v="08-31"/>
  </r>
  <r>
    <x v="2603"/>
    <x v="34"/>
    <n v="57.12"/>
    <n v="57.33"/>
    <n v="44.17"/>
    <s v="26/08/2020"/>
    <x v="7"/>
    <x v="8"/>
    <n v="1"/>
    <s v="09-01"/>
  </r>
  <r>
    <x v="2604"/>
    <x v="21"/>
    <n v="56.79"/>
    <n v="56.87"/>
    <n v="37.22"/>
    <s v="02/09/2020"/>
    <x v="7"/>
    <x v="8"/>
    <n v="2"/>
    <s v="09-02"/>
  </r>
  <r>
    <x v="2605"/>
    <x v="3"/>
    <n v="58.56"/>
    <n v="58.62"/>
    <n v="40.47"/>
    <s v="02/09/2020"/>
    <x v="7"/>
    <x v="8"/>
    <n v="3"/>
    <s v="09-03"/>
  </r>
  <r>
    <x v="2606"/>
    <x v="63"/>
    <n v="54.84"/>
    <n v="54.89"/>
    <n v="35.119999999999997"/>
    <s v="02/09/2020"/>
    <x v="7"/>
    <x v="8"/>
    <n v="4"/>
    <s v="09-04"/>
  </r>
  <r>
    <x v="2607"/>
    <x v="9"/>
    <n v="56.55"/>
    <n v="56.55"/>
    <n v="0"/>
    <s v="02/09/2020"/>
    <x v="7"/>
    <x v="8"/>
    <n v="5"/>
    <s v="09-05"/>
  </r>
  <r>
    <x v="2608"/>
    <x v="2"/>
    <n v="56.44"/>
    <n v="56.45"/>
    <n v="27.94"/>
    <s v="02/09/2020"/>
    <x v="7"/>
    <x v="8"/>
    <n v="6"/>
    <s v="09-06"/>
  </r>
  <r>
    <x v="2609"/>
    <x v="12"/>
    <n v="58.58"/>
    <n v="58.76"/>
    <n v="43.63"/>
    <s v="02/09/2020"/>
    <x v="7"/>
    <x v="8"/>
    <n v="7"/>
    <s v="09-07"/>
  </r>
  <r>
    <x v="2610"/>
    <x v="15"/>
    <n v="56.14"/>
    <n v="56.31"/>
    <n v="42.33"/>
    <s v="02/09/2020"/>
    <x v="7"/>
    <x v="8"/>
    <n v="8"/>
    <s v="09-08"/>
  </r>
  <r>
    <x v="2611"/>
    <x v="62"/>
    <n v="55.41"/>
    <n v="58.24"/>
    <n v="54.57"/>
    <s v="09/09/2020"/>
    <x v="7"/>
    <x v="8"/>
    <n v="9"/>
    <s v="09-09"/>
  </r>
  <r>
    <x v="2612"/>
    <x v="21"/>
    <n v="55.27"/>
    <n v="55.27"/>
    <n v="0"/>
    <s v="09/09/2020"/>
    <x v="7"/>
    <x v="8"/>
    <n v="10"/>
    <s v="09-10"/>
  </r>
  <r>
    <x v="2613"/>
    <x v="100"/>
    <n v="0"/>
    <n v="33.44"/>
    <n v="33.44"/>
    <s v="09/09/2020"/>
    <x v="7"/>
    <x v="8"/>
    <n v="11"/>
    <s v="09-11"/>
  </r>
  <r>
    <x v="2614"/>
    <x v="100"/>
    <n v="0"/>
    <n v="50.27"/>
    <n v="49.83"/>
    <s v="09/09/2020"/>
    <x v="7"/>
    <x v="8"/>
    <n v="12"/>
    <s v="09-12"/>
  </r>
  <r>
    <x v="2615"/>
    <x v="100"/>
    <n v="0"/>
    <n v="45.3"/>
    <n v="35.81"/>
    <s v="09/09/2020"/>
    <x v="7"/>
    <x v="8"/>
    <n v="13"/>
    <s v="09-13"/>
  </r>
  <r>
    <x v="2616"/>
    <x v="100"/>
    <n v="0"/>
    <n v="39.81"/>
    <n v="39.81"/>
    <s v="09/09/2020"/>
    <x v="7"/>
    <x v="8"/>
    <n v="14"/>
    <s v="09-14"/>
  </r>
  <r>
    <x v="2617"/>
    <x v="100"/>
    <n v="0"/>
    <n v="37.42"/>
    <n v="37.42"/>
    <s v="09/09/2020"/>
    <x v="7"/>
    <x v="8"/>
    <n v="15"/>
    <s v="09-15"/>
  </r>
  <r>
    <x v="2618"/>
    <x v="100"/>
    <n v="0"/>
    <n v="43.11"/>
    <n v="43.11"/>
    <s v="16/09/2020"/>
    <x v="7"/>
    <x v="8"/>
    <n v="16"/>
    <s v="09-16"/>
  </r>
  <r>
    <x v="2619"/>
    <x v="100"/>
    <n v="0"/>
    <n v="39.25"/>
    <n v="39.25"/>
    <s v="16/09/2020"/>
    <x v="7"/>
    <x v="8"/>
    <n v="17"/>
    <s v="09-17"/>
  </r>
  <r>
    <x v="2620"/>
    <x v="100"/>
    <n v="0"/>
    <n v="40.06"/>
    <n v="40.06"/>
    <s v="16/09/2020"/>
    <x v="7"/>
    <x v="8"/>
    <n v="18"/>
    <s v="09-18"/>
  </r>
  <r>
    <x v="2621"/>
    <x v="100"/>
    <n v="0"/>
    <n v="45.43"/>
    <n v="44.76"/>
    <s v="16/09/2020"/>
    <x v="7"/>
    <x v="8"/>
    <n v="19"/>
    <s v="09-19"/>
  </r>
  <r>
    <x v="2622"/>
    <x v="100"/>
    <n v="0"/>
    <n v="31.28"/>
    <n v="31.28"/>
    <s v="16/09/2020"/>
    <x v="7"/>
    <x v="8"/>
    <n v="20"/>
    <s v="09-20"/>
  </r>
  <r>
    <x v="2623"/>
    <x v="116"/>
    <n v="55.02"/>
    <n v="56.99"/>
    <n v="52.61"/>
    <s v="16/09/2020"/>
    <x v="7"/>
    <x v="8"/>
    <n v="21"/>
    <s v="09-21"/>
  </r>
  <r>
    <x v="2624"/>
    <x v="115"/>
    <n v="55.48"/>
    <n v="55.62"/>
    <n v="40.49"/>
    <s v="16/09/2020"/>
    <x v="7"/>
    <x v="8"/>
    <n v="22"/>
    <s v="09-22"/>
  </r>
  <r>
    <x v="2625"/>
    <x v="117"/>
    <n v="55.96"/>
    <n v="56.86"/>
    <n v="48.21"/>
    <s v="23/09/2020"/>
    <x v="7"/>
    <x v="8"/>
    <n v="23"/>
    <s v="09-23"/>
  </r>
  <r>
    <x v="2626"/>
    <x v="42"/>
    <m/>
    <m/>
    <m/>
    <s v="23/09/2020"/>
    <x v="7"/>
    <x v="8"/>
    <n v="24"/>
    <s v="09-24"/>
  </r>
  <r>
    <x v="2627"/>
    <x v="42"/>
    <m/>
    <m/>
    <m/>
    <s v="23/09/2020"/>
    <x v="7"/>
    <x v="8"/>
    <n v="25"/>
    <s v="09-25"/>
  </r>
  <r>
    <x v="2628"/>
    <x v="42"/>
    <m/>
    <m/>
    <m/>
    <s v="23/09/2020"/>
    <x v="7"/>
    <x v="8"/>
    <n v="26"/>
    <s v="09-26"/>
  </r>
  <r>
    <x v="2629"/>
    <x v="42"/>
    <m/>
    <m/>
    <m/>
    <s v="23/09/2020"/>
    <x v="7"/>
    <x v="8"/>
    <n v="27"/>
    <s v="09-27"/>
  </r>
  <r>
    <x v="2630"/>
    <x v="42"/>
    <m/>
    <m/>
    <m/>
    <s v="23/09/2020"/>
    <x v="7"/>
    <x v="8"/>
    <n v="28"/>
    <s v="09-28"/>
  </r>
  <r>
    <x v="2631"/>
    <x v="42"/>
    <m/>
    <m/>
    <m/>
    <s v="23/09/2020"/>
    <x v="7"/>
    <x v="8"/>
    <n v="29"/>
    <s v="09-29"/>
  </r>
  <r>
    <x v="2632"/>
    <x v="115"/>
    <n v="54.57"/>
    <n v="54.72"/>
    <n v="39.82"/>
    <s v="30/09/2020"/>
    <x v="7"/>
    <x v="8"/>
    <n v="30"/>
    <s v="09-30"/>
  </r>
  <r>
    <x v="2633"/>
    <x v="113"/>
    <n v="55.12"/>
    <n v="55.33"/>
    <n v="41.99"/>
    <s v="30/09/2020"/>
    <x v="7"/>
    <x v="9"/>
    <n v="1"/>
    <s v="10-01"/>
  </r>
  <r>
    <x v="2634"/>
    <x v="60"/>
    <n v="59.05"/>
    <n v="59.22"/>
    <n v="44.29"/>
    <s v="30/09/2020"/>
    <x v="7"/>
    <x v="9"/>
    <n v="2"/>
    <s v="10-02"/>
  </r>
  <r>
    <x v="2635"/>
    <x v="3"/>
    <n v="56.75"/>
    <n v="57"/>
    <n v="43.85"/>
    <s v="30/09/2020"/>
    <x v="7"/>
    <x v="9"/>
    <n v="3"/>
    <s v="10-03"/>
  </r>
  <r>
    <x v="2636"/>
    <x v="15"/>
    <n v="56.72"/>
    <n v="56.85"/>
    <n v="41.81"/>
    <s v="30/09/2020"/>
    <x v="7"/>
    <x v="9"/>
    <n v="4"/>
    <s v="10-04"/>
  </r>
  <r>
    <x v="2637"/>
    <x v="65"/>
    <n v="55.38"/>
    <n v="56.2"/>
    <n v="43.89"/>
    <s v="30/09/2020"/>
    <x v="7"/>
    <x v="9"/>
    <n v="5"/>
    <s v="10-05"/>
  </r>
  <r>
    <x v="2638"/>
    <x v="116"/>
    <n v="54.3"/>
    <n v="54.98"/>
    <n v="43.68"/>
    <s v="30/09/2020"/>
    <x v="7"/>
    <x v="9"/>
    <n v="6"/>
    <s v="10-06"/>
  </r>
  <r>
    <x v="2639"/>
    <x v="62"/>
    <n v="55.19"/>
    <n v="58.17"/>
    <n v="48.06"/>
    <s v="07/10/2020"/>
    <x v="7"/>
    <x v="9"/>
    <n v="7"/>
    <s v="10-07"/>
  </r>
  <r>
    <x v="2640"/>
    <x v="64"/>
    <n v="55.52"/>
    <n v="55.94"/>
    <n v="45.55"/>
    <s v="07/10/2020"/>
    <x v="7"/>
    <x v="9"/>
    <n v="8"/>
    <s v="10-08"/>
  </r>
  <r>
    <x v="2641"/>
    <x v="65"/>
    <n v="53.92"/>
    <n v="54.35"/>
    <n v="42.87"/>
    <s v="07/10/2020"/>
    <x v="7"/>
    <x v="9"/>
    <n v="9"/>
    <s v="10-09"/>
  </r>
  <r>
    <x v="2642"/>
    <x v="98"/>
    <n v="48.19"/>
    <n v="50.67"/>
    <n v="42.34"/>
    <s v="07/10/2020"/>
    <x v="7"/>
    <x v="9"/>
    <n v="10"/>
    <s v="10-10"/>
  </r>
  <r>
    <x v="2643"/>
    <x v="64"/>
    <n v="57.45"/>
    <n v="57.56"/>
    <n v="37.54"/>
    <s v="07/10/2020"/>
    <x v="7"/>
    <x v="9"/>
    <n v="11"/>
    <s v="10-11"/>
  </r>
  <r>
    <x v="2644"/>
    <x v="2"/>
    <n v="58.25"/>
    <n v="58.96"/>
    <n v="50.2"/>
    <s v="07/10/2020"/>
    <x v="7"/>
    <x v="9"/>
    <n v="12"/>
    <s v="10-12"/>
  </r>
  <r>
    <x v="2645"/>
    <x v="7"/>
    <n v="56.31"/>
    <n v="56.53"/>
    <n v="43.66"/>
    <s v="07/10/2020"/>
    <x v="7"/>
    <x v="9"/>
    <n v="13"/>
    <s v="10-13"/>
  </r>
  <r>
    <x v="2646"/>
    <x v="112"/>
    <n v="57.94"/>
    <n v="58.37"/>
    <n v="48.07"/>
    <s v="14/10/2020"/>
    <x v="7"/>
    <x v="9"/>
    <n v="14"/>
    <s v="10-14"/>
  </r>
  <r>
    <x v="2647"/>
    <x v="28"/>
    <n v="59.65"/>
    <n v="60.05"/>
    <n v="48.98"/>
    <s v="14/10/2020"/>
    <x v="7"/>
    <x v="9"/>
    <n v="15"/>
    <s v="10-15"/>
  </r>
  <r>
    <x v="2648"/>
    <x v="9"/>
    <n v="58.22"/>
    <n v="58.59"/>
    <n v="47.67"/>
    <s v="14/10/2020"/>
    <x v="7"/>
    <x v="9"/>
    <n v="16"/>
    <s v="10-16"/>
  </r>
  <r>
    <x v="2649"/>
    <x v="114"/>
    <n v="53.56"/>
    <n v="53.76"/>
    <n v="40.28"/>
    <s v="14/10/2020"/>
    <x v="7"/>
    <x v="9"/>
    <n v="17"/>
    <s v="10-17"/>
  </r>
  <r>
    <x v="2650"/>
    <x v="113"/>
    <n v="55.31"/>
    <n v="55.58"/>
    <n v="39.21"/>
    <s v="14/10/2020"/>
    <x v="7"/>
    <x v="9"/>
    <n v="18"/>
    <s v="10-18"/>
  </r>
  <r>
    <x v="2651"/>
    <x v="65"/>
    <n v="54.39"/>
    <n v="55"/>
    <n v="44.89"/>
    <s v="14/10/2020"/>
    <x v="7"/>
    <x v="9"/>
    <n v="19"/>
    <s v="10-19"/>
  </r>
  <r>
    <x v="2652"/>
    <x v="110"/>
    <n v="53.45"/>
    <n v="59.61"/>
    <n v="58.41"/>
    <s v="14/10/2020"/>
    <x v="7"/>
    <x v="9"/>
    <n v="20"/>
    <s v="10-20"/>
  </r>
  <r>
    <x v="2653"/>
    <x v="92"/>
    <n v="50.26"/>
    <n v="51.6"/>
    <n v="45.85"/>
    <s v="21/10/2020"/>
    <x v="7"/>
    <x v="9"/>
    <n v="21"/>
    <s v="10-21"/>
  </r>
  <r>
    <x v="2654"/>
    <x v="115"/>
    <n v="60.46"/>
    <n v="60.66"/>
    <n v="47.21"/>
    <s v="21/10/2020"/>
    <x v="7"/>
    <x v="9"/>
    <n v="22"/>
    <s v="10-22"/>
  </r>
  <r>
    <x v="2655"/>
    <x v="66"/>
    <n v="61.37"/>
    <n v="61.42"/>
    <n v="42.22"/>
    <s v="21/10/2020"/>
    <x v="7"/>
    <x v="9"/>
    <n v="23"/>
    <s v="10-23"/>
  </r>
  <r>
    <x v="2656"/>
    <x v="117"/>
    <n v="55.46"/>
    <n v="55.98"/>
    <n v="41.17"/>
    <s v="21/10/2020"/>
    <x v="7"/>
    <x v="9"/>
    <n v="24"/>
    <s v="10-24"/>
  </r>
  <r>
    <x v="2657"/>
    <x v="62"/>
    <n v="55.88"/>
    <n v="56.5"/>
    <n v="47.73"/>
    <s v="21/10/2020"/>
    <x v="7"/>
    <x v="9"/>
    <n v="25"/>
    <s v="10-25"/>
  </r>
  <r>
    <x v="2658"/>
    <x v="5"/>
    <n v="56.88"/>
    <n v="57.61"/>
    <n v="49.49"/>
    <s v="21/10/2020"/>
    <x v="7"/>
    <x v="9"/>
    <n v="26"/>
    <s v="10-26"/>
  </r>
  <r>
    <x v="2659"/>
    <x v="0"/>
    <n v="55.31"/>
    <n v="55.64"/>
    <n v="44.24"/>
    <s v="21/10/2020"/>
    <x v="7"/>
    <x v="9"/>
    <n v="27"/>
    <s v="10-27"/>
  </r>
  <r>
    <x v="2660"/>
    <x v="3"/>
    <n v="59.05"/>
    <n v="59.45"/>
    <n v="44.63"/>
    <s v="28/10/2020"/>
    <x v="7"/>
    <x v="9"/>
    <n v="28"/>
    <s v="10-28"/>
  </r>
  <r>
    <x v="2661"/>
    <x v="118"/>
    <n v="53.18"/>
    <n v="53.89"/>
    <n v="45.65"/>
    <s v="28/10/2020"/>
    <x v="7"/>
    <x v="9"/>
    <n v="29"/>
    <s v="10-29"/>
  </r>
  <r>
    <x v="2662"/>
    <x v="66"/>
    <n v="56.14"/>
    <n v="56.64"/>
    <n v="46.05"/>
    <s v="28/10/2020"/>
    <x v="7"/>
    <x v="9"/>
    <n v="30"/>
    <s v="10-30"/>
  </r>
  <r>
    <x v="2663"/>
    <x v="115"/>
    <n v="54.26"/>
    <n v="54.35"/>
    <n v="37.54"/>
    <s v="28/10/2020"/>
    <x v="7"/>
    <x v="9"/>
    <n v="31"/>
    <s v="10-31"/>
  </r>
  <r>
    <x v="2664"/>
    <x v="33"/>
    <n v="56.92"/>
    <n v="56.92"/>
    <n v="0"/>
    <s v="28/10/2020"/>
    <x v="7"/>
    <x v="10"/>
    <n v="1"/>
    <s v="11-01"/>
  </r>
  <r>
    <x v="2665"/>
    <x v="6"/>
    <n v="57.34"/>
    <n v="57.52"/>
    <n v="43.77"/>
    <s v="28/10/2020"/>
    <x v="7"/>
    <x v="10"/>
    <n v="2"/>
    <s v="11-02"/>
  </r>
  <r>
    <x v="2666"/>
    <x v="115"/>
    <n v="53.96"/>
    <n v="54.06"/>
    <n v="37.619999999999997"/>
    <s v="28/10/2020"/>
    <x v="7"/>
    <x v="10"/>
    <n v="3"/>
    <s v="11-03"/>
  </r>
  <r>
    <x v="2667"/>
    <x v="79"/>
    <n v="54.12"/>
    <n v="54.6"/>
    <n v="44.77"/>
    <s v="04/11/2020"/>
    <x v="7"/>
    <x v="10"/>
    <n v="4"/>
    <s v="11-04"/>
  </r>
  <r>
    <x v="2668"/>
    <x v="108"/>
    <n v="51.07"/>
    <n v="51.65"/>
    <n v="42.64"/>
    <s v="04/11/2020"/>
    <x v="7"/>
    <x v="10"/>
    <n v="5"/>
    <s v="11-05"/>
  </r>
  <r>
    <x v="2669"/>
    <x v="63"/>
    <n v="56.57"/>
    <n v="56.83"/>
    <n v="44.53"/>
    <s v="04/11/2020"/>
    <x v="7"/>
    <x v="10"/>
    <n v="6"/>
    <s v="11-06"/>
  </r>
  <r>
    <x v="2670"/>
    <x v="95"/>
    <n v="52.15"/>
    <n v="52.17"/>
    <n v="29.54"/>
    <s v="04/11/2020"/>
    <x v="7"/>
    <x v="10"/>
    <n v="7"/>
    <s v="11-07"/>
  </r>
  <r>
    <x v="2671"/>
    <x v="15"/>
    <n v="56.44"/>
    <n v="56.56"/>
    <n v="40.770000000000003"/>
    <s v="04/11/2020"/>
    <x v="7"/>
    <x v="10"/>
    <n v="8"/>
    <s v="11-08"/>
  </r>
  <r>
    <x v="2672"/>
    <x v="119"/>
    <n v="53.6"/>
    <n v="53.87"/>
    <n v="41.66"/>
    <s v="04/11/2020"/>
    <x v="7"/>
    <x v="10"/>
    <n v="9"/>
    <s v="11-09"/>
  </r>
  <r>
    <x v="2673"/>
    <x v="114"/>
    <n v="54.87"/>
    <n v="55.94"/>
    <n v="46.74"/>
    <s v="04/11/2020"/>
    <x v="7"/>
    <x v="10"/>
    <n v="10"/>
    <s v="11-10"/>
  </r>
  <r>
    <x v="2674"/>
    <x v="119"/>
    <n v="52.08"/>
    <n v="53.99"/>
    <n v="47.99"/>
    <s v="11/11/2020"/>
    <x v="7"/>
    <x v="10"/>
    <n v="11"/>
    <s v="11-11"/>
  </r>
  <r>
    <x v="2675"/>
    <x v="116"/>
    <n v="54"/>
    <n v="54.14"/>
    <n v="39"/>
    <s v="11/11/2020"/>
    <x v="7"/>
    <x v="10"/>
    <n v="12"/>
    <s v="11-12"/>
  </r>
  <r>
    <x v="2676"/>
    <x v="78"/>
    <n v="56.81"/>
    <n v="56.96"/>
    <n v="42.14"/>
    <s v="11/11/2020"/>
    <x v="7"/>
    <x v="10"/>
    <n v="13"/>
    <s v="11-13"/>
  </r>
  <r>
    <x v="2677"/>
    <x v="120"/>
    <n v="50.08"/>
    <n v="50.82"/>
    <n v="36.549999999999997"/>
    <s v="11/11/2020"/>
    <x v="7"/>
    <x v="10"/>
    <n v="14"/>
    <s v="11-14"/>
  </r>
  <r>
    <x v="2678"/>
    <x v="111"/>
    <n v="53.75"/>
    <n v="53.75"/>
    <n v="0"/>
    <s v="11/11/2020"/>
    <x v="7"/>
    <x v="10"/>
    <n v="15"/>
    <s v="11-15"/>
  </r>
  <r>
    <x v="2679"/>
    <x v="119"/>
    <n v="53.09"/>
    <n v="54.89"/>
    <n v="50.18"/>
    <s v="11/11/2020"/>
    <x v="7"/>
    <x v="10"/>
    <n v="16"/>
    <s v="11-16"/>
  </r>
  <r>
    <x v="2680"/>
    <x v="120"/>
    <n v="51.63"/>
    <n v="53.6"/>
    <n v="48.75"/>
    <s v="11/11/2020"/>
    <x v="7"/>
    <x v="10"/>
    <n v="17"/>
    <s v="11-17"/>
  </r>
  <r>
    <x v="2681"/>
    <x v="95"/>
    <n v="58.87"/>
    <n v="60.43"/>
    <n v="52.15"/>
    <s v="18/11/2020"/>
    <x v="7"/>
    <x v="10"/>
    <n v="18"/>
    <s v="11-18"/>
  </r>
  <r>
    <x v="2682"/>
    <x v="110"/>
    <n v="59.35"/>
    <n v="59.84"/>
    <n v="48.37"/>
    <s v="18/11/2020"/>
    <x v="7"/>
    <x v="10"/>
    <n v="19"/>
    <s v="11-19"/>
  </r>
  <r>
    <x v="2683"/>
    <x v="117"/>
    <n v="61.12"/>
    <n v="61.73"/>
    <n v="52.81"/>
    <s v="18/11/2020"/>
    <x v="7"/>
    <x v="10"/>
    <n v="20"/>
    <s v="11-20"/>
  </r>
  <r>
    <x v="2684"/>
    <x v="77"/>
    <n v="53.45"/>
    <n v="53.88"/>
    <n v="41.35"/>
    <s v="18/11/2020"/>
    <x v="7"/>
    <x v="10"/>
    <n v="21"/>
    <s v="11-21"/>
  </r>
  <r>
    <x v="2685"/>
    <x v="77"/>
    <n v="49.57"/>
    <n v="49.62"/>
    <n v="30.84"/>
    <s v="18/11/2020"/>
    <x v="7"/>
    <x v="10"/>
    <n v="22"/>
    <s v="11-22"/>
  </r>
  <r>
    <x v="2686"/>
    <x v="109"/>
    <n v="47.57"/>
    <n v="52.27"/>
    <n v="45.22"/>
    <s v="18/11/2020"/>
    <x v="7"/>
    <x v="10"/>
    <n v="23"/>
    <s v="11-23"/>
  </r>
  <r>
    <x v="2687"/>
    <x v="120"/>
    <n v="51.75"/>
    <n v="52.65"/>
    <n v="45.39"/>
    <s v="18/11/2020"/>
    <x v="7"/>
    <x v="10"/>
    <n v="24"/>
    <s v="11-24"/>
  </r>
  <r>
    <x v="2688"/>
    <x v="121"/>
    <n v="49.53"/>
    <n v="50.86"/>
    <n v="44.28"/>
    <s v="25/11/2020"/>
    <x v="7"/>
    <x v="10"/>
    <n v="25"/>
    <s v="11-25"/>
  </r>
  <r>
    <x v="2689"/>
    <x v="121"/>
    <n v="45.79"/>
    <n v="48.62"/>
    <n v="45.42"/>
    <s v="25/11/2020"/>
    <x v="7"/>
    <x v="10"/>
    <n v="26"/>
    <s v="11-26"/>
  </r>
  <r>
    <x v="2690"/>
    <x v="113"/>
    <n v="63.2"/>
    <n v="63.31"/>
    <n v="47.07"/>
    <s v="25/11/2020"/>
    <x v="7"/>
    <x v="10"/>
    <n v="27"/>
    <s v="11-27"/>
  </r>
  <r>
    <x v="2691"/>
    <x v="98"/>
    <n v="49.34"/>
    <n v="52.15"/>
    <n v="40.68"/>
    <s v="25/11/2020"/>
    <x v="7"/>
    <x v="10"/>
    <n v="28"/>
    <s v="11-28"/>
  </r>
  <r>
    <x v="2692"/>
    <x v="119"/>
    <n v="52.79"/>
    <n v="52.84"/>
    <n v="34.01"/>
    <s v="25/11/2020"/>
    <x v="7"/>
    <x v="10"/>
    <n v="29"/>
    <s v="11-29"/>
  </r>
  <r>
    <x v="2693"/>
    <x v="106"/>
    <n v="50.51"/>
    <n v="51.84"/>
    <n v="46.07"/>
    <s v="25/11/2020"/>
    <x v="7"/>
    <x v="10"/>
    <n v="30"/>
    <s v="11-30"/>
  </r>
  <r>
    <x v="2694"/>
    <x v="121"/>
    <n v="45.2"/>
    <n v="49.22"/>
    <n v="47.03"/>
    <s v="25/11/2020"/>
    <x v="7"/>
    <x v="11"/>
    <n v="1"/>
    <s v="12-01"/>
  </r>
  <r>
    <x v="2695"/>
    <x v="65"/>
    <n v="59.3"/>
    <n v="60.2"/>
    <n v="52.25"/>
    <s v="02/12/2020"/>
    <x v="7"/>
    <x v="11"/>
    <n v="2"/>
    <s v="12-02"/>
  </r>
  <r>
    <x v="2696"/>
    <x v="114"/>
    <n v="59.96"/>
    <n v="60.87"/>
    <n v="48.85"/>
    <s v="02/12/2020"/>
    <x v="7"/>
    <x v="11"/>
    <n v="3"/>
    <s v="12-03"/>
  </r>
  <r>
    <x v="2697"/>
    <x v="114"/>
    <n v="57.35"/>
    <n v="58.06"/>
    <n v="49.88"/>
    <s v="02/12/2020"/>
    <x v="7"/>
    <x v="11"/>
    <n v="4"/>
    <s v="12-04"/>
  </r>
  <r>
    <x v="2698"/>
    <x v="110"/>
    <n v="67.63"/>
    <n v="67.709999999999994"/>
    <n v="46.11"/>
    <s v="02/12/2020"/>
    <x v="7"/>
    <x v="11"/>
    <n v="5"/>
    <s v="12-05"/>
  </r>
  <r>
    <x v="2699"/>
    <x v="111"/>
    <n v="55.87"/>
    <n v="55.97"/>
    <n v="39.590000000000003"/>
    <s v="02/12/2020"/>
    <x v="7"/>
    <x v="11"/>
    <n v="6"/>
    <s v="12-06"/>
  </r>
  <r>
    <x v="2700"/>
    <x v="110"/>
    <n v="53.05"/>
    <n v="53.94"/>
    <n v="46.66"/>
    <s v="02/12/2020"/>
    <x v="7"/>
    <x v="11"/>
    <n v="7"/>
    <s v="12-07"/>
  </r>
  <r>
    <x v="2701"/>
    <x v="77"/>
    <n v="52.71"/>
    <n v="53.04"/>
    <n v="41.64"/>
    <s v="02/12/2020"/>
    <x v="7"/>
    <x v="11"/>
    <n v="8"/>
    <s v="12-08"/>
  </r>
  <r>
    <x v="2702"/>
    <x v="79"/>
    <n v="58.52"/>
    <n v="58.89"/>
    <n v="45.76"/>
    <s v="09/12/2020"/>
    <x v="7"/>
    <x v="11"/>
    <n v="9"/>
    <s v="12-09"/>
  </r>
  <r>
    <x v="2703"/>
    <x v="109"/>
    <n v="45.74"/>
    <n v="48.67"/>
    <n v="44.31"/>
    <s v="09/12/2020"/>
    <x v="7"/>
    <x v="11"/>
    <n v="10"/>
    <s v="12-10"/>
  </r>
  <r>
    <x v="2704"/>
    <x v="79"/>
    <n v="60.03"/>
    <n v="60.49"/>
    <n v="48.7"/>
    <s v="09/12/2020"/>
    <x v="7"/>
    <x v="11"/>
    <n v="11"/>
    <s v="12-11"/>
  </r>
  <r>
    <x v="2705"/>
    <x v="109"/>
    <n v="50.15"/>
    <n v="51.01"/>
    <n v="41.87"/>
    <s v="09/12/2020"/>
    <x v="7"/>
    <x v="11"/>
    <n v="12"/>
    <s v="12-12"/>
  </r>
  <r>
    <x v="2706"/>
    <x v="116"/>
    <n v="55.35"/>
    <n v="56.87"/>
    <n v="51.59"/>
    <s v="09/12/2020"/>
    <x v="7"/>
    <x v="11"/>
    <n v="13"/>
    <s v="12-13"/>
  </r>
  <r>
    <x v="2707"/>
    <x v="111"/>
    <n v="55.57"/>
    <n v="56.25"/>
    <n v="47.82"/>
    <s v="09/12/2020"/>
    <x v="7"/>
    <x v="11"/>
    <n v="14"/>
    <s v="12-14"/>
  </r>
  <r>
    <x v="2708"/>
    <x v="118"/>
    <n v="53.74"/>
    <n v="57.21"/>
    <n v="54.08"/>
    <s v="09/12/2020"/>
    <x v="7"/>
    <x v="11"/>
    <n v="15"/>
    <s v="12-15"/>
  </r>
  <r>
    <x v="2709"/>
    <x v="109"/>
    <n v="50.18"/>
    <n v="53.26"/>
    <n v="49.43"/>
    <s v="16/12/2020"/>
    <x v="7"/>
    <x v="11"/>
    <n v="16"/>
    <s v="12-16"/>
  </r>
  <r>
    <x v="2710"/>
    <x v="95"/>
    <n v="53.26"/>
    <n v="53.95"/>
    <n v="42.66"/>
    <s v="16/12/2020"/>
    <x v="7"/>
    <x v="11"/>
    <n v="17"/>
    <s v="12-17"/>
  </r>
  <r>
    <x v="2711"/>
    <x v="2"/>
    <n v="59.8"/>
    <n v="59.99"/>
    <n v="45.59"/>
    <s v="16/12/2020"/>
    <x v="7"/>
    <x v="11"/>
    <n v="18"/>
    <s v="12-18"/>
  </r>
  <r>
    <x v="2712"/>
    <x v="79"/>
    <n v="54.39"/>
    <n v="54.62"/>
    <n v="41.59"/>
    <s v="16/12/2020"/>
    <x v="7"/>
    <x v="11"/>
    <n v="19"/>
    <s v="12-19"/>
  </r>
  <r>
    <x v="2713"/>
    <x v="79"/>
    <n v="55.06"/>
    <n v="55.23"/>
    <n v="34.49"/>
    <s v="16/12/2020"/>
    <x v="7"/>
    <x v="11"/>
    <n v="20"/>
    <s v="12-20"/>
  </r>
  <r>
    <x v="2714"/>
    <x v="106"/>
    <n v="53.3"/>
    <n v="53.91"/>
    <n v="44.18"/>
    <s v="16/12/2020"/>
    <x v="7"/>
    <x v="11"/>
    <n v="21"/>
    <s v="12-21"/>
  </r>
  <r>
    <x v="2715"/>
    <x v="114"/>
    <n v="55.53"/>
    <n v="56.09"/>
    <n v="46.89"/>
    <s v="16/12/2020"/>
    <x v="7"/>
    <x v="11"/>
    <n v="22"/>
    <s v="12-22"/>
  </r>
  <r>
    <x v="2716"/>
    <x v="112"/>
    <n v="52.59"/>
    <n v="55.14"/>
    <n v="51.6"/>
    <s v="23/12/2020"/>
    <x v="7"/>
    <x v="11"/>
    <n v="23"/>
    <s v="12-23"/>
  </r>
  <r>
    <x v="2717"/>
    <x v="66"/>
    <n v="55.09"/>
    <n v="55.17"/>
    <n v="38.14"/>
    <s v="23/12/2020"/>
    <x v="7"/>
    <x v="11"/>
    <n v="24"/>
    <s v="12-24"/>
  </r>
  <r>
    <x v="2718"/>
    <x v="109"/>
    <n v="47.38"/>
    <n v="50.4"/>
    <n v="39.22"/>
    <s v="23/12/2020"/>
    <x v="7"/>
    <x v="11"/>
    <n v="25"/>
    <s v="12-25"/>
  </r>
  <r>
    <x v="2719"/>
    <x v="92"/>
    <n v="50.72"/>
    <n v="51.74"/>
    <n v="36.97"/>
    <s v="23/12/2020"/>
    <x v="7"/>
    <x v="11"/>
    <n v="26"/>
    <s v="12-26"/>
  </r>
  <r>
    <x v="2720"/>
    <x v="62"/>
    <n v="54.64"/>
    <n v="54.69"/>
    <n v="34.54"/>
    <s v="23/12/2020"/>
    <x v="7"/>
    <x v="11"/>
    <n v="27"/>
    <s v="12-27"/>
  </r>
  <r>
    <x v="2721"/>
    <x v="62"/>
    <n v="56.71"/>
    <n v="58.54"/>
    <n v="50.05"/>
    <s v="23/12/2020"/>
    <x v="7"/>
    <x v="11"/>
    <n v="28"/>
    <s v="12-28"/>
  </r>
  <r>
    <x v="2722"/>
    <x v="113"/>
    <n v="55.4"/>
    <n v="55.63"/>
    <n v="40.79"/>
    <s v="23/12/2020"/>
    <x v="7"/>
    <x v="11"/>
    <n v="29"/>
    <s v="12-29"/>
  </r>
  <r>
    <x v="2723"/>
    <x v="120"/>
    <n v="49.59"/>
    <n v="58.74"/>
    <n v="48.4"/>
    <s v="01/01/2021"/>
    <x v="8"/>
    <x v="0"/>
    <n v="1"/>
    <s v="01-01"/>
  </r>
  <r>
    <x v="2724"/>
    <x v="109"/>
    <n v="46.62"/>
    <n v="51.77"/>
    <n v="41.89"/>
    <s v="01/01/2021"/>
    <x v="8"/>
    <x v="0"/>
    <n v="2"/>
    <s v="01-02"/>
  </r>
  <r>
    <x v="2725"/>
    <x v="117"/>
    <n v="54.83"/>
    <n v="55.1"/>
    <n v="42.97"/>
    <s v="01/01/2021"/>
    <x v="8"/>
    <x v="0"/>
    <n v="3"/>
    <s v="01-03"/>
  </r>
  <r>
    <x v="2726"/>
    <x v="79"/>
    <n v="53.59"/>
    <n v="54.82"/>
    <n v="41.23"/>
    <s v="01/01/2021"/>
    <x v="8"/>
    <x v="0"/>
    <n v="4"/>
    <s v="01-04"/>
  </r>
  <r>
    <x v="2727"/>
    <x v="106"/>
    <n v="52.08"/>
    <n v="52.2"/>
    <n v="36.67"/>
    <s v="01/01/2021"/>
    <x v="8"/>
    <x v="0"/>
    <n v="5"/>
    <s v="01-05"/>
  </r>
  <r>
    <x v="2728"/>
    <x v="108"/>
    <n v="49.38"/>
    <n v="50.61"/>
    <n v="37.409999999999997"/>
    <s v="01/01/2021"/>
    <x v="8"/>
    <x v="0"/>
    <n v="6"/>
    <s v="01-06"/>
  </r>
  <r>
    <x v="2729"/>
    <x v="121"/>
    <n v="45.31"/>
    <n v="48.94"/>
    <n v="40.869999999999997"/>
    <s v="01/01/2021"/>
    <x v="8"/>
    <x v="0"/>
    <n v="7"/>
    <s v="01-07"/>
  </r>
  <r>
    <x v="2730"/>
    <x v="16"/>
    <n v="56.87"/>
    <n v="57.67"/>
    <n v="46.07"/>
    <s v="08/01/2021"/>
    <x v="8"/>
    <x v="0"/>
    <n v="8"/>
    <s v="01-08"/>
  </r>
  <r>
    <x v="2731"/>
    <x v="122"/>
    <n v="40.42"/>
    <n v="47.58"/>
    <n v="43.29"/>
    <s v="08/01/2021"/>
    <x v="8"/>
    <x v="0"/>
    <n v="9"/>
    <s v="01-09"/>
  </r>
  <r>
    <x v="2732"/>
    <x v="116"/>
    <n v="56.21"/>
    <n v="56.81"/>
    <n v="42.02"/>
    <s v="08/01/2021"/>
    <x v="8"/>
    <x v="0"/>
    <n v="10"/>
    <s v="01-10"/>
  </r>
  <r>
    <x v="2733"/>
    <x v="120"/>
    <n v="51.32"/>
    <n v="54.85"/>
    <n v="48.98"/>
    <s v="08/01/2021"/>
    <x v="8"/>
    <x v="0"/>
    <n v="11"/>
    <s v="01-11"/>
  </r>
  <r>
    <x v="2734"/>
    <x v="109"/>
    <n v="45.41"/>
    <n v="50.6"/>
    <n v="48.16"/>
    <s v="08/01/2021"/>
    <x v="8"/>
    <x v="0"/>
    <n v="12"/>
    <s v="01-12"/>
  </r>
  <r>
    <x v="2735"/>
    <x v="108"/>
    <n v="47.01"/>
    <n v="52.21"/>
    <n v="49.26"/>
    <s v="08/01/2021"/>
    <x v="8"/>
    <x v="0"/>
    <n v="13"/>
    <s v="01-13"/>
  </r>
  <r>
    <x v="2736"/>
    <x v="120"/>
    <n v="49.22"/>
    <n v="52.31"/>
    <n v="48.99"/>
    <s v="08/01/2021"/>
    <x v="8"/>
    <x v="0"/>
    <n v="14"/>
    <s v="01-14"/>
  </r>
  <r>
    <x v="2737"/>
    <x v="95"/>
    <n v="53.58"/>
    <n v="56.19"/>
    <n v="52.74"/>
    <s v="15/01/2021"/>
    <x v="8"/>
    <x v="0"/>
    <n v="15"/>
    <s v="01-15"/>
  </r>
  <r>
    <x v="2738"/>
    <x v="121"/>
    <n v="46.22"/>
    <n v="51"/>
    <n v="49.24"/>
    <s v="15/01/2021"/>
    <x v="8"/>
    <x v="0"/>
    <n v="16"/>
    <s v="01-16"/>
  </r>
  <r>
    <x v="2739"/>
    <x v="122"/>
    <n v="47.27"/>
    <n v="47.47"/>
    <n v="33.97"/>
    <s v="15/01/2021"/>
    <x v="8"/>
    <x v="0"/>
    <n v="17"/>
    <s v="01-17"/>
  </r>
  <r>
    <x v="2740"/>
    <x v="121"/>
    <n v="49.38"/>
    <n v="51.76"/>
    <n v="46.54"/>
    <s v="15/01/2021"/>
    <x v="8"/>
    <x v="0"/>
    <n v="18"/>
    <s v="01-18"/>
  </r>
  <r>
    <x v="2741"/>
    <x v="119"/>
    <n v="59.66"/>
    <n v="60.06"/>
    <n v="49.24"/>
    <s v="15/01/2021"/>
    <x v="8"/>
    <x v="0"/>
    <n v="19"/>
    <s v="01-19"/>
  </r>
  <r>
    <x v="2742"/>
    <x v="121"/>
    <n v="47.42"/>
    <n v="50.17"/>
    <n v="44.69"/>
    <s v="15/01/2021"/>
    <x v="8"/>
    <x v="0"/>
    <n v="20"/>
    <s v="01-20"/>
  </r>
  <r>
    <x v="2743"/>
    <x v="108"/>
    <n v="49.35"/>
    <n v="50.28"/>
    <n v="43.1"/>
    <s v="15/01/2021"/>
    <x v="8"/>
    <x v="0"/>
    <n v="21"/>
    <s v="01-21"/>
  </r>
  <r>
    <x v="2744"/>
    <x v="112"/>
    <n v="53.72"/>
    <n v="54.28"/>
    <n v="45.13"/>
    <s v="22/01/2021"/>
    <x v="8"/>
    <x v="0"/>
    <n v="22"/>
    <s v="01-22"/>
  </r>
  <r>
    <x v="2745"/>
    <x v="42"/>
    <m/>
    <m/>
    <m/>
    <s v="22/01/2021"/>
    <x v="8"/>
    <x v="0"/>
    <n v="23"/>
    <s v="01-23"/>
  </r>
  <r>
    <x v="2746"/>
    <x v="42"/>
    <m/>
    <m/>
    <m/>
    <s v="22/01/2021"/>
    <x v="8"/>
    <x v="0"/>
    <n v="24"/>
    <s v="01-24"/>
  </r>
  <r>
    <x v="2747"/>
    <x v="42"/>
    <m/>
    <m/>
    <m/>
    <s v="22/01/2021"/>
    <x v="8"/>
    <x v="0"/>
    <n v="25"/>
    <s v="01-25"/>
  </r>
  <r>
    <x v="2748"/>
    <x v="42"/>
    <m/>
    <m/>
    <m/>
    <s v="22/01/2021"/>
    <x v="8"/>
    <x v="0"/>
    <n v="26"/>
    <s v="01-26"/>
  </r>
  <r>
    <x v="2749"/>
    <x v="42"/>
    <m/>
    <m/>
    <m/>
    <s v="22/01/2021"/>
    <x v="8"/>
    <x v="0"/>
    <n v="27"/>
    <s v="01-27"/>
  </r>
  <r>
    <x v="2750"/>
    <x v="42"/>
    <m/>
    <m/>
    <m/>
    <s v="22/01/2021"/>
    <x v="8"/>
    <x v="0"/>
    <n v="28"/>
    <s v="01-28"/>
  </r>
  <r>
    <x v="2751"/>
    <x v="42"/>
    <m/>
    <m/>
    <m/>
    <s v="29/01/2021"/>
    <x v="8"/>
    <x v="0"/>
    <n v="29"/>
    <s v="01-29"/>
  </r>
  <r>
    <x v="2752"/>
    <x v="42"/>
    <m/>
    <m/>
    <m/>
    <s v="29/01/2021"/>
    <x v="8"/>
    <x v="0"/>
    <n v="30"/>
    <s v="01-30"/>
  </r>
  <r>
    <x v="2753"/>
    <x v="42"/>
    <m/>
    <m/>
    <m/>
    <s v="29/01/2021"/>
    <x v="8"/>
    <x v="0"/>
    <n v="31"/>
    <s v="01-31"/>
  </r>
  <r>
    <x v="2754"/>
    <x v="42"/>
    <m/>
    <m/>
    <m/>
    <s v="29/01/2021"/>
    <x v="8"/>
    <x v="1"/>
    <n v="1"/>
    <s v="02-01"/>
  </r>
  <r>
    <x v="2755"/>
    <x v="108"/>
    <n v="58.76"/>
    <n v="58.83"/>
    <n v="40.840000000000003"/>
    <s v="29/01/2021"/>
    <x v="8"/>
    <x v="1"/>
    <n v="2"/>
    <s v="02-02"/>
  </r>
  <r>
    <x v="2756"/>
    <x v="121"/>
    <n v="49.55"/>
    <n v="50.49"/>
    <n v="43.38"/>
    <s v="29/01/2021"/>
    <x v="8"/>
    <x v="1"/>
    <n v="3"/>
    <s v="02-03"/>
  </r>
  <r>
    <x v="2757"/>
    <x v="109"/>
    <n v="47.9"/>
    <n v="49.59"/>
    <n v="44.66"/>
    <s v="29/01/2021"/>
    <x v="8"/>
    <x v="1"/>
    <n v="4"/>
    <s v="02-04"/>
  </r>
  <r>
    <x v="2758"/>
    <x v="114"/>
    <n v="54.32"/>
    <n v="54.36"/>
    <n v="33.86"/>
    <s v="05/02/2021"/>
    <x v="8"/>
    <x v="1"/>
    <n v="5"/>
    <s v="02-05"/>
  </r>
  <r>
    <x v="2759"/>
    <x v="109"/>
    <n v="45.21"/>
    <n v="46.81"/>
    <n v="40.380000000000003"/>
    <s v="05/02/2021"/>
    <x v="8"/>
    <x v="1"/>
    <n v="6"/>
    <s v="02-06"/>
  </r>
  <r>
    <x v="2760"/>
    <x v="120"/>
    <n v="50.42"/>
    <n v="50.5"/>
    <n v="33.39"/>
    <s v="05/02/2021"/>
    <x v="8"/>
    <x v="1"/>
    <n v="7"/>
    <s v="02-07"/>
  </r>
  <r>
    <x v="2761"/>
    <x v="109"/>
    <n v="50.1"/>
    <n v="50.57"/>
    <n v="40.659999999999997"/>
    <s v="05/02/2021"/>
    <x v="8"/>
    <x v="1"/>
    <n v="8"/>
    <s v="02-08"/>
  </r>
  <r>
    <x v="2762"/>
    <x v="107"/>
    <n v="41.33"/>
    <n v="43.4"/>
    <n v="39.19"/>
    <s v="05/02/2021"/>
    <x v="8"/>
    <x v="1"/>
    <n v="9"/>
    <s v="02-09"/>
  </r>
  <r>
    <x v="2763"/>
    <x v="77"/>
    <n v="53.22"/>
    <n v="53.76"/>
    <n v="44.46"/>
    <s v="05/02/2021"/>
    <x v="8"/>
    <x v="1"/>
    <n v="10"/>
    <s v="02-10"/>
  </r>
  <r>
    <x v="2764"/>
    <x v="106"/>
    <n v="57.89"/>
    <n v="58.11"/>
    <n v="45.02"/>
    <s v="05/02/2021"/>
    <x v="8"/>
    <x v="1"/>
    <n v="11"/>
    <s v="02-11"/>
  </r>
  <r>
    <x v="2765"/>
    <x v="115"/>
    <n v="54.73"/>
    <n v="56.66"/>
    <n v="52.2"/>
    <s v="12/02/2021"/>
    <x v="8"/>
    <x v="1"/>
    <n v="12"/>
    <s v="02-12"/>
  </r>
  <r>
    <x v="2766"/>
    <x v="77"/>
    <n v="48.22"/>
    <n v="49.7"/>
    <n v="37.26"/>
    <s v="12/02/2021"/>
    <x v="8"/>
    <x v="1"/>
    <n v="13"/>
    <s v="02-13"/>
  </r>
  <r>
    <x v="2767"/>
    <x v="106"/>
    <n v="51.9"/>
    <n v="52.21"/>
    <n v="40.549999999999997"/>
    <s v="12/02/2021"/>
    <x v="8"/>
    <x v="1"/>
    <n v="14"/>
    <s v="02-14"/>
  </r>
  <r>
    <x v="2768"/>
    <x v="98"/>
    <n v="48.39"/>
    <n v="49.56"/>
    <n v="41.78"/>
    <s v="12/02/2021"/>
    <x v="8"/>
    <x v="1"/>
    <n v="15"/>
    <s v="02-15"/>
  </r>
  <r>
    <x v="2769"/>
    <x v="122"/>
    <n v="42.29"/>
    <n v="48.35"/>
    <n v="47.11"/>
    <s v="12/02/2021"/>
    <x v="8"/>
    <x v="1"/>
    <n v="16"/>
    <s v="02-16"/>
  </r>
  <r>
    <x v="2770"/>
    <x v="114"/>
    <n v="52.47"/>
    <n v="52.8"/>
    <n v="41.49"/>
    <s v="12/02/2021"/>
    <x v="8"/>
    <x v="1"/>
    <n v="17"/>
    <s v="02-17"/>
  </r>
  <r>
    <x v="2771"/>
    <x v="98"/>
    <n v="47.3"/>
    <n v="48.71"/>
    <n v="43.14"/>
    <s v="12/02/2021"/>
    <x v="8"/>
    <x v="1"/>
    <n v="18"/>
    <s v="02-18"/>
  </r>
  <r>
    <x v="2772"/>
    <x v="95"/>
    <n v="52.67"/>
    <n v="52.82"/>
    <n v="37.9"/>
    <s v="19/02/2021"/>
    <x v="8"/>
    <x v="1"/>
    <n v="19"/>
    <s v="02-19"/>
  </r>
  <r>
    <x v="2773"/>
    <x v="109"/>
    <n v="44.25"/>
    <n v="47.09"/>
    <n v="42.52"/>
    <s v="19/02/2021"/>
    <x v="8"/>
    <x v="1"/>
    <n v="20"/>
    <s v="02-20"/>
  </r>
  <r>
    <x v="2774"/>
    <x v="100"/>
    <n v="0"/>
    <n v="39.04"/>
    <n v="39.04"/>
    <s v="19/02/2021"/>
    <x v="8"/>
    <x v="1"/>
    <n v="21"/>
    <s v="02-21"/>
  </r>
  <r>
    <x v="2775"/>
    <x v="120"/>
    <n v="50.36"/>
    <n v="58.31"/>
    <n v="48.76"/>
    <s v="19/02/2021"/>
    <x v="8"/>
    <x v="1"/>
    <n v="22"/>
    <s v="02-22"/>
  </r>
  <r>
    <x v="2776"/>
    <x v="121"/>
    <n v="47.7"/>
    <n v="48.97"/>
    <n v="43"/>
    <s v="19/02/2021"/>
    <x v="8"/>
    <x v="1"/>
    <n v="23"/>
    <s v="02-23"/>
  </r>
  <r>
    <x v="2777"/>
    <x v="95"/>
    <n v="52.53"/>
    <n v="53.4"/>
    <n v="44.18"/>
    <s v="19/02/2021"/>
    <x v="8"/>
    <x v="1"/>
    <n v="24"/>
    <s v="02-24"/>
  </r>
  <r>
    <x v="2778"/>
    <x v="112"/>
    <n v="50.77"/>
    <n v="51.52"/>
    <n v="43.52"/>
    <s v="19/02/2021"/>
    <x v="8"/>
    <x v="1"/>
    <n v="25"/>
    <s v="02-25"/>
  </r>
  <r>
    <x v="2779"/>
    <x v="107"/>
    <n v="41.03"/>
    <n v="42.97"/>
    <n v="38.520000000000003"/>
    <s v="26/02/2021"/>
    <x v="8"/>
    <x v="1"/>
    <n v="26"/>
    <s v="02-26"/>
  </r>
  <r>
    <x v="2780"/>
    <x v="120"/>
    <n v="48.09"/>
    <n v="48.97"/>
    <n v="39.33"/>
    <s v="26/02/2021"/>
    <x v="8"/>
    <x v="1"/>
    <n v="27"/>
    <s v="02-27"/>
  </r>
  <r>
    <x v="2781"/>
    <x v="121"/>
    <n v="49.26"/>
    <n v="49.4"/>
    <n v="34.5"/>
    <s v="26/02/2021"/>
    <x v="8"/>
    <x v="1"/>
    <n v="28"/>
    <s v="02-28"/>
  </r>
  <r>
    <x v="2782"/>
    <x v="112"/>
    <n v="52.21"/>
    <n v="52.21"/>
    <n v="0"/>
    <s v="26/02/2021"/>
    <x v="8"/>
    <x v="2"/>
    <n v="1"/>
    <s v="03-01"/>
  </r>
  <r>
    <x v="2783"/>
    <x v="77"/>
    <n v="45.52"/>
    <n v="48.67"/>
    <n v="44.6"/>
    <s v="26/02/2021"/>
    <x v="8"/>
    <x v="2"/>
    <n v="2"/>
    <s v="03-02"/>
  </r>
  <r>
    <x v="2784"/>
    <x v="95"/>
    <n v="43.75"/>
    <n v="47.24"/>
    <n v="43.9"/>
    <s v="26/02/2021"/>
    <x v="8"/>
    <x v="2"/>
    <n v="3"/>
    <s v="03-03"/>
  </r>
  <r>
    <x v="2785"/>
    <x v="92"/>
    <n v="46.51"/>
    <n v="55.9"/>
    <n v="55.37"/>
    <s v="26/02/2021"/>
    <x v="8"/>
    <x v="2"/>
    <n v="4"/>
    <s v="03-04"/>
  </r>
  <r>
    <x v="2786"/>
    <x v="119"/>
    <n v="53.37"/>
    <n v="53.49"/>
    <n v="37.76"/>
    <s v="05/03/2021"/>
    <x v="8"/>
    <x v="2"/>
    <n v="5"/>
    <s v="03-05"/>
  </r>
  <r>
    <x v="2787"/>
    <x v="119"/>
    <n v="51.69"/>
    <n v="51.95"/>
    <n v="36.54"/>
    <s v="05/03/2021"/>
    <x v="8"/>
    <x v="2"/>
    <n v="6"/>
    <s v="03-06"/>
  </r>
  <r>
    <x v="2788"/>
    <x v="77"/>
    <n v="50.06"/>
    <n v="50.06"/>
    <n v="0"/>
    <s v="05/03/2021"/>
    <x v="8"/>
    <x v="2"/>
    <n v="7"/>
    <s v="03-07"/>
  </r>
  <r>
    <x v="2789"/>
    <x v="119"/>
    <n v="53.09"/>
    <n v="53.88"/>
    <n v="46.08"/>
    <s v="05/03/2021"/>
    <x v="8"/>
    <x v="2"/>
    <n v="8"/>
    <s v="03-08"/>
  </r>
  <r>
    <x v="2790"/>
    <x v="122"/>
    <n v="47.1"/>
    <n v="52.72"/>
    <n v="51.33"/>
    <s v="05/03/2021"/>
    <x v="8"/>
    <x v="2"/>
    <n v="9"/>
    <s v="03-09"/>
  </r>
  <r>
    <x v="2791"/>
    <x v="109"/>
    <n v="43.15"/>
    <n v="50.83"/>
    <n v="46.27"/>
    <s v="05/03/2021"/>
    <x v="8"/>
    <x v="2"/>
    <n v="10"/>
    <s v="03-10"/>
  </r>
  <r>
    <x v="2792"/>
    <x v="121"/>
    <n v="41.87"/>
    <n v="47.08"/>
    <n v="45.52"/>
    <s v="05/03/2021"/>
    <x v="8"/>
    <x v="2"/>
    <n v="11"/>
    <s v="03-11"/>
  </r>
  <r>
    <x v="2793"/>
    <x v="77"/>
    <n v="51.88"/>
    <n v="53.18"/>
    <n v="47.33"/>
    <s v="12/03/2021"/>
    <x v="8"/>
    <x v="2"/>
    <n v="12"/>
    <s v="03-12"/>
  </r>
  <r>
    <x v="2794"/>
    <x v="77"/>
    <n v="47.08"/>
    <n v="47.66"/>
    <n v="38.6"/>
    <s v="12/03/2021"/>
    <x v="8"/>
    <x v="2"/>
    <n v="13"/>
    <s v="03-13"/>
  </r>
  <r>
    <x v="2795"/>
    <x v="116"/>
    <n v="52.65"/>
    <n v="55.26"/>
    <n v="51.82"/>
    <s v="12/03/2021"/>
    <x v="8"/>
    <x v="2"/>
    <n v="14"/>
    <s v="03-14"/>
  </r>
  <r>
    <x v="2796"/>
    <x v="92"/>
    <n v="61.04"/>
    <n v="61.11"/>
    <n v="42.75"/>
    <s v="12/03/2021"/>
    <x v="8"/>
    <x v="2"/>
    <n v="15"/>
    <s v="03-15"/>
  </r>
  <r>
    <x v="2797"/>
    <x v="112"/>
    <n v="48.51"/>
    <n v="52.57"/>
    <n v="50.21"/>
    <s v="12/03/2021"/>
    <x v="8"/>
    <x v="2"/>
    <n v="16"/>
    <s v="03-16"/>
  </r>
  <r>
    <x v="2798"/>
    <x v="112"/>
    <n v="50.22"/>
    <n v="52.56"/>
    <n v="48.77"/>
    <s v="12/03/2021"/>
    <x v="8"/>
    <x v="2"/>
    <n v="17"/>
    <s v="03-17"/>
  </r>
  <r>
    <x v="2799"/>
    <x v="111"/>
    <n v="50.46"/>
    <n v="51.34"/>
    <n v="44"/>
    <s v="12/03/2021"/>
    <x v="8"/>
    <x v="2"/>
    <n v="18"/>
    <s v="03-18"/>
  </r>
  <r>
    <x v="2800"/>
    <x v="119"/>
    <n v="52.01"/>
    <n v="53.16"/>
    <n v="46.84"/>
    <s v="19/03/2021"/>
    <x v="8"/>
    <x v="2"/>
    <n v="19"/>
    <s v="03-19"/>
  </r>
  <r>
    <x v="2801"/>
    <x v="92"/>
    <n v="47.21"/>
    <n v="47.91"/>
    <n v="39.64"/>
    <s v="19/03/2021"/>
    <x v="8"/>
    <x v="2"/>
    <n v="20"/>
    <s v="03-20"/>
  </r>
  <r>
    <x v="2802"/>
    <x v="110"/>
    <n v="49.69"/>
    <n v="50.81"/>
    <n v="44.35"/>
    <s v="19/03/2021"/>
    <x v="8"/>
    <x v="2"/>
    <n v="21"/>
    <s v="03-21"/>
  </r>
  <r>
    <x v="2803"/>
    <x v="79"/>
    <n v="49.84"/>
    <n v="49.92"/>
    <n v="32.47"/>
    <s v="19/03/2021"/>
    <x v="8"/>
    <x v="2"/>
    <n v="22"/>
    <s v="03-22"/>
  </r>
  <r>
    <x v="2804"/>
    <x v="110"/>
    <n v="49.37"/>
    <n v="50.23"/>
    <n v="38.619999999999997"/>
    <s v="19/03/2021"/>
    <x v="8"/>
    <x v="2"/>
    <n v="23"/>
    <s v="03-23"/>
  </r>
  <r>
    <x v="2805"/>
    <x v="95"/>
    <n v="49.28"/>
    <n v="50.11"/>
    <n v="42.52"/>
    <s v="19/03/2021"/>
    <x v="8"/>
    <x v="2"/>
    <n v="24"/>
    <s v="03-24"/>
  </r>
  <r>
    <x v="2806"/>
    <x v="92"/>
    <n v="50.46"/>
    <n v="51.79"/>
    <n v="45.01"/>
    <s v="19/03/2021"/>
    <x v="8"/>
    <x v="2"/>
    <n v="25"/>
    <s v="03-25"/>
  </r>
  <r>
    <x v="2807"/>
    <x v="117"/>
    <n v="54.4"/>
    <n v="54.5"/>
    <n v="38.28"/>
    <s v="26/03/2021"/>
    <x v="8"/>
    <x v="2"/>
    <n v="26"/>
    <s v="03-26"/>
  </r>
  <r>
    <x v="2808"/>
    <x v="106"/>
    <n v="47.23"/>
    <n v="48.44"/>
    <n v="42.28"/>
    <s v="26/03/2021"/>
    <x v="8"/>
    <x v="2"/>
    <n v="27"/>
    <s v="03-27"/>
  </r>
  <r>
    <x v="2809"/>
    <x v="114"/>
    <n v="49.77"/>
    <n v="51.88"/>
    <n v="47.73"/>
    <s v="26/03/2021"/>
    <x v="8"/>
    <x v="2"/>
    <n v="28"/>
    <s v="03-28"/>
  </r>
  <r>
    <x v="2810"/>
    <x v="110"/>
    <n v="48.53"/>
    <n v="50.68"/>
    <n v="46.6"/>
    <s v="26/03/2021"/>
    <x v="8"/>
    <x v="2"/>
    <n v="29"/>
    <s v="03-29"/>
  </r>
  <r>
    <x v="2811"/>
    <x v="92"/>
    <n v="42.61"/>
    <n v="44.97"/>
    <n v="34.369999999999997"/>
    <s v="26/03/2021"/>
    <x v="8"/>
    <x v="2"/>
    <n v="30"/>
    <s v="03-30"/>
  </r>
  <r>
    <x v="2812"/>
    <x v="110"/>
    <n v="50.95"/>
    <n v="51.66"/>
    <n v="42.39"/>
    <s v="26/03/2021"/>
    <x v="8"/>
    <x v="2"/>
    <n v="31"/>
    <s v="03-31"/>
  </r>
  <r>
    <x v="2813"/>
    <x v="65"/>
    <n v="52.17"/>
    <n v="52.87"/>
    <n v="44.58"/>
    <s v="26/03/2021"/>
    <x v="8"/>
    <x v="3"/>
    <n v="1"/>
    <s v="04-01"/>
  </r>
  <r>
    <x v="2814"/>
    <x v="38"/>
    <n v="54.37"/>
    <n v="54.46"/>
    <n v="37.630000000000003"/>
    <s v="02/04/2021"/>
    <x v="8"/>
    <x v="3"/>
    <n v="2"/>
    <s v="04-02"/>
  </r>
  <r>
    <x v="2815"/>
    <x v="106"/>
    <n v="48.38"/>
    <n v="48.65"/>
    <n v="36.42"/>
    <s v="02/04/2021"/>
    <x v="8"/>
    <x v="3"/>
    <n v="3"/>
    <s v="04-03"/>
  </r>
  <r>
    <x v="2816"/>
    <x v="116"/>
    <n v="52.18"/>
    <n v="52.3"/>
    <n v="36.81"/>
    <s v="02/04/2021"/>
    <x v="8"/>
    <x v="3"/>
    <n v="4"/>
    <s v="04-04"/>
  </r>
  <r>
    <x v="2817"/>
    <x v="95"/>
    <n v="48.86"/>
    <n v="49.11"/>
    <n v="36.56"/>
    <s v="02/04/2021"/>
    <x v="8"/>
    <x v="3"/>
    <n v="5"/>
    <s v="04-05"/>
  </r>
  <r>
    <x v="2818"/>
    <x v="38"/>
    <n v="52.66"/>
    <n v="54.02"/>
    <n v="48.34"/>
    <s v="02/04/2021"/>
    <x v="8"/>
    <x v="3"/>
    <n v="6"/>
    <s v="04-06"/>
  </r>
  <r>
    <x v="2819"/>
    <x v="95"/>
    <n v="51.95"/>
    <n v="52.81"/>
    <n v="45.37"/>
    <s v="02/04/2021"/>
    <x v="8"/>
    <x v="3"/>
    <n v="7"/>
    <s v="04-07"/>
  </r>
  <r>
    <x v="2820"/>
    <x v="106"/>
    <n v="46.96"/>
    <n v="46.96"/>
    <n v="0"/>
    <s v="02/04/2021"/>
    <x v="8"/>
    <x v="3"/>
    <n v="8"/>
    <s v="04-08"/>
  </r>
  <r>
    <x v="2821"/>
    <x v="16"/>
    <n v="54.15"/>
    <n v="54.26"/>
    <n v="38.44"/>
    <s v="09/04/2021"/>
    <x v="8"/>
    <x v="3"/>
    <n v="9"/>
    <s v="04-09"/>
  </r>
  <r>
    <x v="2822"/>
    <x v="106"/>
    <n v="47.86"/>
    <n v="48.16"/>
    <n v="36.29"/>
    <s v="09/04/2021"/>
    <x v="8"/>
    <x v="3"/>
    <n v="10"/>
    <s v="04-10"/>
  </r>
  <r>
    <x v="2823"/>
    <x v="116"/>
    <n v="53.32"/>
    <n v="53.43"/>
    <n v="37.229999999999997"/>
    <s v="09/04/2021"/>
    <x v="8"/>
    <x v="3"/>
    <n v="11"/>
    <s v="04-11"/>
  </r>
  <r>
    <x v="2824"/>
    <x v="111"/>
    <n v="53.89"/>
    <n v="54.54"/>
    <n v="45.96"/>
    <s v="09/04/2021"/>
    <x v="8"/>
    <x v="3"/>
    <n v="12"/>
    <s v="04-12"/>
  </r>
  <r>
    <x v="2825"/>
    <x v="65"/>
    <n v="61.09"/>
    <n v="61.32"/>
    <n v="47.44"/>
    <s v="09/04/2021"/>
    <x v="8"/>
    <x v="3"/>
    <n v="13"/>
    <s v="04-13"/>
  </r>
  <r>
    <x v="2826"/>
    <x v="117"/>
    <n v="52.77"/>
    <n v="53.2"/>
    <n v="42.96"/>
    <s v="09/04/2021"/>
    <x v="8"/>
    <x v="3"/>
    <n v="14"/>
    <s v="04-14"/>
  </r>
  <r>
    <x v="2827"/>
    <x v="119"/>
    <n v="52.07"/>
    <n v="52.79"/>
    <n v="44.62"/>
    <s v="09/04/2021"/>
    <x v="8"/>
    <x v="3"/>
    <n v="15"/>
    <s v="04-15"/>
  </r>
  <r>
    <x v="2828"/>
    <x v="117"/>
    <n v="53.34"/>
    <n v="54.69"/>
    <n v="48.95"/>
    <s v="16/04/2021"/>
    <x v="8"/>
    <x v="3"/>
    <n v="16"/>
    <s v="04-16"/>
  </r>
  <r>
    <x v="2829"/>
    <x v="106"/>
    <n v="49.14"/>
    <n v="51.84"/>
    <n v="48.5"/>
    <s v="16/04/2021"/>
    <x v="8"/>
    <x v="3"/>
    <n v="17"/>
    <s v="04-17"/>
  </r>
  <r>
    <x v="2830"/>
    <x v="62"/>
    <n v="53.66"/>
    <n v="53.68"/>
    <n v="31.24"/>
    <s v="16/04/2021"/>
    <x v="8"/>
    <x v="3"/>
    <n v="18"/>
    <s v="04-18"/>
  </r>
  <r>
    <x v="2831"/>
    <x v="117"/>
    <n v="54.64"/>
    <n v="55.26"/>
    <n v="46.48"/>
    <s v="16/04/2021"/>
    <x v="8"/>
    <x v="3"/>
    <n v="19"/>
    <s v="04-19"/>
  </r>
  <r>
    <x v="2832"/>
    <x v="77"/>
    <n v="49.28"/>
    <n v="50.89"/>
    <n v="45.79"/>
    <s v="16/04/2021"/>
    <x v="8"/>
    <x v="3"/>
    <n v="20"/>
    <s v="04-20"/>
  </r>
  <r>
    <x v="2833"/>
    <x v="120"/>
    <n v="49.81"/>
    <n v="51.56"/>
    <n v="45.88"/>
    <s v="16/04/2021"/>
    <x v="8"/>
    <x v="3"/>
    <n v="21"/>
    <s v="04-21"/>
  </r>
  <r>
    <x v="2834"/>
    <x v="107"/>
    <n v="42.43"/>
    <n v="46.43"/>
    <n v="44.23"/>
    <s v="16/04/2021"/>
    <x v="8"/>
    <x v="3"/>
    <n v="22"/>
    <s v="04-22"/>
  </r>
  <r>
    <x v="2835"/>
    <x v="110"/>
    <n v="52.16"/>
    <n v="52.62"/>
    <n v="42.69"/>
    <s v="23/04/2021"/>
    <x v="8"/>
    <x v="3"/>
    <n v="23"/>
    <s v="04-23"/>
  </r>
  <r>
    <x v="2836"/>
    <x v="108"/>
    <n v="49.18"/>
    <n v="49.82"/>
    <n v="37.590000000000003"/>
    <s v="23/04/2021"/>
    <x v="8"/>
    <x v="3"/>
    <n v="24"/>
    <s v="04-24"/>
  </r>
  <r>
    <x v="2837"/>
    <x v="108"/>
    <n v="47.64"/>
    <n v="47.76"/>
    <n v="32.270000000000003"/>
    <s v="23/04/2021"/>
    <x v="8"/>
    <x v="3"/>
    <n v="25"/>
    <s v="04-25"/>
  </r>
  <r>
    <x v="2838"/>
    <x v="108"/>
    <n v="50.06"/>
    <n v="51.44"/>
    <n v="45.8"/>
    <s v="23/04/2021"/>
    <x v="8"/>
    <x v="3"/>
    <n v="26"/>
    <s v="04-26"/>
  </r>
  <r>
    <x v="2839"/>
    <x v="77"/>
    <n v="45.8"/>
    <n v="47.81"/>
    <n v="43.5"/>
    <s v="23/04/2021"/>
    <x v="8"/>
    <x v="3"/>
    <n v="27"/>
    <s v="04-27"/>
  </r>
  <r>
    <x v="2840"/>
    <x v="112"/>
    <n v="52.4"/>
    <n v="52.79"/>
    <n v="42.1"/>
    <s v="23/04/2021"/>
    <x v="8"/>
    <x v="3"/>
    <n v="28"/>
    <s v="04-28"/>
  </r>
  <r>
    <x v="2841"/>
    <x v="118"/>
    <n v="53.48"/>
    <n v="54.32"/>
    <n v="45.39"/>
    <s v="23/04/2021"/>
    <x v="8"/>
    <x v="3"/>
    <n v="29"/>
    <s v="04-29"/>
  </r>
  <r>
    <x v="2842"/>
    <x v="92"/>
    <n v="52.04"/>
    <n v="52.59"/>
    <n v="43.33"/>
    <s v="30/04/2021"/>
    <x v="8"/>
    <x v="3"/>
    <n v="30"/>
    <s v="04-30"/>
  </r>
  <r>
    <x v="2843"/>
    <x v="110"/>
    <n v="52.06"/>
    <n v="52.19"/>
    <n v="36.630000000000003"/>
    <s v="30/04/2021"/>
    <x v="8"/>
    <x v="4"/>
    <n v="1"/>
    <s v="05-01"/>
  </r>
  <r>
    <x v="2844"/>
    <x v="115"/>
    <n v="53.84"/>
    <n v="54.57"/>
    <n v="46.48"/>
    <s v="30/04/2021"/>
    <x v="8"/>
    <x v="4"/>
    <n v="2"/>
    <s v="05-02"/>
  </r>
  <r>
    <x v="2845"/>
    <x v="119"/>
    <n v="50.92"/>
    <n v="51.23"/>
    <n v="39.68"/>
    <s v="30/04/2021"/>
    <x v="8"/>
    <x v="4"/>
    <n v="3"/>
    <s v="05-03"/>
  </r>
  <r>
    <x v="2846"/>
    <x v="110"/>
    <n v="50.64"/>
    <n v="52.49"/>
    <n v="47.89"/>
    <s v="30/04/2021"/>
    <x v="8"/>
    <x v="4"/>
    <n v="4"/>
    <s v="05-04"/>
  </r>
  <r>
    <x v="2847"/>
    <x v="79"/>
    <n v="51.8"/>
    <n v="52.14"/>
    <n v="40.96"/>
    <s v="30/04/2021"/>
    <x v="8"/>
    <x v="4"/>
    <n v="5"/>
    <s v="05-05"/>
  </r>
  <r>
    <x v="2848"/>
    <x v="118"/>
    <n v="50"/>
    <n v="50.35"/>
    <n v="39.22"/>
    <s v="30/04/2021"/>
    <x v="8"/>
    <x v="4"/>
    <n v="6"/>
    <s v="05-06"/>
  </r>
  <r>
    <x v="2849"/>
    <x v="16"/>
    <n v="55.91"/>
    <n v="56.01"/>
    <n v="39.549999999999997"/>
    <s v="07/05/2021"/>
    <x v="8"/>
    <x v="4"/>
    <n v="7"/>
    <s v="05-07"/>
  </r>
  <r>
    <x v="2850"/>
    <x v="118"/>
    <n v="51.67"/>
    <n v="52.05"/>
    <n v="41.35"/>
    <s v="07/05/2021"/>
    <x v="8"/>
    <x v="4"/>
    <n v="8"/>
    <s v="05-08"/>
  </r>
  <r>
    <x v="2851"/>
    <x v="95"/>
    <n v="50.7"/>
    <n v="50.88"/>
    <n v="36.93"/>
    <s v="07/05/2021"/>
    <x v="8"/>
    <x v="4"/>
    <n v="9"/>
    <s v="05-09"/>
  </r>
  <r>
    <x v="2852"/>
    <x v="79"/>
    <n v="55.25"/>
    <n v="55.52"/>
    <n v="43.28"/>
    <s v="07/05/2021"/>
    <x v="8"/>
    <x v="4"/>
    <n v="10"/>
    <s v="05-10"/>
  </r>
  <r>
    <x v="2853"/>
    <x v="112"/>
    <n v="50.47"/>
    <n v="55.89"/>
    <n v="47.75"/>
    <s v="07/05/2021"/>
    <x v="8"/>
    <x v="4"/>
    <n v="11"/>
    <s v="05-11"/>
  </r>
  <r>
    <x v="2854"/>
    <x v="119"/>
    <n v="53.16"/>
    <n v="54.42"/>
    <n v="47.67"/>
    <s v="07/05/2021"/>
    <x v="8"/>
    <x v="4"/>
    <n v="12"/>
    <s v="05-12"/>
  </r>
  <r>
    <x v="2855"/>
    <x v="77"/>
    <n v="48.69"/>
    <n v="50.9"/>
    <n v="46.24"/>
    <s v="07/05/2021"/>
    <x v="8"/>
    <x v="4"/>
    <n v="13"/>
    <s v="05-13"/>
  </r>
  <r>
    <x v="2856"/>
    <x v="16"/>
    <n v="55.98"/>
    <n v="56.18"/>
    <n v="42.78"/>
    <s v="14/05/2021"/>
    <x v="8"/>
    <x v="4"/>
    <n v="14"/>
    <s v="05-14"/>
  </r>
  <r>
    <x v="2857"/>
    <x v="109"/>
    <n v="45.45"/>
    <n v="51.7"/>
    <n v="49.29"/>
    <s v="14/05/2021"/>
    <x v="8"/>
    <x v="4"/>
    <n v="15"/>
    <s v="05-15"/>
  </r>
  <r>
    <x v="2858"/>
    <x v="111"/>
    <n v="53.96"/>
    <n v="54.2"/>
    <n v="41.48"/>
    <s v="14/05/2021"/>
    <x v="8"/>
    <x v="4"/>
    <n v="16"/>
    <s v="05-16"/>
  </r>
  <r>
    <x v="2859"/>
    <x v="25"/>
    <n v="54.55"/>
    <n v="56.01"/>
    <n v="45.42"/>
    <s v="14/05/2021"/>
    <x v="8"/>
    <x v="4"/>
    <n v="17"/>
    <s v="05-17"/>
  </r>
  <r>
    <x v="2860"/>
    <x v="95"/>
    <n v="55.9"/>
    <n v="56.25"/>
    <n v="45.14"/>
    <s v="14/05/2021"/>
    <x v="8"/>
    <x v="4"/>
    <n v="18"/>
    <s v="05-18"/>
  </r>
  <r>
    <x v="2861"/>
    <x v="38"/>
    <n v="54.16"/>
    <n v="55.73"/>
    <n v="50.57"/>
    <s v="14/05/2021"/>
    <x v="8"/>
    <x v="4"/>
    <n v="19"/>
    <s v="05-19"/>
  </r>
  <r>
    <x v="2862"/>
    <x v="117"/>
    <n v="54.63"/>
    <n v="55.05"/>
    <n v="44.69"/>
    <s v="14/05/2021"/>
    <x v="8"/>
    <x v="4"/>
    <n v="20"/>
    <s v="05-20"/>
  </r>
  <r>
    <x v="2863"/>
    <x v="38"/>
    <n v="54.36"/>
    <n v="55"/>
    <n v="45.07"/>
    <s v="21/05/2021"/>
    <x v="8"/>
    <x v="4"/>
    <n v="21"/>
    <s v="05-21"/>
  </r>
  <r>
    <x v="2864"/>
    <x v="120"/>
    <n v="48.5"/>
    <n v="49.8"/>
    <n v="42.63"/>
    <s v="21/05/2021"/>
    <x v="8"/>
    <x v="4"/>
    <n v="22"/>
    <s v="05-22"/>
  </r>
  <r>
    <x v="2865"/>
    <x v="111"/>
    <n v="54.66"/>
    <n v="54.95"/>
    <n v="40.08"/>
    <s v="21/05/2021"/>
    <x v="8"/>
    <x v="4"/>
    <n v="23"/>
    <s v="05-23"/>
  </r>
  <r>
    <x v="2866"/>
    <x v="117"/>
    <n v="54.72"/>
    <n v="55.46"/>
    <n v="47.4"/>
    <s v="21/05/2021"/>
    <x v="8"/>
    <x v="4"/>
    <n v="24"/>
    <s v="05-24"/>
  </r>
  <r>
    <x v="2867"/>
    <x v="119"/>
    <n v="52.58"/>
    <n v="52.88"/>
    <n v="41.11"/>
    <s v="21/05/2021"/>
    <x v="8"/>
    <x v="4"/>
    <n v="25"/>
    <s v="05-25"/>
  </r>
  <r>
    <x v="2868"/>
    <x v="25"/>
    <n v="54.55"/>
    <n v="54.92"/>
    <n v="43.93"/>
    <s v="21/05/2021"/>
    <x v="8"/>
    <x v="4"/>
    <n v="26"/>
    <s v="05-26"/>
  </r>
  <r>
    <x v="2869"/>
    <x v="114"/>
    <n v="51.43"/>
    <n v="51.52"/>
    <n v="35.08"/>
    <s v="21/05/2021"/>
    <x v="8"/>
    <x v="4"/>
    <n v="27"/>
    <s v="05-27"/>
  </r>
  <r>
    <x v="2870"/>
    <x v="100"/>
    <n v="0"/>
    <n v="0"/>
    <n v="0"/>
    <s v="28/05/2021"/>
    <x v="8"/>
    <x v="4"/>
    <n v="28"/>
    <s v="05-28"/>
  </r>
  <r>
    <x v="2871"/>
    <x v="100"/>
    <n v="0"/>
    <n v="0"/>
    <n v="0"/>
    <s v="28/05/2021"/>
    <x v="8"/>
    <x v="4"/>
    <n v="29"/>
    <s v="05-29"/>
  </r>
  <r>
    <x v="2872"/>
    <x v="100"/>
    <n v="0"/>
    <n v="0"/>
    <n v="0"/>
    <s v="28/05/2021"/>
    <x v="8"/>
    <x v="4"/>
    <n v="30"/>
    <s v="05-30"/>
  </r>
  <r>
    <x v="2873"/>
    <x v="100"/>
    <n v="0"/>
    <n v="0"/>
    <n v="0"/>
    <s v="28/05/2021"/>
    <x v="8"/>
    <x v="4"/>
    <n v="31"/>
    <s v="05-31"/>
  </r>
  <r>
    <x v="2874"/>
    <x v="42"/>
    <m/>
    <m/>
    <m/>
    <s v="28/05/2021"/>
    <x v="8"/>
    <x v="5"/>
    <n v="1"/>
    <s v="06-01"/>
  </r>
  <r>
    <x v="2875"/>
    <x v="42"/>
    <m/>
    <m/>
    <m/>
    <s v="28/05/2021"/>
    <x v="8"/>
    <x v="5"/>
    <n v="2"/>
    <s v="06-02"/>
  </r>
  <r>
    <x v="2876"/>
    <x v="116"/>
    <n v="52.01"/>
    <n v="52.01"/>
    <n v="0"/>
    <s v="28/05/2021"/>
    <x v="8"/>
    <x v="5"/>
    <n v="3"/>
    <s v="06-03"/>
  </r>
  <r>
    <x v="2877"/>
    <x v="28"/>
    <n v="58.94"/>
    <n v="58.96"/>
    <n v="35.979999999999997"/>
    <s v="04/06/2021"/>
    <x v="8"/>
    <x v="5"/>
    <n v="4"/>
    <s v="06-04"/>
  </r>
  <r>
    <x v="2878"/>
    <x v="38"/>
    <n v="56.53"/>
    <n v="56.58"/>
    <n v="37.049999999999997"/>
    <s v="04/06/2021"/>
    <x v="8"/>
    <x v="5"/>
    <n v="5"/>
    <s v="06-05"/>
  </r>
  <r>
    <x v="2879"/>
    <x v="60"/>
    <n v="57.55"/>
    <n v="57.75"/>
    <n v="44.22"/>
    <s v="04/06/2021"/>
    <x v="8"/>
    <x v="5"/>
    <n v="6"/>
    <s v="06-06"/>
  </r>
  <r>
    <x v="2880"/>
    <x v="41"/>
    <n v="61.34"/>
    <n v="61.52"/>
    <n v="45.33"/>
    <s v="04/06/2021"/>
    <x v="8"/>
    <x v="5"/>
    <n v="7"/>
    <s v="06-07"/>
  </r>
  <r>
    <x v="2881"/>
    <x v="15"/>
    <n v="57.21"/>
    <n v="57.95"/>
    <n v="49.91"/>
    <s v="04/06/2021"/>
    <x v="8"/>
    <x v="5"/>
    <n v="8"/>
    <s v="06-08"/>
  </r>
  <r>
    <x v="2882"/>
    <x v="63"/>
    <n v="56.9"/>
    <n v="57.4"/>
    <n v="47.72"/>
    <s v="04/06/2021"/>
    <x v="8"/>
    <x v="5"/>
    <n v="9"/>
    <s v="06-09"/>
  </r>
  <r>
    <x v="2883"/>
    <x v="64"/>
    <n v="56.1"/>
    <n v="56.28"/>
    <n v="42.34"/>
    <s v="04/06/2021"/>
    <x v="8"/>
    <x v="5"/>
    <n v="10"/>
    <s v="06-10"/>
  </r>
  <r>
    <x v="2884"/>
    <x v="57"/>
    <n v="57.41"/>
    <n v="58.03"/>
    <n v="49.25"/>
    <s v="11/06/2021"/>
    <x v="8"/>
    <x v="5"/>
    <n v="11"/>
    <s v="06-11"/>
  </r>
  <r>
    <x v="2885"/>
    <x v="7"/>
    <n v="56.46"/>
    <n v="56.51"/>
    <n v="37.119999999999997"/>
    <s v="11/06/2021"/>
    <x v="8"/>
    <x v="5"/>
    <n v="12"/>
    <s v="06-12"/>
  </r>
  <r>
    <x v="2886"/>
    <x v="26"/>
    <n v="59.22"/>
    <n v="59.24"/>
    <n v="35.43"/>
    <s v="11/06/2021"/>
    <x v="8"/>
    <x v="5"/>
    <n v="13"/>
    <s v="06-13"/>
  </r>
  <r>
    <x v="2887"/>
    <x v="23"/>
    <n v="58.12"/>
    <n v="58.31"/>
    <n v="44.74"/>
    <s v="11/06/2021"/>
    <x v="8"/>
    <x v="5"/>
    <n v="14"/>
    <s v="06-14"/>
  </r>
  <r>
    <x v="2888"/>
    <x v="66"/>
    <n v="55.99"/>
    <n v="56.53"/>
    <n v="47.26"/>
    <s v="11/06/2021"/>
    <x v="8"/>
    <x v="5"/>
    <n v="15"/>
    <s v="06-15"/>
  </r>
  <r>
    <x v="2889"/>
    <x v="22"/>
    <n v="57.72"/>
    <n v="57.85"/>
    <n v="42.71"/>
    <s v="11/06/2021"/>
    <x v="8"/>
    <x v="5"/>
    <n v="16"/>
    <s v="06-16"/>
  </r>
  <r>
    <x v="2890"/>
    <x v="78"/>
    <n v="54.79"/>
    <n v="55.94"/>
    <n v="48.79"/>
    <s v="11/06/2021"/>
    <x v="8"/>
    <x v="5"/>
    <n v="17"/>
    <s v="06-17"/>
  </r>
  <r>
    <x v="2891"/>
    <x v="57"/>
    <n v="57.94"/>
    <n v="58.32"/>
    <n v="43.82"/>
    <s v="18/06/2021"/>
    <x v="8"/>
    <x v="5"/>
    <n v="18"/>
    <s v="06-18"/>
  </r>
  <r>
    <x v="2892"/>
    <x v="38"/>
    <n v="54.97"/>
    <n v="55"/>
    <n v="33.25"/>
    <s v="18/06/2021"/>
    <x v="8"/>
    <x v="5"/>
    <n v="19"/>
    <s v="06-19"/>
  </r>
  <r>
    <x v="2893"/>
    <x v="34"/>
    <n v="58.02"/>
    <n v="58.03"/>
    <n v="29.34"/>
    <s v="18/06/2021"/>
    <x v="8"/>
    <x v="5"/>
    <n v="20"/>
    <s v="06-20"/>
  </r>
  <r>
    <x v="2894"/>
    <x v="36"/>
    <n v="59.19"/>
    <n v="59.46"/>
    <n v="41.69"/>
    <s v="18/06/2021"/>
    <x v="8"/>
    <x v="5"/>
    <n v="21"/>
    <s v="06-21"/>
  </r>
  <r>
    <x v="2895"/>
    <x v="60"/>
    <n v="57.03"/>
    <n v="57.15"/>
    <n v="41.66"/>
    <s v="18/06/2021"/>
    <x v="8"/>
    <x v="5"/>
    <n v="22"/>
    <s v="06-22"/>
  </r>
  <r>
    <x v="2896"/>
    <x v="6"/>
    <n v="58.87"/>
    <n v="58.87"/>
    <n v="0"/>
    <s v="18/06/2021"/>
    <x v="8"/>
    <x v="5"/>
    <n v="23"/>
    <s v="06-23"/>
  </r>
  <r>
    <x v="2897"/>
    <x v="1"/>
    <n v="58.4"/>
    <n v="58.55"/>
    <n v="43.89"/>
    <s v="18/06/2021"/>
    <x v="8"/>
    <x v="5"/>
    <n v="24"/>
    <s v="06-24"/>
  </r>
  <r>
    <x v="2898"/>
    <x v="23"/>
    <n v="59.67"/>
    <n v="60.65"/>
    <n v="53.25"/>
    <s v="25/06/2021"/>
    <x v="8"/>
    <x v="5"/>
    <n v="25"/>
    <s v="06-25"/>
  </r>
  <r>
    <x v="2899"/>
    <x v="12"/>
    <n v="59.06"/>
    <n v="59.29"/>
    <n v="40.51"/>
    <s v="25/06/2021"/>
    <x v="8"/>
    <x v="5"/>
    <n v="26"/>
    <s v="06-26"/>
  </r>
  <r>
    <x v="2900"/>
    <x v="26"/>
    <n v="58.21"/>
    <n v="58.21"/>
    <n v="0"/>
    <s v="25/06/2021"/>
    <x v="8"/>
    <x v="5"/>
    <n v="27"/>
    <s v="06-27"/>
  </r>
  <r>
    <x v="2901"/>
    <x v="44"/>
    <n v="58.9"/>
    <n v="59"/>
    <n v="39.58"/>
    <s v="25/06/2021"/>
    <x v="8"/>
    <x v="5"/>
    <n v="28"/>
    <s v="06-28"/>
  </r>
  <r>
    <x v="2902"/>
    <x v="12"/>
    <n v="58.36"/>
    <n v="58.64"/>
    <n v="45.39"/>
    <s v="25/06/2021"/>
    <x v="8"/>
    <x v="5"/>
    <n v="29"/>
    <s v="06-29"/>
  </r>
  <r>
    <x v="2903"/>
    <x v="36"/>
    <n v="58.42"/>
    <n v="58.64"/>
    <n v="45.67"/>
    <s v="25/06/2021"/>
    <x v="8"/>
    <x v="5"/>
    <n v="30"/>
    <s v="06-30"/>
  </r>
  <r>
    <x v="2904"/>
    <x v="8"/>
    <n v="59.25"/>
    <n v="59.95"/>
    <n v="51.68"/>
    <s v="25/06/2021"/>
    <x v="8"/>
    <x v="6"/>
    <n v="1"/>
    <s v="07-01"/>
  </r>
  <r>
    <x v="2905"/>
    <x v="48"/>
    <n v="60.71"/>
    <n v="61.07"/>
    <n v="50.13"/>
    <s v="02/07/2021"/>
    <x v="8"/>
    <x v="6"/>
    <n v="2"/>
    <s v="07-02"/>
  </r>
  <r>
    <x v="2906"/>
    <x v="57"/>
    <n v="57.87"/>
    <n v="58.35"/>
    <n v="45"/>
    <s v="02/07/2021"/>
    <x v="8"/>
    <x v="6"/>
    <n v="3"/>
    <s v="07-03"/>
  </r>
  <r>
    <x v="2907"/>
    <x v="47"/>
    <n v="62.93"/>
    <n v="62.98"/>
    <n v="41.03"/>
    <s v="02/07/2021"/>
    <x v="8"/>
    <x v="6"/>
    <n v="4"/>
    <s v="07-04"/>
  </r>
  <r>
    <x v="2908"/>
    <x v="55"/>
    <n v="60.95"/>
    <n v="61.56"/>
    <n v="52.68"/>
    <s v="02/07/2021"/>
    <x v="8"/>
    <x v="6"/>
    <n v="5"/>
    <s v="07-05"/>
  </r>
  <r>
    <x v="2909"/>
    <x v="9"/>
    <n v="59.3"/>
    <n v="61.33"/>
    <n v="54.84"/>
    <s v="02/07/2021"/>
    <x v="8"/>
    <x v="6"/>
    <n v="6"/>
    <s v="07-06"/>
  </r>
  <r>
    <x v="2910"/>
    <x v="46"/>
    <n v="59.54"/>
    <n v="64.86"/>
    <n v="56.27"/>
    <s v="02/07/2021"/>
    <x v="8"/>
    <x v="6"/>
    <n v="7"/>
    <s v="07-07"/>
  </r>
  <r>
    <x v="2911"/>
    <x v="30"/>
    <n v="59.04"/>
    <n v="60.99"/>
    <n v="56.51"/>
    <s v="02/07/2021"/>
    <x v="8"/>
    <x v="6"/>
    <n v="8"/>
    <s v="07-08"/>
  </r>
  <r>
    <x v="2912"/>
    <x v="52"/>
    <n v="60.56"/>
    <n v="61.54"/>
    <n v="54.48"/>
    <s v="09/07/2021"/>
    <x v="8"/>
    <x v="6"/>
    <n v="9"/>
    <s v="07-09"/>
  </r>
  <r>
    <x v="2913"/>
    <x v="11"/>
    <n v="59.84"/>
    <n v="61.07"/>
    <n v="54.86"/>
    <s v="09/07/2021"/>
    <x v="8"/>
    <x v="6"/>
    <n v="10"/>
    <s v="07-10"/>
  </r>
  <r>
    <x v="2914"/>
    <x v="52"/>
    <n v="60.81"/>
    <n v="63.72"/>
    <n v="56.87"/>
    <s v="09/07/2021"/>
    <x v="8"/>
    <x v="6"/>
    <n v="11"/>
    <s v="07-11"/>
  </r>
  <r>
    <x v="2915"/>
    <x v="47"/>
    <n v="60.78"/>
    <n v="63.73"/>
    <n v="55.57"/>
    <s v="09/07/2021"/>
    <x v="8"/>
    <x v="6"/>
    <n v="12"/>
    <s v="07-12"/>
  </r>
  <r>
    <x v="2916"/>
    <x v="41"/>
    <n v="60.01"/>
    <n v="60.9"/>
    <n v="53.56"/>
    <s v="09/07/2021"/>
    <x v="8"/>
    <x v="6"/>
    <n v="13"/>
    <s v="07-13"/>
  </r>
  <r>
    <x v="2917"/>
    <x v="27"/>
    <n v="59.97"/>
    <n v="61.53"/>
    <n v="56.33"/>
    <s v="09/07/2021"/>
    <x v="8"/>
    <x v="6"/>
    <n v="14"/>
    <s v="07-14"/>
  </r>
  <r>
    <x v="2918"/>
    <x v="34"/>
    <n v="59.02"/>
    <n v="59.09"/>
    <n v="41.2"/>
    <s v="09/07/2021"/>
    <x v="8"/>
    <x v="6"/>
    <n v="15"/>
    <s v="07-15"/>
  </r>
  <r>
    <x v="2919"/>
    <x v="86"/>
    <n v="62.65"/>
    <n v="63.17"/>
    <n v="53.74"/>
    <s v="16/07/2021"/>
    <x v="8"/>
    <x v="6"/>
    <n v="16"/>
    <s v="07-16"/>
  </r>
  <r>
    <x v="2920"/>
    <x v="13"/>
    <n v="60.85"/>
    <n v="60.98"/>
    <n v="45.69"/>
    <s v="16/07/2021"/>
    <x v="8"/>
    <x v="6"/>
    <n v="17"/>
    <s v="07-17"/>
  </r>
  <r>
    <x v="2921"/>
    <x v="48"/>
    <n v="60.44"/>
    <n v="60.66"/>
    <n v="47.58"/>
    <s v="16/07/2021"/>
    <x v="8"/>
    <x v="6"/>
    <n v="18"/>
    <s v="07-18"/>
  </r>
  <r>
    <x v="2922"/>
    <x v="31"/>
    <n v="60.25"/>
    <n v="60.26"/>
    <n v="34.909999999999997"/>
    <s v="16/07/2021"/>
    <x v="8"/>
    <x v="6"/>
    <n v="19"/>
    <s v="07-19"/>
  </r>
  <r>
    <x v="2923"/>
    <x v="12"/>
    <n v="58.32"/>
    <n v="58.34"/>
    <n v="35.72"/>
    <s v="16/07/2021"/>
    <x v="8"/>
    <x v="6"/>
    <n v="20"/>
    <s v="07-20"/>
  </r>
  <r>
    <x v="2924"/>
    <x v="45"/>
    <n v="59.39"/>
    <n v="59.44"/>
    <n v="40.47"/>
    <s v="16/07/2021"/>
    <x v="8"/>
    <x v="6"/>
    <n v="21"/>
    <s v="07-21"/>
  </r>
  <r>
    <x v="2925"/>
    <x v="19"/>
    <n v="58.47"/>
    <n v="58.49"/>
    <n v="33.1"/>
    <s v="16/07/2021"/>
    <x v="8"/>
    <x v="6"/>
    <n v="22"/>
    <s v="07-22"/>
  </r>
  <r>
    <x v="2926"/>
    <x v="68"/>
    <n v="60.79"/>
    <n v="61.01"/>
    <n v="47.96"/>
    <s v="23/07/2021"/>
    <x v="8"/>
    <x v="6"/>
    <n v="23"/>
    <s v="07-23"/>
  </r>
  <r>
    <x v="2927"/>
    <x v="29"/>
    <n v="59.95"/>
    <n v="59.95"/>
    <n v="0"/>
    <s v="23/07/2021"/>
    <x v="8"/>
    <x v="6"/>
    <n v="24"/>
    <s v="07-24"/>
  </r>
  <r>
    <x v="2928"/>
    <x v="58"/>
    <n v="60.72"/>
    <n v="60.72"/>
    <n v="0"/>
    <s v="23/07/2021"/>
    <x v="8"/>
    <x v="6"/>
    <n v="25"/>
    <s v="07-25"/>
  </r>
  <r>
    <x v="2929"/>
    <x v="60"/>
    <n v="57.67"/>
    <n v="58.75"/>
    <n v="47.04"/>
    <s v="23/07/2021"/>
    <x v="8"/>
    <x v="6"/>
    <n v="26"/>
    <s v="07-26"/>
  </r>
  <r>
    <x v="2930"/>
    <x v="54"/>
    <n v="61.1"/>
    <n v="61.12"/>
    <n v="38.97"/>
    <s v="23/07/2021"/>
    <x v="8"/>
    <x v="6"/>
    <n v="27"/>
    <s v="07-27"/>
  </r>
  <r>
    <x v="2931"/>
    <x v="43"/>
    <n v="60.86"/>
    <n v="60.87"/>
    <n v="30.34"/>
    <s v="23/07/2021"/>
    <x v="8"/>
    <x v="6"/>
    <n v="28"/>
    <s v="07-28"/>
  </r>
  <r>
    <x v="2932"/>
    <x v="23"/>
    <n v="59.53"/>
    <n v="59.54"/>
    <n v="30.24"/>
    <s v="23/07/2021"/>
    <x v="8"/>
    <x v="6"/>
    <n v="29"/>
    <s v="07-29"/>
  </r>
  <r>
    <x v="2933"/>
    <x v="61"/>
    <n v="61.41"/>
    <n v="61.42"/>
    <n v="35.619999999999997"/>
    <s v="30/07/2021"/>
    <x v="8"/>
    <x v="6"/>
    <n v="30"/>
    <s v="07-30"/>
  </r>
  <r>
    <x v="2934"/>
    <x v="39"/>
    <n v="60.33"/>
    <n v="60.41"/>
    <n v="42.95"/>
    <s v="30/07/2021"/>
    <x v="8"/>
    <x v="6"/>
    <n v="31"/>
    <s v="07-31"/>
  </r>
  <r>
    <x v="2935"/>
    <x v="88"/>
    <n v="61.39"/>
    <n v="61.6"/>
    <n v="48.38"/>
    <s v="30/07/2021"/>
    <x v="8"/>
    <x v="7"/>
    <n v="1"/>
    <s v="08-01"/>
  </r>
  <r>
    <x v="2936"/>
    <x v="68"/>
    <n v="60.51"/>
    <n v="60.56"/>
    <n v="41.29"/>
    <s v="30/07/2021"/>
    <x v="8"/>
    <x v="7"/>
    <n v="2"/>
    <s v="08-02"/>
  </r>
  <r>
    <x v="2937"/>
    <x v="36"/>
    <n v="59.93"/>
    <n v="60.01"/>
    <n v="42.84"/>
    <s v="30/07/2021"/>
    <x v="8"/>
    <x v="7"/>
    <n v="3"/>
    <s v="08-03"/>
  </r>
  <r>
    <x v="2938"/>
    <x v="47"/>
    <n v="60.96"/>
    <n v="61.01"/>
    <n v="40.99"/>
    <s v="30/07/2021"/>
    <x v="8"/>
    <x v="7"/>
    <n v="4"/>
    <s v="08-04"/>
  </r>
  <r>
    <x v="2939"/>
    <x v="46"/>
    <n v="61.64"/>
    <n v="61.73"/>
    <n v="45"/>
    <s v="30/07/2021"/>
    <x v="8"/>
    <x v="7"/>
    <n v="5"/>
    <s v="08-05"/>
  </r>
  <r>
    <x v="2940"/>
    <x v="68"/>
    <n v="61.72"/>
    <n v="61.74"/>
    <n v="36.78"/>
    <s v="06/08/2021"/>
    <x v="8"/>
    <x v="7"/>
    <n v="6"/>
    <s v="08-06"/>
  </r>
  <r>
    <x v="2941"/>
    <x v="27"/>
    <n v="60.41"/>
    <n v="60.42"/>
    <n v="27.64"/>
    <s v="06/08/2021"/>
    <x v="8"/>
    <x v="7"/>
    <n v="7"/>
    <s v="08-07"/>
  </r>
  <r>
    <x v="2942"/>
    <x v="53"/>
    <n v="61.04"/>
    <n v="61.07"/>
    <n v="40.26"/>
    <s v="06/08/2021"/>
    <x v="8"/>
    <x v="7"/>
    <n v="8"/>
    <s v="08-08"/>
  </r>
  <r>
    <x v="2943"/>
    <x v="54"/>
    <n v="60.4"/>
    <n v="60.45"/>
    <n v="40.94"/>
    <s v="06/08/2021"/>
    <x v="8"/>
    <x v="7"/>
    <n v="9"/>
    <s v="08-09"/>
  </r>
  <r>
    <x v="2944"/>
    <x v="39"/>
    <n v="59.57"/>
    <n v="59.57"/>
    <n v="0"/>
    <s v="06/08/2021"/>
    <x v="8"/>
    <x v="7"/>
    <n v="10"/>
    <s v="08-10"/>
  </r>
  <r>
    <x v="2945"/>
    <x v="31"/>
    <n v="60.81"/>
    <n v="60.82"/>
    <n v="35.36"/>
    <s v="06/08/2021"/>
    <x v="8"/>
    <x v="7"/>
    <n v="11"/>
    <s v="08-11"/>
  </r>
  <r>
    <x v="2946"/>
    <x v="4"/>
    <n v="58.83"/>
    <n v="58.83"/>
    <n v="0"/>
    <s v="06/08/2021"/>
    <x v="8"/>
    <x v="7"/>
    <n v="12"/>
    <s v="08-12"/>
  </r>
  <r>
    <x v="2947"/>
    <x v="52"/>
    <n v="60.4"/>
    <n v="60.41"/>
    <n v="35.56"/>
    <s v="13/08/2021"/>
    <x v="8"/>
    <x v="7"/>
    <n v="13"/>
    <s v="08-13"/>
  </r>
  <r>
    <x v="2948"/>
    <x v="41"/>
    <n v="59.54"/>
    <n v="59.64"/>
    <n v="43.49"/>
    <s v="13/08/2021"/>
    <x v="8"/>
    <x v="7"/>
    <n v="14"/>
    <s v="08-14"/>
  </r>
  <r>
    <x v="2949"/>
    <x v="20"/>
    <n v="60.73"/>
    <n v="60.78"/>
    <n v="41.04"/>
    <s v="13/08/2021"/>
    <x v="8"/>
    <x v="7"/>
    <n v="15"/>
    <s v="08-15"/>
  </r>
  <r>
    <x v="2950"/>
    <x v="47"/>
    <n v="61.91"/>
    <n v="61.93"/>
    <n v="36.840000000000003"/>
    <s v="13/08/2021"/>
    <x v="8"/>
    <x v="7"/>
    <n v="16"/>
    <s v="08-16"/>
  </r>
  <r>
    <x v="2951"/>
    <x v="19"/>
    <n v="63.52"/>
    <n v="63.52"/>
    <n v="0"/>
    <s v="13/08/2021"/>
    <x v="8"/>
    <x v="7"/>
    <n v="17"/>
    <s v="08-17"/>
  </r>
  <r>
    <x v="2952"/>
    <x v="54"/>
    <n v="60.4"/>
    <n v="60.4"/>
    <n v="0"/>
    <s v="13/08/2021"/>
    <x v="8"/>
    <x v="7"/>
    <n v="18"/>
    <s v="08-18"/>
  </r>
  <r>
    <x v="2953"/>
    <x v="36"/>
    <n v="58.75"/>
    <n v="58.76"/>
    <n v="33.22"/>
    <s v="13/08/2021"/>
    <x v="8"/>
    <x v="7"/>
    <n v="19"/>
    <s v="08-19"/>
  </r>
  <r>
    <x v="2954"/>
    <x v="59"/>
    <n v="59.98"/>
    <n v="60"/>
    <n v="35.79"/>
    <s v="20/08/2021"/>
    <x v="8"/>
    <x v="7"/>
    <n v="20"/>
    <s v="08-20"/>
  </r>
  <r>
    <x v="2955"/>
    <x v="41"/>
    <n v="59.37"/>
    <n v="59.38"/>
    <n v="34.47"/>
    <s v="20/08/2021"/>
    <x v="8"/>
    <x v="7"/>
    <n v="21"/>
    <s v="08-21"/>
  </r>
  <r>
    <x v="2956"/>
    <x v="59"/>
    <n v="61.08"/>
    <n v="61.09"/>
    <n v="32.1"/>
    <s v="20/08/2021"/>
    <x v="8"/>
    <x v="7"/>
    <n v="22"/>
    <s v="08-22"/>
  </r>
  <r>
    <x v="2957"/>
    <x v="40"/>
    <n v="60.25"/>
    <n v="60.28"/>
    <n v="38.08"/>
    <s v="20/08/2021"/>
    <x v="8"/>
    <x v="7"/>
    <n v="23"/>
    <s v="08-23"/>
  </r>
  <r>
    <x v="2958"/>
    <x v="18"/>
    <n v="59.22"/>
    <n v="59.37"/>
    <n v="44.79"/>
    <s v="20/08/2021"/>
    <x v="8"/>
    <x v="7"/>
    <n v="24"/>
    <s v="08-24"/>
  </r>
  <r>
    <x v="2959"/>
    <x v="55"/>
    <n v="59.73"/>
    <n v="59.73"/>
    <n v="0"/>
    <s v="20/08/2021"/>
    <x v="8"/>
    <x v="7"/>
    <n v="25"/>
    <s v="08-25"/>
  </r>
  <r>
    <x v="2960"/>
    <x v="24"/>
    <n v="58.84"/>
    <n v="58.86"/>
    <n v="33.93"/>
    <s v="20/08/2021"/>
    <x v="8"/>
    <x v="7"/>
    <n v="26"/>
    <s v="08-26"/>
  </r>
  <r>
    <x v="2961"/>
    <x v="88"/>
    <n v="60.31"/>
    <n v="60.32"/>
    <n v="35.119999999999997"/>
    <s v="27/08/2021"/>
    <x v="8"/>
    <x v="7"/>
    <n v="27"/>
    <s v="08-27"/>
  </r>
  <r>
    <x v="2962"/>
    <x v="44"/>
    <n v="60.3"/>
    <n v="60.3"/>
    <n v="0"/>
    <s v="27/08/2021"/>
    <x v="8"/>
    <x v="7"/>
    <n v="28"/>
    <s v="08-28"/>
  </r>
  <r>
    <x v="2963"/>
    <x v="52"/>
    <n v="60"/>
    <n v="60.09"/>
    <n v="42.93"/>
    <s v="27/08/2021"/>
    <x v="8"/>
    <x v="7"/>
    <n v="29"/>
    <s v="08-29"/>
  </r>
  <r>
    <x v="2964"/>
    <x v="46"/>
    <n v="61.15"/>
    <n v="61.16"/>
    <n v="32.299999999999997"/>
    <s v="27/08/2021"/>
    <x v="8"/>
    <x v="7"/>
    <n v="30"/>
    <s v="08-30"/>
  </r>
  <r>
    <x v="2965"/>
    <x v="39"/>
    <n v="58.79"/>
    <n v="58.81"/>
    <n v="35.76"/>
    <s v="27/08/2021"/>
    <x v="8"/>
    <x v="7"/>
    <n v="31"/>
    <s v="08-31"/>
  </r>
  <r>
    <x v="2966"/>
    <x v="42"/>
    <m/>
    <m/>
    <m/>
    <s v="27/08/2021"/>
    <x v="8"/>
    <x v="8"/>
    <n v="1"/>
    <s v="09-01"/>
  </r>
  <r>
    <x v="2967"/>
    <x v="32"/>
    <n v="58.24"/>
    <n v="58.26"/>
    <n v="33.369999999999997"/>
    <s v="27/08/2021"/>
    <x v="8"/>
    <x v="8"/>
    <n v="2"/>
    <s v="09-02"/>
  </r>
  <r>
    <x v="2968"/>
    <x v="47"/>
    <n v="60.17"/>
    <n v="60.18"/>
    <n v="32.270000000000003"/>
    <s v="03/09/2021"/>
    <x v="8"/>
    <x v="8"/>
    <n v="3"/>
    <s v="09-03"/>
  </r>
  <r>
    <x v="2969"/>
    <x v="4"/>
    <n v="58.61"/>
    <n v="58.61"/>
    <n v="0"/>
    <s v="03/09/2021"/>
    <x v="8"/>
    <x v="8"/>
    <n v="4"/>
    <s v="09-04"/>
  </r>
  <r>
    <x v="2970"/>
    <x v="68"/>
    <n v="60.76"/>
    <n v="60.76"/>
    <n v="0"/>
    <s v="03/09/2021"/>
    <x v="8"/>
    <x v="8"/>
    <n v="5"/>
    <s v="09-05"/>
  </r>
  <r>
    <x v="2971"/>
    <x v="59"/>
    <n v="60.4"/>
    <n v="60.54"/>
    <n v="37.479999999999997"/>
    <s v="03/09/2021"/>
    <x v="8"/>
    <x v="8"/>
    <n v="6"/>
    <s v="09-06"/>
  </r>
  <r>
    <x v="2972"/>
    <x v="5"/>
    <n v="58.52"/>
    <n v="58.58"/>
    <n v="39.49"/>
    <s v="03/09/2021"/>
    <x v="8"/>
    <x v="8"/>
    <n v="7"/>
    <s v="09-07"/>
  </r>
  <r>
    <x v="2973"/>
    <x v="31"/>
    <n v="60.02"/>
    <n v="60.05"/>
    <n v="38.32"/>
    <s v="03/09/2021"/>
    <x v="8"/>
    <x v="8"/>
    <n v="8"/>
    <s v="09-08"/>
  </r>
  <r>
    <x v="2974"/>
    <x v="18"/>
    <n v="58.56"/>
    <n v="59.33"/>
    <n v="51.41"/>
    <s v="03/09/2021"/>
    <x v="8"/>
    <x v="8"/>
    <n v="9"/>
    <s v="09-09"/>
  </r>
  <r>
    <x v="2975"/>
    <x v="75"/>
    <n v="60.51"/>
    <n v="60.64"/>
    <n v="45.19"/>
    <s v="10/09/2021"/>
    <x v="8"/>
    <x v="8"/>
    <n v="10"/>
    <s v="09-10"/>
  </r>
  <r>
    <x v="2976"/>
    <x v="41"/>
    <n v="60"/>
    <n v="60"/>
    <n v="0"/>
    <s v="10/09/2021"/>
    <x v="8"/>
    <x v="8"/>
    <n v="11"/>
    <s v="09-11"/>
  </r>
  <r>
    <x v="2977"/>
    <x v="52"/>
    <n v="60.99"/>
    <n v="61.69"/>
    <n v="43.44"/>
    <s v="10/09/2021"/>
    <x v="8"/>
    <x v="8"/>
    <n v="12"/>
    <s v="09-12"/>
  </r>
  <r>
    <x v="2978"/>
    <x v="58"/>
    <n v="60.36"/>
    <n v="60.54"/>
    <n v="46.74"/>
    <s v="10/09/2021"/>
    <x v="8"/>
    <x v="8"/>
    <n v="13"/>
    <s v="09-13"/>
  </r>
  <r>
    <x v="2979"/>
    <x v="30"/>
    <n v="59.15"/>
    <n v="59.74"/>
    <n v="50.76"/>
    <s v="10/09/2021"/>
    <x v="8"/>
    <x v="8"/>
    <n v="14"/>
    <s v="09-14"/>
  </r>
  <r>
    <x v="2980"/>
    <x v="52"/>
    <n v="60.23"/>
    <n v="60.24"/>
    <n v="36"/>
    <s v="10/09/2021"/>
    <x v="8"/>
    <x v="8"/>
    <n v="15"/>
    <s v="09-15"/>
  </r>
  <r>
    <x v="2981"/>
    <x v="40"/>
    <n v="60.62"/>
    <n v="60.68"/>
    <n v="42.54"/>
    <s v="10/09/2021"/>
    <x v="8"/>
    <x v="8"/>
    <n v="16"/>
    <s v="09-16"/>
  </r>
  <r>
    <x v="2982"/>
    <x v="48"/>
    <n v="61.27"/>
    <n v="61.34"/>
    <n v="43.38"/>
    <s v="17/09/2021"/>
    <x v="8"/>
    <x v="8"/>
    <n v="17"/>
    <s v="09-17"/>
  </r>
  <r>
    <x v="2983"/>
    <x v="30"/>
    <n v="60.2"/>
    <n v="60.2"/>
    <n v="0"/>
    <s v="17/09/2021"/>
    <x v="8"/>
    <x v="8"/>
    <n v="18"/>
    <s v="09-18"/>
  </r>
  <r>
    <x v="2984"/>
    <x v="75"/>
    <n v="63.16"/>
    <n v="63.16"/>
    <n v="32.380000000000003"/>
    <s v="17/09/2021"/>
    <x v="8"/>
    <x v="8"/>
    <n v="19"/>
    <s v="09-19"/>
  </r>
  <r>
    <x v="2985"/>
    <x v="68"/>
    <n v="64.88"/>
    <n v="64.930000000000007"/>
    <n v="40.65"/>
    <s v="17/09/2021"/>
    <x v="8"/>
    <x v="8"/>
    <n v="20"/>
    <s v="09-20"/>
  </r>
  <r>
    <x v="2986"/>
    <x v="4"/>
    <n v="62.35"/>
    <n v="62.4"/>
    <n v="40.25"/>
    <s v="17/09/2021"/>
    <x v="8"/>
    <x v="8"/>
    <n v="21"/>
    <s v="09-21"/>
  </r>
  <r>
    <x v="2987"/>
    <x v="20"/>
    <n v="59.98"/>
    <n v="60.05"/>
    <n v="41.01"/>
    <s v="17/09/2021"/>
    <x v="8"/>
    <x v="8"/>
    <n v="22"/>
    <s v="09-22"/>
  </r>
  <r>
    <x v="2988"/>
    <x v="27"/>
    <n v="59.88"/>
    <n v="60.26"/>
    <n v="49.57"/>
    <s v="17/09/2021"/>
    <x v="8"/>
    <x v="8"/>
    <n v="23"/>
    <s v="09-23"/>
  </r>
  <r>
    <x v="2989"/>
    <x v="28"/>
    <n v="59.63"/>
    <n v="59.88"/>
    <n v="47.02"/>
    <s v="24/09/2021"/>
    <x v="8"/>
    <x v="8"/>
    <n v="24"/>
    <s v="09-24"/>
  </r>
  <r>
    <x v="2990"/>
    <x v="11"/>
    <n v="59.68"/>
    <n v="60.25"/>
    <n v="51.12"/>
    <s v="24/09/2021"/>
    <x v="8"/>
    <x v="8"/>
    <n v="25"/>
    <s v="09-25"/>
  </r>
  <r>
    <x v="2991"/>
    <x v="42"/>
    <m/>
    <m/>
    <m/>
    <s v="24/09/2021"/>
    <x v="8"/>
    <x v="8"/>
    <n v="26"/>
    <s v="09-26"/>
  </r>
  <r>
    <x v="2992"/>
    <x v="42"/>
    <m/>
    <m/>
    <m/>
    <s v="24/09/2021"/>
    <x v="8"/>
    <x v="8"/>
    <n v="27"/>
    <s v="09-27"/>
  </r>
  <r>
    <x v="2993"/>
    <x v="42"/>
    <m/>
    <m/>
    <m/>
    <s v="24/09/2021"/>
    <x v="8"/>
    <x v="8"/>
    <n v="28"/>
    <s v="09-28"/>
  </r>
  <r>
    <x v="2994"/>
    <x v="41"/>
    <n v="61.03"/>
    <n v="61.49"/>
    <n v="51.47"/>
    <s v="24/09/2021"/>
    <x v="8"/>
    <x v="8"/>
    <n v="29"/>
    <s v="09-29"/>
  </r>
  <r>
    <x v="2995"/>
    <x v="18"/>
    <n v="59.95"/>
    <n v="60.06"/>
    <n v="44.03"/>
    <s v="24/09/2021"/>
    <x v="8"/>
    <x v="8"/>
    <n v="30"/>
    <s v="09-30"/>
  </r>
  <r>
    <x v="2996"/>
    <x v="51"/>
    <n v="61.96"/>
    <n v="62.01"/>
    <n v="39.94"/>
    <s v="01/10/2021"/>
    <x v="8"/>
    <x v="9"/>
    <n v="1"/>
    <s v="10-01"/>
  </r>
  <r>
    <x v="2997"/>
    <x v="5"/>
    <n v="60.17"/>
    <n v="60.18"/>
    <n v="34.409999999999997"/>
    <s v="01/10/2021"/>
    <x v="8"/>
    <x v="9"/>
    <n v="2"/>
    <s v="10-02"/>
  </r>
  <r>
    <x v="2998"/>
    <x v="44"/>
    <n v="60.56"/>
    <n v="60.56"/>
    <n v="0"/>
    <s v="01/10/2021"/>
    <x v="8"/>
    <x v="9"/>
    <n v="3"/>
    <s v="10-03"/>
  </r>
  <r>
    <x v="2999"/>
    <x v="59"/>
    <n v="62.68"/>
    <n v="62.69"/>
    <n v="32.08"/>
    <s v="01/10/2021"/>
    <x v="8"/>
    <x v="9"/>
    <n v="4"/>
    <s v="10-04"/>
  </r>
  <r>
    <x v="3000"/>
    <x v="11"/>
    <n v="59.48"/>
    <n v="59.83"/>
    <n v="48.4"/>
    <s v="01/10/2021"/>
    <x v="8"/>
    <x v="9"/>
    <n v="5"/>
    <s v="10-05"/>
  </r>
  <r>
    <x v="3001"/>
    <x v="47"/>
    <n v="62.81"/>
    <n v="62.91"/>
    <n v="46.8"/>
    <s v="01/10/2021"/>
    <x v="8"/>
    <x v="9"/>
    <n v="6"/>
    <s v="10-06"/>
  </r>
  <r>
    <x v="3002"/>
    <x v="44"/>
    <n v="64.84"/>
    <n v="64.91"/>
    <n v="46.75"/>
    <s v="01/10/2021"/>
    <x v="8"/>
    <x v="9"/>
    <n v="7"/>
    <s v="10-07"/>
  </r>
  <r>
    <x v="3003"/>
    <x v="61"/>
    <n v="61.93"/>
    <n v="61.99"/>
    <n v="43.31"/>
    <s v="08/10/2021"/>
    <x v="8"/>
    <x v="9"/>
    <n v="8"/>
    <s v="10-08"/>
  </r>
  <r>
    <x v="3004"/>
    <x v="6"/>
    <n v="58.19"/>
    <n v="58.2"/>
    <n v="34.11"/>
    <s v="08/10/2021"/>
    <x v="8"/>
    <x v="9"/>
    <n v="9"/>
    <s v="10-09"/>
  </r>
  <r>
    <x v="3005"/>
    <x v="45"/>
    <n v="60.72"/>
    <n v="60.72"/>
    <n v="31.95"/>
    <s v="08/10/2021"/>
    <x v="8"/>
    <x v="9"/>
    <n v="10"/>
    <s v="10-10"/>
  </r>
  <r>
    <x v="3006"/>
    <x v="39"/>
    <n v="60.07"/>
    <n v="60.19"/>
    <n v="44.47"/>
    <s v="08/10/2021"/>
    <x v="8"/>
    <x v="9"/>
    <n v="11"/>
    <s v="10-11"/>
  </r>
  <r>
    <x v="3007"/>
    <x v="29"/>
    <n v="59.27"/>
    <n v="59.35"/>
    <n v="41.98"/>
    <s v="08/10/2021"/>
    <x v="8"/>
    <x v="9"/>
    <n v="12"/>
    <s v="10-12"/>
  </r>
  <r>
    <x v="3008"/>
    <x v="55"/>
    <n v="60.21"/>
    <n v="60.29"/>
    <n v="42.49"/>
    <s v="08/10/2021"/>
    <x v="8"/>
    <x v="9"/>
    <n v="13"/>
    <s v="10-13"/>
  </r>
  <r>
    <x v="3009"/>
    <x v="30"/>
    <n v="59.55"/>
    <n v="59.66"/>
    <n v="42.67"/>
    <s v="08/10/2021"/>
    <x v="8"/>
    <x v="9"/>
    <n v="14"/>
    <s v="10-14"/>
  </r>
  <r>
    <x v="3010"/>
    <x v="31"/>
    <n v="61.2"/>
    <n v="61.72"/>
    <n v="52.2"/>
    <s v="15/10/2021"/>
    <x v="8"/>
    <x v="9"/>
    <n v="15"/>
    <s v="10-15"/>
  </r>
  <r>
    <x v="3011"/>
    <x v="12"/>
    <n v="59.66"/>
    <n v="59.75"/>
    <n v="40.29"/>
    <s v="15/10/2021"/>
    <x v="8"/>
    <x v="9"/>
    <n v="16"/>
    <s v="10-16"/>
  </r>
  <r>
    <x v="3012"/>
    <x v="19"/>
    <n v="60.49"/>
    <n v="60.55"/>
    <n v="37.35"/>
    <s v="15/10/2021"/>
    <x v="8"/>
    <x v="9"/>
    <n v="17"/>
    <s v="10-17"/>
  </r>
  <r>
    <x v="3013"/>
    <x v="61"/>
    <n v="61.19"/>
    <n v="61.25"/>
    <n v="42.64"/>
    <s v="15/10/2021"/>
    <x v="8"/>
    <x v="9"/>
    <n v="18"/>
    <s v="10-18"/>
  </r>
  <r>
    <x v="3014"/>
    <x v="33"/>
    <n v="59.31"/>
    <n v="59.62"/>
    <n v="47.92"/>
    <s v="15/10/2021"/>
    <x v="8"/>
    <x v="9"/>
    <n v="19"/>
    <s v="10-19"/>
  </r>
  <r>
    <x v="3015"/>
    <x v="55"/>
    <n v="60.77"/>
    <n v="60.82"/>
    <n v="41.32"/>
    <s v="15/10/2021"/>
    <x v="8"/>
    <x v="9"/>
    <n v="20"/>
    <s v="10-20"/>
  </r>
  <r>
    <x v="3016"/>
    <x v="36"/>
    <n v="60"/>
    <n v="60.07"/>
    <n v="41.79"/>
    <s v="15/10/2021"/>
    <x v="8"/>
    <x v="9"/>
    <n v="21"/>
    <s v="10-21"/>
  </r>
  <r>
    <x v="3017"/>
    <x v="55"/>
    <n v="61.37"/>
    <n v="61.5"/>
    <n v="46.19"/>
    <s v="22/10/2021"/>
    <x v="8"/>
    <x v="9"/>
    <n v="22"/>
    <s v="10-22"/>
  </r>
  <r>
    <x v="3018"/>
    <x v="5"/>
    <n v="59.24"/>
    <n v="59.25"/>
    <n v="33.54"/>
    <s v="22/10/2021"/>
    <x v="8"/>
    <x v="9"/>
    <n v="23"/>
    <s v="10-23"/>
  </r>
  <r>
    <x v="3019"/>
    <x v="41"/>
    <n v="59.95"/>
    <n v="59.95"/>
    <n v="0"/>
    <s v="22/10/2021"/>
    <x v="8"/>
    <x v="9"/>
    <n v="24"/>
    <s v="10-24"/>
  </r>
  <r>
    <x v="3020"/>
    <x v="45"/>
    <n v="61.4"/>
    <n v="61.76"/>
    <n v="50.8"/>
    <s v="22/10/2021"/>
    <x v="8"/>
    <x v="9"/>
    <n v="25"/>
    <s v="10-25"/>
  </r>
  <r>
    <x v="3021"/>
    <x v="14"/>
    <n v="57.38"/>
    <n v="57.66"/>
    <n v="45.58"/>
    <s v="22/10/2021"/>
    <x v="8"/>
    <x v="9"/>
    <n v="26"/>
    <s v="10-26"/>
  </r>
  <r>
    <x v="3022"/>
    <x v="13"/>
    <n v="60.44"/>
    <n v="60.54"/>
    <n v="43.83"/>
    <s v="22/10/2021"/>
    <x v="8"/>
    <x v="9"/>
    <n v="27"/>
    <s v="10-27"/>
  </r>
  <r>
    <x v="3023"/>
    <x v="36"/>
    <n v="60.41"/>
    <n v="60.57"/>
    <n v="46.17"/>
    <s v="22/10/2021"/>
    <x v="8"/>
    <x v="9"/>
    <n v="28"/>
    <s v="10-28"/>
  </r>
  <r>
    <x v="3024"/>
    <x v="54"/>
    <n v="61.71"/>
    <n v="61.8"/>
    <n v="43.61"/>
    <s v="29/10/2021"/>
    <x v="8"/>
    <x v="9"/>
    <n v="29"/>
    <s v="10-29"/>
  </r>
  <r>
    <x v="3025"/>
    <x v="33"/>
    <n v="59.34"/>
    <n v="59.47"/>
    <n v="39.11"/>
    <s v="29/10/2021"/>
    <x v="8"/>
    <x v="9"/>
    <n v="30"/>
    <s v="10-30"/>
  </r>
  <r>
    <x v="3026"/>
    <x v="34"/>
    <n v="60.6"/>
    <n v="60.6"/>
    <n v="29.74"/>
    <s v="29/10/2021"/>
    <x v="8"/>
    <x v="9"/>
    <n v="31"/>
    <s v="10-31"/>
  </r>
  <r>
    <x v="3027"/>
    <x v="53"/>
    <n v="60.9"/>
    <n v="61.05"/>
    <n v="44.1"/>
    <s v="29/10/2021"/>
    <x v="8"/>
    <x v="10"/>
    <n v="1"/>
    <s v="11-01"/>
  </r>
  <r>
    <x v="3028"/>
    <x v="8"/>
    <n v="59.51"/>
    <n v="59.75"/>
    <n v="47.11"/>
    <s v="29/10/2021"/>
    <x v="8"/>
    <x v="10"/>
    <n v="2"/>
    <s v="11-02"/>
  </r>
  <r>
    <x v="3029"/>
    <x v="29"/>
    <n v="63.34"/>
    <n v="63.41"/>
    <n v="45.92"/>
    <s v="29/10/2021"/>
    <x v="8"/>
    <x v="10"/>
    <n v="3"/>
    <s v="11-03"/>
  </r>
  <r>
    <x v="3030"/>
    <x v="39"/>
    <n v="61.39"/>
    <n v="61.53"/>
    <n v="43.97"/>
    <s v="29/10/2021"/>
    <x v="8"/>
    <x v="10"/>
    <n v="4"/>
    <s v="11-04"/>
  </r>
  <r>
    <x v="3031"/>
    <x v="56"/>
    <n v="64.56"/>
    <n v="64.599999999999994"/>
    <n v="44.32"/>
    <s v="05/11/2021"/>
    <x v="8"/>
    <x v="10"/>
    <n v="5"/>
    <s v="11-05"/>
  </r>
  <r>
    <x v="3032"/>
    <x v="28"/>
    <n v="62.55"/>
    <n v="62.67"/>
    <n v="43.61"/>
    <s v="05/11/2021"/>
    <x v="8"/>
    <x v="10"/>
    <n v="6"/>
    <s v="11-06"/>
  </r>
  <r>
    <x v="3033"/>
    <x v="29"/>
    <n v="60.46"/>
    <n v="60.46"/>
    <n v="0"/>
    <s v="05/11/2021"/>
    <x v="8"/>
    <x v="10"/>
    <n v="7"/>
    <s v="11-07"/>
  </r>
  <r>
    <x v="3034"/>
    <x v="75"/>
    <n v="64.62"/>
    <n v="64.739999999999995"/>
    <n v="48.81"/>
    <s v="05/11/2021"/>
    <x v="8"/>
    <x v="10"/>
    <n v="8"/>
    <s v="11-08"/>
  </r>
  <r>
    <x v="3035"/>
    <x v="32"/>
    <n v="65.52"/>
    <n v="65.61"/>
    <n v="47.53"/>
    <s v="05/11/2021"/>
    <x v="8"/>
    <x v="10"/>
    <n v="9"/>
    <s v="11-09"/>
  </r>
  <r>
    <x v="3036"/>
    <x v="39"/>
    <n v="60.33"/>
    <n v="60.81"/>
    <n v="50.7"/>
    <s v="05/11/2021"/>
    <x v="8"/>
    <x v="10"/>
    <n v="10"/>
    <s v="11-10"/>
  </r>
  <r>
    <x v="3037"/>
    <x v="5"/>
    <n v="59.93"/>
    <n v="60.22"/>
    <n v="48.39"/>
    <s v="05/11/2021"/>
    <x v="8"/>
    <x v="10"/>
    <n v="11"/>
    <s v="11-11"/>
  </r>
  <r>
    <x v="3038"/>
    <x v="58"/>
    <n v="61.77"/>
    <n v="62"/>
    <n v="48.08"/>
    <s v="12/11/2021"/>
    <x v="8"/>
    <x v="10"/>
    <n v="12"/>
    <s v="11-12"/>
  </r>
  <r>
    <x v="3039"/>
    <x v="24"/>
    <n v="58.61"/>
    <n v="58.62"/>
    <n v="29.44"/>
    <s v="12/11/2021"/>
    <x v="8"/>
    <x v="10"/>
    <n v="13"/>
    <s v="11-13"/>
  </r>
  <r>
    <x v="3040"/>
    <x v="19"/>
    <n v="60.78"/>
    <n v="60.84"/>
    <n v="39.729999999999997"/>
    <s v="12/11/2021"/>
    <x v="8"/>
    <x v="10"/>
    <n v="14"/>
    <s v="11-14"/>
  </r>
  <r>
    <x v="3041"/>
    <x v="31"/>
    <n v="62.9"/>
    <n v="63.05"/>
    <n v="48.57"/>
    <s v="12/11/2021"/>
    <x v="8"/>
    <x v="10"/>
    <n v="15"/>
    <s v="11-15"/>
  </r>
  <r>
    <x v="3042"/>
    <x v="29"/>
    <n v="62.73"/>
    <n v="62.92"/>
    <n v="48.35"/>
    <s v="12/11/2021"/>
    <x v="8"/>
    <x v="10"/>
    <n v="16"/>
    <s v="11-16"/>
  </r>
  <r>
    <x v="3043"/>
    <x v="5"/>
    <n v="61.82"/>
    <n v="61.95"/>
    <n v="46.72"/>
    <s v="12/11/2021"/>
    <x v="8"/>
    <x v="10"/>
    <n v="17"/>
    <s v="11-17"/>
  </r>
  <r>
    <x v="3044"/>
    <x v="34"/>
    <n v="62.69"/>
    <n v="62.78"/>
    <n v="45.84"/>
    <s v="12/11/2021"/>
    <x v="8"/>
    <x v="10"/>
    <n v="18"/>
    <s v="11-18"/>
  </r>
  <r>
    <x v="3045"/>
    <x v="52"/>
    <n v="61.78"/>
    <n v="62.01"/>
    <n v="49.11"/>
    <s v="19/11/2021"/>
    <x v="8"/>
    <x v="10"/>
    <n v="19"/>
    <s v="11-19"/>
  </r>
  <r>
    <x v="3046"/>
    <x v="27"/>
    <n v="60.44"/>
    <n v="60.48"/>
    <n v="39.83"/>
    <s v="19/11/2021"/>
    <x v="8"/>
    <x v="10"/>
    <n v="20"/>
    <s v="11-20"/>
  </r>
  <r>
    <x v="3047"/>
    <x v="44"/>
    <n v="58.26"/>
    <n v="58.45"/>
    <n v="44.72"/>
    <s v="19/11/2021"/>
    <x v="8"/>
    <x v="10"/>
    <n v="21"/>
    <s v="11-21"/>
  </r>
  <r>
    <x v="3048"/>
    <x v="55"/>
    <n v="61.99"/>
    <n v="62.19"/>
    <n v="47.1"/>
    <s v="19/11/2021"/>
    <x v="8"/>
    <x v="10"/>
    <n v="22"/>
    <s v="11-22"/>
  </r>
  <r>
    <x v="3049"/>
    <x v="1"/>
    <n v="58.98"/>
    <n v="59.19"/>
    <n v="45.98"/>
    <s v="19/11/2021"/>
    <x v="8"/>
    <x v="10"/>
    <n v="23"/>
    <s v="11-23"/>
  </r>
  <r>
    <x v="3050"/>
    <x v="5"/>
    <n v="59.1"/>
    <n v="59.57"/>
    <n v="49.11"/>
    <s v="19/11/2021"/>
    <x v="8"/>
    <x v="10"/>
    <n v="24"/>
    <s v="11-24"/>
  </r>
  <r>
    <x v="3051"/>
    <x v="26"/>
    <n v="60.06"/>
    <n v="60.88"/>
    <n v="53.25"/>
    <s v="19/11/2021"/>
    <x v="8"/>
    <x v="10"/>
    <n v="25"/>
    <s v="11-25"/>
  </r>
  <r>
    <x v="3052"/>
    <x v="55"/>
    <n v="64.53"/>
    <n v="64.569999999999993"/>
    <n v="44.94"/>
    <s v="26/11/2021"/>
    <x v="8"/>
    <x v="10"/>
    <n v="26"/>
    <s v="11-26"/>
  </r>
  <r>
    <x v="3053"/>
    <x v="1"/>
    <n v="58.68"/>
    <n v="58.74"/>
    <n v="36.51"/>
    <s v="26/11/2021"/>
    <x v="8"/>
    <x v="10"/>
    <n v="27"/>
    <s v="11-27"/>
  </r>
  <r>
    <x v="3054"/>
    <x v="24"/>
    <n v="60.13"/>
    <n v="60.24"/>
    <n v="41.03"/>
    <s v="26/11/2021"/>
    <x v="8"/>
    <x v="10"/>
    <n v="28"/>
    <s v="11-28"/>
  </r>
  <r>
    <x v="3055"/>
    <x v="51"/>
    <n v="64.260000000000005"/>
    <n v="64.42"/>
    <n v="49.71"/>
    <s v="26/11/2021"/>
    <x v="8"/>
    <x v="10"/>
    <n v="29"/>
    <s v="11-29"/>
  </r>
  <r>
    <x v="3056"/>
    <x v="34"/>
    <n v="62.58"/>
    <n v="62.69"/>
    <n v="46.5"/>
    <s v="26/11/2021"/>
    <x v="8"/>
    <x v="10"/>
    <n v="30"/>
    <s v="11-30"/>
  </r>
  <r>
    <x v="3057"/>
    <x v="37"/>
    <n v="58.85"/>
    <n v="59.38"/>
    <n v="49.23"/>
    <s v="26/11/2021"/>
    <x v="8"/>
    <x v="11"/>
    <n v="1"/>
    <s v="12-01"/>
  </r>
  <r>
    <x v="3058"/>
    <x v="10"/>
    <n v="58.5"/>
    <n v="58.82"/>
    <n v="46.73"/>
    <s v="26/11/2021"/>
    <x v="8"/>
    <x v="11"/>
    <n v="2"/>
    <s v="12-02"/>
  </r>
  <r>
    <x v="3059"/>
    <x v="54"/>
    <n v="61.76"/>
    <n v="62.04"/>
    <n v="48.35"/>
    <s v="03/12/2021"/>
    <x v="8"/>
    <x v="11"/>
    <n v="3"/>
    <s v="12-03"/>
  </r>
  <r>
    <x v="3060"/>
    <x v="10"/>
    <n v="59.07"/>
    <n v="59.09"/>
    <n v="36.36"/>
    <s v="03/12/2021"/>
    <x v="8"/>
    <x v="11"/>
    <n v="4"/>
    <s v="12-04"/>
  </r>
  <r>
    <x v="3061"/>
    <x v="26"/>
    <n v="60.68"/>
    <n v="60.84"/>
    <n v="46.51"/>
    <s v="03/12/2021"/>
    <x v="8"/>
    <x v="11"/>
    <n v="5"/>
    <s v="12-05"/>
  </r>
  <r>
    <x v="3062"/>
    <x v="45"/>
    <n v="61.18"/>
    <n v="61.71"/>
    <n v="51.51"/>
    <s v="03/12/2021"/>
    <x v="8"/>
    <x v="11"/>
    <n v="6"/>
    <s v="12-06"/>
  </r>
  <r>
    <x v="3063"/>
    <x v="9"/>
    <n v="58.07"/>
    <n v="58.5"/>
    <n v="46.96"/>
    <s v="03/12/2021"/>
    <x v="8"/>
    <x v="11"/>
    <n v="7"/>
    <s v="12-07"/>
  </r>
  <r>
    <x v="3064"/>
    <x v="26"/>
    <n v="62.59"/>
    <n v="62.6"/>
    <n v="35.93"/>
    <s v="03/12/2021"/>
    <x v="8"/>
    <x v="11"/>
    <n v="8"/>
    <s v="12-08"/>
  </r>
  <r>
    <x v="3065"/>
    <x v="12"/>
    <n v="62.31"/>
    <n v="62.51"/>
    <n v="48.97"/>
    <s v="03/12/2021"/>
    <x v="8"/>
    <x v="11"/>
    <n v="9"/>
    <s v="12-09"/>
  </r>
  <r>
    <x v="3066"/>
    <x v="31"/>
    <n v="60.67"/>
    <n v="61.5"/>
    <n v="53.26"/>
    <s v="10/12/2021"/>
    <x v="8"/>
    <x v="11"/>
    <n v="10"/>
    <s v="12-10"/>
  </r>
  <r>
    <x v="3067"/>
    <x v="6"/>
    <n v="60.98"/>
    <n v="61.15"/>
    <n v="43.19"/>
    <s v="10/12/2021"/>
    <x v="8"/>
    <x v="11"/>
    <n v="11"/>
    <s v="12-11"/>
  </r>
  <r>
    <x v="3068"/>
    <x v="28"/>
    <n v="59.79"/>
    <n v="59.88"/>
    <n v="41.3"/>
    <s v="10/12/2021"/>
    <x v="8"/>
    <x v="11"/>
    <n v="12"/>
    <s v="12-12"/>
  </r>
  <r>
    <x v="3069"/>
    <x v="36"/>
    <n v="59.76"/>
    <n v="59.94"/>
    <n v="45.89"/>
    <s v="10/12/2021"/>
    <x v="8"/>
    <x v="11"/>
    <n v="13"/>
    <s v="12-13"/>
  </r>
  <r>
    <x v="3070"/>
    <x v="64"/>
    <n v="57.32"/>
    <n v="57.9"/>
    <n v="48.36"/>
    <s v="10/12/2021"/>
    <x v="8"/>
    <x v="11"/>
    <n v="14"/>
    <s v="12-14"/>
  </r>
  <r>
    <x v="3071"/>
    <x v="13"/>
    <n v="59.98"/>
    <n v="60.18"/>
    <n v="46"/>
    <s v="10/12/2021"/>
    <x v="8"/>
    <x v="11"/>
    <n v="15"/>
    <s v="12-15"/>
  </r>
  <r>
    <x v="3072"/>
    <x v="34"/>
    <n v="62.54"/>
    <n v="62.69"/>
    <n v="47.96"/>
    <s v="10/12/2021"/>
    <x v="8"/>
    <x v="11"/>
    <n v="16"/>
    <s v="12-16"/>
  </r>
  <r>
    <x v="3073"/>
    <x v="61"/>
    <n v="62.65"/>
    <n v="63.14"/>
    <n v="51.22"/>
    <s v="17/12/2021"/>
    <x v="8"/>
    <x v="11"/>
    <n v="17"/>
    <s v="12-17"/>
  </r>
  <r>
    <x v="3074"/>
    <x v="45"/>
    <n v="62.27"/>
    <n v="62.28"/>
    <n v="36.619999999999997"/>
    <s v="17/12/2021"/>
    <x v="8"/>
    <x v="11"/>
    <n v="18"/>
    <s v="12-18"/>
  </r>
  <r>
    <x v="3075"/>
    <x v="19"/>
    <n v="62.09"/>
    <n v="62.17"/>
    <n v="44.96"/>
    <s v="17/12/2021"/>
    <x v="8"/>
    <x v="11"/>
    <n v="19"/>
    <s v="12-19"/>
  </r>
  <r>
    <x v="3076"/>
    <x v="50"/>
    <n v="65.23"/>
    <n v="65.45"/>
    <n v="52.07"/>
    <s v="17/12/2021"/>
    <x v="8"/>
    <x v="11"/>
    <n v="20"/>
    <s v="12-20"/>
  </r>
  <r>
    <x v="3077"/>
    <x v="32"/>
    <n v="61.69"/>
    <n v="61.78"/>
    <n v="44.78"/>
    <s v="17/12/2021"/>
    <x v="8"/>
    <x v="11"/>
    <n v="21"/>
    <s v="12-21"/>
  </r>
  <r>
    <x v="3078"/>
    <x v="18"/>
    <n v="60.55"/>
    <n v="60.87"/>
    <n v="47.97"/>
    <s v="17/12/2021"/>
    <x v="8"/>
    <x v="11"/>
    <n v="22"/>
    <s v="12-22"/>
  </r>
  <r>
    <x v="3079"/>
    <x v="26"/>
    <n v="59.98"/>
    <n v="60.39"/>
    <n v="49.65"/>
    <s v="17/12/2021"/>
    <x v="8"/>
    <x v="11"/>
    <n v="23"/>
    <s v="12-23"/>
  </r>
  <r>
    <x v="3080"/>
    <x v="26"/>
    <n v="60.28"/>
    <n v="60.35"/>
    <n v="42.43"/>
    <s v="24/12/2021"/>
    <x v="8"/>
    <x v="11"/>
    <n v="24"/>
    <s v="12-24"/>
  </r>
  <r>
    <x v="3081"/>
    <x v="98"/>
    <n v="49.62"/>
    <n v="49.99"/>
    <n v="39.159999999999997"/>
    <s v="24/12/2021"/>
    <x v="8"/>
    <x v="11"/>
    <n v="25"/>
    <s v="12-25"/>
  </r>
  <r>
    <x v="3082"/>
    <x v="33"/>
    <n v="59.77"/>
    <n v="59.79"/>
    <n v="36.619999999999997"/>
    <s v="24/12/2021"/>
    <x v="8"/>
    <x v="11"/>
    <n v="26"/>
    <s v="12-26"/>
  </r>
  <r>
    <x v="3083"/>
    <x v="52"/>
    <n v="62.34"/>
    <n v="62.35"/>
    <n v="32.369999999999997"/>
    <s v="24/12/2021"/>
    <x v="8"/>
    <x v="11"/>
    <n v="27"/>
    <s v="12-27"/>
  </r>
  <r>
    <x v="3084"/>
    <x v="33"/>
    <n v="60.84"/>
    <n v="61.07"/>
    <n v="48.25"/>
    <s v="24/12/2021"/>
    <x v="8"/>
    <x v="11"/>
    <n v="28"/>
    <s v="12-28"/>
  </r>
  <r>
    <x v="3085"/>
    <x v="32"/>
    <n v="61.6"/>
    <n v="61.87"/>
    <n v="42.84"/>
    <s v="24/12/2021"/>
    <x v="8"/>
    <x v="11"/>
    <n v="29"/>
    <s v="12-29"/>
  </r>
  <r>
    <x v="3086"/>
    <x v="43"/>
    <n v="62.93"/>
    <n v="62.95"/>
    <n v="39.450000000000003"/>
    <s v="24/12/2021"/>
    <x v="8"/>
    <x v="11"/>
    <n v="30"/>
    <s v="12-30"/>
  </r>
  <r>
    <x v="3087"/>
    <x v="28"/>
    <n v="59.44"/>
    <n v="62.04"/>
    <n v="48.85"/>
    <s v="01/01/2022"/>
    <x v="9"/>
    <x v="0"/>
    <n v="1"/>
    <s v="01-01"/>
  </r>
  <r>
    <x v="3088"/>
    <x v="18"/>
    <n v="61.27"/>
    <n v="61.27"/>
    <n v="33.479999999999997"/>
    <s v="01/01/2022"/>
    <x v="9"/>
    <x v="0"/>
    <n v="2"/>
    <s v="01-02"/>
  </r>
  <r>
    <x v="3089"/>
    <x v="70"/>
    <n v="63.4"/>
    <n v="63.44"/>
    <n v="43.5"/>
    <s v="01/01/2022"/>
    <x v="9"/>
    <x v="0"/>
    <n v="3"/>
    <s v="01-03"/>
  </r>
  <r>
    <x v="3090"/>
    <x v="32"/>
    <n v="60.52"/>
    <n v="60.53"/>
    <n v="36.729999999999997"/>
    <s v="01/01/2022"/>
    <x v="9"/>
    <x v="0"/>
    <n v="4"/>
    <s v="01-04"/>
  </r>
  <r>
    <x v="3091"/>
    <x v="31"/>
    <n v="61.38"/>
    <n v="61.51"/>
    <n v="45.13"/>
    <s v="01/01/2022"/>
    <x v="9"/>
    <x v="0"/>
    <n v="5"/>
    <s v="01-05"/>
  </r>
  <r>
    <x v="3092"/>
    <x v="11"/>
    <n v="59.92"/>
    <n v="60.01"/>
    <n v="37.42"/>
    <s v="01/01/2022"/>
    <x v="9"/>
    <x v="0"/>
    <n v="6"/>
    <s v="01-06"/>
  </r>
  <r>
    <x v="3093"/>
    <x v="19"/>
    <n v="60.88"/>
    <n v="60.97"/>
    <n v="43.04"/>
    <s v="01/01/2022"/>
    <x v="9"/>
    <x v="0"/>
    <n v="7"/>
    <s v="01-07"/>
  </r>
  <r>
    <x v="3094"/>
    <x v="17"/>
    <n v="58.33"/>
    <n v="58.35"/>
    <n v="34.78"/>
    <s v="08/01/2022"/>
    <x v="9"/>
    <x v="0"/>
    <n v="8"/>
    <s v="01-08"/>
  </r>
  <r>
    <x v="3095"/>
    <x v="22"/>
    <n v="59.57"/>
    <n v="59.69"/>
    <n v="44.03"/>
    <s v="08/01/2022"/>
    <x v="9"/>
    <x v="0"/>
    <n v="9"/>
    <s v="01-09"/>
  </r>
  <r>
    <x v="3096"/>
    <x v="23"/>
    <n v="59.92"/>
    <n v="60.25"/>
    <n v="47.64"/>
    <s v="08/01/2022"/>
    <x v="9"/>
    <x v="0"/>
    <n v="10"/>
    <s v="01-10"/>
  </r>
  <r>
    <x v="3097"/>
    <x v="25"/>
    <n v="55.25"/>
    <n v="56.91"/>
    <n v="51.73"/>
    <s v="08/01/2022"/>
    <x v="9"/>
    <x v="0"/>
    <n v="11"/>
    <s v="01-11"/>
  </r>
  <r>
    <x v="3098"/>
    <x v="0"/>
    <n v="55.65"/>
    <n v="56.54"/>
    <n v="49.22"/>
    <s v="08/01/2022"/>
    <x v="9"/>
    <x v="0"/>
    <n v="12"/>
    <s v="01-12"/>
  </r>
  <r>
    <x v="3099"/>
    <x v="78"/>
    <n v="55.99"/>
    <n v="56.51"/>
    <n v="47"/>
    <s v="08/01/2022"/>
    <x v="9"/>
    <x v="0"/>
    <n v="13"/>
    <s v="01-13"/>
  </r>
  <r>
    <x v="3100"/>
    <x v="9"/>
    <n v="56.92"/>
    <n v="57.07"/>
    <n v="42.48"/>
    <s v="08/01/2022"/>
    <x v="9"/>
    <x v="0"/>
    <n v="14"/>
    <s v="01-14"/>
  </r>
  <r>
    <x v="3101"/>
    <x v="38"/>
    <n v="55.5"/>
    <n v="55.59"/>
    <n v="38.42"/>
    <s v="15/01/2022"/>
    <x v="9"/>
    <x v="0"/>
    <n v="15"/>
    <s v="01-15"/>
  </r>
  <r>
    <x v="3102"/>
    <x v="16"/>
    <n v="56.2"/>
    <n v="56.29"/>
    <n v="39.61"/>
    <s v="15/01/2022"/>
    <x v="9"/>
    <x v="0"/>
    <n v="16"/>
    <s v="01-16"/>
  </r>
  <r>
    <x v="3103"/>
    <x v="33"/>
    <n v="58.12"/>
    <n v="58.52"/>
    <n v="46.58"/>
    <s v="15/01/2022"/>
    <x v="9"/>
    <x v="0"/>
    <n v="17"/>
    <s v="01-17"/>
  </r>
  <r>
    <x v="3104"/>
    <x v="60"/>
    <n v="61.34"/>
    <n v="61.43"/>
    <n v="44.45"/>
    <s v="15/01/2022"/>
    <x v="9"/>
    <x v="0"/>
    <n v="18"/>
    <s v="01-18"/>
  </r>
  <r>
    <x v="3105"/>
    <x v="95"/>
    <n v="51.77"/>
    <n v="54.18"/>
    <n v="50.47"/>
    <s v="15/01/2022"/>
    <x v="9"/>
    <x v="0"/>
    <n v="19"/>
    <s v="01-19"/>
  </r>
  <r>
    <x v="3106"/>
    <x v="62"/>
    <n v="55.93"/>
    <n v="56.17"/>
    <n v="43.46"/>
    <s v="15/01/2022"/>
    <x v="9"/>
    <x v="0"/>
    <n v="20"/>
    <s v="01-20"/>
  </r>
  <r>
    <x v="3107"/>
    <x v="3"/>
    <n v="57.02"/>
    <n v="58.6"/>
    <n v="53.45"/>
    <s v="15/01/2022"/>
    <x v="9"/>
    <x v="0"/>
    <n v="21"/>
    <s v="01-21"/>
  </r>
  <r>
    <x v="3108"/>
    <x v="60"/>
    <n v="57.94"/>
    <n v="58.01"/>
    <n v="39.79"/>
    <s v="22/01/2022"/>
    <x v="9"/>
    <x v="0"/>
    <n v="22"/>
    <s v="01-22"/>
  </r>
  <r>
    <x v="3109"/>
    <x v="14"/>
    <n v="57.83"/>
    <n v="57.94"/>
    <n v="39.96"/>
    <s v="22/01/2022"/>
    <x v="9"/>
    <x v="0"/>
    <n v="23"/>
    <s v="01-23"/>
  </r>
  <r>
    <x v="3110"/>
    <x v="5"/>
    <n v="62.51"/>
    <n v="62.81"/>
    <n v="50.96"/>
    <s v="22/01/2022"/>
    <x v="9"/>
    <x v="0"/>
    <n v="24"/>
    <s v="01-24"/>
  </r>
  <r>
    <x v="3111"/>
    <x v="117"/>
    <n v="57.74"/>
    <n v="57.97"/>
    <n v="45.15"/>
    <s v="22/01/2022"/>
    <x v="9"/>
    <x v="0"/>
    <n v="25"/>
    <s v="01-25"/>
  </r>
  <r>
    <x v="3112"/>
    <x v="118"/>
    <n v="53.57"/>
    <n v="54.22"/>
    <n v="45.64"/>
    <s v="22/01/2022"/>
    <x v="9"/>
    <x v="0"/>
    <n v="26"/>
    <s v="01-26"/>
  </r>
  <r>
    <x v="3113"/>
    <x v="115"/>
    <n v="54.21"/>
    <n v="56.75"/>
    <n v="53.21"/>
    <s v="22/01/2022"/>
    <x v="9"/>
    <x v="0"/>
    <n v="27"/>
    <s v="01-27"/>
  </r>
  <r>
    <x v="3114"/>
    <x v="22"/>
    <n v="58.53"/>
    <n v="58.64"/>
    <n v="42.31"/>
    <s v="22/01/2022"/>
    <x v="9"/>
    <x v="0"/>
    <n v="28"/>
    <s v="01-28"/>
  </r>
  <r>
    <x v="3115"/>
    <x v="95"/>
    <n v="52.56"/>
    <n v="52.78"/>
    <n v="36.9"/>
    <s v="29/01/2022"/>
    <x v="9"/>
    <x v="0"/>
    <n v="29"/>
    <s v="01-29"/>
  </r>
  <r>
    <x v="3116"/>
    <x v="113"/>
    <n v="56.25"/>
    <n v="56.36"/>
    <n v="40.61"/>
    <s v="29/01/2022"/>
    <x v="9"/>
    <x v="0"/>
    <n v="30"/>
    <s v="01-30"/>
  </r>
  <r>
    <x v="3117"/>
    <x v="7"/>
    <n v="57.9"/>
    <n v="58.56"/>
    <n v="47.29"/>
    <s v="29/01/2022"/>
    <x v="9"/>
    <x v="0"/>
    <n v="31"/>
    <s v="01-31"/>
  </r>
  <r>
    <x v="3118"/>
    <x v="60"/>
    <n v="62.28"/>
    <n v="63.06"/>
    <n v="54.95"/>
    <s v="29/01/2022"/>
    <x v="9"/>
    <x v="1"/>
    <n v="1"/>
    <s v="02-01"/>
  </r>
  <r>
    <x v="3119"/>
    <x v="21"/>
    <n v="59"/>
    <n v="59.65"/>
    <n v="51.12"/>
    <s v="29/01/2022"/>
    <x v="9"/>
    <x v="1"/>
    <n v="2"/>
    <s v="02-02"/>
  </r>
  <r>
    <x v="3120"/>
    <x v="21"/>
    <n v="57.83"/>
    <n v="57.93"/>
    <n v="41.48"/>
    <s v="29/01/2022"/>
    <x v="9"/>
    <x v="1"/>
    <n v="3"/>
    <s v="02-03"/>
  </r>
  <r>
    <x v="3121"/>
    <x v="28"/>
    <n v="59.7"/>
    <n v="60.48"/>
    <n v="52.62"/>
    <s v="29/01/2022"/>
    <x v="9"/>
    <x v="1"/>
    <n v="4"/>
    <s v="02-04"/>
  </r>
  <r>
    <x v="3122"/>
    <x v="64"/>
    <n v="56.78"/>
    <n v="56.78"/>
    <n v="0"/>
    <s v="05/02/2022"/>
    <x v="9"/>
    <x v="1"/>
    <n v="5"/>
    <s v="02-05"/>
  </r>
  <r>
    <x v="3123"/>
    <x v="15"/>
    <n v="57.2"/>
    <n v="57.21"/>
    <n v="26.14"/>
    <s v="05/02/2022"/>
    <x v="9"/>
    <x v="1"/>
    <n v="6"/>
    <s v="02-06"/>
  </r>
  <r>
    <x v="3124"/>
    <x v="4"/>
    <n v="60.1"/>
    <n v="60.39"/>
    <n v="48.48"/>
    <s v="05/02/2022"/>
    <x v="9"/>
    <x v="1"/>
    <n v="7"/>
    <s v="02-07"/>
  </r>
  <r>
    <x v="3125"/>
    <x v="78"/>
    <n v="55.03"/>
    <n v="55.14"/>
    <n v="39.18"/>
    <s v="05/02/2022"/>
    <x v="9"/>
    <x v="1"/>
    <n v="8"/>
    <s v="02-08"/>
  </r>
  <r>
    <x v="3126"/>
    <x v="1"/>
    <n v="58.23"/>
    <n v="58.99"/>
    <n v="51.01"/>
    <s v="05/02/2022"/>
    <x v="9"/>
    <x v="1"/>
    <n v="9"/>
    <s v="02-09"/>
  </r>
  <r>
    <x v="3127"/>
    <x v="14"/>
    <n v="57.6"/>
    <n v="57.8"/>
    <n v="43.37"/>
    <s v="05/02/2022"/>
    <x v="9"/>
    <x v="1"/>
    <n v="10"/>
    <s v="02-10"/>
  </r>
  <r>
    <x v="3128"/>
    <x v="23"/>
    <n v="60.14"/>
    <n v="60.17"/>
    <n v="39.380000000000003"/>
    <s v="05/02/2022"/>
    <x v="9"/>
    <x v="1"/>
    <n v="11"/>
    <s v="02-11"/>
  </r>
  <r>
    <x v="3129"/>
    <x v="10"/>
    <n v="58.66"/>
    <n v="58.66"/>
    <n v="26.54"/>
    <s v="12/02/2022"/>
    <x v="9"/>
    <x v="1"/>
    <n v="12"/>
    <s v="02-12"/>
  </r>
  <r>
    <x v="3130"/>
    <x v="60"/>
    <n v="57.97"/>
    <n v="57.99"/>
    <n v="34.06"/>
    <s v="12/02/2022"/>
    <x v="9"/>
    <x v="1"/>
    <n v="13"/>
    <s v="02-13"/>
  </r>
  <r>
    <x v="3131"/>
    <x v="23"/>
    <n v="59.6"/>
    <n v="59.77"/>
    <n v="45.66"/>
    <s v="12/02/2022"/>
    <x v="9"/>
    <x v="1"/>
    <n v="14"/>
    <s v="02-14"/>
  </r>
  <r>
    <x v="3132"/>
    <x v="12"/>
    <n v="59.78"/>
    <n v="60.03"/>
    <n v="47.46"/>
    <s v="12/02/2022"/>
    <x v="9"/>
    <x v="1"/>
    <n v="15"/>
    <s v="02-15"/>
  </r>
  <r>
    <x v="3133"/>
    <x v="37"/>
    <n v="58.89"/>
    <n v="59.08"/>
    <n v="43.81"/>
    <s v="12/02/2022"/>
    <x v="9"/>
    <x v="1"/>
    <n v="16"/>
    <s v="02-16"/>
  </r>
  <r>
    <x v="3134"/>
    <x v="22"/>
    <n v="58.53"/>
    <n v="58.71"/>
    <n v="44.81"/>
    <s v="12/02/2022"/>
    <x v="9"/>
    <x v="1"/>
    <n v="17"/>
    <s v="02-17"/>
  </r>
  <r>
    <x v="3135"/>
    <x v="13"/>
    <n v="60.25"/>
    <n v="60.34"/>
    <n v="43.58"/>
    <s v="12/02/2022"/>
    <x v="9"/>
    <x v="1"/>
    <n v="18"/>
    <s v="02-18"/>
  </r>
  <r>
    <x v="3136"/>
    <x v="10"/>
    <n v="59.47"/>
    <n v="59.52"/>
    <n v="34.99"/>
    <s v="19/02/2022"/>
    <x v="9"/>
    <x v="1"/>
    <n v="19"/>
    <s v="02-19"/>
  </r>
  <r>
    <x v="3137"/>
    <x v="3"/>
    <n v="58.25"/>
    <n v="58.27"/>
    <n v="33.81"/>
    <s v="19/02/2022"/>
    <x v="9"/>
    <x v="1"/>
    <n v="20"/>
    <s v="02-20"/>
  </r>
  <r>
    <x v="3138"/>
    <x v="32"/>
    <n v="60.56"/>
    <n v="61.65"/>
    <n v="50.37"/>
    <s v="19/02/2022"/>
    <x v="9"/>
    <x v="1"/>
    <n v="21"/>
    <s v="02-21"/>
  </r>
  <r>
    <x v="3139"/>
    <x v="6"/>
    <n v="63.17"/>
    <n v="63.34"/>
    <n v="49.2"/>
    <s v="19/02/2022"/>
    <x v="9"/>
    <x v="1"/>
    <n v="22"/>
    <s v="02-22"/>
  </r>
  <r>
    <x v="3140"/>
    <x v="33"/>
    <n v="58.15"/>
    <n v="58.35"/>
    <n v="44.98"/>
    <s v="19/02/2022"/>
    <x v="9"/>
    <x v="1"/>
    <n v="23"/>
    <s v="02-23"/>
  </r>
  <r>
    <x v="3141"/>
    <x v="8"/>
    <n v="59.57"/>
    <n v="59.65"/>
    <n v="42.3"/>
    <s v="19/02/2022"/>
    <x v="9"/>
    <x v="1"/>
    <n v="24"/>
    <s v="02-24"/>
  </r>
  <r>
    <x v="3142"/>
    <x v="32"/>
    <n v="64.819999999999993"/>
    <n v="65.16"/>
    <n v="53.85"/>
    <s v="19/02/2022"/>
    <x v="9"/>
    <x v="1"/>
    <n v="25"/>
    <s v="02-25"/>
  </r>
  <r>
    <x v="3143"/>
    <x v="22"/>
    <n v="59.72"/>
    <n v="59.79"/>
    <n v="42.23"/>
    <s v="26/02/2022"/>
    <x v="9"/>
    <x v="1"/>
    <n v="26"/>
    <s v="02-26"/>
  </r>
  <r>
    <x v="3144"/>
    <x v="11"/>
    <n v="59.27"/>
    <n v="59.44"/>
    <n v="37.869999999999997"/>
    <s v="26/02/2022"/>
    <x v="9"/>
    <x v="1"/>
    <n v="27"/>
    <s v="02-27"/>
  </r>
  <r>
    <x v="3145"/>
    <x v="29"/>
    <n v="61.59"/>
    <n v="61.64"/>
    <n v="42.49"/>
    <s v="26/02/2022"/>
    <x v="9"/>
    <x v="1"/>
    <n v="28"/>
    <s v="02-28"/>
  </r>
  <r>
    <x v="3146"/>
    <x v="8"/>
    <n v="59.16"/>
    <n v="59.53"/>
    <n v="48.61"/>
    <s v="26/02/2022"/>
    <x v="9"/>
    <x v="2"/>
    <n v="1"/>
    <s v="03-01"/>
  </r>
  <r>
    <x v="3147"/>
    <x v="11"/>
    <n v="58.28"/>
    <n v="58.32"/>
    <n v="37.76"/>
    <s v="26/02/2022"/>
    <x v="9"/>
    <x v="2"/>
    <n v="2"/>
    <s v="03-02"/>
  </r>
  <r>
    <x v="3148"/>
    <x v="17"/>
    <n v="57.93"/>
    <n v="58.77"/>
    <n v="45.63"/>
    <s v="26/02/2022"/>
    <x v="9"/>
    <x v="2"/>
    <n v="3"/>
    <s v="03-03"/>
  </r>
  <r>
    <x v="3149"/>
    <x v="27"/>
    <n v="60.3"/>
    <n v="60.65"/>
    <n v="49.54"/>
    <s v="26/02/2022"/>
    <x v="9"/>
    <x v="2"/>
    <n v="4"/>
    <s v="03-04"/>
  </r>
  <r>
    <x v="3150"/>
    <x v="6"/>
    <n v="58.27"/>
    <n v="58.56"/>
    <n v="46.71"/>
    <s v="05/03/2022"/>
    <x v="9"/>
    <x v="2"/>
    <n v="5"/>
    <s v="03-05"/>
  </r>
  <r>
    <x v="3151"/>
    <x v="5"/>
    <n v="59.05"/>
    <n v="59.1"/>
    <n v="39.21"/>
    <s v="05/03/2022"/>
    <x v="9"/>
    <x v="2"/>
    <n v="6"/>
    <s v="03-06"/>
  </r>
  <r>
    <x v="3152"/>
    <x v="52"/>
    <n v="60.65"/>
    <n v="60.81"/>
    <n v="46.29"/>
    <s v="05/03/2022"/>
    <x v="9"/>
    <x v="2"/>
    <n v="7"/>
    <s v="03-07"/>
  </r>
  <r>
    <x v="3153"/>
    <x v="10"/>
    <n v="56.21"/>
    <n v="56.39"/>
    <n v="42.45"/>
    <s v="05/03/2022"/>
    <x v="9"/>
    <x v="2"/>
    <n v="8"/>
    <s v="03-08"/>
  </r>
  <r>
    <x v="3154"/>
    <x v="33"/>
    <n v="58.06"/>
    <n v="58.49"/>
    <n v="46.75"/>
    <s v="05/03/2022"/>
    <x v="9"/>
    <x v="2"/>
    <n v="9"/>
    <s v="03-09"/>
  </r>
  <r>
    <x v="3155"/>
    <x v="17"/>
    <n v="56.8"/>
    <n v="57.1"/>
    <n v="44.17"/>
    <s v="05/03/2022"/>
    <x v="9"/>
    <x v="2"/>
    <n v="10"/>
    <s v="03-10"/>
  </r>
  <r>
    <x v="3156"/>
    <x v="41"/>
    <n v="58.3"/>
    <n v="58.51"/>
    <n v="45.17"/>
    <s v="05/03/2022"/>
    <x v="9"/>
    <x v="2"/>
    <n v="11"/>
    <s v="03-11"/>
  </r>
  <r>
    <x v="3157"/>
    <x v="37"/>
    <n v="58.39"/>
    <n v="58.56"/>
    <n v="40.659999999999997"/>
    <s v="12/03/2022"/>
    <x v="9"/>
    <x v="2"/>
    <n v="12"/>
    <s v="03-12"/>
  </r>
  <r>
    <x v="3158"/>
    <x v="11"/>
    <n v="58.9"/>
    <n v="58.9"/>
    <n v="28.94"/>
    <s v="12/03/2022"/>
    <x v="9"/>
    <x v="2"/>
    <n v="13"/>
    <s v="03-13"/>
  </r>
  <r>
    <x v="3159"/>
    <x v="54"/>
    <n v="61.43"/>
    <n v="61.7"/>
    <n v="49.47"/>
    <s v="12/03/2022"/>
    <x v="9"/>
    <x v="2"/>
    <n v="14"/>
    <s v="03-14"/>
  </r>
  <r>
    <x v="3160"/>
    <x v="66"/>
    <n v="58.35"/>
    <n v="58.6"/>
    <n v="46.08"/>
    <s v="12/03/2022"/>
    <x v="9"/>
    <x v="2"/>
    <n v="15"/>
    <s v="03-15"/>
  </r>
  <r>
    <x v="3161"/>
    <x v="37"/>
    <n v="59.12"/>
    <n v="59.91"/>
    <n v="51.8"/>
    <s v="12/03/2022"/>
    <x v="9"/>
    <x v="2"/>
    <n v="16"/>
    <s v="03-16"/>
  </r>
  <r>
    <x v="3162"/>
    <x v="12"/>
    <n v="58.19"/>
    <n v="58.3"/>
    <n v="42.37"/>
    <s v="12/03/2022"/>
    <x v="9"/>
    <x v="2"/>
    <n v="17"/>
    <s v="03-17"/>
  </r>
  <r>
    <x v="3163"/>
    <x v="44"/>
    <n v="60.16"/>
    <n v="60.4"/>
    <n v="47.86"/>
    <s v="12/03/2022"/>
    <x v="9"/>
    <x v="2"/>
    <n v="18"/>
    <s v="03-18"/>
  </r>
  <r>
    <x v="3164"/>
    <x v="9"/>
    <n v="57.89"/>
    <n v="59.33"/>
    <n v="44.7"/>
    <s v="19/03/2022"/>
    <x v="9"/>
    <x v="2"/>
    <n v="19"/>
    <s v="03-19"/>
  </r>
  <r>
    <x v="3165"/>
    <x v="33"/>
    <n v="59.04"/>
    <n v="59.17"/>
    <n v="43.67"/>
    <s v="19/03/2022"/>
    <x v="9"/>
    <x v="2"/>
    <n v="20"/>
    <s v="03-20"/>
  </r>
  <r>
    <x v="3166"/>
    <x v="52"/>
    <n v="60.24"/>
    <n v="60.75"/>
    <n v="46.72"/>
    <s v="19/03/2022"/>
    <x v="9"/>
    <x v="2"/>
    <n v="21"/>
    <s v="03-21"/>
  </r>
  <r>
    <x v="3167"/>
    <x v="6"/>
    <n v="57.96"/>
    <n v="58.52"/>
    <n v="45.04"/>
    <s v="19/03/2022"/>
    <x v="9"/>
    <x v="2"/>
    <n v="22"/>
    <s v="03-22"/>
  </r>
  <r>
    <x v="3168"/>
    <x v="18"/>
    <n v="58.98"/>
    <n v="59.2"/>
    <n v="45.14"/>
    <s v="19/03/2022"/>
    <x v="9"/>
    <x v="2"/>
    <n v="23"/>
    <s v="03-23"/>
  </r>
  <r>
    <x v="3169"/>
    <x v="5"/>
    <n v="58.5"/>
    <n v="59.05"/>
    <n v="43.86"/>
    <s v="19/03/2022"/>
    <x v="9"/>
    <x v="2"/>
    <n v="24"/>
    <s v="03-24"/>
  </r>
  <r>
    <x v="3170"/>
    <x v="4"/>
    <n v="59.41"/>
    <n v="59.74"/>
    <n v="48.31"/>
    <s v="19/03/2022"/>
    <x v="9"/>
    <x v="2"/>
    <n v="25"/>
    <s v="03-25"/>
  </r>
  <r>
    <x v="3171"/>
    <x v="17"/>
    <n v="57.76"/>
    <n v="57.79"/>
    <n v="35.72"/>
    <s v="26/03/2022"/>
    <x v="9"/>
    <x v="2"/>
    <n v="26"/>
    <s v="03-26"/>
  </r>
  <r>
    <x v="3172"/>
    <x v="27"/>
    <n v="60.21"/>
    <n v="60.33"/>
    <n v="44.86"/>
    <s v="26/03/2022"/>
    <x v="9"/>
    <x v="2"/>
    <n v="27"/>
    <s v="03-27"/>
  </r>
  <r>
    <x v="3173"/>
    <x v="54"/>
    <n v="60.3"/>
    <n v="60.55"/>
    <n v="42.31"/>
    <s v="26/03/2022"/>
    <x v="9"/>
    <x v="2"/>
    <n v="28"/>
    <s v="03-28"/>
  </r>
  <r>
    <x v="3174"/>
    <x v="44"/>
    <n v="60.46"/>
    <n v="60.61"/>
    <n v="45.98"/>
    <s v="26/03/2022"/>
    <x v="9"/>
    <x v="2"/>
    <n v="29"/>
    <s v="03-29"/>
  </r>
  <r>
    <x v="3175"/>
    <x v="47"/>
    <n v="60.05"/>
    <n v="60.13"/>
    <n v="42.5"/>
    <s v="26/03/2022"/>
    <x v="9"/>
    <x v="2"/>
    <n v="30"/>
    <s v="03-30"/>
  </r>
  <r>
    <x v="3176"/>
    <x v="54"/>
    <n v="61.17"/>
    <n v="61.94"/>
    <n v="53.34"/>
    <s v="26/03/2022"/>
    <x v="9"/>
    <x v="2"/>
    <n v="31"/>
    <s v="03-31"/>
  </r>
  <r>
    <x v="3177"/>
    <x v="86"/>
    <n v="62.27"/>
    <n v="62.44"/>
    <n v="48.26"/>
    <s v="26/03/2022"/>
    <x v="9"/>
    <x v="3"/>
    <n v="1"/>
    <s v="04-01"/>
  </r>
  <r>
    <x v="3178"/>
    <x v="19"/>
    <n v="59.61"/>
    <n v="59.81"/>
    <n v="38.340000000000003"/>
    <s v="02/04/2022"/>
    <x v="9"/>
    <x v="3"/>
    <n v="2"/>
    <s v="04-02"/>
  </r>
  <r>
    <x v="3179"/>
    <x v="56"/>
    <n v="61.43"/>
    <n v="61.45"/>
    <n v="38.200000000000003"/>
    <s v="02/04/2022"/>
    <x v="9"/>
    <x v="3"/>
    <n v="3"/>
    <s v="04-03"/>
  </r>
  <r>
    <x v="3180"/>
    <x v="47"/>
    <n v="60.81"/>
    <n v="60.98"/>
    <n v="46.9"/>
    <s v="02/04/2022"/>
    <x v="9"/>
    <x v="3"/>
    <n v="4"/>
    <s v="04-04"/>
  </r>
  <r>
    <x v="3181"/>
    <x v="48"/>
    <n v="64.25"/>
    <n v="64.31"/>
    <n v="45.43"/>
    <s v="02/04/2022"/>
    <x v="9"/>
    <x v="3"/>
    <n v="5"/>
    <s v="04-05"/>
  </r>
  <r>
    <x v="3182"/>
    <x v="88"/>
    <n v="61.08"/>
    <n v="61.27"/>
    <n v="47.52"/>
    <s v="02/04/2022"/>
    <x v="9"/>
    <x v="3"/>
    <n v="6"/>
    <s v="04-06"/>
  </r>
  <r>
    <x v="3183"/>
    <x v="59"/>
    <n v="62.89"/>
    <n v="63.11"/>
    <n v="49.98"/>
    <s v="02/04/2022"/>
    <x v="9"/>
    <x v="3"/>
    <n v="7"/>
    <s v="04-07"/>
  </r>
  <r>
    <x v="3184"/>
    <x v="68"/>
    <n v="60.88"/>
    <n v="61.32"/>
    <n v="48.38"/>
    <s v="02/04/2022"/>
    <x v="9"/>
    <x v="3"/>
    <n v="8"/>
    <s v="04-08"/>
  </r>
  <r>
    <x v="3185"/>
    <x v="48"/>
    <n v="60.86"/>
    <n v="61.1"/>
    <n v="47.91"/>
    <s v="09/04/2022"/>
    <x v="9"/>
    <x v="3"/>
    <n v="9"/>
    <s v="04-09"/>
  </r>
  <r>
    <x v="3186"/>
    <x v="74"/>
    <n v="62.11"/>
    <n v="62.37"/>
    <n v="49.41"/>
    <s v="09/04/2022"/>
    <x v="9"/>
    <x v="3"/>
    <n v="10"/>
    <s v="04-10"/>
  </r>
  <r>
    <x v="3187"/>
    <x v="27"/>
    <n v="60.95"/>
    <n v="61.1"/>
    <n v="46.45"/>
    <s v="09/04/2022"/>
    <x v="9"/>
    <x v="3"/>
    <n v="11"/>
    <s v="04-11"/>
  </r>
  <r>
    <x v="3188"/>
    <x v="27"/>
    <n v="60.31"/>
    <n v="60.49"/>
    <n v="46.76"/>
    <s v="09/04/2022"/>
    <x v="9"/>
    <x v="3"/>
    <n v="12"/>
    <s v="04-12"/>
  </r>
  <r>
    <x v="3189"/>
    <x v="59"/>
    <n v="60.93"/>
    <n v="61.17"/>
    <n v="46.96"/>
    <s v="09/04/2022"/>
    <x v="9"/>
    <x v="3"/>
    <n v="13"/>
    <s v="04-13"/>
  </r>
  <r>
    <x v="3190"/>
    <x v="36"/>
    <n v="59.17"/>
    <n v="59.21"/>
    <n v="38.11"/>
    <s v="09/04/2022"/>
    <x v="9"/>
    <x v="3"/>
    <n v="14"/>
    <s v="04-14"/>
  </r>
  <r>
    <x v="3191"/>
    <x v="56"/>
    <n v="62.2"/>
    <n v="62.25"/>
    <n v="42.82"/>
    <s v="09/04/2022"/>
    <x v="9"/>
    <x v="3"/>
    <n v="15"/>
    <s v="04-15"/>
  </r>
  <r>
    <x v="3192"/>
    <x v="41"/>
    <n v="60.22"/>
    <n v="60.33"/>
    <n v="44.09"/>
    <s v="16/04/2022"/>
    <x v="9"/>
    <x v="3"/>
    <n v="16"/>
    <s v="04-16"/>
  </r>
  <r>
    <x v="3193"/>
    <x v="45"/>
    <n v="59.43"/>
    <n v="59.47"/>
    <n v="39.03"/>
    <s v="16/04/2022"/>
    <x v="9"/>
    <x v="3"/>
    <n v="17"/>
    <s v="04-17"/>
  </r>
  <r>
    <x v="3194"/>
    <x v="58"/>
    <n v="59.55"/>
    <n v="59.65"/>
    <n v="38.1"/>
    <s v="16/04/2022"/>
    <x v="9"/>
    <x v="3"/>
    <n v="18"/>
    <s v="04-18"/>
  </r>
  <r>
    <x v="3195"/>
    <x v="43"/>
    <n v="61.15"/>
    <n v="61.22"/>
    <n v="43.4"/>
    <s v="16/04/2022"/>
    <x v="9"/>
    <x v="3"/>
    <n v="19"/>
    <s v="04-19"/>
  </r>
  <r>
    <x v="3196"/>
    <x v="67"/>
    <n v="62.56"/>
    <n v="62.58"/>
    <n v="39.25"/>
    <s v="16/04/2022"/>
    <x v="9"/>
    <x v="3"/>
    <n v="20"/>
    <s v="04-20"/>
  </r>
  <r>
    <x v="3197"/>
    <x v="55"/>
    <n v="60.54"/>
    <n v="60.67"/>
    <n v="45.29"/>
    <s v="16/04/2022"/>
    <x v="9"/>
    <x v="3"/>
    <n v="21"/>
    <s v="04-21"/>
  </r>
  <r>
    <x v="3198"/>
    <x v="72"/>
    <n v="63.34"/>
    <n v="63.63"/>
    <n v="50.68"/>
    <s v="16/04/2022"/>
    <x v="9"/>
    <x v="3"/>
    <n v="22"/>
    <s v="04-22"/>
  </r>
  <r>
    <x v="3199"/>
    <x v="47"/>
    <n v="62.71"/>
    <n v="62.72"/>
    <n v="39.18"/>
    <s v="23/04/2022"/>
    <x v="9"/>
    <x v="3"/>
    <n v="23"/>
    <s v="04-23"/>
  </r>
  <r>
    <x v="3200"/>
    <x v="93"/>
    <n v="62.66"/>
    <n v="62.89"/>
    <n v="49.4"/>
    <s v="23/04/2022"/>
    <x v="9"/>
    <x v="3"/>
    <n v="24"/>
    <s v="04-24"/>
  </r>
  <r>
    <x v="3201"/>
    <x v="68"/>
    <n v="61.61"/>
    <n v="61.94"/>
    <n v="50.6"/>
    <s v="23/04/2022"/>
    <x v="9"/>
    <x v="3"/>
    <n v="25"/>
    <s v="04-25"/>
  </r>
  <r>
    <x v="3202"/>
    <x v="29"/>
    <n v="60.49"/>
    <n v="60.59"/>
    <n v="44.27"/>
    <s v="23/04/2022"/>
    <x v="9"/>
    <x v="3"/>
    <n v="26"/>
    <s v="04-26"/>
  </r>
  <r>
    <x v="3203"/>
    <x v="42"/>
    <m/>
    <m/>
    <m/>
    <s v="23/04/2022"/>
    <x v="9"/>
    <x v="3"/>
    <n v="27"/>
    <s v="04-27"/>
  </r>
  <r>
    <x v="3204"/>
    <x v="54"/>
    <n v="59.92"/>
    <n v="59.92"/>
    <n v="27.64"/>
    <s v="23/04/2022"/>
    <x v="9"/>
    <x v="3"/>
    <n v="28"/>
    <s v="04-28"/>
  </r>
  <r>
    <x v="3205"/>
    <x v="88"/>
    <n v="60.83"/>
    <n v="60.94"/>
    <n v="43.51"/>
    <s v="23/04/2022"/>
    <x v="9"/>
    <x v="3"/>
    <n v="29"/>
    <s v="04-29"/>
  </r>
  <r>
    <x v="3206"/>
    <x v="40"/>
    <n v="60.72"/>
    <n v="60.73"/>
    <n v="33.340000000000003"/>
    <s v="30/04/2022"/>
    <x v="9"/>
    <x v="3"/>
    <n v="30"/>
    <s v="04-30"/>
  </r>
  <r>
    <x v="3207"/>
    <x v="56"/>
    <n v="61.7"/>
    <n v="61.72"/>
    <n v="39.04"/>
    <s v="30/04/2022"/>
    <x v="9"/>
    <x v="4"/>
    <n v="1"/>
    <s v="05-01"/>
  </r>
  <r>
    <x v="3208"/>
    <x v="50"/>
    <n v="61.46"/>
    <n v="61.5"/>
    <n v="40.47"/>
    <s v="30/04/2022"/>
    <x v="9"/>
    <x v="4"/>
    <n v="2"/>
    <s v="05-02"/>
  </r>
  <r>
    <x v="3209"/>
    <x v="45"/>
    <n v="60.76"/>
    <n v="60.9"/>
    <n v="45.97"/>
    <s v="30/04/2022"/>
    <x v="9"/>
    <x v="4"/>
    <n v="3"/>
    <s v="05-03"/>
  </r>
  <r>
    <x v="3210"/>
    <x v="69"/>
    <n v="60.85"/>
    <n v="61.02"/>
    <n v="46.91"/>
    <s v="30/04/2022"/>
    <x v="9"/>
    <x v="4"/>
    <n v="4"/>
    <s v="05-04"/>
  </r>
  <r>
    <x v="3211"/>
    <x v="48"/>
    <n v="62.8"/>
    <n v="62.86"/>
    <n v="44.22"/>
    <s v="30/04/2022"/>
    <x v="9"/>
    <x v="4"/>
    <n v="5"/>
    <s v="05-05"/>
  </r>
  <r>
    <x v="3212"/>
    <x v="49"/>
    <n v="62.06"/>
    <n v="62.14"/>
    <n v="44.79"/>
    <s v="30/04/2022"/>
    <x v="9"/>
    <x v="4"/>
    <n v="6"/>
    <s v="05-06"/>
  </r>
  <r>
    <x v="3213"/>
    <x v="20"/>
    <n v="61.81"/>
    <n v="61.85"/>
    <n v="42.11"/>
    <s v="07/05/2022"/>
    <x v="9"/>
    <x v="4"/>
    <n v="7"/>
    <s v="05-07"/>
  </r>
  <r>
    <x v="3214"/>
    <x v="58"/>
    <n v="62.31"/>
    <n v="62.46"/>
    <n v="47.15"/>
    <s v="07/05/2022"/>
    <x v="9"/>
    <x v="4"/>
    <n v="8"/>
    <s v="05-08"/>
  </r>
  <r>
    <x v="3215"/>
    <x v="11"/>
    <n v="60.13"/>
    <n v="60.44"/>
    <n v="47.65"/>
    <s v="07/05/2022"/>
    <x v="9"/>
    <x v="4"/>
    <n v="9"/>
    <s v="05-09"/>
  </r>
  <r>
    <x v="3216"/>
    <x v="27"/>
    <n v="60.3"/>
    <n v="60.52"/>
    <n v="46.84"/>
    <s v="07/05/2022"/>
    <x v="9"/>
    <x v="4"/>
    <n v="10"/>
    <s v="05-10"/>
  </r>
  <r>
    <x v="3217"/>
    <x v="91"/>
    <n v="61.82"/>
    <n v="61.82"/>
    <n v="0"/>
    <s v="07/05/2022"/>
    <x v="9"/>
    <x v="4"/>
    <n v="11"/>
    <s v="05-11"/>
  </r>
  <r>
    <x v="3218"/>
    <x v="47"/>
    <n v="60.51"/>
    <n v="60.54"/>
    <n v="37.56"/>
    <s v="07/05/2022"/>
    <x v="9"/>
    <x v="4"/>
    <n v="12"/>
    <s v="05-12"/>
  </r>
  <r>
    <x v="3219"/>
    <x v="58"/>
    <n v="61.32"/>
    <n v="61.39"/>
    <n v="43.02"/>
    <s v="07/05/2022"/>
    <x v="9"/>
    <x v="4"/>
    <n v="13"/>
    <s v="05-13"/>
  </r>
  <r>
    <x v="3220"/>
    <x v="75"/>
    <n v="61.22"/>
    <n v="61.23"/>
    <n v="34.520000000000003"/>
    <s v="14/05/2022"/>
    <x v="9"/>
    <x v="4"/>
    <n v="14"/>
    <s v="05-14"/>
  </r>
  <r>
    <x v="3221"/>
    <x v="59"/>
    <n v="60.94"/>
    <n v="60.96"/>
    <n v="37.43"/>
    <s v="14/05/2022"/>
    <x v="9"/>
    <x v="4"/>
    <n v="15"/>
    <s v="05-15"/>
  </r>
  <r>
    <x v="3222"/>
    <x v="54"/>
    <n v="61.25"/>
    <n v="61.27"/>
    <n v="38"/>
    <s v="14/05/2022"/>
    <x v="9"/>
    <x v="4"/>
    <n v="16"/>
    <s v="05-16"/>
  </r>
  <r>
    <x v="3223"/>
    <x v="54"/>
    <n v="60.61"/>
    <n v="60.69"/>
    <n v="41.89"/>
    <s v="14/05/2022"/>
    <x v="9"/>
    <x v="4"/>
    <n v="17"/>
    <s v="05-17"/>
  </r>
  <r>
    <x v="3224"/>
    <x v="102"/>
    <n v="63.24"/>
    <n v="63.26"/>
    <n v="37.81"/>
    <s v="14/05/2022"/>
    <x v="9"/>
    <x v="4"/>
    <n v="18"/>
    <s v="05-18"/>
  </r>
  <r>
    <x v="3225"/>
    <x v="52"/>
    <n v="60.4"/>
    <n v="60.42"/>
    <n v="36.94"/>
    <s v="14/05/2022"/>
    <x v="9"/>
    <x v="4"/>
    <n v="19"/>
    <s v="05-19"/>
  </r>
  <r>
    <x v="3226"/>
    <x v="4"/>
    <n v="60.79"/>
    <n v="60.85"/>
    <n v="42.28"/>
    <s v="14/05/2022"/>
    <x v="9"/>
    <x v="4"/>
    <n v="20"/>
    <s v="05-20"/>
  </r>
  <r>
    <x v="3227"/>
    <x v="68"/>
    <n v="62.48"/>
    <n v="62.53"/>
    <n v="40.67"/>
    <s v="21/05/2022"/>
    <x v="9"/>
    <x v="4"/>
    <n v="21"/>
    <s v="05-21"/>
  </r>
  <r>
    <x v="3228"/>
    <x v="58"/>
    <n v="62.49"/>
    <n v="62.56"/>
    <n v="37.159999999999997"/>
    <s v="21/05/2022"/>
    <x v="9"/>
    <x v="4"/>
    <n v="22"/>
    <s v="05-22"/>
  </r>
  <r>
    <x v="3229"/>
    <x v="59"/>
    <n v="62.71"/>
    <n v="62.71"/>
    <n v="0"/>
    <s v="21/05/2022"/>
    <x v="9"/>
    <x v="4"/>
    <n v="23"/>
    <s v="05-23"/>
  </r>
  <r>
    <x v="3230"/>
    <x v="67"/>
    <n v="62.94"/>
    <n v="62.98"/>
    <n v="42.1"/>
    <s v="21/05/2022"/>
    <x v="9"/>
    <x v="4"/>
    <n v="24"/>
    <s v="05-24"/>
  </r>
  <r>
    <x v="3231"/>
    <x v="48"/>
    <n v="62.3"/>
    <n v="63.4"/>
    <n v="56.81"/>
    <s v="21/05/2022"/>
    <x v="9"/>
    <x v="4"/>
    <n v="25"/>
    <s v="05-25"/>
  </r>
  <r>
    <x v="3232"/>
    <x v="43"/>
    <n v="65.53"/>
    <n v="65.56"/>
    <n v="43.38"/>
    <s v="21/05/2022"/>
    <x v="9"/>
    <x v="4"/>
    <n v="26"/>
    <s v="05-26"/>
  </r>
  <r>
    <x v="3233"/>
    <x v="54"/>
    <n v="61.42"/>
    <n v="61.42"/>
    <n v="0"/>
    <s v="21/05/2022"/>
    <x v="9"/>
    <x v="4"/>
    <n v="27"/>
    <s v="05-27"/>
  </r>
  <r>
    <x v="3234"/>
    <x v="50"/>
    <n v="62.55"/>
    <n v="62.6"/>
    <n v="34.03"/>
    <s v="28/05/2022"/>
    <x v="9"/>
    <x v="4"/>
    <n v="28"/>
    <s v="05-28"/>
  </r>
  <r>
    <x v="3235"/>
    <x v="74"/>
    <n v="63.23"/>
    <n v="63.23"/>
    <n v="0"/>
    <s v="28/05/2022"/>
    <x v="9"/>
    <x v="4"/>
    <n v="29"/>
    <s v="05-29"/>
  </r>
  <r>
    <x v="3236"/>
    <x v="43"/>
    <n v="62.52"/>
    <n v="62.52"/>
    <n v="0"/>
    <s v="28/05/2022"/>
    <x v="9"/>
    <x v="4"/>
    <n v="30"/>
    <s v="05-30"/>
  </r>
  <r>
    <x v="3237"/>
    <x v="68"/>
    <n v="63.05"/>
    <n v="63.05"/>
    <n v="33.54"/>
    <s v="28/05/2022"/>
    <x v="9"/>
    <x v="4"/>
    <n v="31"/>
    <s v="05-31"/>
  </r>
  <r>
    <x v="3238"/>
    <x v="58"/>
    <n v="61.34"/>
    <n v="61.42"/>
    <n v="44.05"/>
    <s v="28/05/2022"/>
    <x v="9"/>
    <x v="5"/>
    <n v="1"/>
    <s v="06-01"/>
  </r>
  <r>
    <x v="3239"/>
    <x v="54"/>
    <n v="61.68"/>
    <n v="61.68"/>
    <n v="0"/>
    <s v="28/05/2022"/>
    <x v="9"/>
    <x v="5"/>
    <n v="2"/>
    <s v="06-02"/>
  </r>
  <r>
    <x v="3240"/>
    <x v="52"/>
    <n v="64.650000000000006"/>
    <n v="64.73"/>
    <n v="37.549999999999997"/>
    <s v="28/05/2022"/>
    <x v="9"/>
    <x v="5"/>
    <n v="3"/>
    <s v="06-03"/>
  </r>
  <r>
    <x v="3241"/>
    <x v="59"/>
    <n v="62.63"/>
    <n v="62.63"/>
    <n v="0"/>
    <s v="04/06/2022"/>
    <x v="9"/>
    <x v="5"/>
    <n v="4"/>
    <s v="06-04"/>
  </r>
  <r>
    <x v="3242"/>
    <x v="67"/>
    <n v="62.47"/>
    <n v="62.54"/>
    <n v="40.92"/>
    <s v="04/06/2022"/>
    <x v="9"/>
    <x v="5"/>
    <n v="5"/>
    <s v="06-05"/>
  </r>
  <r>
    <x v="3243"/>
    <x v="81"/>
    <n v="63.99"/>
    <n v="64.14"/>
    <n v="45.63"/>
    <s v="04/06/2022"/>
    <x v="9"/>
    <x v="5"/>
    <n v="6"/>
    <s v="06-06"/>
  </r>
  <r>
    <x v="3244"/>
    <x v="49"/>
    <n v="64.84"/>
    <n v="64.87"/>
    <n v="43.88"/>
    <s v="04/06/2022"/>
    <x v="9"/>
    <x v="5"/>
    <n v="7"/>
    <s v="06-07"/>
  </r>
  <r>
    <x v="3245"/>
    <x v="82"/>
    <n v="65.2"/>
    <n v="65.290000000000006"/>
    <n v="38.42"/>
    <s v="04/06/2022"/>
    <x v="9"/>
    <x v="5"/>
    <n v="8"/>
    <s v="06-08"/>
  </r>
  <r>
    <x v="3246"/>
    <x v="102"/>
    <n v="65.62"/>
    <n v="66"/>
    <n v="46.02"/>
    <s v="04/06/2022"/>
    <x v="9"/>
    <x v="5"/>
    <n v="9"/>
    <s v="06-09"/>
  </r>
  <r>
    <x v="3247"/>
    <x v="67"/>
    <n v="63.74"/>
    <n v="63.85"/>
    <n v="38.979999999999997"/>
    <s v="04/06/2022"/>
    <x v="9"/>
    <x v="5"/>
    <n v="10"/>
    <s v="06-10"/>
  </r>
  <r>
    <x v="3248"/>
    <x v="56"/>
    <n v="62.53"/>
    <n v="62.55"/>
    <n v="38.619999999999997"/>
    <s v="11/06/2022"/>
    <x v="9"/>
    <x v="5"/>
    <n v="11"/>
    <s v="06-11"/>
  </r>
  <r>
    <x v="3249"/>
    <x v="88"/>
    <n v="62.29"/>
    <n v="62.29"/>
    <n v="26.54"/>
    <s v="11/06/2022"/>
    <x v="9"/>
    <x v="5"/>
    <n v="12"/>
    <s v="06-12"/>
  </r>
  <r>
    <x v="3250"/>
    <x v="89"/>
    <n v="65.78"/>
    <n v="65.78"/>
    <n v="36.43"/>
    <s v="11/06/2022"/>
    <x v="9"/>
    <x v="5"/>
    <n v="13"/>
    <s v="06-13"/>
  </r>
  <r>
    <x v="3251"/>
    <x v="61"/>
    <n v="63.51"/>
    <n v="63.52"/>
    <n v="38.770000000000003"/>
    <s v="11/06/2022"/>
    <x v="9"/>
    <x v="5"/>
    <n v="14"/>
    <s v="06-14"/>
  </r>
  <r>
    <x v="3252"/>
    <x v="70"/>
    <n v="63.41"/>
    <n v="65.47"/>
    <n v="61.23"/>
    <s v="11/06/2022"/>
    <x v="9"/>
    <x v="5"/>
    <n v="15"/>
    <s v="06-15"/>
  </r>
  <r>
    <x v="3253"/>
    <x v="54"/>
    <n v="62.17"/>
    <n v="62.21"/>
    <n v="31.64"/>
    <s v="11/06/2022"/>
    <x v="9"/>
    <x v="5"/>
    <n v="16"/>
    <s v="06-16"/>
  </r>
  <r>
    <x v="3254"/>
    <x v="81"/>
    <n v="63.87"/>
    <n v="64.36"/>
    <n v="45.64"/>
    <s v="11/06/2022"/>
    <x v="9"/>
    <x v="5"/>
    <n v="17"/>
    <s v="06-17"/>
  </r>
  <r>
    <x v="3255"/>
    <x v="91"/>
    <n v="65.2"/>
    <n v="65.23"/>
    <n v="33.74"/>
    <s v="18/06/2022"/>
    <x v="9"/>
    <x v="5"/>
    <n v="18"/>
    <s v="06-18"/>
  </r>
  <r>
    <x v="3256"/>
    <x v="94"/>
    <n v="63.55"/>
    <n v="63.64"/>
    <n v="44.28"/>
    <s v="18/06/2022"/>
    <x v="9"/>
    <x v="5"/>
    <n v="19"/>
    <s v="06-19"/>
  </r>
  <r>
    <x v="3257"/>
    <x v="53"/>
    <n v="62.96"/>
    <n v="63.02"/>
    <n v="38.08"/>
    <s v="18/06/2022"/>
    <x v="9"/>
    <x v="5"/>
    <n v="20"/>
    <s v="06-20"/>
  </r>
  <r>
    <x v="3258"/>
    <x v="61"/>
    <n v="63.04"/>
    <n v="63.04"/>
    <n v="0"/>
    <s v="18/06/2022"/>
    <x v="9"/>
    <x v="5"/>
    <n v="21"/>
    <s v="06-21"/>
  </r>
  <r>
    <x v="3259"/>
    <x v="81"/>
    <n v="64.52"/>
    <n v="64.56"/>
    <n v="44.26"/>
    <s v="18/06/2022"/>
    <x v="9"/>
    <x v="5"/>
    <n v="22"/>
    <s v="06-22"/>
  </r>
  <r>
    <x v="3260"/>
    <x v="53"/>
    <n v="62.98"/>
    <n v="65.599999999999994"/>
    <n v="56.56"/>
    <s v="18/06/2022"/>
    <x v="9"/>
    <x v="5"/>
    <n v="23"/>
    <s v="06-23"/>
  </r>
  <r>
    <x v="3261"/>
    <x v="69"/>
    <n v="65.569999999999993"/>
    <n v="66.23"/>
    <n v="54.32"/>
    <s v="18/06/2022"/>
    <x v="9"/>
    <x v="5"/>
    <n v="24"/>
    <s v="06-24"/>
  </r>
  <r>
    <x v="3262"/>
    <x v="74"/>
    <n v="64.95"/>
    <n v="65.81"/>
    <n v="50.56"/>
    <s v="25/06/2022"/>
    <x v="9"/>
    <x v="5"/>
    <n v="25"/>
    <s v="06-25"/>
  </r>
  <r>
    <x v="3263"/>
    <x v="61"/>
    <n v="62.24"/>
    <n v="62.25"/>
    <n v="38.07"/>
    <s v="25/06/2022"/>
    <x v="9"/>
    <x v="5"/>
    <n v="26"/>
    <s v="06-26"/>
  </r>
  <r>
    <x v="3264"/>
    <x v="74"/>
    <n v="62.8"/>
    <n v="62.86"/>
    <n v="43.65"/>
    <s v="25/06/2022"/>
    <x v="9"/>
    <x v="5"/>
    <n v="27"/>
    <s v="06-27"/>
  </r>
  <r>
    <x v="3265"/>
    <x v="50"/>
    <n v="62.42"/>
    <n v="62.47"/>
    <n v="43.66"/>
    <s v="25/06/2022"/>
    <x v="9"/>
    <x v="5"/>
    <n v="28"/>
    <s v="06-28"/>
  </r>
  <r>
    <x v="3266"/>
    <x v="103"/>
    <n v="68.19"/>
    <n v="68.2"/>
    <n v="40.549999999999997"/>
    <s v="25/06/2022"/>
    <x v="9"/>
    <x v="5"/>
    <n v="29"/>
    <s v="06-29"/>
  </r>
  <r>
    <x v="3267"/>
    <x v="69"/>
    <n v="62.23"/>
    <n v="65.39"/>
    <n v="53.89"/>
    <s v="25/06/2022"/>
    <x v="9"/>
    <x v="5"/>
    <n v="30"/>
    <s v="06-30"/>
  </r>
  <r>
    <x v="3268"/>
    <x v="70"/>
    <n v="65.41"/>
    <n v="66.06"/>
    <n v="53"/>
    <s v="25/06/2022"/>
    <x v="9"/>
    <x v="6"/>
    <n v="1"/>
    <s v="07-01"/>
  </r>
  <r>
    <x v="3269"/>
    <x v="51"/>
    <n v="63.31"/>
    <n v="63.53"/>
    <n v="50.2"/>
    <s v="02/07/2022"/>
    <x v="9"/>
    <x v="6"/>
    <n v="2"/>
    <s v="07-02"/>
  </r>
  <r>
    <x v="3270"/>
    <x v="49"/>
    <n v="63.06"/>
    <n v="63.25"/>
    <n v="49.39"/>
    <s v="02/07/2022"/>
    <x v="9"/>
    <x v="6"/>
    <n v="3"/>
    <s v="07-03"/>
  </r>
  <r>
    <x v="3271"/>
    <x v="91"/>
    <n v="65.930000000000007"/>
    <n v="66"/>
    <n v="48.09"/>
    <s v="02/07/2022"/>
    <x v="9"/>
    <x v="6"/>
    <n v="4"/>
    <s v="07-04"/>
  </r>
  <r>
    <x v="3272"/>
    <x v="67"/>
    <n v="63.66"/>
    <n v="63.74"/>
    <n v="46.39"/>
    <s v="02/07/2022"/>
    <x v="9"/>
    <x v="6"/>
    <n v="5"/>
    <s v="07-05"/>
  </r>
  <r>
    <x v="3273"/>
    <x v="73"/>
    <n v="62.4"/>
    <n v="63.36"/>
    <n v="54.79"/>
    <s v="02/07/2022"/>
    <x v="9"/>
    <x v="6"/>
    <n v="6"/>
    <s v="07-06"/>
  </r>
  <r>
    <x v="3274"/>
    <x v="74"/>
    <n v="62.5"/>
    <n v="62.92"/>
    <n v="52.55"/>
    <s v="02/07/2022"/>
    <x v="9"/>
    <x v="6"/>
    <n v="7"/>
    <s v="07-07"/>
  </r>
  <r>
    <x v="3275"/>
    <x v="81"/>
    <n v="63.07"/>
    <n v="63.08"/>
    <n v="37.299999999999997"/>
    <s v="02/07/2022"/>
    <x v="9"/>
    <x v="6"/>
    <n v="8"/>
    <s v="07-08"/>
  </r>
  <r>
    <x v="3276"/>
    <x v="61"/>
    <n v="62.12"/>
    <n v="62.15"/>
    <n v="39.24"/>
    <s v="09/07/2022"/>
    <x v="9"/>
    <x v="6"/>
    <n v="9"/>
    <s v="07-09"/>
  </r>
  <r>
    <x v="3277"/>
    <x v="70"/>
    <n v="64.28"/>
    <n v="64.28"/>
    <n v="0"/>
    <s v="09/07/2022"/>
    <x v="9"/>
    <x v="6"/>
    <n v="10"/>
    <s v="07-10"/>
  </r>
  <r>
    <x v="3278"/>
    <x v="85"/>
    <n v="64.739999999999995"/>
    <n v="64.739999999999995"/>
    <n v="0"/>
    <s v="09/07/2022"/>
    <x v="9"/>
    <x v="6"/>
    <n v="11"/>
    <s v="07-11"/>
  </r>
  <r>
    <x v="3279"/>
    <x v="70"/>
    <n v="64.650000000000006"/>
    <n v="64.709999999999994"/>
    <n v="45.93"/>
    <s v="09/07/2022"/>
    <x v="9"/>
    <x v="6"/>
    <n v="12"/>
    <s v="07-12"/>
  </r>
  <r>
    <x v="3280"/>
    <x v="86"/>
    <n v="62.4"/>
    <n v="62.5"/>
    <n v="46.05"/>
    <s v="09/07/2022"/>
    <x v="9"/>
    <x v="6"/>
    <n v="13"/>
    <s v="07-13"/>
  </r>
  <r>
    <x v="3281"/>
    <x v="68"/>
    <n v="61.73"/>
    <n v="61.82"/>
    <n v="35.85"/>
    <s v="09/07/2022"/>
    <x v="9"/>
    <x v="6"/>
    <n v="14"/>
    <s v="07-14"/>
  </r>
  <r>
    <x v="3282"/>
    <x v="72"/>
    <n v="65.650000000000006"/>
    <n v="65.7"/>
    <n v="45.93"/>
    <s v="09/07/2022"/>
    <x v="9"/>
    <x v="6"/>
    <n v="15"/>
    <s v="07-15"/>
  </r>
  <r>
    <x v="3283"/>
    <x v="56"/>
    <n v="62.78"/>
    <n v="63.08"/>
    <n v="51.3"/>
    <s v="16/07/2022"/>
    <x v="9"/>
    <x v="6"/>
    <n v="16"/>
    <s v="07-16"/>
  </r>
  <r>
    <x v="3284"/>
    <x v="32"/>
    <n v="61.85"/>
    <n v="61.88"/>
    <n v="40.18"/>
    <s v="16/07/2022"/>
    <x v="9"/>
    <x v="6"/>
    <n v="17"/>
    <s v="07-17"/>
  </r>
  <r>
    <x v="3285"/>
    <x v="102"/>
    <n v="62.29"/>
    <n v="62.36"/>
    <n v="44.73"/>
    <s v="16/07/2022"/>
    <x v="9"/>
    <x v="6"/>
    <n v="18"/>
    <s v="07-18"/>
  </r>
  <r>
    <x v="3286"/>
    <x v="69"/>
    <n v="61.7"/>
    <n v="61.7"/>
    <n v="0"/>
    <s v="16/07/2022"/>
    <x v="9"/>
    <x v="6"/>
    <n v="19"/>
    <s v="07-19"/>
  </r>
  <r>
    <x v="3287"/>
    <x v="74"/>
    <n v="62.3"/>
    <n v="62.3"/>
    <n v="29.64"/>
    <s v="16/07/2022"/>
    <x v="9"/>
    <x v="6"/>
    <n v="20"/>
    <s v="07-20"/>
  </r>
  <r>
    <x v="3288"/>
    <x v="20"/>
    <n v="61.04"/>
    <n v="61.54"/>
    <n v="51.92"/>
    <s v="16/07/2022"/>
    <x v="9"/>
    <x v="6"/>
    <n v="21"/>
    <s v="07-21"/>
  </r>
  <r>
    <x v="3289"/>
    <x v="82"/>
    <n v="65.11"/>
    <n v="65.12"/>
    <n v="38.619999999999997"/>
    <s v="16/07/2022"/>
    <x v="9"/>
    <x v="6"/>
    <n v="22"/>
    <s v="07-22"/>
  </r>
  <r>
    <x v="3290"/>
    <x v="56"/>
    <n v="64.42"/>
    <n v="64.430000000000007"/>
    <n v="38.24"/>
    <s v="23/07/2022"/>
    <x v="9"/>
    <x v="6"/>
    <n v="23"/>
    <s v="07-23"/>
  </r>
  <r>
    <x v="3291"/>
    <x v="56"/>
    <n v="62.7"/>
    <n v="62.71"/>
    <n v="38.04"/>
    <s v="23/07/2022"/>
    <x v="9"/>
    <x v="6"/>
    <n v="24"/>
    <s v="07-24"/>
  </r>
  <r>
    <x v="3292"/>
    <x v="68"/>
    <n v="64.06"/>
    <n v="65.180000000000007"/>
    <n v="58.74"/>
    <s v="23/07/2022"/>
    <x v="9"/>
    <x v="6"/>
    <n v="25"/>
    <s v="07-25"/>
  </r>
  <r>
    <x v="3293"/>
    <x v="104"/>
    <n v="67.59"/>
    <n v="67.63"/>
    <n v="47.61"/>
    <s v="23/07/2022"/>
    <x v="9"/>
    <x v="6"/>
    <n v="26"/>
    <s v="07-26"/>
  </r>
  <r>
    <x v="3294"/>
    <x v="61"/>
    <n v="63.18"/>
    <n v="63.18"/>
    <n v="0"/>
    <s v="23/07/2022"/>
    <x v="9"/>
    <x v="6"/>
    <n v="27"/>
    <s v="07-27"/>
  </r>
  <r>
    <x v="3295"/>
    <x v="68"/>
    <n v="62.68"/>
    <n v="62.71"/>
    <n v="41.03"/>
    <s v="23/07/2022"/>
    <x v="9"/>
    <x v="6"/>
    <n v="28"/>
    <s v="07-28"/>
  </r>
  <r>
    <x v="3296"/>
    <x v="102"/>
    <n v="65.91"/>
    <n v="66.010000000000005"/>
    <n v="49.64"/>
    <s v="23/07/2022"/>
    <x v="9"/>
    <x v="6"/>
    <n v="29"/>
    <s v="07-29"/>
  </r>
  <r>
    <x v="3297"/>
    <x v="82"/>
    <n v="67.64"/>
    <n v="67.849999999999994"/>
    <n v="45.45"/>
    <s v="30/07/2022"/>
    <x v="9"/>
    <x v="6"/>
    <n v="30"/>
    <s v="07-30"/>
  </r>
  <r>
    <x v="3298"/>
    <x v="88"/>
    <n v="63.75"/>
    <n v="63.76"/>
    <n v="39.299999999999997"/>
    <s v="30/07/2022"/>
    <x v="9"/>
    <x v="6"/>
    <n v="31"/>
    <s v="07-31"/>
  </r>
  <r>
    <x v="3299"/>
    <x v="49"/>
    <n v="62.82"/>
    <n v="62.83"/>
    <n v="33.47"/>
    <s v="30/07/2022"/>
    <x v="9"/>
    <x v="7"/>
    <n v="1"/>
    <s v="08-01"/>
  </r>
  <r>
    <x v="3300"/>
    <x v="75"/>
    <n v="63.89"/>
    <n v="63.98"/>
    <n v="46.94"/>
    <s v="30/07/2022"/>
    <x v="9"/>
    <x v="7"/>
    <n v="2"/>
    <s v="08-02"/>
  </r>
  <r>
    <x v="3301"/>
    <x v="61"/>
    <n v="62.74"/>
    <n v="62.75"/>
    <n v="36.4"/>
    <s v="30/07/2022"/>
    <x v="9"/>
    <x v="7"/>
    <n v="3"/>
    <s v="08-03"/>
  </r>
  <r>
    <x v="3302"/>
    <x v="61"/>
    <n v="62.37"/>
    <n v="62.38"/>
    <n v="36.200000000000003"/>
    <s v="30/07/2022"/>
    <x v="9"/>
    <x v="7"/>
    <n v="4"/>
    <s v="08-04"/>
  </r>
  <r>
    <x v="3303"/>
    <x v="56"/>
    <n v="63.38"/>
    <n v="63.39"/>
    <n v="38.090000000000003"/>
    <s v="30/07/2022"/>
    <x v="9"/>
    <x v="7"/>
    <n v="5"/>
    <s v="08-05"/>
  </r>
  <r>
    <x v="3304"/>
    <x v="73"/>
    <n v="64.599999999999994"/>
    <n v="64.61"/>
    <n v="40.25"/>
    <s v="06/08/2022"/>
    <x v="9"/>
    <x v="7"/>
    <n v="6"/>
    <s v="08-06"/>
  </r>
  <r>
    <x v="3305"/>
    <x v="70"/>
    <n v="64.180000000000007"/>
    <n v="64.2"/>
    <n v="40.840000000000003"/>
    <s v="06/08/2022"/>
    <x v="9"/>
    <x v="7"/>
    <n v="7"/>
    <s v="08-07"/>
  </r>
  <r>
    <x v="3306"/>
    <x v="70"/>
    <n v="63.84"/>
    <n v="64.06"/>
    <n v="50.9"/>
    <s v="06/08/2022"/>
    <x v="9"/>
    <x v="7"/>
    <n v="8"/>
    <s v="08-08"/>
  </r>
  <r>
    <x v="3307"/>
    <x v="40"/>
    <n v="62.41"/>
    <n v="62.44"/>
    <n v="40.93"/>
    <s v="06/08/2022"/>
    <x v="9"/>
    <x v="7"/>
    <n v="9"/>
    <s v="08-09"/>
  </r>
  <r>
    <x v="3308"/>
    <x v="50"/>
    <n v="62.86"/>
    <n v="63.1"/>
    <n v="50.39"/>
    <s v="06/08/2022"/>
    <x v="9"/>
    <x v="7"/>
    <n v="10"/>
    <s v="08-10"/>
  </r>
  <r>
    <x v="3309"/>
    <x v="50"/>
    <n v="63.56"/>
    <n v="63.56"/>
    <n v="32.049999999999997"/>
    <s v="06/08/2022"/>
    <x v="9"/>
    <x v="7"/>
    <n v="11"/>
    <s v="08-11"/>
  </r>
  <r>
    <x v="3310"/>
    <x v="75"/>
    <n v="63.41"/>
    <n v="63.41"/>
    <n v="27.64"/>
    <s v="06/08/2022"/>
    <x v="9"/>
    <x v="7"/>
    <n v="12"/>
    <s v="08-12"/>
  </r>
  <r>
    <x v="3311"/>
    <x v="81"/>
    <n v="63.88"/>
    <n v="63.89"/>
    <n v="39.26"/>
    <s v="13/08/2022"/>
    <x v="9"/>
    <x v="7"/>
    <n v="13"/>
    <s v="08-13"/>
  </r>
  <r>
    <x v="3312"/>
    <x v="51"/>
    <n v="62.52"/>
    <n v="62.53"/>
    <n v="34.96"/>
    <s v="13/08/2022"/>
    <x v="9"/>
    <x v="7"/>
    <n v="14"/>
    <s v="08-14"/>
  </r>
  <r>
    <x v="3313"/>
    <x v="58"/>
    <n v="62.15"/>
    <n v="62.21"/>
    <n v="43.7"/>
    <s v="13/08/2022"/>
    <x v="9"/>
    <x v="7"/>
    <n v="15"/>
    <s v="08-15"/>
  </r>
  <r>
    <x v="3314"/>
    <x v="43"/>
    <n v="65.03"/>
    <n v="65.05"/>
    <n v="35.020000000000003"/>
    <s v="13/08/2022"/>
    <x v="9"/>
    <x v="7"/>
    <n v="16"/>
    <s v="08-16"/>
  </r>
  <r>
    <x v="3315"/>
    <x v="49"/>
    <n v="65.099999999999994"/>
    <n v="65.23"/>
    <n v="49.96"/>
    <s v="13/08/2022"/>
    <x v="9"/>
    <x v="7"/>
    <n v="17"/>
    <s v="08-17"/>
  </r>
  <r>
    <x v="3316"/>
    <x v="72"/>
    <n v="66.55"/>
    <n v="66.58"/>
    <n v="41.54"/>
    <s v="13/08/2022"/>
    <x v="9"/>
    <x v="7"/>
    <n v="18"/>
    <s v="08-18"/>
  </r>
  <r>
    <x v="3317"/>
    <x v="42"/>
    <m/>
    <m/>
    <m/>
    <s v="13/08/2022"/>
    <x v="9"/>
    <x v="7"/>
    <n v="19"/>
    <s v="08-19"/>
  </r>
  <r>
    <x v="3318"/>
    <x v="51"/>
    <n v="63.33"/>
    <n v="64.47"/>
    <n v="52.35"/>
    <s v="20/08/2022"/>
    <x v="9"/>
    <x v="7"/>
    <n v="20"/>
    <s v="08-20"/>
  </r>
  <r>
    <x v="3319"/>
    <x v="61"/>
    <n v="62.67"/>
    <n v="62.68"/>
    <n v="36.17"/>
    <s v="20/08/2022"/>
    <x v="9"/>
    <x v="7"/>
    <n v="21"/>
    <s v="08-21"/>
  </r>
  <r>
    <x v="3320"/>
    <x v="49"/>
    <n v="62.65"/>
    <n v="62.67"/>
    <n v="38.409999999999997"/>
    <s v="20/08/2022"/>
    <x v="9"/>
    <x v="7"/>
    <n v="22"/>
    <s v="08-22"/>
  </r>
  <r>
    <x v="3321"/>
    <x v="50"/>
    <n v="61.86"/>
    <n v="61.91"/>
    <n v="42.51"/>
    <s v="20/08/2022"/>
    <x v="9"/>
    <x v="7"/>
    <n v="23"/>
    <s v="08-23"/>
  </r>
  <r>
    <x v="3322"/>
    <x v="74"/>
    <n v="64.52"/>
    <n v="64.53"/>
    <n v="39.380000000000003"/>
    <s v="20/08/2022"/>
    <x v="9"/>
    <x v="7"/>
    <n v="24"/>
    <s v="08-24"/>
  </r>
  <r>
    <x v="3323"/>
    <x v="47"/>
    <n v="61.97"/>
    <n v="61.97"/>
    <n v="28.94"/>
    <s v="20/08/2022"/>
    <x v="9"/>
    <x v="7"/>
    <n v="25"/>
    <s v="08-25"/>
  </r>
  <r>
    <x v="3324"/>
    <x v="67"/>
    <n v="65.099999999999994"/>
    <n v="65.099999999999994"/>
    <n v="34.54"/>
    <s v="20/08/2022"/>
    <x v="9"/>
    <x v="7"/>
    <n v="26"/>
    <s v="08-26"/>
  </r>
  <r>
    <x v="3325"/>
    <x v="74"/>
    <n v="64.08"/>
    <n v="64.2"/>
    <n v="39.79"/>
    <s v="27/08/2022"/>
    <x v="9"/>
    <x v="7"/>
    <n v="27"/>
    <s v="08-27"/>
  </r>
  <r>
    <x v="3326"/>
    <x v="56"/>
    <n v="63.27"/>
    <n v="63.27"/>
    <n v="27.64"/>
    <s v="27/08/2022"/>
    <x v="9"/>
    <x v="7"/>
    <n v="28"/>
    <s v="08-28"/>
  </r>
  <r>
    <x v="3327"/>
    <x v="70"/>
    <n v="63.88"/>
    <n v="63.92"/>
    <n v="43.22"/>
    <s v="27/08/2022"/>
    <x v="9"/>
    <x v="7"/>
    <n v="29"/>
    <s v="08-29"/>
  </r>
  <r>
    <x v="3328"/>
    <x v="75"/>
    <n v="65.08"/>
    <n v="65.12"/>
    <n v="44.95"/>
    <s v="27/08/2022"/>
    <x v="9"/>
    <x v="7"/>
    <n v="30"/>
    <s v="08-30"/>
  </r>
  <r>
    <x v="3329"/>
    <x v="81"/>
    <n v="63.02"/>
    <n v="63.04"/>
    <n v="39.32"/>
    <s v="27/08/2022"/>
    <x v="9"/>
    <x v="7"/>
    <n v="31"/>
    <s v="08-31"/>
  </r>
  <r>
    <x v="3330"/>
    <x v="53"/>
    <n v="62.4"/>
    <n v="62.44"/>
    <n v="42.94"/>
    <s v="27/08/2022"/>
    <x v="9"/>
    <x v="8"/>
    <n v="1"/>
    <s v="09-01"/>
  </r>
  <r>
    <x v="3331"/>
    <x v="73"/>
    <n v="64.97"/>
    <n v="64.98"/>
    <n v="36.369999999999997"/>
    <s v="27/08/2022"/>
    <x v="9"/>
    <x v="8"/>
    <n v="2"/>
    <s v="09-02"/>
  </r>
  <r>
    <x v="3332"/>
    <x v="49"/>
    <n v="63.26"/>
    <n v="63.26"/>
    <n v="0"/>
    <s v="03/09/2022"/>
    <x v="9"/>
    <x v="8"/>
    <n v="3"/>
    <s v="09-03"/>
  </r>
  <r>
    <x v="3333"/>
    <x v="88"/>
    <n v="63.55"/>
    <n v="63.55"/>
    <n v="0"/>
    <s v="03/09/2022"/>
    <x v="9"/>
    <x v="8"/>
    <n v="4"/>
    <s v="09-04"/>
  </r>
  <r>
    <x v="3334"/>
    <x v="82"/>
    <n v="64.900000000000006"/>
    <n v="64.97"/>
    <n v="46.87"/>
    <s v="03/09/2022"/>
    <x v="9"/>
    <x v="8"/>
    <n v="5"/>
    <s v="09-05"/>
  </r>
  <r>
    <x v="3335"/>
    <x v="55"/>
    <n v="62.33"/>
    <n v="62.34"/>
    <n v="32.74"/>
    <s v="03/09/2022"/>
    <x v="9"/>
    <x v="8"/>
    <n v="6"/>
    <s v="09-06"/>
  </r>
  <r>
    <x v="3336"/>
    <x v="91"/>
    <n v="63.57"/>
    <n v="63.58"/>
    <n v="37.56"/>
    <s v="03/09/2022"/>
    <x v="9"/>
    <x v="8"/>
    <n v="7"/>
    <s v="09-07"/>
  </r>
  <r>
    <x v="3337"/>
    <x v="58"/>
    <n v="62.56"/>
    <n v="62.67"/>
    <n v="47"/>
    <s v="03/09/2022"/>
    <x v="9"/>
    <x v="8"/>
    <n v="8"/>
    <s v="09-08"/>
  </r>
  <r>
    <x v="3338"/>
    <x v="75"/>
    <n v="63.98"/>
    <n v="63.98"/>
    <n v="0"/>
    <s v="03/09/2022"/>
    <x v="9"/>
    <x v="8"/>
    <n v="9"/>
    <s v="09-09"/>
  </r>
  <r>
    <x v="3339"/>
    <x v="56"/>
    <n v="63.36"/>
    <n v="63.36"/>
    <n v="0"/>
    <s v="10/09/2022"/>
    <x v="9"/>
    <x v="8"/>
    <n v="10"/>
    <s v="09-10"/>
  </r>
  <r>
    <x v="3340"/>
    <x v="61"/>
    <n v="62.64"/>
    <n v="62.64"/>
    <n v="0"/>
    <s v="10/09/2022"/>
    <x v="9"/>
    <x v="8"/>
    <n v="11"/>
    <s v="09-11"/>
  </r>
  <r>
    <x v="3341"/>
    <x v="10"/>
    <n v="58.5"/>
    <n v="58.59"/>
    <n v="41.98"/>
    <s v="10/09/2022"/>
    <x v="9"/>
    <x v="8"/>
    <n v="12"/>
    <s v="09-12"/>
  </r>
  <r>
    <x v="3342"/>
    <x v="23"/>
    <n v="61.21"/>
    <n v="61.38"/>
    <n v="47.05"/>
    <s v="10/09/2022"/>
    <x v="9"/>
    <x v="8"/>
    <n v="13"/>
    <s v="09-13"/>
  </r>
  <r>
    <x v="3343"/>
    <x v="13"/>
    <n v="60.47"/>
    <n v="60.59"/>
    <n v="45.14"/>
    <s v="10/09/2022"/>
    <x v="9"/>
    <x v="8"/>
    <n v="14"/>
    <s v="09-14"/>
  </r>
  <r>
    <x v="3344"/>
    <x v="75"/>
    <n v="65.31"/>
    <n v="65.349999999999994"/>
    <n v="45.53"/>
    <s v="10/09/2022"/>
    <x v="9"/>
    <x v="8"/>
    <n v="15"/>
    <s v="09-15"/>
  </r>
  <r>
    <x v="3345"/>
    <x v="56"/>
    <n v="65.41"/>
    <n v="65.569999999999993"/>
    <n v="43.28"/>
    <s v="10/09/2022"/>
    <x v="9"/>
    <x v="8"/>
    <n v="16"/>
    <s v="09-16"/>
  </r>
  <r>
    <x v="3346"/>
    <x v="55"/>
    <n v="63.59"/>
    <n v="63.65"/>
    <n v="44.8"/>
    <s v="17/09/2022"/>
    <x v="9"/>
    <x v="8"/>
    <n v="17"/>
    <s v="09-17"/>
  </r>
  <r>
    <x v="3347"/>
    <x v="55"/>
    <n v="62.33"/>
    <n v="62.43"/>
    <n v="46.03"/>
    <s v="17/09/2022"/>
    <x v="9"/>
    <x v="8"/>
    <n v="18"/>
    <s v="09-18"/>
  </r>
  <r>
    <x v="3348"/>
    <x v="82"/>
    <n v="63.81"/>
    <n v="63.91"/>
    <n v="47.27"/>
    <s v="17/09/2022"/>
    <x v="9"/>
    <x v="8"/>
    <n v="19"/>
    <s v="09-19"/>
  </r>
  <r>
    <x v="3349"/>
    <x v="47"/>
    <n v="61.73"/>
    <n v="61.78"/>
    <n v="41.69"/>
    <s v="17/09/2022"/>
    <x v="9"/>
    <x v="8"/>
    <n v="20"/>
    <s v="09-20"/>
  </r>
  <r>
    <x v="3350"/>
    <x v="75"/>
    <n v="62.24"/>
    <n v="62.46"/>
    <n v="49.47"/>
    <s v="17/09/2022"/>
    <x v="9"/>
    <x v="8"/>
    <n v="21"/>
    <s v="09-21"/>
  </r>
  <r>
    <x v="3351"/>
    <x v="56"/>
    <n v="64.08"/>
    <n v="64.13"/>
    <n v="44.57"/>
    <s v="17/09/2022"/>
    <x v="9"/>
    <x v="8"/>
    <n v="22"/>
    <s v="09-22"/>
  </r>
  <r>
    <x v="3352"/>
    <x v="67"/>
    <n v="62.26"/>
    <n v="62.3"/>
    <n v="41.8"/>
    <s v="17/09/2022"/>
    <x v="9"/>
    <x v="8"/>
    <n v="23"/>
    <s v="09-23"/>
  </r>
  <r>
    <x v="3353"/>
    <x v="50"/>
    <n v="62.96"/>
    <n v="63.03"/>
    <n v="45.06"/>
    <s v="24/09/2022"/>
    <x v="9"/>
    <x v="8"/>
    <n v="24"/>
    <s v="09-24"/>
  </r>
  <r>
    <x v="3354"/>
    <x v="51"/>
    <n v="63.69"/>
    <n v="63.69"/>
    <n v="0"/>
    <s v="24/09/2022"/>
    <x v="9"/>
    <x v="8"/>
    <n v="25"/>
    <s v="09-25"/>
  </r>
  <r>
    <x v="3355"/>
    <x v="71"/>
    <n v="63.9"/>
    <n v="63.9"/>
    <n v="32.479999999999997"/>
    <s v="24/09/2022"/>
    <x v="9"/>
    <x v="8"/>
    <n v="26"/>
    <s v="09-26"/>
  </r>
  <r>
    <x v="3356"/>
    <x v="69"/>
    <n v="64.09"/>
    <n v="64.09"/>
    <n v="0"/>
    <s v="24/09/2022"/>
    <x v="9"/>
    <x v="8"/>
    <n v="27"/>
    <s v="09-27"/>
  </r>
  <r>
    <x v="3357"/>
    <x v="71"/>
    <n v="65.63"/>
    <n v="65.63"/>
    <n v="0"/>
    <s v="24/09/2022"/>
    <x v="9"/>
    <x v="8"/>
    <n v="28"/>
    <s v="09-28"/>
  </r>
  <r>
    <x v="3358"/>
    <x v="73"/>
    <n v="64.12"/>
    <n v="64.13"/>
    <n v="36.64"/>
    <s v="24/09/2022"/>
    <x v="9"/>
    <x v="8"/>
    <n v="29"/>
    <s v="09-29"/>
  </r>
  <r>
    <x v="3359"/>
    <x v="85"/>
    <n v="66.989999999999995"/>
    <n v="66.989999999999995"/>
    <n v="29.34"/>
    <s v="24/09/2022"/>
    <x v="9"/>
    <x v="8"/>
    <n v="30"/>
    <s v="09-30"/>
  </r>
  <r>
    <x v="3360"/>
    <x v="91"/>
    <n v="69.17"/>
    <n v="69.3"/>
    <n v="47.62"/>
    <s v="01/10/2022"/>
    <x v="9"/>
    <x v="9"/>
    <n v="1"/>
    <s v="10-01"/>
  </r>
  <r>
    <x v="3361"/>
    <x v="53"/>
    <n v="63.7"/>
    <n v="63.73"/>
    <n v="42.35"/>
    <s v="01/10/2022"/>
    <x v="9"/>
    <x v="9"/>
    <n v="2"/>
    <s v="10-02"/>
  </r>
  <r>
    <x v="3362"/>
    <x v="59"/>
    <n v="62.37"/>
    <n v="62.47"/>
    <n v="40.35"/>
    <s v="01/10/2022"/>
    <x v="9"/>
    <x v="9"/>
    <n v="3"/>
    <s v="10-03"/>
  </r>
  <r>
    <x v="3363"/>
    <x v="52"/>
    <n v="64.62"/>
    <n v="64.63"/>
    <n v="38.71"/>
    <s v="01/10/2022"/>
    <x v="9"/>
    <x v="9"/>
    <n v="4"/>
    <s v="10-04"/>
  </r>
  <r>
    <x v="3364"/>
    <x v="70"/>
    <n v="65.849999999999994"/>
    <n v="65.86"/>
    <n v="37.17"/>
    <s v="01/10/2022"/>
    <x v="9"/>
    <x v="9"/>
    <n v="5"/>
    <s v="10-05"/>
  </r>
  <r>
    <x v="3365"/>
    <x v="71"/>
    <n v="65.14"/>
    <n v="65.16"/>
    <n v="35.61"/>
    <s v="01/10/2022"/>
    <x v="9"/>
    <x v="9"/>
    <n v="6"/>
    <s v="10-06"/>
  </r>
  <r>
    <x v="3366"/>
    <x v="71"/>
    <n v="63.7"/>
    <n v="63.73"/>
    <n v="41.05"/>
    <s v="01/10/2022"/>
    <x v="9"/>
    <x v="9"/>
    <n v="7"/>
    <s v="10-07"/>
  </r>
  <r>
    <x v="3367"/>
    <x v="59"/>
    <n v="62.79"/>
    <n v="62.79"/>
    <n v="0"/>
    <s v="08/10/2022"/>
    <x v="9"/>
    <x v="9"/>
    <n v="8"/>
    <s v="10-08"/>
  </r>
  <r>
    <x v="3368"/>
    <x v="56"/>
    <n v="62.14"/>
    <n v="62.14"/>
    <n v="0"/>
    <s v="08/10/2022"/>
    <x v="9"/>
    <x v="9"/>
    <n v="9"/>
    <s v="10-09"/>
  </r>
  <r>
    <x v="3369"/>
    <x v="71"/>
    <n v="64.28"/>
    <n v="64.290000000000006"/>
    <n v="28.54"/>
    <s v="08/10/2022"/>
    <x v="9"/>
    <x v="9"/>
    <n v="10"/>
    <s v="10-10"/>
  </r>
  <r>
    <x v="3370"/>
    <x v="59"/>
    <n v="63.55"/>
    <n v="63.62"/>
    <n v="43.97"/>
    <s v="08/10/2022"/>
    <x v="9"/>
    <x v="9"/>
    <n v="11"/>
    <s v="10-11"/>
  </r>
  <r>
    <x v="3371"/>
    <x v="105"/>
    <n v="65.94"/>
    <n v="65.959999999999994"/>
    <n v="41.94"/>
    <s v="08/10/2022"/>
    <x v="9"/>
    <x v="9"/>
    <n v="12"/>
    <s v="10-12"/>
  </r>
  <r>
    <x v="3372"/>
    <x v="20"/>
    <n v="63.56"/>
    <n v="63.62"/>
    <n v="38.76"/>
    <s v="08/10/2022"/>
    <x v="9"/>
    <x v="9"/>
    <n v="13"/>
    <s v="10-13"/>
  </r>
  <r>
    <x v="3373"/>
    <x v="74"/>
    <n v="63.54"/>
    <n v="63.55"/>
    <n v="35.880000000000003"/>
    <s v="08/10/2022"/>
    <x v="9"/>
    <x v="9"/>
    <n v="14"/>
    <s v="10-14"/>
  </r>
  <r>
    <x v="3374"/>
    <x v="59"/>
    <n v="63.17"/>
    <n v="63.18"/>
    <n v="26.74"/>
    <s v="15/10/2022"/>
    <x v="9"/>
    <x v="9"/>
    <n v="15"/>
    <s v="10-15"/>
  </r>
  <r>
    <x v="3375"/>
    <x v="68"/>
    <n v="62.97"/>
    <n v="62.99"/>
    <n v="39.96"/>
    <s v="15/10/2022"/>
    <x v="9"/>
    <x v="9"/>
    <n v="16"/>
    <s v="10-16"/>
  </r>
  <r>
    <x v="3376"/>
    <x v="81"/>
    <n v="63.66"/>
    <n v="63.7"/>
    <n v="43.84"/>
    <s v="15/10/2022"/>
    <x v="9"/>
    <x v="9"/>
    <n v="17"/>
    <s v="10-17"/>
  </r>
  <r>
    <x v="3377"/>
    <x v="61"/>
    <n v="64.7"/>
    <n v="64.77"/>
    <n v="42.69"/>
    <s v="15/10/2022"/>
    <x v="9"/>
    <x v="9"/>
    <n v="18"/>
    <s v="10-18"/>
  </r>
  <r>
    <x v="3378"/>
    <x v="72"/>
    <n v="62.53"/>
    <n v="62.54"/>
    <n v="26.84"/>
    <s v="15/10/2022"/>
    <x v="9"/>
    <x v="9"/>
    <n v="19"/>
    <s v="10-19"/>
  </r>
  <r>
    <x v="3379"/>
    <x v="47"/>
    <n v="62.85"/>
    <n v="62.85"/>
    <n v="0"/>
    <s v="15/10/2022"/>
    <x v="9"/>
    <x v="9"/>
    <n v="20"/>
    <s v="10-20"/>
  </r>
  <r>
    <x v="3380"/>
    <x v="10"/>
    <n v="59.15"/>
    <n v="59.4"/>
    <n v="41.71"/>
    <s v="15/10/2022"/>
    <x v="9"/>
    <x v="9"/>
    <n v="21"/>
    <s v="10-21"/>
  </r>
  <r>
    <x v="3381"/>
    <x v="43"/>
    <n v="63.41"/>
    <n v="63.44"/>
    <n v="40.65"/>
    <s v="22/10/2022"/>
    <x v="9"/>
    <x v="9"/>
    <n v="22"/>
    <s v="10-22"/>
  </r>
  <r>
    <x v="3382"/>
    <x v="56"/>
    <n v="63.17"/>
    <n v="63.27"/>
    <n v="46.45"/>
    <s v="22/10/2022"/>
    <x v="9"/>
    <x v="9"/>
    <n v="23"/>
    <s v="10-23"/>
  </r>
  <r>
    <x v="3383"/>
    <x v="73"/>
    <n v="64.55"/>
    <n v="64.55"/>
    <n v="32.04"/>
    <s v="22/10/2022"/>
    <x v="9"/>
    <x v="9"/>
    <n v="24"/>
    <s v="10-24"/>
  </r>
  <r>
    <x v="3384"/>
    <x v="47"/>
    <n v="62.76"/>
    <n v="62.79"/>
    <n v="41.35"/>
    <s v="22/10/2022"/>
    <x v="9"/>
    <x v="9"/>
    <n v="25"/>
    <s v="10-25"/>
  </r>
  <r>
    <x v="3385"/>
    <x v="74"/>
    <n v="65.599999999999994"/>
    <n v="65.63"/>
    <n v="43.79"/>
    <s v="22/10/2022"/>
    <x v="9"/>
    <x v="9"/>
    <n v="26"/>
    <s v="10-26"/>
  </r>
  <r>
    <x v="3386"/>
    <x v="20"/>
    <n v="62.74"/>
    <n v="62.79"/>
    <n v="43.22"/>
    <s v="22/10/2022"/>
    <x v="9"/>
    <x v="9"/>
    <n v="27"/>
    <s v="10-27"/>
  </r>
  <r>
    <x v="3387"/>
    <x v="53"/>
    <n v="63.39"/>
    <n v="63.47"/>
    <n v="45.87"/>
    <s v="22/10/2022"/>
    <x v="9"/>
    <x v="9"/>
    <n v="28"/>
    <s v="10-28"/>
  </r>
  <r>
    <x v="3388"/>
    <x v="48"/>
    <n v="63.74"/>
    <n v="63.89"/>
    <n v="49.42"/>
    <s v="29/10/2022"/>
    <x v="9"/>
    <x v="9"/>
    <n v="29"/>
    <s v="10-29"/>
  </r>
  <r>
    <x v="3389"/>
    <x v="40"/>
    <n v="62.34"/>
    <n v="62.34"/>
    <n v="0"/>
    <s v="29/10/2022"/>
    <x v="9"/>
    <x v="9"/>
    <n v="30"/>
    <s v="10-30"/>
  </r>
  <r>
    <x v="3390"/>
    <x v="47"/>
    <n v="62.39"/>
    <n v="62.41"/>
    <n v="39.159999999999997"/>
    <s v="29/10/2022"/>
    <x v="9"/>
    <x v="9"/>
    <n v="31"/>
    <s v="10-31"/>
  </r>
  <r>
    <x v="3391"/>
    <x v="37"/>
    <n v="60.07"/>
    <n v="60.09"/>
    <n v="34.770000000000003"/>
    <s v="29/10/2022"/>
    <x v="9"/>
    <x v="10"/>
    <n v="1"/>
    <s v="11-01"/>
  </r>
  <r>
    <x v="3392"/>
    <x v="30"/>
    <n v="62.88"/>
    <n v="62.88"/>
    <n v="31.34"/>
    <s v="29/10/2022"/>
    <x v="9"/>
    <x v="10"/>
    <n v="2"/>
    <s v="11-02"/>
  </r>
  <r>
    <x v="3393"/>
    <x v="22"/>
    <n v="62.57"/>
    <n v="62.57"/>
    <n v="0"/>
    <s v="29/10/2022"/>
    <x v="9"/>
    <x v="10"/>
    <n v="3"/>
    <s v="11-03"/>
  </r>
  <r>
    <x v="3394"/>
    <x v="55"/>
    <n v="63.43"/>
    <n v="63.45"/>
    <n v="40.32"/>
    <s v="29/10/2022"/>
    <x v="9"/>
    <x v="10"/>
    <n v="4"/>
    <s v="11-04"/>
  </r>
  <r>
    <x v="3395"/>
    <x v="5"/>
    <n v="61.75"/>
    <n v="61.77"/>
    <n v="36.96"/>
    <s v="05/11/2022"/>
    <x v="9"/>
    <x v="10"/>
    <n v="5"/>
    <s v="11-05"/>
  </r>
  <r>
    <x v="3396"/>
    <x v="39"/>
    <n v="60.9"/>
    <n v="61.05"/>
    <n v="46.32"/>
    <s v="05/11/2022"/>
    <x v="9"/>
    <x v="10"/>
    <n v="6"/>
    <s v="11-06"/>
  </r>
  <r>
    <x v="3397"/>
    <x v="45"/>
    <n v="61.99"/>
    <n v="62.45"/>
    <n v="51.15"/>
    <s v="05/11/2022"/>
    <x v="9"/>
    <x v="10"/>
    <n v="7"/>
    <s v="11-07"/>
  </r>
  <r>
    <x v="3398"/>
    <x v="12"/>
    <n v="60.24"/>
    <n v="60.34"/>
    <n v="35.47"/>
    <s v="05/11/2022"/>
    <x v="9"/>
    <x v="10"/>
    <n v="8"/>
    <s v="11-08"/>
  </r>
  <r>
    <x v="3399"/>
    <x v="11"/>
    <n v="60.76"/>
    <n v="60.78"/>
    <n v="37.51"/>
    <s v="05/11/2022"/>
    <x v="9"/>
    <x v="10"/>
    <n v="9"/>
    <s v="11-09"/>
  </r>
  <r>
    <x v="3400"/>
    <x v="27"/>
    <n v="66.209999999999994"/>
    <n v="66.22"/>
    <n v="40.799999999999997"/>
    <s v="05/11/2022"/>
    <x v="9"/>
    <x v="10"/>
    <n v="10"/>
    <s v="11-10"/>
  </r>
  <r>
    <x v="3401"/>
    <x v="58"/>
    <n v="64.45"/>
    <n v="64.5"/>
    <n v="44.82"/>
    <s v="05/11/2022"/>
    <x v="9"/>
    <x v="10"/>
    <n v="11"/>
    <s v="11-11"/>
  </r>
  <r>
    <x v="3402"/>
    <x v="11"/>
    <n v="62.73"/>
    <n v="62.78"/>
    <n v="43.73"/>
    <s v="12/11/2022"/>
    <x v="9"/>
    <x v="10"/>
    <n v="12"/>
    <s v="11-12"/>
  </r>
  <r>
    <x v="3403"/>
    <x v="24"/>
    <n v="62.63"/>
    <n v="62.66"/>
    <n v="39.92"/>
    <s v="12/11/2022"/>
    <x v="9"/>
    <x v="10"/>
    <n v="13"/>
    <s v="11-13"/>
  </r>
  <r>
    <x v="3404"/>
    <x v="44"/>
    <n v="65.52"/>
    <n v="65.52"/>
    <n v="0"/>
    <s v="12/11/2022"/>
    <x v="9"/>
    <x v="10"/>
    <n v="14"/>
    <s v="11-14"/>
  </r>
  <r>
    <x v="3405"/>
    <x v="22"/>
    <n v="61.72"/>
    <n v="61.72"/>
    <n v="0"/>
    <s v="12/11/2022"/>
    <x v="9"/>
    <x v="10"/>
    <n v="15"/>
    <s v="11-15"/>
  </r>
  <r>
    <x v="3406"/>
    <x v="23"/>
    <n v="62.35"/>
    <n v="62.36"/>
    <n v="34.659999999999997"/>
    <s v="12/11/2022"/>
    <x v="9"/>
    <x v="10"/>
    <n v="16"/>
    <s v="11-16"/>
  </r>
  <r>
    <x v="3407"/>
    <x v="8"/>
    <n v="60.23"/>
    <n v="60.23"/>
    <n v="29.14"/>
    <s v="12/11/2022"/>
    <x v="9"/>
    <x v="10"/>
    <n v="17"/>
    <s v="11-17"/>
  </r>
  <r>
    <x v="3408"/>
    <x v="53"/>
    <n v="64.2"/>
    <n v="64.27"/>
    <n v="46.49"/>
    <s v="12/11/2022"/>
    <x v="9"/>
    <x v="10"/>
    <n v="18"/>
    <s v="11-18"/>
  </r>
  <r>
    <x v="3409"/>
    <x v="11"/>
    <n v="64.430000000000007"/>
    <n v="64.47"/>
    <n v="34.54"/>
    <s v="19/11/2022"/>
    <x v="9"/>
    <x v="10"/>
    <n v="19"/>
    <s v="11-19"/>
  </r>
  <r>
    <x v="3410"/>
    <x v="45"/>
    <n v="64.489999999999995"/>
    <n v="64.5"/>
    <n v="39.5"/>
    <s v="19/11/2022"/>
    <x v="9"/>
    <x v="10"/>
    <n v="20"/>
    <s v="11-20"/>
  </r>
  <r>
    <x v="3411"/>
    <x v="55"/>
    <n v="65.150000000000006"/>
    <n v="65.150000000000006"/>
    <n v="26.54"/>
    <s v="19/11/2022"/>
    <x v="9"/>
    <x v="10"/>
    <n v="21"/>
    <s v="11-21"/>
  </r>
  <r>
    <x v="3412"/>
    <x v="28"/>
    <n v="65.040000000000006"/>
    <n v="65.040000000000006"/>
    <n v="31"/>
    <s v="19/11/2022"/>
    <x v="9"/>
    <x v="10"/>
    <n v="22"/>
    <s v="11-22"/>
  </r>
  <r>
    <x v="3413"/>
    <x v="24"/>
    <n v="61.75"/>
    <n v="61.77"/>
    <n v="31.35"/>
    <s v="19/11/2022"/>
    <x v="9"/>
    <x v="10"/>
    <n v="23"/>
    <s v="11-23"/>
  </r>
  <r>
    <x v="3414"/>
    <x v="4"/>
    <n v="62.93"/>
    <n v="63.09"/>
    <n v="48.84"/>
    <s v="19/11/2022"/>
    <x v="9"/>
    <x v="10"/>
    <n v="24"/>
    <s v="11-24"/>
  </r>
  <r>
    <x v="3415"/>
    <x v="47"/>
    <n v="65.64"/>
    <n v="65.67"/>
    <n v="43.93"/>
    <s v="19/11/2022"/>
    <x v="9"/>
    <x v="10"/>
    <n v="25"/>
    <s v="11-25"/>
  </r>
  <r>
    <x v="3416"/>
    <x v="11"/>
    <n v="62.06"/>
    <n v="62.06"/>
    <n v="34.47"/>
    <s v="26/11/2022"/>
    <x v="9"/>
    <x v="10"/>
    <n v="26"/>
    <s v="11-26"/>
  </r>
  <r>
    <x v="3417"/>
    <x v="33"/>
    <n v="62.75"/>
    <n v="62.75"/>
    <n v="0"/>
    <s v="26/11/2022"/>
    <x v="9"/>
    <x v="10"/>
    <n v="27"/>
    <s v="11-27"/>
  </r>
  <r>
    <x v="3418"/>
    <x v="55"/>
    <n v="64.59"/>
    <n v="64.650000000000006"/>
    <n v="46.42"/>
    <s v="26/11/2022"/>
    <x v="9"/>
    <x v="10"/>
    <n v="28"/>
    <s v="11-28"/>
  </r>
  <r>
    <x v="3419"/>
    <x v="4"/>
    <n v="66.13"/>
    <n v="66.16"/>
    <n v="44.24"/>
    <s v="26/11/2022"/>
    <x v="9"/>
    <x v="10"/>
    <n v="29"/>
    <s v="11-29"/>
  </r>
  <r>
    <x v="3420"/>
    <x v="20"/>
    <n v="66.78"/>
    <n v="66.8"/>
    <n v="43.32"/>
    <s v="26/11/2022"/>
    <x v="9"/>
    <x v="10"/>
    <n v="30"/>
    <s v="11-30"/>
  </r>
  <r>
    <x v="3421"/>
    <x v="39"/>
    <n v="63.72"/>
    <n v="63.8"/>
    <n v="46.41"/>
    <s v="26/11/2022"/>
    <x v="9"/>
    <x v="11"/>
    <n v="1"/>
    <s v="12-01"/>
  </r>
  <r>
    <x v="3422"/>
    <x v="33"/>
    <n v="61.6"/>
    <n v="61.81"/>
    <n v="48.41"/>
    <s v="26/11/2022"/>
    <x v="9"/>
    <x v="11"/>
    <n v="2"/>
    <s v="12-02"/>
  </r>
  <r>
    <x v="3423"/>
    <x v="22"/>
    <n v="60.38"/>
    <n v="60.38"/>
    <n v="0"/>
    <s v="03/12/2022"/>
    <x v="9"/>
    <x v="11"/>
    <n v="3"/>
    <s v="12-03"/>
  </r>
  <r>
    <x v="3424"/>
    <x v="42"/>
    <m/>
    <m/>
    <m/>
    <s v="03/12/2022"/>
    <x v="9"/>
    <x v="11"/>
    <n v="4"/>
    <s v="12-04"/>
  </r>
  <r>
    <x v="3425"/>
    <x v="42"/>
    <m/>
    <m/>
    <m/>
    <s v="03/12/2022"/>
    <x v="9"/>
    <x v="11"/>
    <n v="5"/>
    <s v="12-05"/>
  </r>
  <r>
    <x v="3426"/>
    <x v="42"/>
    <m/>
    <m/>
    <m/>
    <s v="03/12/2022"/>
    <x v="9"/>
    <x v="11"/>
    <n v="6"/>
    <s v="12-06"/>
  </r>
  <r>
    <x v="3427"/>
    <x v="55"/>
    <n v="65.62"/>
    <n v="65.62"/>
    <n v="0"/>
    <s v="03/12/2022"/>
    <x v="9"/>
    <x v="11"/>
    <n v="7"/>
    <s v="12-07"/>
  </r>
  <r>
    <x v="3428"/>
    <x v="34"/>
    <n v="62.07"/>
    <n v="62.07"/>
    <n v="0"/>
    <s v="03/12/2022"/>
    <x v="9"/>
    <x v="11"/>
    <n v="8"/>
    <s v="12-08"/>
  </r>
  <r>
    <x v="3429"/>
    <x v="44"/>
    <n v="65.23"/>
    <n v="65.400000000000006"/>
    <n v="41.52"/>
    <s v="03/12/2022"/>
    <x v="9"/>
    <x v="11"/>
    <n v="9"/>
    <s v="12-09"/>
  </r>
  <r>
    <x v="3430"/>
    <x v="44"/>
    <n v="65.5"/>
    <n v="66.75"/>
    <n v="50.73"/>
    <s v="10/12/2022"/>
    <x v="9"/>
    <x v="11"/>
    <n v="10"/>
    <s v="12-10"/>
  </r>
  <r>
    <x v="3431"/>
    <x v="39"/>
    <n v="62.91"/>
    <n v="62.91"/>
    <n v="28.04"/>
    <s v="10/12/2022"/>
    <x v="9"/>
    <x v="11"/>
    <n v="11"/>
    <s v="12-11"/>
  </r>
  <r>
    <x v="3432"/>
    <x v="40"/>
    <n v="63.37"/>
    <n v="63.37"/>
    <n v="0"/>
    <s v="10/12/2022"/>
    <x v="9"/>
    <x v="11"/>
    <n v="12"/>
    <s v="12-12"/>
  </r>
  <r>
    <x v="3433"/>
    <x v="24"/>
    <n v="64.12"/>
    <n v="64.16"/>
    <n v="44.37"/>
    <s v="10/12/2022"/>
    <x v="9"/>
    <x v="11"/>
    <n v="13"/>
    <s v="12-13"/>
  </r>
  <r>
    <x v="3434"/>
    <x v="11"/>
    <n v="63.42"/>
    <n v="63.46"/>
    <n v="43.33"/>
    <s v="10/12/2022"/>
    <x v="9"/>
    <x v="11"/>
    <n v="14"/>
    <s v="12-14"/>
  </r>
  <r>
    <x v="3435"/>
    <x v="22"/>
    <n v="65.11"/>
    <n v="65.11"/>
    <n v="32.200000000000003"/>
    <s v="10/12/2022"/>
    <x v="9"/>
    <x v="11"/>
    <n v="15"/>
    <s v="12-15"/>
  </r>
  <r>
    <x v="3436"/>
    <x v="48"/>
    <n v="67.06"/>
    <n v="67.14"/>
    <n v="50.06"/>
    <s v="10/12/2022"/>
    <x v="9"/>
    <x v="11"/>
    <n v="16"/>
    <s v="12-16"/>
  </r>
  <r>
    <x v="3437"/>
    <x v="34"/>
    <n v="60.78"/>
    <n v="60.85"/>
    <n v="37.229999999999997"/>
    <s v="17/12/2022"/>
    <x v="9"/>
    <x v="11"/>
    <n v="17"/>
    <s v="12-17"/>
  </r>
  <r>
    <x v="3438"/>
    <x v="4"/>
    <n v="61.81"/>
    <n v="62.08"/>
    <n v="47.14"/>
    <s v="17/12/2022"/>
    <x v="9"/>
    <x v="11"/>
    <n v="18"/>
    <s v="12-18"/>
  </r>
  <r>
    <x v="3439"/>
    <x v="44"/>
    <n v="61.72"/>
    <n v="61.75"/>
    <n v="40.22"/>
    <s v="17/12/2022"/>
    <x v="9"/>
    <x v="11"/>
    <n v="19"/>
    <s v="12-19"/>
  </r>
  <r>
    <x v="3440"/>
    <x v="5"/>
    <n v="60.51"/>
    <n v="60.56"/>
    <n v="41.1"/>
    <s v="17/12/2022"/>
    <x v="9"/>
    <x v="11"/>
    <n v="20"/>
    <s v="12-20"/>
  </r>
  <r>
    <x v="3441"/>
    <x v="39"/>
    <n v="62.09"/>
    <n v="64.930000000000007"/>
    <n v="51.86"/>
    <s v="17/12/2022"/>
    <x v="9"/>
    <x v="11"/>
    <n v="21"/>
    <s v="12-21"/>
  </r>
  <r>
    <x v="3442"/>
    <x v="34"/>
    <n v="60.92"/>
    <n v="61.08"/>
    <n v="44.97"/>
    <s v="17/12/2022"/>
    <x v="9"/>
    <x v="11"/>
    <n v="22"/>
    <s v="12-22"/>
  </r>
  <r>
    <x v="3443"/>
    <x v="59"/>
    <n v="62.82"/>
    <n v="62.84"/>
    <n v="39.93"/>
    <s v="17/12/2022"/>
    <x v="9"/>
    <x v="11"/>
    <n v="23"/>
    <s v="12-23"/>
  </r>
  <r>
    <x v="3444"/>
    <x v="7"/>
    <n v="59.4"/>
    <n v="59.46"/>
    <n v="41.19"/>
    <s v="24/12/2022"/>
    <x v="9"/>
    <x v="11"/>
    <n v="24"/>
    <s v="12-24"/>
  </r>
  <r>
    <x v="3445"/>
    <x v="121"/>
    <n v="49.09"/>
    <n v="49.09"/>
    <n v="0"/>
    <s v="24/12/2022"/>
    <x v="9"/>
    <x v="11"/>
    <n v="25"/>
    <s v="12-25"/>
  </r>
  <r>
    <x v="3446"/>
    <x v="44"/>
    <n v="62.51"/>
    <n v="62.51"/>
    <n v="29.54"/>
    <s v="24/12/2022"/>
    <x v="9"/>
    <x v="11"/>
    <n v="26"/>
    <s v="12-26"/>
  </r>
  <r>
    <x v="3447"/>
    <x v="30"/>
    <n v="62.67"/>
    <n v="62.67"/>
    <n v="30.34"/>
    <s v="24/12/2022"/>
    <x v="9"/>
    <x v="11"/>
    <n v="27"/>
    <s v="12-27"/>
  </r>
  <r>
    <x v="3448"/>
    <x v="20"/>
    <n v="63.05"/>
    <n v="63.05"/>
    <n v="0"/>
    <s v="24/12/2022"/>
    <x v="9"/>
    <x v="11"/>
    <n v="28"/>
    <s v="12-28"/>
  </r>
  <r>
    <x v="3449"/>
    <x v="9"/>
    <n v="60.54"/>
    <n v="60.54"/>
    <n v="0"/>
    <s v="24/12/2022"/>
    <x v="9"/>
    <x v="11"/>
    <n v="29"/>
    <s v="12-29"/>
  </r>
  <r>
    <x v="3450"/>
    <x v="59"/>
    <n v="62.9"/>
    <n v="62.9"/>
    <n v="0"/>
    <s v="24/12/2022"/>
    <x v="9"/>
    <x v="11"/>
    <n v="30"/>
    <s v="12-30"/>
  </r>
  <r>
    <x v="3451"/>
    <x v="37"/>
    <n v="60.69"/>
    <n v="63.93"/>
    <n v="51.14"/>
    <s v="01/01/2023"/>
    <x v="10"/>
    <x v="0"/>
    <n v="1"/>
    <s v="01-01"/>
  </r>
  <r>
    <x v="3452"/>
    <x v="45"/>
    <n v="61.18"/>
    <n v="61.18"/>
    <n v="0"/>
    <s v="01/01/2023"/>
    <x v="10"/>
    <x v="0"/>
    <n v="2"/>
    <s v="01-02"/>
  </r>
  <r>
    <x v="3453"/>
    <x v="26"/>
    <n v="59.48"/>
    <n v="59.48"/>
    <n v="0"/>
    <s v="01/01/2023"/>
    <x v="10"/>
    <x v="0"/>
    <n v="3"/>
    <s v="01-03"/>
  </r>
  <r>
    <x v="3454"/>
    <x v="4"/>
    <n v="61.85"/>
    <n v="61.85"/>
    <n v="0"/>
    <s v="01/01/2023"/>
    <x v="10"/>
    <x v="0"/>
    <n v="4"/>
    <s v="01-04"/>
  </r>
  <r>
    <x v="3455"/>
    <x v="26"/>
    <n v="63.97"/>
    <n v="63.97"/>
    <n v="0"/>
    <s v="01/01/2023"/>
    <x v="10"/>
    <x v="0"/>
    <n v="5"/>
    <s v="01-05"/>
  </r>
  <r>
    <x v="3456"/>
    <x v="32"/>
    <n v="61.66"/>
    <n v="61.66"/>
    <n v="29.74"/>
    <s v="01/01/2023"/>
    <x v="10"/>
    <x v="0"/>
    <n v="6"/>
    <s v="01-06"/>
  </r>
  <r>
    <x v="3457"/>
    <x v="57"/>
    <n v="59.68"/>
    <n v="59.7"/>
    <n v="34.65"/>
    <s v="01/01/2023"/>
    <x v="10"/>
    <x v="0"/>
    <n v="7"/>
    <s v="01-07"/>
  </r>
  <r>
    <x v="3458"/>
    <x v="19"/>
    <n v="61.09"/>
    <n v="61.09"/>
    <n v="0"/>
    <s v="08/01/2023"/>
    <x v="10"/>
    <x v="0"/>
    <n v="8"/>
    <s v="01-08"/>
  </r>
  <r>
    <x v="3459"/>
    <x v="88"/>
    <n v="65.69"/>
    <n v="65.7"/>
    <n v="38.9"/>
    <s v="08/01/2023"/>
    <x v="10"/>
    <x v="0"/>
    <n v="9"/>
    <s v="01-09"/>
  </r>
  <r>
    <x v="3460"/>
    <x v="29"/>
    <n v="63.5"/>
    <n v="63.51"/>
    <n v="32.08"/>
    <s v="08/01/2023"/>
    <x v="10"/>
    <x v="0"/>
    <n v="10"/>
    <s v="01-10"/>
  </r>
  <r>
    <x v="3461"/>
    <x v="26"/>
    <n v="64.069999999999993"/>
    <n v="64.069999999999993"/>
    <n v="33.65"/>
    <s v="08/01/2023"/>
    <x v="10"/>
    <x v="0"/>
    <n v="11"/>
    <s v="01-11"/>
  </r>
  <r>
    <x v="3462"/>
    <x v="22"/>
    <n v="59.51"/>
    <n v="59.51"/>
    <n v="0"/>
    <s v="08/01/2023"/>
    <x v="10"/>
    <x v="0"/>
    <n v="12"/>
    <s v="01-12"/>
  </r>
  <r>
    <x v="3463"/>
    <x v="54"/>
    <n v="64.34"/>
    <n v="64.36"/>
    <n v="40.19"/>
    <s v="08/01/2023"/>
    <x v="10"/>
    <x v="0"/>
    <n v="13"/>
    <s v="01-13"/>
  </r>
  <r>
    <x v="3464"/>
    <x v="12"/>
    <n v="62.56"/>
    <n v="62.56"/>
    <n v="0"/>
    <s v="08/01/2023"/>
    <x v="10"/>
    <x v="0"/>
    <n v="14"/>
    <s v="01-14"/>
  </r>
  <r>
    <x v="3465"/>
    <x v="30"/>
    <n v="64.87"/>
    <n v="64.91"/>
    <n v="45.2"/>
    <s v="15/01/2023"/>
    <x v="10"/>
    <x v="0"/>
    <n v="15"/>
    <s v="01-15"/>
  </r>
  <r>
    <x v="3466"/>
    <x v="48"/>
    <n v="67.599999999999994"/>
    <n v="67.599999999999994"/>
    <n v="0"/>
    <s v="15/01/2023"/>
    <x v="10"/>
    <x v="0"/>
    <n v="16"/>
    <s v="01-16"/>
  </r>
  <r>
    <x v="3467"/>
    <x v="7"/>
    <n v="61.48"/>
    <n v="61.48"/>
    <n v="0"/>
    <s v="15/01/2023"/>
    <x v="10"/>
    <x v="0"/>
    <n v="17"/>
    <s v="01-17"/>
  </r>
  <r>
    <x v="3468"/>
    <x v="6"/>
    <n v="60.03"/>
    <n v="60.03"/>
    <n v="0"/>
    <s v="15/01/2023"/>
    <x v="10"/>
    <x v="0"/>
    <n v="18"/>
    <s v="01-18"/>
  </r>
  <r>
    <x v="3469"/>
    <x v="39"/>
    <n v="63.57"/>
    <n v="63.57"/>
    <n v="0"/>
    <s v="15/01/2023"/>
    <x v="10"/>
    <x v="0"/>
    <n v="19"/>
    <s v="01-19"/>
  </r>
  <r>
    <x v="3470"/>
    <x v="75"/>
    <n v="67.88"/>
    <n v="67.88"/>
    <n v="27.04"/>
    <s v="15/01/2023"/>
    <x v="10"/>
    <x v="0"/>
    <n v="20"/>
    <s v="01-20"/>
  </r>
  <r>
    <x v="3471"/>
    <x v="11"/>
    <n v="63.68"/>
    <n v="63.7"/>
    <n v="41.47"/>
    <s v="15/01/2023"/>
    <x v="10"/>
    <x v="0"/>
    <n v="21"/>
    <s v="01-21"/>
  </r>
  <r>
    <x v="3472"/>
    <x v="13"/>
    <n v="61.89"/>
    <n v="61.92"/>
    <n v="39.83"/>
    <s v="22/01/2023"/>
    <x v="10"/>
    <x v="0"/>
    <n v="22"/>
    <s v="01-22"/>
  </r>
  <r>
    <x v="3473"/>
    <x v="50"/>
    <n v="65.12"/>
    <n v="65.12"/>
    <n v="28.04"/>
    <s v="22/01/2023"/>
    <x v="10"/>
    <x v="0"/>
    <n v="23"/>
    <s v="01-23"/>
  </r>
  <r>
    <x v="3474"/>
    <x v="17"/>
    <n v="64.489999999999995"/>
    <n v="64.489999999999995"/>
    <n v="0"/>
    <s v="22/01/2023"/>
    <x v="10"/>
    <x v="0"/>
    <n v="24"/>
    <s v="01-24"/>
  </r>
  <r>
    <x v="3475"/>
    <x v="11"/>
    <n v="61.51"/>
    <n v="61.62"/>
    <n v="45.28"/>
    <s v="22/01/2023"/>
    <x v="10"/>
    <x v="0"/>
    <n v="25"/>
    <s v="01-25"/>
  </r>
  <r>
    <x v="3476"/>
    <x v="21"/>
    <n v="59.23"/>
    <n v="59.3"/>
    <n v="41.04"/>
    <s v="22/01/2023"/>
    <x v="10"/>
    <x v="0"/>
    <n v="26"/>
    <s v="01-26"/>
  </r>
  <r>
    <x v="3477"/>
    <x v="30"/>
    <n v="61.36"/>
    <n v="61.38"/>
    <n v="37.9"/>
    <s v="22/01/2023"/>
    <x v="10"/>
    <x v="0"/>
    <n v="27"/>
    <s v="01-27"/>
  </r>
  <r>
    <x v="3478"/>
    <x v="5"/>
    <n v="61.82"/>
    <n v="61.89"/>
    <n v="43.87"/>
    <s v="22/01/2023"/>
    <x v="10"/>
    <x v="0"/>
    <n v="28"/>
    <s v="01-28"/>
  </r>
  <r>
    <x v="3479"/>
    <x v="33"/>
    <n v="60.75"/>
    <n v="60.78"/>
    <n v="39.08"/>
    <s v="29/01/2023"/>
    <x v="10"/>
    <x v="0"/>
    <n v="29"/>
    <s v="01-29"/>
  </r>
  <r>
    <x v="3480"/>
    <x v="18"/>
    <n v="64.52"/>
    <n v="64.52"/>
    <n v="26.44"/>
    <s v="29/01/2023"/>
    <x v="10"/>
    <x v="0"/>
    <n v="30"/>
    <s v="01-30"/>
  </r>
  <r>
    <x v="3481"/>
    <x v="7"/>
    <n v="58.99"/>
    <n v="59.47"/>
    <n v="46.93"/>
    <s v="29/01/2023"/>
    <x v="10"/>
    <x v="0"/>
    <n v="31"/>
    <s v="01-31"/>
  </r>
  <r>
    <x v="3482"/>
    <x v="39"/>
    <n v="63.64"/>
    <n v="63.67"/>
    <n v="42.39"/>
    <s v="29/01/2023"/>
    <x v="10"/>
    <x v="1"/>
    <n v="1"/>
    <s v="02-01"/>
  </r>
  <r>
    <x v="3483"/>
    <x v="4"/>
    <n v="62.59"/>
    <n v="62.59"/>
    <n v="0"/>
    <s v="29/01/2023"/>
    <x v="10"/>
    <x v="1"/>
    <n v="2"/>
    <s v="02-02"/>
  </r>
  <r>
    <x v="3484"/>
    <x v="68"/>
    <n v="65.92"/>
    <n v="66.099999999999994"/>
    <n v="50.47"/>
    <s v="29/01/2023"/>
    <x v="10"/>
    <x v="1"/>
    <n v="3"/>
    <s v="02-03"/>
  </r>
  <r>
    <x v="3485"/>
    <x v="34"/>
    <n v="59.82"/>
    <n v="59.82"/>
    <n v="0"/>
    <s v="29/01/2023"/>
    <x v="10"/>
    <x v="1"/>
    <n v="4"/>
    <s v="02-04"/>
  </r>
  <r>
    <x v="3486"/>
    <x v="39"/>
    <n v="59.69"/>
    <n v="59.69"/>
    <n v="0"/>
    <s v="05/02/2023"/>
    <x v="10"/>
    <x v="1"/>
    <n v="5"/>
    <s v="02-05"/>
  </r>
  <r>
    <x v="3487"/>
    <x v="55"/>
    <n v="62.76"/>
    <n v="62.84"/>
    <n v="45.29"/>
    <s v="05/02/2023"/>
    <x v="10"/>
    <x v="1"/>
    <n v="6"/>
    <s v="02-06"/>
  </r>
  <r>
    <x v="3488"/>
    <x v="37"/>
    <n v="59.42"/>
    <n v="59.42"/>
    <n v="0"/>
    <s v="05/02/2023"/>
    <x v="10"/>
    <x v="1"/>
    <n v="7"/>
    <s v="02-07"/>
  </r>
  <r>
    <x v="3489"/>
    <x v="45"/>
    <n v="64.260000000000005"/>
    <n v="64.260000000000005"/>
    <n v="0"/>
    <s v="05/02/2023"/>
    <x v="10"/>
    <x v="1"/>
    <n v="8"/>
    <s v="02-08"/>
  </r>
  <r>
    <x v="3490"/>
    <x v="60"/>
    <n v="58.01"/>
    <n v="58.02"/>
    <n v="31.6"/>
    <s v="05/02/2023"/>
    <x v="10"/>
    <x v="1"/>
    <n v="9"/>
    <s v="02-09"/>
  </r>
  <r>
    <x v="3491"/>
    <x v="74"/>
    <n v="65.38"/>
    <n v="65.38"/>
    <n v="0"/>
    <s v="05/02/2023"/>
    <x v="10"/>
    <x v="1"/>
    <n v="10"/>
    <s v="02-10"/>
  </r>
  <r>
    <x v="3492"/>
    <x v="11"/>
    <n v="60.04"/>
    <n v="60.04"/>
    <n v="0"/>
    <s v="05/02/2023"/>
    <x v="10"/>
    <x v="1"/>
    <n v="11"/>
    <s v="02-11"/>
  </r>
  <r>
    <x v="3493"/>
    <x v="8"/>
    <n v="58.88"/>
    <n v="58.88"/>
    <n v="0"/>
    <s v="12/02/2023"/>
    <x v="10"/>
    <x v="1"/>
    <n v="12"/>
    <s v="02-12"/>
  </r>
  <r>
    <x v="3494"/>
    <x v="44"/>
    <n v="64.27"/>
    <n v="64.290000000000006"/>
    <n v="35.049999999999997"/>
    <s v="12/02/2023"/>
    <x v="10"/>
    <x v="1"/>
    <n v="13"/>
    <s v="02-13"/>
  </r>
  <r>
    <x v="3495"/>
    <x v="22"/>
    <n v="60.2"/>
    <n v="60.2"/>
    <n v="0"/>
    <s v="12/02/2023"/>
    <x v="10"/>
    <x v="1"/>
    <n v="14"/>
    <s v="02-14"/>
  </r>
  <r>
    <x v="3496"/>
    <x v="41"/>
    <n v="60.69"/>
    <n v="60.73"/>
    <n v="40.11"/>
    <s v="12/02/2023"/>
    <x v="10"/>
    <x v="1"/>
    <n v="15"/>
    <s v="02-15"/>
  </r>
  <r>
    <x v="3497"/>
    <x v="42"/>
    <m/>
    <m/>
    <m/>
    <s v="12/02/2023"/>
    <x v="10"/>
    <x v="1"/>
    <n v="16"/>
    <s v="02-16"/>
  </r>
  <r>
    <x v="3498"/>
    <x v="42"/>
    <m/>
    <m/>
    <m/>
    <s v="12/02/2023"/>
    <x v="10"/>
    <x v="1"/>
    <n v="17"/>
    <s v="02-17"/>
  </r>
  <r>
    <x v="3499"/>
    <x v="5"/>
    <n v="60.66"/>
    <n v="60.67"/>
    <n v="35.33"/>
    <s v="12/02/2023"/>
    <x v="10"/>
    <x v="1"/>
    <n v="18"/>
    <s v="02-18"/>
  </r>
  <r>
    <x v="3500"/>
    <x v="4"/>
    <n v="60.71"/>
    <n v="60.71"/>
    <n v="0"/>
    <s v="19/02/2023"/>
    <x v="10"/>
    <x v="1"/>
    <n v="19"/>
    <s v="02-19"/>
  </r>
  <r>
    <x v="3501"/>
    <x v="69"/>
    <n v="65.13"/>
    <n v="65.13"/>
    <n v="0"/>
    <s v="19/02/2023"/>
    <x v="10"/>
    <x v="1"/>
    <n v="20"/>
    <s v="02-20"/>
  </r>
  <r>
    <x v="3502"/>
    <x v="22"/>
    <n v="60.36"/>
    <n v="60.36"/>
    <n v="0"/>
    <s v="19/02/2023"/>
    <x v="10"/>
    <x v="1"/>
    <n v="21"/>
    <s v="02-21"/>
  </r>
  <r>
    <x v="3503"/>
    <x v="5"/>
    <n v="60.24"/>
    <n v="60.38"/>
    <n v="45.36"/>
    <s v="19/02/2023"/>
    <x v="10"/>
    <x v="1"/>
    <n v="22"/>
    <s v="02-22"/>
  </r>
  <r>
    <x v="3504"/>
    <x v="2"/>
    <n v="59.1"/>
    <n v="59.13"/>
    <n v="37.950000000000003"/>
    <s v="19/02/2023"/>
    <x v="10"/>
    <x v="1"/>
    <n v="23"/>
    <s v="02-23"/>
  </r>
  <r>
    <x v="3505"/>
    <x v="68"/>
    <n v="65.150000000000006"/>
    <n v="65.16"/>
    <n v="35.26"/>
    <s v="19/02/2023"/>
    <x v="10"/>
    <x v="1"/>
    <n v="24"/>
    <s v="02-24"/>
  </r>
  <r>
    <x v="3506"/>
    <x v="12"/>
    <n v="61.02"/>
    <n v="61.02"/>
    <n v="33.56"/>
    <s v="19/02/2023"/>
    <x v="10"/>
    <x v="1"/>
    <n v="25"/>
    <s v="02-25"/>
  </r>
  <r>
    <x v="3507"/>
    <x v="43"/>
    <n v="61.56"/>
    <n v="61.77"/>
    <n v="48.57"/>
    <s v="26/02/2023"/>
    <x v="10"/>
    <x v="1"/>
    <n v="26"/>
    <s v="02-26"/>
  </r>
  <r>
    <x v="3508"/>
    <x v="68"/>
    <n v="65.010000000000005"/>
    <n v="65.010000000000005"/>
    <n v="0"/>
    <s v="26/02/2023"/>
    <x v="10"/>
    <x v="1"/>
    <n v="27"/>
    <s v="02-27"/>
  </r>
  <r>
    <x v="3509"/>
    <x v="30"/>
    <n v="64.069999999999993"/>
    <n v="64.41"/>
    <n v="53.15"/>
    <s v="26/02/2023"/>
    <x v="10"/>
    <x v="1"/>
    <n v="28"/>
    <s v="02-28"/>
  </r>
  <r>
    <x v="3510"/>
    <x v="46"/>
    <n v="66.94"/>
    <n v="66.94"/>
    <n v="29.14"/>
    <s v="26/02/2023"/>
    <x v="10"/>
    <x v="2"/>
    <n v="1"/>
    <s v="03-01"/>
  </r>
  <r>
    <x v="3511"/>
    <x v="27"/>
    <n v="68.34"/>
    <n v="68.349999999999994"/>
    <n v="42.79"/>
    <s v="26/02/2023"/>
    <x v="10"/>
    <x v="2"/>
    <n v="2"/>
    <s v="03-02"/>
  </r>
  <r>
    <x v="3512"/>
    <x v="20"/>
    <n v="62.43"/>
    <n v="62.69"/>
    <n v="50.4"/>
    <s v="26/02/2023"/>
    <x v="10"/>
    <x v="2"/>
    <n v="3"/>
    <s v="03-03"/>
  </r>
  <r>
    <x v="3513"/>
    <x v="5"/>
    <n v="60.41"/>
    <n v="60.43"/>
    <n v="36.28"/>
    <s v="26/02/2023"/>
    <x v="10"/>
    <x v="2"/>
    <n v="4"/>
    <s v="03-04"/>
  </r>
  <r>
    <x v="3514"/>
    <x v="28"/>
    <n v="60.6"/>
    <n v="60.79"/>
    <n v="46.89"/>
    <s v="05/03/2023"/>
    <x v="10"/>
    <x v="2"/>
    <n v="5"/>
    <s v="03-05"/>
  </r>
  <r>
    <x v="3515"/>
    <x v="59"/>
    <n v="65.17"/>
    <n v="65.17"/>
    <n v="34.770000000000003"/>
    <s v="05/03/2023"/>
    <x v="10"/>
    <x v="2"/>
    <n v="6"/>
    <s v="03-06"/>
  </r>
  <r>
    <x v="3516"/>
    <x v="17"/>
    <n v="58.82"/>
    <n v="58.88"/>
    <n v="40.450000000000003"/>
    <s v="05/03/2023"/>
    <x v="10"/>
    <x v="2"/>
    <n v="7"/>
    <s v="03-07"/>
  </r>
  <r>
    <x v="3517"/>
    <x v="20"/>
    <n v="61.94"/>
    <n v="61.94"/>
    <n v="0"/>
    <s v="05/03/2023"/>
    <x v="10"/>
    <x v="2"/>
    <n v="8"/>
    <s v="03-08"/>
  </r>
  <r>
    <x v="3518"/>
    <x v="4"/>
    <n v="61.82"/>
    <n v="61.82"/>
    <n v="0"/>
    <s v="05/03/2023"/>
    <x v="10"/>
    <x v="2"/>
    <n v="9"/>
    <s v="03-09"/>
  </r>
  <r>
    <x v="3519"/>
    <x v="74"/>
    <n v="66.56"/>
    <n v="66.56"/>
    <n v="0"/>
    <s v="05/03/2023"/>
    <x v="10"/>
    <x v="2"/>
    <n v="10"/>
    <s v="03-10"/>
  </r>
  <r>
    <x v="3520"/>
    <x v="39"/>
    <n v="63.11"/>
    <n v="63.13"/>
    <n v="40.79"/>
    <s v="05/03/2023"/>
    <x v="10"/>
    <x v="2"/>
    <n v="11"/>
    <s v="03-11"/>
  </r>
  <r>
    <x v="3521"/>
    <x v="28"/>
    <n v="59.89"/>
    <n v="60.01"/>
    <n v="44.3"/>
    <s v="12/03/2023"/>
    <x v="10"/>
    <x v="2"/>
    <n v="12"/>
    <s v="03-12"/>
  </r>
  <r>
    <x v="3522"/>
    <x v="29"/>
    <n v="61.47"/>
    <n v="61.47"/>
    <n v="0"/>
    <s v="12/03/2023"/>
    <x v="10"/>
    <x v="2"/>
    <n v="13"/>
    <s v="03-13"/>
  </r>
  <r>
    <x v="3523"/>
    <x v="19"/>
    <n v="65.37"/>
    <n v="65.37"/>
    <n v="0"/>
    <s v="12/03/2023"/>
    <x v="10"/>
    <x v="2"/>
    <n v="14"/>
    <s v="03-14"/>
  </r>
  <r>
    <x v="3524"/>
    <x v="43"/>
    <n v="64.930000000000007"/>
    <n v="65.02"/>
    <n v="48.35"/>
    <s v="12/03/2023"/>
    <x v="10"/>
    <x v="2"/>
    <n v="15"/>
    <s v="03-15"/>
  </r>
  <r>
    <x v="3525"/>
    <x v="33"/>
    <n v="58.9"/>
    <n v="59.02"/>
    <n v="43.21"/>
    <s v="12/03/2023"/>
    <x v="10"/>
    <x v="2"/>
    <n v="16"/>
    <s v="03-16"/>
  </r>
  <r>
    <x v="3526"/>
    <x v="61"/>
    <n v="64.75"/>
    <n v="64.8"/>
    <n v="44.51"/>
    <s v="12/03/2023"/>
    <x v="10"/>
    <x v="2"/>
    <n v="17"/>
    <s v="03-17"/>
  </r>
  <r>
    <x v="3527"/>
    <x v="36"/>
    <n v="60.86"/>
    <n v="60.9"/>
    <n v="39.46"/>
    <s v="12/03/2023"/>
    <x v="10"/>
    <x v="2"/>
    <n v="18"/>
    <s v="03-18"/>
  </r>
  <r>
    <x v="3528"/>
    <x v="28"/>
    <n v="61.36"/>
    <n v="61.37"/>
    <n v="35.11"/>
    <s v="19/03/2023"/>
    <x v="10"/>
    <x v="2"/>
    <n v="19"/>
    <s v="03-19"/>
  </r>
  <r>
    <x v="3529"/>
    <x v="70"/>
    <n v="64.78"/>
    <n v="64.78"/>
    <n v="0"/>
    <s v="19/03/2023"/>
    <x v="10"/>
    <x v="2"/>
    <n v="20"/>
    <s v="03-20"/>
  </r>
  <r>
    <x v="3530"/>
    <x v="22"/>
    <n v="60.75"/>
    <n v="60.75"/>
    <n v="0"/>
    <s v="19/03/2023"/>
    <x v="10"/>
    <x v="2"/>
    <n v="21"/>
    <s v="03-21"/>
  </r>
  <r>
    <x v="3531"/>
    <x v="19"/>
    <n v="63.69"/>
    <n v="63.72"/>
    <n v="42.93"/>
    <s v="19/03/2023"/>
    <x v="10"/>
    <x v="2"/>
    <n v="22"/>
    <s v="03-22"/>
  </r>
  <r>
    <x v="3532"/>
    <x v="36"/>
    <n v="61.94"/>
    <n v="61.95"/>
    <n v="31.24"/>
    <s v="19/03/2023"/>
    <x v="10"/>
    <x v="2"/>
    <n v="23"/>
    <s v="03-23"/>
  </r>
  <r>
    <x v="3533"/>
    <x v="75"/>
    <n v="65.989999999999995"/>
    <n v="66.02"/>
    <n v="44.39"/>
    <s v="19/03/2023"/>
    <x v="10"/>
    <x v="2"/>
    <n v="24"/>
    <s v="03-24"/>
  </r>
  <r>
    <x v="3534"/>
    <x v="4"/>
    <n v="61.3"/>
    <n v="61.31"/>
    <n v="37.57"/>
    <s v="19/03/2023"/>
    <x v="10"/>
    <x v="2"/>
    <n v="25"/>
    <s v="03-25"/>
  </r>
  <r>
    <x v="3535"/>
    <x v="52"/>
    <n v="62.75"/>
    <n v="63.21"/>
    <n v="53.27"/>
    <s v="26/03/2023"/>
    <x v="10"/>
    <x v="2"/>
    <n v="26"/>
    <s v="03-26"/>
  </r>
  <r>
    <x v="3536"/>
    <x v="90"/>
    <n v="64.88"/>
    <n v="65.02"/>
    <n v="50.21"/>
    <s v="26/03/2023"/>
    <x v="10"/>
    <x v="2"/>
    <n v="27"/>
    <s v="03-27"/>
  </r>
  <r>
    <x v="3537"/>
    <x v="51"/>
    <n v="63.42"/>
    <n v="63.43"/>
    <n v="36.44"/>
    <s v="26/03/2023"/>
    <x v="10"/>
    <x v="2"/>
    <n v="28"/>
    <s v="03-28"/>
  </r>
  <r>
    <x v="3538"/>
    <x v="72"/>
    <n v="64.42"/>
    <n v="64.44"/>
    <n v="41.18"/>
    <s v="26/03/2023"/>
    <x v="10"/>
    <x v="2"/>
    <n v="29"/>
    <s v="03-29"/>
  </r>
  <r>
    <x v="3539"/>
    <x v="47"/>
    <n v="62.84"/>
    <n v="62.84"/>
    <n v="0"/>
    <s v="26/03/2023"/>
    <x v="10"/>
    <x v="2"/>
    <n v="30"/>
    <s v="03-30"/>
  </r>
  <r>
    <x v="3540"/>
    <x v="61"/>
    <n v="65.22"/>
    <n v="65.260000000000005"/>
    <n v="42.34"/>
    <s v="26/03/2023"/>
    <x v="10"/>
    <x v="2"/>
    <n v="31"/>
    <s v="03-31"/>
  </r>
  <r>
    <x v="3541"/>
    <x v="59"/>
    <n v="62.72"/>
    <n v="62.73"/>
    <n v="37.4"/>
    <s v="26/03/2023"/>
    <x v="10"/>
    <x v="3"/>
    <n v="1"/>
    <s v="04-01"/>
  </r>
  <r>
    <x v="3542"/>
    <x v="32"/>
    <n v="64.989999999999995"/>
    <n v="65"/>
    <n v="39.18"/>
    <s v="02/04/2023"/>
    <x v="10"/>
    <x v="3"/>
    <n v="2"/>
    <s v="04-02"/>
  </r>
  <r>
    <x v="3543"/>
    <x v="74"/>
    <n v="61.32"/>
    <n v="61.37"/>
    <n v="41.97"/>
    <s v="02/04/2023"/>
    <x v="10"/>
    <x v="3"/>
    <n v="3"/>
    <s v="04-03"/>
  </r>
  <r>
    <x v="3544"/>
    <x v="81"/>
    <n v="64.739999999999995"/>
    <n v="64.760000000000005"/>
    <n v="41.07"/>
    <s v="02/04/2023"/>
    <x v="10"/>
    <x v="3"/>
    <n v="4"/>
    <s v="04-04"/>
  </r>
  <r>
    <x v="3545"/>
    <x v="90"/>
    <n v="63.54"/>
    <n v="63.55"/>
    <n v="36.54"/>
    <s v="02/04/2023"/>
    <x v="10"/>
    <x v="3"/>
    <n v="5"/>
    <s v="04-05"/>
  </r>
  <r>
    <x v="3546"/>
    <x v="68"/>
    <n v="62.83"/>
    <n v="62.94"/>
    <n v="46.8"/>
    <s v="02/04/2023"/>
    <x v="10"/>
    <x v="3"/>
    <n v="6"/>
    <s v="04-06"/>
  </r>
  <r>
    <x v="3547"/>
    <x v="42"/>
    <m/>
    <m/>
    <m/>
    <s v="02/04/2023"/>
    <x v="10"/>
    <x v="3"/>
    <n v="7"/>
    <s v="04-07"/>
  </r>
  <r>
    <x v="3548"/>
    <x v="42"/>
    <m/>
    <m/>
    <m/>
    <s v="02/04/2023"/>
    <x v="10"/>
    <x v="3"/>
    <n v="8"/>
    <s v="04-08"/>
  </r>
  <r>
    <x v="3549"/>
    <x v="42"/>
    <m/>
    <m/>
    <m/>
    <s v="09/04/2023"/>
    <x v="10"/>
    <x v="3"/>
    <n v="9"/>
    <s v="04-09"/>
  </r>
  <r>
    <x v="3550"/>
    <x v="42"/>
    <m/>
    <m/>
    <m/>
    <s v="09/04/2023"/>
    <x v="10"/>
    <x v="3"/>
    <n v="10"/>
    <s v="04-10"/>
  </r>
  <r>
    <x v="3551"/>
    <x v="42"/>
    <m/>
    <m/>
    <m/>
    <s v="09/04/2023"/>
    <x v="10"/>
    <x v="3"/>
    <n v="11"/>
    <s v="04-11"/>
  </r>
  <r>
    <x v="3552"/>
    <x v="90"/>
    <n v="65.31"/>
    <n v="65.319999999999993"/>
    <n v="29.04"/>
    <s v="09/04/2023"/>
    <x v="10"/>
    <x v="3"/>
    <n v="12"/>
    <s v="04-12"/>
  </r>
  <r>
    <x v="3553"/>
    <x v="73"/>
    <n v="66.44"/>
    <n v="66.44"/>
    <n v="0"/>
    <s v="09/04/2023"/>
    <x v="10"/>
    <x v="3"/>
    <n v="13"/>
    <s v="04-13"/>
  </r>
  <r>
    <x v="3554"/>
    <x v="73"/>
    <n v="67.17"/>
    <n v="67.23"/>
    <n v="48.6"/>
    <s v="09/04/2023"/>
    <x v="10"/>
    <x v="3"/>
    <n v="14"/>
    <s v="04-14"/>
  </r>
  <r>
    <x v="3555"/>
    <x v="49"/>
    <n v="66.040000000000006"/>
    <n v="66.069999999999993"/>
    <n v="41.61"/>
    <s v="09/04/2023"/>
    <x v="10"/>
    <x v="3"/>
    <n v="15"/>
    <s v="04-15"/>
  </r>
  <r>
    <x v="3556"/>
    <x v="68"/>
    <n v="62.79"/>
    <n v="62.79"/>
    <n v="0"/>
    <s v="16/04/2023"/>
    <x v="10"/>
    <x v="3"/>
    <n v="16"/>
    <s v="04-16"/>
  </r>
  <r>
    <x v="3557"/>
    <x v="82"/>
    <n v="66.27"/>
    <n v="66.27"/>
    <n v="0"/>
    <s v="16/04/2023"/>
    <x v="10"/>
    <x v="3"/>
    <n v="17"/>
    <s v="04-17"/>
  </r>
  <r>
    <x v="3558"/>
    <x v="51"/>
    <n v="63.58"/>
    <n v="63.6"/>
    <n v="39.18"/>
    <s v="16/04/2023"/>
    <x v="10"/>
    <x v="3"/>
    <n v="18"/>
    <s v="04-18"/>
  </r>
  <r>
    <x v="3559"/>
    <x v="97"/>
    <n v="65.239999999999995"/>
    <n v="65.239999999999995"/>
    <n v="0"/>
    <s v="16/04/2023"/>
    <x v="10"/>
    <x v="3"/>
    <n v="19"/>
    <s v="04-19"/>
  </r>
  <r>
    <x v="3560"/>
    <x v="53"/>
    <n v="64.17"/>
    <n v="64.180000000000007"/>
    <n v="36.96"/>
    <s v="16/04/2023"/>
    <x v="10"/>
    <x v="3"/>
    <n v="20"/>
    <s v="04-20"/>
  </r>
  <r>
    <x v="3561"/>
    <x v="67"/>
    <n v="65.23"/>
    <n v="65.25"/>
    <n v="40.04"/>
    <s v="16/04/2023"/>
    <x v="10"/>
    <x v="3"/>
    <n v="21"/>
    <s v="04-21"/>
  </r>
  <r>
    <x v="3562"/>
    <x v="53"/>
    <n v="64.61"/>
    <n v="64.61"/>
    <n v="37"/>
    <s v="16/04/2023"/>
    <x v="10"/>
    <x v="3"/>
    <n v="22"/>
    <s v="04-22"/>
  </r>
  <r>
    <x v="3563"/>
    <x v="47"/>
    <n v="62.53"/>
    <n v="62.56"/>
    <n v="40.85"/>
    <s v="23/04/2023"/>
    <x v="10"/>
    <x v="3"/>
    <n v="23"/>
    <s v="04-23"/>
  </r>
  <r>
    <x v="3564"/>
    <x v="86"/>
    <n v="64.260000000000005"/>
    <n v="64.290000000000006"/>
    <n v="42.43"/>
    <s v="23/04/2023"/>
    <x v="10"/>
    <x v="3"/>
    <n v="24"/>
    <s v="04-24"/>
  </r>
  <r>
    <x v="3565"/>
    <x v="68"/>
    <n v="63.41"/>
    <n v="63.41"/>
    <n v="35.19"/>
    <s v="23/04/2023"/>
    <x v="10"/>
    <x v="3"/>
    <n v="25"/>
    <s v="04-25"/>
  </r>
  <r>
    <x v="3566"/>
    <x v="81"/>
    <n v="63.55"/>
    <n v="63.55"/>
    <n v="0"/>
    <s v="23/04/2023"/>
    <x v="10"/>
    <x v="3"/>
    <n v="26"/>
    <s v="04-26"/>
  </r>
  <r>
    <x v="3567"/>
    <x v="68"/>
    <n v="63.56"/>
    <n v="63.57"/>
    <n v="33.54"/>
    <s v="23/04/2023"/>
    <x v="10"/>
    <x v="3"/>
    <n v="27"/>
    <s v="04-27"/>
  </r>
  <r>
    <x v="3568"/>
    <x v="72"/>
    <n v="64.69"/>
    <n v="64.69"/>
    <n v="0"/>
    <s v="23/04/2023"/>
    <x v="10"/>
    <x v="3"/>
    <n v="28"/>
    <s v="04-28"/>
  </r>
  <r>
    <x v="3569"/>
    <x v="19"/>
    <n v="62.59"/>
    <n v="62.82"/>
    <n v="49.93"/>
    <s v="23/04/2023"/>
    <x v="10"/>
    <x v="3"/>
    <n v="29"/>
    <s v="04-29"/>
  </r>
  <r>
    <x v="3570"/>
    <x v="48"/>
    <n v="62.19"/>
    <n v="62.19"/>
    <n v="0"/>
    <s v="30/04/2023"/>
    <x v="10"/>
    <x v="3"/>
    <n v="30"/>
    <s v="04-30"/>
  </r>
  <r>
    <x v="3571"/>
    <x v="91"/>
    <n v="64.98"/>
    <n v="64.98"/>
    <n v="0"/>
    <s v="30/04/2023"/>
    <x v="10"/>
    <x v="4"/>
    <n v="1"/>
    <s v="05-01"/>
  </r>
  <r>
    <x v="3572"/>
    <x v="91"/>
    <n v="64.63"/>
    <n v="64.650000000000006"/>
    <n v="41.52"/>
    <s v="30/04/2023"/>
    <x v="10"/>
    <x v="4"/>
    <n v="2"/>
    <s v="05-02"/>
  </r>
  <r>
    <x v="3573"/>
    <x v="103"/>
    <n v="65.650000000000006"/>
    <n v="65.69"/>
    <n v="44.6"/>
    <s v="30/04/2023"/>
    <x v="10"/>
    <x v="4"/>
    <n v="3"/>
    <s v="05-03"/>
  </r>
  <r>
    <x v="3574"/>
    <x v="70"/>
    <n v="62.97"/>
    <n v="68.86"/>
    <n v="67.56"/>
    <s v="30/04/2023"/>
    <x v="10"/>
    <x v="4"/>
    <n v="4"/>
    <s v="05-04"/>
  </r>
  <r>
    <x v="3575"/>
    <x v="104"/>
    <n v="64.7"/>
    <n v="64.72"/>
    <n v="41.2"/>
    <s v="30/04/2023"/>
    <x v="10"/>
    <x v="4"/>
    <n v="5"/>
    <s v="05-05"/>
  </r>
  <r>
    <x v="3576"/>
    <x v="58"/>
    <n v="62.06"/>
    <n v="62.09"/>
    <n v="29.04"/>
    <s v="30/04/2023"/>
    <x v="10"/>
    <x v="4"/>
    <n v="6"/>
    <s v="05-06"/>
  </r>
  <r>
    <x v="3577"/>
    <x v="86"/>
    <n v="63.61"/>
    <n v="63.61"/>
    <n v="0"/>
    <s v="07/05/2023"/>
    <x v="10"/>
    <x v="4"/>
    <n v="7"/>
    <s v="05-07"/>
  </r>
  <r>
    <x v="3578"/>
    <x v="97"/>
    <n v="65.78"/>
    <n v="65.790000000000006"/>
    <n v="39.56"/>
    <s v="07/05/2023"/>
    <x v="10"/>
    <x v="4"/>
    <n v="8"/>
    <s v="05-08"/>
  </r>
  <r>
    <x v="3579"/>
    <x v="85"/>
    <n v="63.76"/>
    <n v="63.76"/>
    <n v="34.94"/>
    <s v="07/05/2023"/>
    <x v="10"/>
    <x v="4"/>
    <n v="9"/>
    <s v="05-09"/>
  </r>
  <r>
    <x v="3580"/>
    <x v="123"/>
    <n v="67.040000000000006"/>
    <n v="67.11"/>
    <n v="39.65"/>
    <s v="07/05/2023"/>
    <x v="10"/>
    <x v="4"/>
    <n v="10"/>
    <s v="05-10"/>
  </r>
  <r>
    <x v="3581"/>
    <x v="123"/>
    <n v="68.73"/>
    <n v="68.739999999999995"/>
    <n v="42.34"/>
    <s v="07/05/2023"/>
    <x v="10"/>
    <x v="4"/>
    <n v="11"/>
    <s v="05-11"/>
  </r>
  <r>
    <x v="3582"/>
    <x v="105"/>
    <n v="65.98"/>
    <n v="66.05"/>
    <n v="47.59"/>
    <s v="07/05/2023"/>
    <x v="10"/>
    <x v="4"/>
    <n v="12"/>
    <s v="05-12"/>
  </r>
  <r>
    <x v="3583"/>
    <x v="51"/>
    <n v="62.92"/>
    <n v="62.94"/>
    <n v="39.78"/>
    <s v="07/05/2023"/>
    <x v="10"/>
    <x v="4"/>
    <n v="13"/>
    <s v="05-13"/>
  </r>
  <r>
    <x v="3584"/>
    <x v="76"/>
    <n v="64.53"/>
    <n v="64.540000000000006"/>
    <n v="40.72"/>
    <s v="14/05/2023"/>
    <x v="10"/>
    <x v="4"/>
    <n v="14"/>
    <s v="05-14"/>
  </r>
  <r>
    <x v="3585"/>
    <x v="80"/>
    <n v="66.739999999999995"/>
    <n v="66.75"/>
    <n v="40.18"/>
    <s v="14/05/2023"/>
    <x v="10"/>
    <x v="4"/>
    <n v="15"/>
    <s v="05-15"/>
  </r>
  <r>
    <x v="3586"/>
    <x v="99"/>
    <n v="67.459999999999994"/>
    <n v="67.459999999999994"/>
    <n v="28.84"/>
    <s v="14/05/2023"/>
    <x v="10"/>
    <x v="4"/>
    <n v="16"/>
    <s v="05-16"/>
  </r>
  <r>
    <x v="3587"/>
    <x v="124"/>
    <n v="69.89"/>
    <n v="69.91"/>
    <n v="45.73"/>
    <s v="14/05/2023"/>
    <x v="10"/>
    <x v="4"/>
    <n v="17"/>
    <s v="05-17"/>
  </r>
  <r>
    <x v="3588"/>
    <x v="84"/>
    <n v="64.77"/>
    <n v="64.77"/>
    <n v="0"/>
    <s v="14/05/2023"/>
    <x v="10"/>
    <x v="4"/>
    <n v="18"/>
    <s v="05-18"/>
  </r>
  <r>
    <x v="3589"/>
    <x v="81"/>
    <n v="64.53"/>
    <n v="64.569999999999993"/>
    <n v="44.14"/>
    <s v="14/05/2023"/>
    <x v="10"/>
    <x v="4"/>
    <n v="19"/>
    <s v="05-19"/>
  </r>
  <r>
    <x v="3590"/>
    <x v="86"/>
    <n v="63.94"/>
    <n v="63.94"/>
    <n v="31.74"/>
    <s v="14/05/2023"/>
    <x v="10"/>
    <x v="4"/>
    <n v="20"/>
    <s v="05-20"/>
  </r>
  <r>
    <x v="3591"/>
    <x v="75"/>
    <n v="63.41"/>
    <n v="63.48"/>
    <n v="45.24"/>
    <s v="21/05/2023"/>
    <x v="10"/>
    <x v="4"/>
    <n v="21"/>
    <s v="05-21"/>
  </r>
  <r>
    <x v="3592"/>
    <x v="94"/>
    <n v="66.11"/>
    <n v="66.260000000000005"/>
    <n v="51.34"/>
    <s v="21/05/2023"/>
    <x v="10"/>
    <x v="4"/>
    <n v="22"/>
    <s v="05-22"/>
  </r>
  <r>
    <x v="3593"/>
    <x v="53"/>
    <n v="65.33"/>
    <n v="65.34"/>
    <n v="39.76"/>
    <s v="21/05/2023"/>
    <x v="10"/>
    <x v="4"/>
    <n v="23"/>
    <s v="05-23"/>
  </r>
  <r>
    <x v="3594"/>
    <x v="73"/>
    <n v="65.25"/>
    <n v="65.28"/>
    <n v="43.4"/>
    <s v="21/05/2023"/>
    <x v="10"/>
    <x v="4"/>
    <n v="24"/>
    <s v="05-24"/>
  </r>
  <r>
    <x v="3595"/>
    <x v="97"/>
    <n v="64.67"/>
    <n v="64.75"/>
    <n v="46.97"/>
    <s v="21/05/2023"/>
    <x v="10"/>
    <x v="4"/>
    <n v="25"/>
    <s v="05-25"/>
  </r>
  <r>
    <x v="3596"/>
    <x v="97"/>
    <n v="66.05"/>
    <n v="66.05"/>
    <n v="0"/>
    <s v="21/05/2023"/>
    <x v="10"/>
    <x v="4"/>
    <n v="26"/>
    <s v="05-26"/>
  </r>
  <r>
    <x v="3597"/>
    <x v="86"/>
    <n v="63.07"/>
    <n v="63.14"/>
    <n v="45.27"/>
    <s v="21/05/2023"/>
    <x v="10"/>
    <x v="4"/>
    <n v="27"/>
    <s v="05-27"/>
  </r>
  <r>
    <x v="3598"/>
    <x v="67"/>
    <n v="63.1"/>
    <n v="63.15"/>
    <n v="38"/>
    <s v="28/05/2023"/>
    <x v="10"/>
    <x v="4"/>
    <n v="28"/>
    <s v="05-28"/>
  </r>
  <r>
    <x v="3599"/>
    <x v="104"/>
    <n v="65.73"/>
    <n v="65.739999999999995"/>
    <n v="38.44"/>
    <s v="28/05/2023"/>
    <x v="10"/>
    <x v="4"/>
    <n v="29"/>
    <s v="05-29"/>
  </r>
  <r>
    <x v="3600"/>
    <x v="75"/>
    <n v="63.28"/>
    <n v="63.3"/>
    <n v="38.43"/>
    <s v="28/05/2023"/>
    <x v="10"/>
    <x v="4"/>
    <n v="30"/>
    <s v="05-30"/>
  </r>
  <r>
    <x v="3601"/>
    <x v="104"/>
    <n v="64.77"/>
    <n v="64.81"/>
    <n v="44.38"/>
    <s v="28/05/2023"/>
    <x v="10"/>
    <x v="4"/>
    <n v="31"/>
    <s v="05-31"/>
  </r>
  <r>
    <x v="3602"/>
    <x v="93"/>
    <n v="64.790000000000006"/>
    <n v="64.819999999999993"/>
    <n v="44.23"/>
    <s v="28/05/2023"/>
    <x v="10"/>
    <x v="5"/>
    <n v="1"/>
    <s v="06-01"/>
  </r>
  <r>
    <x v="3603"/>
    <x v="91"/>
    <n v="62.95"/>
    <n v="62.97"/>
    <n v="40.53"/>
    <s v="28/05/2023"/>
    <x v="10"/>
    <x v="5"/>
    <n v="2"/>
    <s v="06-02"/>
  </r>
  <r>
    <x v="3604"/>
    <x v="90"/>
    <n v="63.9"/>
    <n v="63.97"/>
    <n v="46.05"/>
    <s v="28/05/2023"/>
    <x v="10"/>
    <x v="5"/>
    <n v="3"/>
    <s v="06-03"/>
  </r>
  <r>
    <x v="3605"/>
    <x v="41"/>
    <n v="61.09"/>
    <n v="61.18"/>
    <n v="43.97"/>
    <s v="04/06/2023"/>
    <x v="10"/>
    <x v="5"/>
    <n v="4"/>
    <s v="06-04"/>
  </r>
  <r>
    <x v="3606"/>
    <x v="93"/>
    <n v="66.95"/>
    <n v="66.95"/>
    <n v="31.8"/>
    <s v="04/06/2023"/>
    <x v="10"/>
    <x v="5"/>
    <n v="5"/>
    <s v="06-05"/>
  </r>
  <r>
    <x v="3607"/>
    <x v="50"/>
    <n v="65.16"/>
    <n v="65.22"/>
    <n v="47.15"/>
    <s v="04/06/2023"/>
    <x v="10"/>
    <x v="5"/>
    <n v="6"/>
    <s v="06-06"/>
  </r>
  <r>
    <x v="3608"/>
    <x v="86"/>
    <n v="63.75"/>
    <n v="64.03"/>
    <n v="51.98"/>
    <s v="04/06/2023"/>
    <x v="10"/>
    <x v="5"/>
    <n v="7"/>
    <s v="06-07"/>
  </r>
  <r>
    <x v="3609"/>
    <x v="73"/>
    <n v="64.650000000000006"/>
    <n v="65.25"/>
    <n v="56.07"/>
    <s v="04/06/2023"/>
    <x v="10"/>
    <x v="5"/>
    <n v="8"/>
    <s v="06-08"/>
  </r>
  <r>
    <x v="3610"/>
    <x v="104"/>
    <n v="65.760000000000005"/>
    <n v="65.81"/>
    <n v="46.31"/>
    <s v="04/06/2023"/>
    <x v="10"/>
    <x v="5"/>
    <n v="9"/>
    <s v="06-09"/>
  </r>
  <r>
    <x v="3611"/>
    <x v="104"/>
    <n v="66.41"/>
    <n v="66.47"/>
    <n v="39.049999999999997"/>
    <s v="04/06/2023"/>
    <x v="10"/>
    <x v="5"/>
    <n v="10"/>
    <s v="06-10"/>
  </r>
  <r>
    <x v="3612"/>
    <x v="125"/>
    <n v="67.08"/>
    <n v="67.08"/>
    <n v="36.24"/>
    <s v="11/06/2023"/>
    <x v="10"/>
    <x v="5"/>
    <n v="11"/>
    <s v="06-11"/>
  </r>
  <r>
    <x v="3613"/>
    <x v="82"/>
    <n v="62.81"/>
    <n v="63.07"/>
    <n v="48.57"/>
    <s v="11/06/2023"/>
    <x v="10"/>
    <x v="5"/>
    <n v="12"/>
    <s v="06-12"/>
  </r>
  <r>
    <x v="3614"/>
    <x v="101"/>
    <n v="66.760000000000005"/>
    <n v="66.94"/>
    <n v="52.99"/>
    <s v="11/06/2023"/>
    <x v="10"/>
    <x v="5"/>
    <n v="13"/>
    <s v="06-13"/>
  </r>
  <r>
    <x v="3615"/>
    <x v="90"/>
    <n v="62.97"/>
    <n v="62.97"/>
    <n v="32.340000000000003"/>
    <s v="11/06/2023"/>
    <x v="10"/>
    <x v="5"/>
    <n v="14"/>
    <s v="06-14"/>
  </r>
  <r>
    <x v="3616"/>
    <x v="89"/>
    <n v="65.02"/>
    <n v="65.33"/>
    <n v="45.02"/>
    <s v="11/06/2023"/>
    <x v="10"/>
    <x v="5"/>
    <n v="15"/>
    <s v="06-15"/>
  </r>
  <r>
    <x v="3617"/>
    <x v="85"/>
    <n v="65.540000000000006"/>
    <n v="65.540000000000006"/>
    <n v="0"/>
    <s v="11/06/2023"/>
    <x v="10"/>
    <x v="5"/>
    <n v="16"/>
    <s v="06-16"/>
  </r>
  <r>
    <x v="3618"/>
    <x v="74"/>
    <n v="62.85"/>
    <n v="63.12"/>
    <n v="42.76"/>
    <s v="11/06/2023"/>
    <x v="10"/>
    <x v="5"/>
    <n v="17"/>
    <s v="06-17"/>
  </r>
  <r>
    <x v="3619"/>
    <x v="85"/>
    <n v="63.37"/>
    <n v="63.37"/>
    <n v="0"/>
    <s v="18/06/2023"/>
    <x v="10"/>
    <x v="5"/>
    <n v="18"/>
    <s v="06-18"/>
  </r>
  <r>
    <x v="3620"/>
    <x v="97"/>
    <n v="63.54"/>
    <n v="63.73"/>
    <n v="50.17"/>
    <s v="18/06/2023"/>
    <x v="10"/>
    <x v="5"/>
    <n v="19"/>
    <s v="06-19"/>
  </r>
  <r>
    <x v="3621"/>
    <x v="43"/>
    <n v="60.96"/>
    <n v="60.97"/>
    <n v="34.07"/>
    <s v="18/06/2023"/>
    <x v="10"/>
    <x v="5"/>
    <n v="20"/>
    <s v="06-20"/>
  </r>
  <r>
    <x v="3622"/>
    <x v="82"/>
    <n v="63.04"/>
    <n v="63.12"/>
    <n v="44.36"/>
    <s v="18/06/2023"/>
    <x v="10"/>
    <x v="5"/>
    <n v="21"/>
    <s v="06-21"/>
  </r>
  <r>
    <x v="3623"/>
    <x v="72"/>
    <n v="62.69"/>
    <n v="63.15"/>
    <n v="49.19"/>
    <s v="18/06/2023"/>
    <x v="10"/>
    <x v="5"/>
    <n v="22"/>
    <s v="06-22"/>
  </r>
  <r>
    <x v="3624"/>
    <x v="84"/>
    <n v="64.17"/>
    <n v="64.25"/>
    <n v="44.41"/>
    <s v="18/06/2023"/>
    <x v="10"/>
    <x v="5"/>
    <n v="23"/>
    <s v="06-23"/>
  </r>
  <r>
    <x v="3625"/>
    <x v="70"/>
    <n v="63.05"/>
    <n v="63.43"/>
    <n v="45.91"/>
    <s v="18/06/2023"/>
    <x v="10"/>
    <x v="5"/>
    <n v="24"/>
    <s v="06-24"/>
  </r>
  <r>
    <x v="3626"/>
    <x v="90"/>
    <n v="62.65"/>
    <n v="62.69"/>
    <n v="35.22"/>
    <s v="25/06/2023"/>
    <x v="10"/>
    <x v="5"/>
    <n v="25"/>
    <s v="06-25"/>
  </r>
  <r>
    <x v="3627"/>
    <x v="89"/>
    <n v="62.53"/>
    <n v="62.54"/>
    <n v="31.61"/>
    <s v="25/06/2023"/>
    <x v="10"/>
    <x v="5"/>
    <n v="26"/>
    <s v="06-26"/>
  </r>
  <r>
    <x v="3628"/>
    <x v="90"/>
    <n v="62.81"/>
    <n v="63.06"/>
    <n v="50.54"/>
    <s v="25/06/2023"/>
    <x v="10"/>
    <x v="5"/>
    <n v="27"/>
    <s v="06-27"/>
  </r>
  <r>
    <x v="3629"/>
    <x v="104"/>
    <n v="62.28"/>
    <n v="62.29"/>
    <n v="35.369999999999997"/>
    <s v="25/06/2023"/>
    <x v="10"/>
    <x v="5"/>
    <n v="28"/>
    <s v="06-28"/>
  </r>
  <r>
    <x v="3630"/>
    <x v="76"/>
    <n v="62.04"/>
    <n v="62.8"/>
    <n v="52.29"/>
    <s v="25/06/2023"/>
    <x v="10"/>
    <x v="5"/>
    <n v="29"/>
    <s v="06-29"/>
  </r>
  <r>
    <x v="3631"/>
    <x v="72"/>
    <n v="63.54"/>
    <n v="63.59"/>
    <n v="44.04"/>
    <s v="25/06/2023"/>
    <x v="10"/>
    <x v="5"/>
    <n v="30"/>
    <s v="06-30"/>
  </r>
  <r>
    <x v="3632"/>
    <x v="86"/>
    <n v="64.14"/>
    <n v="64.14"/>
    <n v="0"/>
    <s v="25/06/2023"/>
    <x v="10"/>
    <x v="6"/>
    <n v="1"/>
    <s v="07-01"/>
  </r>
  <r>
    <x v="3633"/>
    <x v="89"/>
    <n v="63.65"/>
    <n v="63.65"/>
    <n v="32.44"/>
    <s v="02/07/2023"/>
    <x v="10"/>
    <x v="6"/>
    <n v="2"/>
    <s v="07-02"/>
  </r>
  <r>
    <x v="3634"/>
    <x v="91"/>
    <n v="63.58"/>
    <n v="63.76"/>
    <n v="50"/>
    <s v="02/07/2023"/>
    <x v="10"/>
    <x v="6"/>
    <n v="3"/>
    <s v="07-03"/>
  </r>
  <r>
    <x v="3635"/>
    <x v="75"/>
    <n v="62.32"/>
    <n v="62.35"/>
    <n v="39.68"/>
    <s v="02/07/2023"/>
    <x v="10"/>
    <x v="6"/>
    <n v="4"/>
    <s v="07-04"/>
  </r>
  <r>
    <x v="3636"/>
    <x v="82"/>
    <n v="63.2"/>
    <n v="63.43"/>
    <n v="49.67"/>
    <s v="02/07/2023"/>
    <x v="10"/>
    <x v="6"/>
    <n v="5"/>
    <s v="07-05"/>
  </r>
  <r>
    <x v="3637"/>
    <x v="104"/>
    <n v="63.16"/>
    <n v="63.41"/>
    <n v="50.75"/>
    <s v="02/07/2023"/>
    <x v="10"/>
    <x v="6"/>
    <n v="6"/>
    <s v="07-06"/>
  </r>
  <r>
    <x v="3638"/>
    <x v="88"/>
    <n v="62.58"/>
    <n v="62.75"/>
    <n v="42.25"/>
    <s v="02/07/2023"/>
    <x v="10"/>
    <x v="6"/>
    <n v="7"/>
    <s v="07-07"/>
  </r>
  <r>
    <x v="3639"/>
    <x v="71"/>
    <n v="62.59"/>
    <n v="62.59"/>
    <n v="0"/>
    <s v="02/07/2023"/>
    <x v="10"/>
    <x v="6"/>
    <n v="8"/>
    <s v="07-08"/>
  </r>
  <r>
    <x v="3640"/>
    <x v="93"/>
    <n v="63.63"/>
    <n v="63.64"/>
    <n v="31.85"/>
    <s v="09/07/2023"/>
    <x v="10"/>
    <x v="6"/>
    <n v="9"/>
    <s v="07-09"/>
  </r>
  <r>
    <x v="3641"/>
    <x v="101"/>
    <n v="62.76"/>
    <n v="62.77"/>
    <n v="35.24"/>
    <s v="09/07/2023"/>
    <x v="10"/>
    <x v="6"/>
    <n v="10"/>
    <s v="07-10"/>
  </r>
  <r>
    <x v="3642"/>
    <x v="81"/>
    <n v="62.63"/>
    <n v="62.64"/>
    <n v="37.35"/>
    <s v="09/07/2023"/>
    <x v="10"/>
    <x v="6"/>
    <n v="11"/>
    <s v="07-11"/>
  </r>
  <r>
    <x v="3643"/>
    <x v="81"/>
    <n v="62.62"/>
    <n v="62.66"/>
    <n v="42.06"/>
    <s v="09/07/2023"/>
    <x v="10"/>
    <x v="6"/>
    <n v="12"/>
    <s v="07-12"/>
  </r>
  <r>
    <x v="3644"/>
    <x v="105"/>
    <n v="65.37"/>
    <n v="65.58"/>
    <n v="52.33"/>
    <s v="09/07/2023"/>
    <x v="10"/>
    <x v="6"/>
    <n v="13"/>
    <s v="07-13"/>
  </r>
  <r>
    <x v="3645"/>
    <x v="72"/>
    <n v="62.71"/>
    <n v="62.86"/>
    <n v="48.13"/>
    <s v="09/07/2023"/>
    <x v="10"/>
    <x v="6"/>
    <n v="14"/>
    <s v="07-14"/>
  </r>
  <r>
    <x v="3646"/>
    <x v="4"/>
    <n v="60.63"/>
    <n v="60.64"/>
    <n v="28.44"/>
    <s v="09/07/2023"/>
    <x v="10"/>
    <x v="6"/>
    <n v="15"/>
    <s v="07-15"/>
  </r>
  <r>
    <x v="3647"/>
    <x v="76"/>
    <n v="63.33"/>
    <n v="63.34"/>
    <n v="33.24"/>
    <s v="16/07/2023"/>
    <x v="10"/>
    <x v="6"/>
    <n v="16"/>
    <s v="07-16"/>
  </r>
  <r>
    <x v="3648"/>
    <x v="85"/>
    <n v="63.26"/>
    <n v="63.27"/>
    <n v="36.4"/>
    <s v="16/07/2023"/>
    <x v="10"/>
    <x v="6"/>
    <n v="17"/>
    <s v="07-17"/>
  </r>
  <r>
    <x v="3649"/>
    <x v="86"/>
    <n v="62.8"/>
    <n v="63.01"/>
    <n v="49.8"/>
    <s v="16/07/2023"/>
    <x v="10"/>
    <x v="6"/>
    <n v="18"/>
    <s v="07-18"/>
  </r>
  <r>
    <x v="3650"/>
    <x v="76"/>
    <n v="64.3"/>
    <n v="64.31"/>
    <n v="40.270000000000003"/>
    <s v="16/07/2023"/>
    <x v="10"/>
    <x v="6"/>
    <n v="19"/>
    <s v="07-19"/>
  </r>
  <r>
    <x v="3651"/>
    <x v="82"/>
    <n v="64.63"/>
    <n v="64.989999999999995"/>
    <n v="53.93"/>
    <s v="16/07/2023"/>
    <x v="10"/>
    <x v="6"/>
    <n v="20"/>
    <s v="07-20"/>
  </r>
  <r>
    <x v="3652"/>
    <x v="126"/>
    <n v="63.57"/>
    <n v="63.85"/>
    <n v="51.88"/>
    <s v="16/07/2023"/>
    <x v="10"/>
    <x v="6"/>
    <n v="21"/>
    <s v="07-21"/>
  </r>
  <r>
    <x v="3653"/>
    <x v="70"/>
    <n v="63.65"/>
    <n v="63.97"/>
    <n v="52.15"/>
    <s v="16/07/2023"/>
    <x v="10"/>
    <x v="6"/>
    <n v="22"/>
    <s v="07-22"/>
  </r>
  <r>
    <x v="3654"/>
    <x v="97"/>
    <n v="64.25"/>
    <n v="64.3"/>
    <n v="44.56"/>
    <s v="23/07/2023"/>
    <x v="10"/>
    <x v="6"/>
    <n v="23"/>
    <s v="07-23"/>
  </r>
  <r>
    <x v="3655"/>
    <x v="105"/>
    <n v="63.86"/>
    <n v="64.78"/>
    <n v="57.55"/>
    <s v="23/07/2023"/>
    <x v="10"/>
    <x v="6"/>
    <n v="24"/>
    <s v="07-24"/>
  </r>
  <r>
    <x v="3656"/>
    <x v="82"/>
    <n v="63.7"/>
    <n v="63.92"/>
    <n v="50.87"/>
    <s v="23/07/2023"/>
    <x v="10"/>
    <x v="6"/>
    <n v="25"/>
    <s v="07-25"/>
  </r>
  <r>
    <x v="3657"/>
    <x v="94"/>
    <n v="64.2"/>
    <n v="64.7"/>
    <n v="55.06"/>
    <s v="23/07/2023"/>
    <x v="10"/>
    <x v="6"/>
    <n v="26"/>
    <s v="07-26"/>
  </r>
  <r>
    <x v="3658"/>
    <x v="85"/>
    <n v="62.85"/>
    <n v="63.53"/>
    <n v="55.13"/>
    <s v="23/07/2023"/>
    <x v="10"/>
    <x v="6"/>
    <n v="27"/>
    <s v="07-27"/>
  </r>
  <r>
    <x v="3659"/>
    <x v="72"/>
    <n v="63.29"/>
    <n v="63.59"/>
    <n v="51.82"/>
    <s v="23/07/2023"/>
    <x v="10"/>
    <x v="6"/>
    <n v="28"/>
    <s v="07-28"/>
  </r>
  <r>
    <x v="3660"/>
    <x v="80"/>
    <n v="63.86"/>
    <n v="63.95"/>
    <n v="47.37"/>
    <s v="23/07/2023"/>
    <x v="10"/>
    <x v="6"/>
    <n v="29"/>
    <s v="07-29"/>
  </r>
  <r>
    <x v="3661"/>
    <x v="87"/>
    <n v="66.69"/>
    <n v="66.69"/>
    <n v="30.54"/>
    <s v="30/07/2023"/>
    <x v="10"/>
    <x v="6"/>
    <n v="30"/>
    <s v="07-30"/>
  </r>
  <r>
    <x v="3662"/>
    <x v="94"/>
    <n v="62.87"/>
    <n v="63"/>
    <n v="47.69"/>
    <s v="30/07/2023"/>
    <x v="10"/>
    <x v="6"/>
    <n v="31"/>
    <s v="07-31"/>
  </r>
  <r>
    <x v="3663"/>
    <x v="102"/>
    <n v="63.9"/>
    <n v="63.9"/>
    <n v="35.200000000000003"/>
    <s v="30/07/2023"/>
    <x v="10"/>
    <x v="7"/>
    <n v="1"/>
    <s v="08-01"/>
  </r>
  <r>
    <x v="3664"/>
    <x v="71"/>
    <n v="63.2"/>
    <n v="63.2"/>
    <n v="37.200000000000003"/>
    <s v="30/07/2023"/>
    <x v="10"/>
    <x v="7"/>
    <n v="2"/>
    <s v="08-02"/>
  </r>
  <r>
    <x v="3665"/>
    <x v="82"/>
    <n v="63.7"/>
    <n v="63.7"/>
    <n v="44.7"/>
    <s v="30/07/2023"/>
    <x v="10"/>
    <x v="7"/>
    <n v="3"/>
    <s v="08-03"/>
  </r>
  <r>
    <x v="3666"/>
    <x v="102"/>
    <n v="64.5"/>
    <n v="64.599999999999994"/>
    <n v="44.3"/>
    <s v="30/07/2023"/>
    <x v="10"/>
    <x v="7"/>
    <n v="4"/>
    <s v="08-04"/>
  </r>
  <r>
    <x v="3667"/>
    <x v="101"/>
    <n v="68.400000000000006"/>
    <n v="68.400000000000006"/>
    <n v="28.1"/>
    <s v="30/07/2023"/>
    <x v="10"/>
    <x v="7"/>
    <n v="5"/>
    <s v="08-05"/>
  </r>
  <r>
    <x v="3668"/>
    <x v="97"/>
    <n v="64.400000000000006"/>
    <n v="64.400000000000006"/>
    <n v="37.9"/>
    <s v="06/08/2023"/>
    <x v="10"/>
    <x v="7"/>
    <n v="6"/>
    <s v="08-06"/>
  </r>
  <r>
    <x v="3669"/>
    <x v="102"/>
    <n v="63.6"/>
    <n v="63.7"/>
    <n v="47.1"/>
    <s v="06/08/2023"/>
    <x v="10"/>
    <x v="7"/>
    <n v="7"/>
    <s v="08-07"/>
  </r>
  <r>
    <x v="3670"/>
    <x v="74"/>
    <n v="63.1"/>
    <n v="63.1"/>
    <n v="33"/>
    <s v="06/08/2023"/>
    <x v="10"/>
    <x v="7"/>
    <n v="8"/>
    <s v="08-08"/>
  </r>
  <r>
    <x v="3671"/>
    <x v="67"/>
    <n v="62.9"/>
    <n v="63"/>
    <n v="49"/>
    <s v="06/08/2023"/>
    <x v="10"/>
    <x v="7"/>
    <n v="9"/>
    <s v="08-09"/>
  </r>
  <r>
    <x v="3672"/>
    <x v="93"/>
    <n v="63.1"/>
    <n v="63.1"/>
    <n v="34.200000000000003"/>
    <s v="06/08/2023"/>
    <x v="10"/>
    <x v="7"/>
    <n v="10"/>
    <s v="08-10"/>
  </r>
  <r>
    <x v="3673"/>
    <x v="102"/>
    <n v="64.8"/>
    <n v="64.900000000000006"/>
    <n v="47.5"/>
    <s v="06/08/2023"/>
    <x v="10"/>
    <x v="7"/>
    <n v="11"/>
    <s v="08-11"/>
  </r>
  <r>
    <x v="3674"/>
    <x v="72"/>
    <n v="63.3"/>
    <n v="63.3"/>
    <n v="39.200000000000003"/>
    <s v="06/08/2023"/>
    <x v="10"/>
    <x v="7"/>
    <n v="12"/>
    <s v="08-12"/>
  </r>
  <r>
    <x v="3675"/>
    <x v="89"/>
    <n v="63.6"/>
    <n v="63.6"/>
    <n v="0"/>
    <s v="13/08/2023"/>
    <x v="10"/>
    <x v="7"/>
    <n v="13"/>
    <s v="08-13"/>
  </r>
  <r>
    <x v="3676"/>
    <x v="71"/>
    <n v="62.7"/>
    <n v="62.7"/>
    <n v="0"/>
    <s v="13/08/2023"/>
    <x v="10"/>
    <x v="7"/>
    <n v="14"/>
    <s v="08-14"/>
  </r>
  <r>
    <x v="3677"/>
    <x v="53"/>
    <n v="62.5"/>
    <n v="62.5"/>
    <n v="28.6"/>
    <s v="13/08/2023"/>
    <x v="10"/>
    <x v="7"/>
    <n v="15"/>
    <s v="08-15"/>
  </r>
  <r>
    <x v="3678"/>
    <x v="69"/>
    <n v="62.5"/>
    <n v="62.5"/>
    <n v="27.3"/>
    <s v="13/08/2023"/>
    <x v="10"/>
    <x v="7"/>
    <n v="16"/>
    <s v="08-16"/>
  </r>
  <r>
    <x v="3679"/>
    <x v="86"/>
    <n v="63.3"/>
    <n v="63.3"/>
    <n v="30.9"/>
    <s v="13/08/2023"/>
    <x v="10"/>
    <x v="7"/>
    <n v="17"/>
    <s v="08-17"/>
  </r>
  <r>
    <x v="3680"/>
    <x v="91"/>
    <n v="63.1"/>
    <n v="63.1"/>
    <n v="38.5"/>
    <s v="13/08/2023"/>
    <x v="10"/>
    <x v="7"/>
    <n v="18"/>
    <s v="08-18"/>
  </r>
  <r>
    <x v="3681"/>
    <x v="67"/>
    <n v="62.9"/>
    <n v="62.9"/>
    <n v="40"/>
    <s v="13/08/2023"/>
    <x v="10"/>
    <x v="7"/>
    <n v="19"/>
    <s v="08-19"/>
  </r>
  <r>
    <x v="3682"/>
    <x v="93"/>
    <n v="63.2"/>
    <n v="63.2"/>
    <n v="0"/>
    <s v="20/08/2023"/>
    <x v="10"/>
    <x v="7"/>
    <n v="20"/>
    <s v="08-20"/>
  </r>
  <r>
    <x v="3683"/>
    <x v="102"/>
    <n v="63.1"/>
    <n v="63.1"/>
    <n v="38.299999999999997"/>
    <s v="20/08/2023"/>
    <x v="10"/>
    <x v="7"/>
    <n v="21"/>
    <s v="08-21"/>
  </r>
  <r>
    <x v="3684"/>
    <x v="72"/>
    <n v="62.4"/>
    <n v="62.4"/>
    <n v="0"/>
    <s v="20/08/2023"/>
    <x v="10"/>
    <x v="7"/>
    <n v="22"/>
    <s v="08-22"/>
  </r>
  <r>
    <x v="3685"/>
    <x v="73"/>
    <n v="61.9"/>
    <n v="62"/>
    <n v="45.2"/>
    <s v="20/08/2023"/>
    <x v="10"/>
    <x v="7"/>
    <n v="23"/>
    <s v="08-23"/>
  </r>
  <r>
    <x v="3686"/>
    <x v="71"/>
    <n v="61.6"/>
    <n v="61.6"/>
    <n v="0"/>
    <s v="20/08/2023"/>
    <x v="10"/>
    <x v="7"/>
    <n v="24"/>
    <s v="08-24"/>
  </r>
  <r>
    <x v="3687"/>
    <x v="72"/>
    <n v="62.2"/>
    <n v="62.2"/>
    <n v="0"/>
    <s v="20/08/2023"/>
    <x v="10"/>
    <x v="7"/>
    <n v="25"/>
    <s v="08-25"/>
  </r>
  <r>
    <x v="3688"/>
    <x v="49"/>
    <n v="62.9"/>
    <n v="62.9"/>
    <n v="0"/>
    <s v="20/08/2023"/>
    <x v="10"/>
    <x v="7"/>
    <n v="26"/>
    <s v="08-26"/>
  </r>
  <r>
    <x v="3689"/>
    <x v="73"/>
    <n v="63.1"/>
    <n v="63.1"/>
    <n v="0"/>
    <s v="27/08/2023"/>
    <x v="10"/>
    <x v="7"/>
    <n v="27"/>
    <s v="08-27"/>
  </r>
  <r>
    <x v="3690"/>
    <x v="101"/>
    <n v="64.400000000000006"/>
    <n v="64.400000000000006"/>
    <n v="30.6"/>
    <s v="27/08/2023"/>
    <x v="10"/>
    <x v="7"/>
    <n v="28"/>
    <s v="08-28"/>
  </r>
  <r>
    <x v="3691"/>
    <x v="93"/>
    <n v="67.2"/>
    <n v="67.2"/>
    <n v="37.4"/>
    <s v="27/08/2023"/>
    <x v="10"/>
    <x v="7"/>
    <n v="29"/>
    <s v="08-29"/>
  </r>
  <r>
    <x v="3692"/>
    <x v="104"/>
    <n v="67.400000000000006"/>
    <n v="67.400000000000006"/>
    <n v="38.5"/>
    <s v="27/08/2023"/>
    <x v="10"/>
    <x v="7"/>
    <n v="30"/>
    <s v="08-30"/>
  </r>
  <r>
    <x v="3693"/>
    <x v="89"/>
    <n v="63.4"/>
    <n v="63.4"/>
    <n v="34.5"/>
    <s v="27/08/2023"/>
    <x v="10"/>
    <x v="7"/>
    <n v="31"/>
    <s v="08-31"/>
  </r>
  <r>
    <x v="3694"/>
    <x v="70"/>
    <n v="63.45"/>
    <n v="63.45"/>
    <n v="0"/>
    <s v="27/08/2023"/>
    <x v="10"/>
    <x v="8"/>
    <n v="1"/>
    <s v="09-01"/>
  </r>
  <r>
    <x v="3695"/>
    <x v="90"/>
    <n v="63.58"/>
    <n v="63.58"/>
    <n v="0"/>
    <s v="27/08/2023"/>
    <x v="10"/>
    <x v="8"/>
    <n v="2"/>
    <s v="09-02"/>
  </r>
  <r>
    <x v="3696"/>
    <x v="105"/>
    <n v="64.040000000000006"/>
    <n v="64.05"/>
    <n v="33.86"/>
    <s v="03/09/2023"/>
    <x v="10"/>
    <x v="8"/>
    <n v="3"/>
    <s v="09-03"/>
  </r>
  <r>
    <x v="3697"/>
    <x v="91"/>
    <n v="61.52"/>
    <n v="61.54"/>
    <n v="37.76"/>
    <s v="03/09/2023"/>
    <x v="10"/>
    <x v="8"/>
    <n v="4"/>
    <s v="09-04"/>
  </r>
  <r>
    <x v="3698"/>
    <x v="72"/>
    <n v="61.67"/>
    <n v="61.68"/>
    <n v="37.75"/>
    <s v="03/09/2023"/>
    <x v="10"/>
    <x v="8"/>
    <n v="5"/>
    <s v="09-05"/>
  </r>
  <r>
    <x v="3699"/>
    <x v="76"/>
    <n v="62.98"/>
    <n v="63"/>
    <n v="38.950000000000003"/>
    <s v="03/09/2023"/>
    <x v="10"/>
    <x v="8"/>
    <n v="6"/>
    <s v="09-06"/>
  </r>
  <r>
    <x v="3700"/>
    <x v="80"/>
    <n v="63.49"/>
    <n v="63.5"/>
    <n v="34.97"/>
    <s v="03/09/2023"/>
    <x v="10"/>
    <x v="8"/>
    <n v="7"/>
    <s v="09-07"/>
  </r>
  <r>
    <x v="3701"/>
    <x v="48"/>
    <n v="62.41"/>
    <n v="62.45"/>
    <n v="42.37"/>
    <s v="03/09/2023"/>
    <x v="10"/>
    <x v="8"/>
    <n v="8"/>
    <s v="09-08"/>
  </r>
  <r>
    <x v="3702"/>
    <x v="73"/>
    <n v="63.58"/>
    <n v="63.6"/>
    <n v="41.3"/>
    <s v="03/09/2023"/>
    <x v="10"/>
    <x v="8"/>
    <n v="9"/>
    <s v="09-09"/>
  </r>
  <r>
    <x v="3703"/>
    <x v="102"/>
    <n v="63.61"/>
    <n v="63.63"/>
    <n v="40.479999999999997"/>
    <s v="10/09/2023"/>
    <x v="10"/>
    <x v="8"/>
    <n v="10"/>
    <s v="09-10"/>
  </r>
  <r>
    <x v="3704"/>
    <x v="93"/>
    <n v="63"/>
    <n v="63.02"/>
    <n v="39.03"/>
    <s v="10/09/2023"/>
    <x v="10"/>
    <x v="8"/>
    <n v="11"/>
    <s v="09-11"/>
  </r>
  <r>
    <x v="3705"/>
    <x v="91"/>
    <n v="62.57"/>
    <n v="62.59"/>
    <n v="39.89"/>
    <s v="10/09/2023"/>
    <x v="10"/>
    <x v="8"/>
    <n v="12"/>
    <s v="09-12"/>
  </r>
  <r>
    <x v="3706"/>
    <x v="90"/>
    <n v="62.89"/>
    <n v="63.02"/>
    <n v="47.5"/>
    <s v="10/09/2023"/>
    <x v="10"/>
    <x v="8"/>
    <n v="13"/>
    <s v="09-13"/>
  </r>
  <r>
    <x v="3707"/>
    <x v="82"/>
    <n v="63.67"/>
    <n v="63.69"/>
    <n v="41.1"/>
    <s v="10/09/2023"/>
    <x v="10"/>
    <x v="8"/>
    <n v="14"/>
    <s v="09-14"/>
  </r>
  <r>
    <x v="3708"/>
    <x v="91"/>
    <n v="62.99"/>
    <n v="62.99"/>
    <n v="30.94"/>
    <s v="10/09/2023"/>
    <x v="10"/>
    <x v="8"/>
    <n v="15"/>
    <s v="09-15"/>
  </r>
  <r>
    <x v="3709"/>
    <x v="104"/>
    <n v="63.09"/>
    <n v="63.34"/>
    <n v="49.75"/>
    <s v="10/09/2023"/>
    <x v="10"/>
    <x v="8"/>
    <n v="16"/>
    <s v="09-16"/>
  </r>
  <r>
    <x v="3710"/>
    <x v="99"/>
    <n v="64.319999999999993"/>
    <n v="64.319999999999993"/>
    <n v="0"/>
    <s v="17/09/2023"/>
    <x v="10"/>
    <x v="8"/>
    <n v="17"/>
    <s v="09-17"/>
  </r>
  <r>
    <x v="3711"/>
    <x v="102"/>
    <n v="62.79"/>
    <n v="62.79"/>
    <n v="0"/>
    <s v="17/09/2023"/>
    <x v="10"/>
    <x v="8"/>
    <n v="18"/>
    <s v="09-18"/>
  </r>
  <r>
    <x v="3712"/>
    <x v="84"/>
    <n v="63.26"/>
    <n v="63.28"/>
    <n v="40.03"/>
    <s v="17/09/2023"/>
    <x v="10"/>
    <x v="8"/>
    <n v="19"/>
    <s v="09-19"/>
  </r>
  <r>
    <x v="3713"/>
    <x v="80"/>
    <n v="63.18"/>
    <n v="63.2"/>
    <n v="40.51"/>
    <s v="17/09/2023"/>
    <x v="10"/>
    <x v="8"/>
    <n v="20"/>
    <s v="09-20"/>
  </r>
  <r>
    <x v="3714"/>
    <x v="73"/>
    <n v="63.13"/>
    <n v="63.18"/>
    <n v="43.61"/>
    <s v="17/09/2023"/>
    <x v="10"/>
    <x v="8"/>
    <n v="21"/>
    <s v="09-21"/>
  </r>
  <r>
    <x v="3715"/>
    <x v="94"/>
    <n v="62.42"/>
    <n v="62.45"/>
    <n v="41.03"/>
    <s v="17/09/2023"/>
    <x v="10"/>
    <x v="8"/>
    <n v="22"/>
    <s v="09-22"/>
  </r>
  <r>
    <x v="3716"/>
    <x v="82"/>
    <n v="65.37"/>
    <n v="65.459999999999994"/>
    <n v="48.61"/>
    <s v="17/09/2023"/>
    <x v="10"/>
    <x v="8"/>
    <n v="23"/>
    <s v="09-23"/>
  </r>
  <r>
    <x v="3717"/>
    <x v="127"/>
    <n v="63.98"/>
    <n v="64.010000000000005"/>
    <n v="42.53"/>
    <s v="24/09/2023"/>
    <x v="10"/>
    <x v="8"/>
    <n v="24"/>
    <s v="09-24"/>
  </r>
  <r>
    <x v="3718"/>
    <x v="105"/>
    <n v="65.099999999999994"/>
    <n v="65.13"/>
    <n v="40.700000000000003"/>
    <s v="24/09/2023"/>
    <x v="10"/>
    <x v="8"/>
    <n v="25"/>
    <s v="09-25"/>
  </r>
  <r>
    <x v="3719"/>
    <x v="73"/>
    <n v="64.06"/>
    <n v="64.069999999999993"/>
    <n v="38.71"/>
    <s v="24/09/2023"/>
    <x v="10"/>
    <x v="8"/>
    <n v="26"/>
    <s v="09-26"/>
  </r>
  <r>
    <x v="3720"/>
    <x v="89"/>
    <n v="64.040000000000006"/>
    <n v="64.069999999999993"/>
    <n v="39"/>
    <s v="24/09/2023"/>
    <x v="10"/>
    <x v="8"/>
    <n v="27"/>
    <s v="09-27"/>
  </r>
  <r>
    <x v="3721"/>
    <x v="93"/>
    <n v="63.65"/>
    <n v="63.66"/>
    <n v="35.57"/>
    <s v="24/09/2023"/>
    <x v="10"/>
    <x v="8"/>
    <n v="28"/>
    <s v="09-28"/>
  </r>
  <r>
    <x v="3722"/>
    <x v="47"/>
    <n v="62.44"/>
    <n v="62.5"/>
    <n v="43.34"/>
    <s v="24/09/2023"/>
    <x v="10"/>
    <x v="8"/>
    <n v="29"/>
    <s v="09-29"/>
  </r>
  <r>
    <x v="3723"/>
    <x v="73"/>
    <n v="63.72"/>
    <n v="63.73"/>
    <n v="36.700000000000003"/>
    <s v="24/09/2023"/>
    <x v="10"/>
    <x v="8"/>
    <n v="30"/>
    <s v="09-30"/>
  </r>
  <r>
    <x v="3724"/>
    <x v="94"/>
    <n v="63.01"/>
    <n v="63.07"/>
    <n v="40.31"/>
    <s v="01/10/2023"/>
    <x v="10"/>
    <x v="9"/>
    <n v="1"/>
    <s v="10-01"/>
  </r>
  <r>
    <x v="3725"/>
    <x v="88"/>
    <n v="62.05"/>
    <n v="62.21"/>
    <n v="38.01"/>
    <s v="01/10/2023"/>
    <x v="10"/>
    <x v="9"/>
    <n v="2"/>
    <s v="10-02"/>
  </r>
  <r>
    <x v="3726"/>
    <x v="102"/>
    <n v="63.95"/>
    <n v="64.5"/>
    <n v="55.25"/>
    <s v="01/10/2023"/>
    <x v="10"/>
    <x v="9"/>
    <n v="3"/>
    <s v="10-03"/>
  </r>
  <r>
    <x v="3727"/>
    <x v="72"/>
    <n v="62.72"/>
    <n v="63.38"/>
    <n v="54.85"/>
    <s v="01/10/2023"/>
    <x v="10"/>
    <x v="9"/>
    <n v="4"/>
    <s v="10-04"/>
  </r>
  <r>
    <x v="3728"/>
    <x v="73"/>
    <n v="63.26"/>
    <n v="63.4"/>
    <n v="48.46"/>
    <s v="01/10/2023"/>
    <x v="10"/>
    <x v="9"/>
    <n v="5"/>
    <s v="10-05"/>
  </r>
  <r>
    <x v="3729"/>
    <x v="67"/>
    <n v="62.16"/>
    <n v="62.17"/>
    <n v="37.340000000000003"/>
    <s v="01/10/2023"/>
    <x v="10"/>
    <x v="9"/>
    <n v="6"/>
    <s v="10-06"/>
  </r>
  <r>
    <x v="3730"/>
    <x v="81"/>
    <n v="63.28"/>
    <n v="63.29"/>
    <n v="39.380000000000003"/>
    <s v="01/10/2023"/>
    <x v="10"/>
    <x v="9"/>
    <n v="7"/>
    <s v="10-07"/>
  </r>
  <r>
    <x v="3731"/>
    <x v="91"/>
    <n v="63.56"/>
    <n v="63.58"/>
    <n v="39.93"/>
    <s v="08/10/2023"/>
    <x v="10"/>
    <x v="9"/>
    <n v="8"/>
    <s v="10-08"/>
  </r>
  <r>
    <x v="3732"/>
    <x v="90"/>
    <n v="63.4"/>
    <n v="63.48"/>
    <n v="46.31"/>
    <s v="08/10/2023"/>
    <x v="10"/>
    <x v="9"/>
    <n v="9"/>
    <s v="10-09"/>
  </r>
  <r>
    <x v="3733"/>
    <x v="75"/>
    <n v="62.36"/>
    <n v="62.46"/>
    <n v="46.21"/>
    <s v="08/10/2023"/>
    <x v="10"/>
    <x v="9"/>
    <n v="10"/>
    <s v="10-10"/>
  </r>
  <r>
    <x v="3734"/>
    <x v="67"/>
    <n v="62.58"/>
    <n v="62.58"/>
    <n v="31.64"/>
    <s v="08/10/2023"/>
    <x v="10"/>
    <x v="9"/>
    <n v="11"/>
    <s v="10-11"/>
  </r>
  <r>
    <x v="3735"/>
    <x v="90"/>
    <n v="62.77"/>
    <n v="62.78"/>
    <n v="37.36"/>
    <s v="08/10/2023"/>
    <x v="10"/>
    <x v="9"/>
    <n v="12"/>
    <s v="10-12"/>
  </r>
  <r>
    <x v="3736"/>
    <x v="72"/>
    <n v="62.69"/>
    <n v="62.69"/>
    <n v="0"/>
    <s v="08/10/2023"/>
    <x v="10"/>
    <x v="9"/>
    <n v="13"/>
    <s v="10-13"/>
  </r>
  <r>
    <x v="3737"/>
    <x v="67"/>
    <n v="63.3"/>
    <n v="63.32"/>
    <n v="39.83"/>
    <s v="08/10/2023"/>
    <x v="10"/>
    <x v="9"/>
    <n v="14"/>
    <s v="10-14"/>
  </r>
  <r>
    <x v="3738"/>
    <x v="90"/>
    <n v="63.57"/>
    <n v="63.62"/>
    <n v="44.23"/>
    <s v="15/10/2023"/>
    <x v="10"/>
    <x v="9"/>
    <n v="15"/>
    <s v="10-15"/>
  </r>
  <r>
    <x v="3739"/>
    <x v="75"/>
    <n v="62.74"/>
    <n v="62.76"/>
    <n v="40.43"/>
    <s v="15/10/2023"/>
    <x v="10"/>
    <x v="9"/>
    <n v="16"/>
    <s v="10-16"/>
  </r>
  <r>
    <x v="3740"/>
    <x v="75"/>
    <n v="61.87"/>
    <n v="61.9"/>
    <n v="39.299999999999997"/>
    <s v="15/10/2023"/>
    <x v="10"/>
    <x v="9"/>
    <n v="17"/>
    <s v="10-17"/>
  </r>
  <r>
    <x v="3741"/>
    <x v="73"/>
    <n v="63.31"/>
    <n v="63.31"/>
    <n v="0"/>
    <s v="15/10/2023"/>
    <x v="10"/>
    <x v="9"/>
    <n v="18"/>
    <s v="10-18"/>
  </r>
  <r>
    <x v="3742"/>
    <x v="97"/>
    <n v="64.33"/>
    <n v="64.33"/>
    <n v="35.340000000000003"/>
    <s v="15/10/2023"/>
    <x v="10"/>
    <x v="9"/>
    <n v="19"/>
    <s v="10-19"/>
  </r>
  <r>
    <x v="3743"/>
    <x v="31"/>
    <n v="60.94"/>
    <n v="61"/>
    <n v="42.63"/>
    <s v="15/10/2023"/>
    <x v="10"/>
    <x v="9"/>
    <n v="20"/>
    <s v="10-20"/>
  </r>
  <r>
    <x v="3744"/>
    <x v="74"/>
    <n v="63.06"/>
    <n v="63.2"/>
    <n v="47.62"/>
    <s v="15/10/2023"/>
    <x v="10"/>
    <x v="9"/>
    <n v="21"/>
    <s v="10-21"/>
  </r>
  <r>
    <x v="3745"/>
    <x v="82"/>
    <n v="62.78"/>
    <n v="62.79"/>
    <n v="36.950000000000003"/>
    <s v="22/10/2023"/>
    <x v="10"/>
    <x v="9"/>
    <n v="22"/>
    <s v="10-22"/>
  </r>
  <r>
    <x v="3746"/>
    <x v="70"/>
    <n v="62.23"/>
    <n v="62.39"/>
    <n v="47.86"/>
    <s v="22/10/2023"/>
    <x v="10"/>
    <x v="9"/>
    <n v="23"/>
    <s v="10-23"/>
  </r>
  <r>
    <x v="3747"/>
    <x v="90"/>
    <n v="63.98"/>
    <n v="64.13"/>
    <n v="49.56"/>
    <s v="22/10/2023"/>
    <x v="10"/>
    <x v="9"/>
    <n v="24"/>
    <s v="10-24"/>
  </r>
  <r>
    <x v="3748"/>
    <x v="102"/>
    <n v="64.37"/>
    <n v="64.540000000000006"/>
    <n v="40.630000000000003"/>
    <s v="22/10/2023"/>
    <x v="10"/>
    <x v="9"/>
    <n v="25"/>
    <s v="10-25"/>
  </r>
  <r>
    <x v="3749"/>
    <x v="89"/>
    <n v="62.88"/>
    <n v="62.9"/>
    <n v="41.11"/>
    <s v="22/10/2023"/>
    <x v="10"/>
    <x v="9"/>
    <n v="26"/>
    <s v="10-26"/>
  </r>
  <r>
    <x v="3750"/>
    <x v="89"/>
    <n v="65.489999999999995"/>
    <n v="65.53"/>
    <n v="46.04"/>
    <s v="22/10/2023"/>
    <x v="10"/>
    <x v="9"/>
    <n v="27"/>
    <s v="10-27"/>
  </r>
  <r>
    <x v="3751"/>
    <x v="81"/>
    <n v="62.81"/>
    <n v="62.89"/>
    <n v="45.57"/>
    <s v="22/10/2023"/>
    <x v="10"/>
    <x v="9"/>
    <n v="28"/>
    <s v="10-28"/>
  </r>
  <r>
    <x v="3752"/>
    <x v="20"/>
    <n v="61.91"/>
    <n v="62.09"/>
    <n v="48.23"/>
    <s v="29/10/2023"/>
    <x v="10"/>
    <x v="9"/>
    <n v="29"/>
    <s v="10-29"/>
  </r>
  <r>
    <x v="3753"/>
    <x v="73"/>
    <n v="62.2"/>
    <n v="62.34"/>
    <n v="47.4"/>
    <s v="29/10/2023"/>
    <x v="10"/>
    <x v="9"/>
    <n v="30"/>
    <s v="10-30"/>
  </r>
  <r>
    <x v="3754"/>
    <x v="48"/>
    <n v="63.11"/>
    <n v="63.32"/>
    <n v="49.1"/>
    <s v="29/10/2023"/>
    <x v="10"/>
    <x v="9"/>
    <n v="31"/>
    <s v="10-31"/>
  </r>
  <r>
    <x v="3755"/>
    <x v="41"/>
    <n v="60.65"/>
    <n v="60.65"/>
    <n v="0"/>
    <s v="29/10/2023"/>
    <x v="10"/>
    <x v="10"/>
    <n v="1"/>
    <s v="11-01"/>
  </r>
  <r>
    <x v="3756"/>
    <x v="58"/>
    <n v="62.75"/>
    <n v="62.79"/>
    <n v="42.43"/>
    <s v="29/10/2023"/>
    <x v="10"/>
    <x v="10"/>
    <n v="2"/>
    <s v="11-02"/>
  </r>
  <r>
    <x v="3757"/>
    <x v="71"/>
    <n v="63.77"/>
    <n v="64.31"/>
    <n v="44.96"/>
    <s v="29/10/2023"/>
    <x v="10"/>
    <x v="10"/>
    <n v="3"/>
    <s v="11-03"/>
  </r>
  <r>
    <x v="3758"/>
    <x v="13"/>
    <n v="61.34"/>
    <n v="61.34"/>
    <n v="33.03"/>
    <s v="29/10/2023"/>
    <x v="10"/>
    <x v="10"/>
    <n v="4"/>
    <s v="11-04"/>
  </r>
  <r>
    <x v="3759"/>
    <x v="75"/>
    <n v="63.41"/>
    <n v="63.72"/>
    <n v="51.16"/>
    <s v="05/11/2023"/>
    <x v="10"/>
    <x v="10"/>
    <n v="5"/>
    <s v="11-05"/>
  </r>
  <r>
    <x v="3760"/>
    <x v="67"/>
    <n v="62.8"/>
    <n v="62.8"/>
    <n v="34.44"/>
    <s v="05/11/2023"/>
    <x v="10"/>
    <x v="10"/>
    <n v="6"/>
    <s v="11-06"/>
  </r>
  <r>
    <x v="3761"/>
    <x v="36"/>
    <n v="60.18"/>
    <n v="60.2"/>
    <n v="28.14"/>
    <s v="05/11/2023"/>
    <x v="10"/>
    <x v="10"/>
    <n v="7"/>
    <s v="11-07"/>
  </r>
  <r>
    <x v="3762"/>
    <x v="13"/>
    <n v="60.95"/>
    <n v="60.98"/>
    <n v="34.06"/>
    <s v="05/11/2023"/>
    <x v="10"/>
    <x v="10"/>
    <n v="8"/>
    <s v="11-08"/>
  </r>
  <r>
    <x v="3763"/>
    <x v="23"/>
    <n v="63.33"/>
    <n v="63.33"/>
    <n v="0"/>
    <s v="05/11/2023"/>
    <x v="10"/>
    <x v="10"/>
    <n v="9"/>
    <s v="11-09"/>
  </r>
  <r>
    <x v="3764"/>
    <x v="82"/>
    <n v="67.42"/>
    <n v="67.42"/>
    <n v="0"/>
    <s v="05/11/2023"/>
    <x v="10"/>
    <x v="10"/>
    <n v="10"/>
    <s v="11-10"/>
  </r>
  <r>
    <x v="3765"/>
    <x v="29"/>
    <n v="64.17"/>
    <n v="64.180000000000007"/>
    <n v="38.119999999999997"/>
    <s v="05/11/2023"/>
    <x v="10"/>
    <x v="10"/>
    <n v="11"/>
    <s v="11-11"/>
  </r>
  <r>
    <x v="3766"/>
    <x v="44"/>
    <n v="61.95"/>
    <n v="62"/>
    <n v="42.33"/>
    <s v="12/11/2023"/>
    <x v="10"/>
    <x v="10"/>
    <n v="12"/>
    <s v="11-12"/>
  </r>
  <r>
    <x v="3767"/>
    <x v="70"/>
    <n v="62.67"/>
    <n v="62.73"/>
    <n v="44.15"/>
    <s v="12/11/2023"/>
    <x v="10"/>
    <x v="10"/>
    <n v="13"/>
    <s v="11-13"/>
  </r>
  <r>
    <x v="3768"/>
    <x v="5"/>
    <n v="59.77"/>
    <n v="59.77"/>
    <n v="30.7"/>
    <s v="12/11/2023"/>
    <x v="10"/>
    <x v="10"/>
    <n v="14"/>
    <s v="11-14"/>
  </r>
  <r>
    <x v="3769"/>
    <x v="43"/>
    <n v="64.8"/>
    <n v="64.83"/>
    <n v="40.630000000000003"/>
    <s v="12/11/2023"/>
    <x v="10"/>
    <x v="10"/>
    <n v="15"/>
    <s v="11-15"/>
  </r>
  <r>
    <x v="3770"/>
    <x v="12"/>
    <n v="58.78"/>
    <n v="58.79"/>
    <n v="32.4"/>
    <s v="12/11/2023"/>
    <x v="10"/>
    <x v="10"/>
    <n v="16"/>
    <s v="11-16"/>
  </r>
  <r>
    <x v="3771"/>
    <x v="58"/>
    <n v="62.83"/>
    <n v="63.09"/>
    <n v="50.87"/>
    <s v="12/11/2023"/>
    <x v="10"/>
    <x v="10"/>
    <n v="17"/>
    <s v="11-17"/>
  </r>
  <r>
    <x v="3772"/>
    <x v="28"/>
    <n v="60.34"/>
    <n v="60.52"/>
    <n v="45.74"/>
    <s v="12/11/2023"/>
    <x v="10"/>
    <x v="10"/>
    <n v="18"/>
    <s v="11-18"/>
  </r>
  <r>
    <x v="3773"/>
    <x v="23"/>
    <n v="60"/>
    <n v="60.06"/>
    <n v="41.49"/>
    <s v="19/11/2023"/>
    <x v="10"/>
    <x v="10"/>
    <n v="19"/>
    <s v="11-19"/>
  </r>
  <r>
    <x v="3774"/>
    <x v="58"/>
    <n v="61.67"/>
    <n v="61.81"/>
    <n v="45.09"/>
    <s v="19/11/2023"/>
    <x v="10"/>
    <x v="10"/>
    <n v="20"/>
    <s v="11-20"/>
  </r>
  <r>
    <x v="3775"/>
    <x v="33"/>
    <n v="60.56"/>
    <n v="60.57"/>
    <n v="29.64"/>
    <s v="19/11/2023"/>
    <x v="10"/>
    <x v="10"/>
    <n v="21"/>
    <s v="11-21"/>
  </r>
  <r>
    <x v="3776"/>
    <x v="13"/>
    <n v="60.99"/>
    <n v="61.11"/>
    <n v="45.53"/>
    <s v="19/11/2023"/>
    <x v="10"/>
    <x v="10"/>
    <n v="22"/>
    <s v="11-22"/>
  </r>
  <r>
    <x v="3777"/>
    <x v="44"/>
    <n v="62"/>
    <n v="62.9"/>
    <n v="55.64"/>
    <s v="19/11/2023"/>
    <x v="10"/>
    <x v="10"/>
    <n v="23"/>
    <s v="11-23"/>
  </r>
  <r>
    <x v="3778"/>
    <x v="18"/>
    <n v="61.74"/>
    <n v="62.07"/>
    <n v="50.62"/>
    <s v="19/11/2023"/>
    <x v="10"/>
    <x v="10"/>
    <n v="24"/>
    <s v="11-24"/>
  </r>
  <r>
    <x v="3779"/>
    <x v="46"/>
    <n v="61.68"/>
    <n v="61.78"/>
    <n v="45.41"/>
    <s v="19/11/2023"/>
    <x v="10"/>
    <x v="10"/>
    <n v="25"/>
    <s v="11-25"/>
  </r>
  <r>
    <x v="3780"/>
    <x v="46"/>
    <n v="61.22"/>
    <n v="61.31"/>
    <n v="44.31"/>
    <s v="26/11/2023"/>
    <x v="10"/>
    <x v="10"/>
    <n v="26"/>
    <s v="11-26"/>
  </r>
  <r>
    <x v="3781"/>
    <x v="58"/>
    <n v="61.98"/>
    <n v="62.27"/>
    <n v="49.09"/>
    <s v="26/11/2023"/>
    <x v="10"/>
    <x v="10"/>
    <n v="27"/>
    <s v="11-27"/>
  </r>
  <r>
    <x v="3782"/>
    <x v="46"/>
    <n v="65.53"/>
    <n v="65.86"/>
    <n v="54.48"/>
    <s v="26/11/2023"/>
    <x v="10"/>
    <x v="10"/>
    <n v="28"/>
    <s v="11-28"/>
  </r>
  <r>
    <x v="3783"/>
    <x v="4"/>
    <n v="60.57"/>
    <n v="60.75"/>
    <n v="46.92"/>
    <s v="26/11/2023"/>
    <x v="10"/>
    <x v="10"/>
    <n v="29"/>
    <s v="11-29"/>
  </r>
  <r>
    <x v="3784"/>
    <x v="23"/>
    <n v="61.48"/>
    <n v="61.49"/>
    <n v="34.75"/>
    <s v="26/11/2023"/>
    <x v="10"/>
    <x v="10"/>
    <n v="30"/>
    <s v="11-30"/>
  </r>
  <r>
    <x v="3785"/>
    <x v="52"/>
    <n v="61.7"/>
    <n v="61.72"/>
    <n v="38.130000000000003"/>
    <s v="26/11/2023"/>
    <x v="10"/>
    <x v="11"/>
    <n v="1"/>
    <s v="12-01"/>
  </r>
  <r>
    <x v="3786"/>
    <x v="13"/>
    <n v="61.62"/>
    <n v="61.76"/>
    <n v="46.71"/>
    <s v="26/11/2023"/>
    <x v="10"/>
    <x v="11"/>
    <n v="2"/>
    <s v="12-02"/>
  </r>
  <r>
    <x v="3787"/>
    <x v="19"/>
    <n v="61.17"/>
    <n v="61.17"/>
    <n v="0"/>
    <s v="03/12/2023"/>
    <x v="10"/>
    <x v="11"/>
    <n v="3"/>
    <s v="12-03"/>
  </r>
  <r>
    <x v="3788"/>
    <x v="51"/>
    <n v="62.61"/>
    <n v="62.61"/>
    <n v="0"/>
    <s v="03/12/2023"/>
    <x v="10"/>
    <x v="11"/>
    <n v="4"/>
    <s v="12-04"/>
  </r>
  <r>
    <x v="3789"/>
    <x v="18"/>
    <n v="63.14"/>
    <n v="63.21"/>
    <n v="39"/>
    <s v="03/12/2023"/>
    <x v="10"/>
    <x v="11"/>
    <n v="5"/>
    <s v="12-05"/>
  </r>
  <r>
    <x v="3790"/>
    <x v="13"/>
    <n v="61.13"/>
    <n v="61.14"/>
    <n v="36.53"/>
    <s v="03/12/2023"/>
    <x v="10"/>
    <x v="11"/>
    <n v="6"/>
    <s v="12-06"/>
  </r>
  <r>
    <x v="3791"/>
    <x v="39"/>
    <n v="60.92"/>
    <n v="60.98"/>
    <n v="42.38"/>
    <s v="03/12/2023"/>
    <x v="10"/>
    <x v="11"/>
    <n v="7"/>
    <s v="12-07"/>
  </r>
  <r>
    <x v="3792"/>
    <x v="45"/>
    <n v="63.12"/>
    <n v="63.14"/>
    <n v="34.619999999999997"/>
    <s v="03/12/2023"/>
    <x v="10"/>
    <x v="11"/>
    <n v="8"/>
    <s v="12-08"/>
  </r>
  <r>
    <x v="3793"/>
    <x v="42"/>
    <m/>
    <m/>
    <m/>
    <s v="03/12/2023"/>
    <x v="10"/>
    <x v="11"/>
    <n v="9"/>
    <s v="12-09"/>
  </r>
  <r>
    <x v="3794"/>
    <x v="42"/>
    <m/>
    <m/>
    <m/>
    <s v="10/12/2023"/>
    <x v="10"/>
    <x v="11"/>
    <n v="10"/>
    <s v="12-10"/>
  </r>
  <r>
    <x v="3795"/>
    <x v="44"/>
    <n v="63.8"/>
    <n v="63.8"/>
    <n v="31.74"/>
    <s v="10/12/2023"/>
    <x v="10"/>
    <x v="11"/>
    <n v="11"/>
    <s v="12-11"/>
  </r>
  <r>
    <x v="3796"/>
    <x v="6"/>
    <n v="60.29"/>
    <n v="60.3"/>
    <n v="33.97"/>
    <s v="10/12/2023"/>
    <x v="10"/>
    <x v="11"/>
    <n v="12"/>
    <s v="12-12"/>
  </r>
  <r>
    <x v="3797"/>
    <x v="23"/>
    <n v="60.38"/>
    <n v="60.39"/>
    <n v="33.24"/>
    <s v="10/12/2023"/>
    <x v="10"/>
    <x v="11"/>
    <n v="13"/>
    <s v="12-13"/>
  </r>
  <r>
    <x v="3798"/>
    <x v="11"/>
    <n v="61.13"/>
    <n v="61.2"/>
    <n v="35.65"/>
    <s v="10/12/2023"/>
    <x v="10"/>
    <x v="11"/>
    <n v="14"/>
    <s v="12-14"/>
  </r>
  <r>
    <x v="3799"/>
    <x v="61"/>
    <n v="63.92"/>
    <n v="63.94"/>
    <n v="39.200000000000003"/>
    <s v="10/12/2023"/>
    <x v="10"/>
    <x v="11"/>
    <n v="15"/>
    <s v="12-15"/>
  </r>
  <r>
    <x v="3800"/>
    <x v="13"/>
    <n v="61.51"/>
    <n v="61.57"/>
    <n v="42.99"/>
    <s v="10/12/2023"/>
    <x v="10"/>
    <x v="11"/>
    <n v="16"/>
    <s v="12-16"/>
  </r>
  <r>
    <x v="3801"/>
    <x v="19"/>
    <n v="61.91"/>
    <n v="61.94"/>
    <n v="38.979999999999997"/>
    <s v="17/12/2023"/>
    <x v="10"/>
    <x v="11"/>
    <n v="17"/>
    <s v="12-17"/>
  </r>
  <r>
    <x v="3802"/>
    <x v="72"/>
    <n v="63.6"/>
    <n v="63.62"/>
    <n v="41.09"/>
    <s v="17/12/2023"/>
    <x v="10"/>
    <x v="11"/>
    <n v="18"/>
    <s v="12-18"/>
  </r>
  <r>
    <x v="3803"/>
    <x v="27"/>
    <n v="61.25"/>
    <n v="61.26"/>
    <n v="37.03"/>
    <s v="17/12/2023"/>
    <x v="10"/>
    <x v="11"/>
    <n v="19"/>
    <s v="12-19"/>
  </r>
  <r>
    <x v="3804"/>
    <x v="69"/>
    <n v="62.98"/>
    <n v="62.99"/>
    <n v="35.76"/>
    <s v="17/12/2023"/>
    <x v="10"/>
    <x v="11"/>
    <n v="20"/>
    <s v="12-20"/>
  </r>
  <r>
    <x v="3805"/>
    <x v="31"/>
    <n v="61.97"/>
    <n v="61.99"/>
    <n v="36.44"/>
    <s v="17/12/2023"/>
    <x v="10"/>
    <x v="11"/>
    <n v="21"/>
    <s v="12-21"/>
  </r>
  <r>
    <x v="3806"/>
    <x v="71"/>
    <n v="67.08"/>
    <n v="67.099999999999994"/>
    <n v="43.46"/>
    <s v="17/12/2023"/>
    <x v="10"/>
    <x v="11"/>
    <n v="22"/>
    <s v="12-22"/>
  </r>
  <r>
    <x v="3807"/>
    <x v="31"/>
    <n v="64.66"/>
    <n v="64.7"/>
    <n v="41.27"/>
    <s v="17/12/2023"/>
    <x v="10"/>
    <x v="11"/>
    <n v="23"/>
    <s v="12-23"/>
  </r>
  <r>
    <x v="3808"/>
    <x v="28"/>
    <n v="61.94"/>
    <n v="62.01"/>
    <n v="44.14"/>
    <s v="24/12/2023"/>
    <x v="10"/>
    <x v="11"/>
    <n v="24"/>
    <s v="12-24"/>
  </r>
  <r>
    <x v="3809"/>
    <x v="98"/>
    <n v="48.07"/>
    <n v="48.29"/>
    <n v="35.14"/>
    <s v="24/12/2023"/>
    <x v="10"/>
    <x v="11"/>
    <n v="25"/>
    <s v="12-25"/>
  </r>
  <r>
    <x v="3810"/>
    <x v="2"/>
    <n v="59.1"/>
    <n v="59.49"/>
    <n v="48.91"/>
    <s v="24/12/2023"/>
    <x v="10"/>
    <x v="11"/>
    <n v="26"/>
    <s v="12-26"/>
  </r>
  <r>
    <x v="3811"/>
    <x v="46"/>
    <n v="61.22"/>
    <n v="61.23"/>
    <n v="32.94"/>
    <s v="24/12/2023"/>
    <x v="10"/>
    <x v="11"/>
    <n v="27"/>
    <s v="12-27"/>
  </r>
  <r>
    <x v="3812"/>
    <x v="20"/>
    <n v="62.12"/>
    <n v="62.37"/>
    <n v="49.81"/>
    <s v="24/12/2023"/>
    <x v="10"/>
    <x v="11"/>
    <n v="28"/>
    <s v="12-28"/>
  </r>
  <r>
    <x v="3813"/>
    <x v="58"/>
    <n v="62.52"/>
    <n v="62.52"/>
    <n v="0"/>
    <s v="24/12/2023"/>
    <x v="10"/>
    <x v="11"/>
    <n v="29"/>
    <s v="12-29"/>
  </r>
  <r>
    <x v="3814"/>
    <x v="30"/>
    <n v="60.68"/>
    <n v="60.68"/>
    <n v="0"/>
    <s v="24/12/2023"/>
    <x v="10"/>
    <x v="11"/>
    <n v="30"/>
    <s v="12-30"/>
  </r>
  <r>
    <x v="3815"/>
    <x v="56"/>
    <n v="63.39"/>
    <n v="64.97"/>
    <n v="50.93"/>
    <s v="01/01/2024"/>
    <x v="11"/>
    <x v="0"/>
    <n v="1"/>
    <s v="01-01"/>
  </r>
  <r>
    <x v="3816"/>
    <x v="47"/>
    <n v="63.5"/>
    <n v="63.5"/>
    <n v="0"/>
    <s v="01/01/2024"/>
    <x v="11"/>
    <x v="0"/>
    <n v="2"/>
    <s v="01-02"/>
  </r>
  <r>
    <x v="3817"/>
    <x v="46"/>
    <n v="62.07"/>
    <n v="62.07"/>
    <n v="0"/>
    <s v="01/01/2024"/>
    <x v="11"/>
    <x v="0"/>
    <n v="3"/>
    <s v="01-03"/>
  </r>
  <r>
    <x v="3818"/>
    <x v="69"/>
    <n v="62.56"/>
    <n v="63.18"/>
    <n v="54.44"/>
    <s v="01/01/2024"/>
    <x v="11"/>
    <x v="0"/>
    <n v="4"/>
    <s v="01-04"/>
  </r>
  <r>
    <x v="3819"/>
    <x v="43"/>
    <n v="60.44"/>
    <n v="60.49"/>
    <n v="40.950000000000003"/>
    <s v="01/01/2024"/>
    <x v="11"/>
    <x v="0"/>
    <n v="5"/>
    <s v="01-05"/>
  </r>
  <r>
    <x v="3820"/>
    <x v="58"/>
    <n v="66.11"/>
    <n v="66.11"/>
    <n v="31.74"/>
    <s v="01/01/2024"/>
    <x v="11"/>
    <x v="0"/>
    <n v="6"/>
    <s v="01-06"/>
  </r>
  <r>
    <x v="3821"/>
    <x v="52"/>
    <n v="66.11"/>
    <n v="66.11"/>
    <n v="0"/>
    <s v="01/01/2024"/>
    <x v="11"/>
    <x v="0"/>
    <n v="7"/>
    <s v="01-07"/>
  </r>
  <r>
    <x v="3822"/>
    <x v="69"/>
    <n v="65.05"/>
    <n v="65.05"/>
    <n v="0"/>
    <s v="08/01/2024"/>
    <x v="11"/>
    <x v="0"/>
    <n v="8"/>
    <s v="01-08"/>
  </r>
  <r>
    <x v="3823"/>
    <x v="7"/>
    <n v="57.1"/>
    <n v="57.1"/>
    <n v="0"/>
    <s v="08/01/2024"/>
    <x v="11"/>
    <x v="0"/>
    <n v="9"/>
    <s v="01-09"/>
  </r>
  <r>
    <x v="3824"/>
    <x v="12"/>
    <n v="59.26"/>
    <n v="59.98"/>
    <n v="51.81"/>
    <s v="08/01/2024"/>
    <x v="11"/>
    <x v="0"/>
    <n v="10"/>
    <s v="01-10"/>
  </r>
  <r>
    <x v="3825"/>
    <x v="12"/>
    <n v="59.2"/>
    <n v="60.15"/>
    <n v="53.07"/>
    <s v="08/01/2024"/>
    <x v="11"/>
    <x v="0"/>
    <n v="11"/>
    <s v="01-11"/>
  </r>
  <r>
    <x v="3826"/>
    <x v="19"/>
    <n v="59.92"/>
    <n v="59.92"/>
    <n v="28.34"/>
    <s v="08/01/2024"/>
    <x v="11"/>
    <x v="0"/>
    <n v="12"/>
    <s v="01-12"/>
  </r>
  <r>
    <x v="3827"/>
    <x v="26"/>
    <n v="60.37"/>
    <n v="60.37"/>
    <n v="0"/>
    <s v="08/01/2024"/>
    <x v="11"/>
    <x v="0"/>
    <n v="13"/>
    <s v="01-13"/>
  </r>
  <r>
    <x v="3828"/>
    <x v="30"/>
    <n v="59.62"/>
    <n v="59.65"/>
    <n v="38.880000000000003"/>
    <s v="08/01/2024"/>
    <x v="11"/>
    <x v="0"/>
    <n v="14"/>
    <s v="01-14"/>
  </r>
  <r>
    <x v="3829"/>
    <x v="47"/>
    <n v="62.23"/>
    <n v="62.3"/>
    <n v="43.96"/>
    <s v="15/01/2024"/>
    <x v="11"/>
    <x v="0"/>
    <n v="15"/>
    <s v="01-15"/>
  </r>
  <r>
    <x v="3830"/>
    <x v="34"/>
    <n v="60.25"/>
    <n v="60.49"/>
    <n v="47.77"/>
    <s v="15/01/2024"/>
    <x v="11"/>
    <x v="0"/>
    <n v="16"/>
    <s v="01-16"/>
  </r>
  <r>
    <x v="3831"/>
    <x v="57"/>
    <n v="60.25"/>
    <n v="60.62"/>
    <n v="49.68"/>
    <s v="15/01/2024"/>
    <x v="11"/>
    <x v="0"/>
    <n v="17"/>
    <s v="01-17"/>
  </r>
  <r>
    <x v="3832"/>
    <x v="26"/>
    <n v="62.11"/>
    <n v="62.49"/>
    <n v="51.76"/>
    <s v="15/01/2024"/>
    <x v="11"/>
    <x v="0"/>
    <n v="18"/>
    <s v="01-18"/>
  </r>
  <r>
    <x v="3833"/>
    <x v="43"/>
    <n v="62.67"/>
    <n v="62.7"/>
    <n v="39.64"/>
    <s v="15/01/2024"/>
    <x v="11"/>
    <x v="0"/>
    <n v="19"/>
    <s v="01-19"/>
  </r>
  <r>
    <x v="3834"/>
    <x v="34"/>
    <n v="60.03"/>
    <n v="60.13"/>
    <n v="43.38"/>
    <s v="15/01/2024"/>
    <x v="11"/>
    <x v="0"/>
    <n v="20"/>
    <s v="01-20"/>
  </r>
  <r>
    <x v="3835"/>
    <x v="29"/>
    <n v="60.61"/>
    <n v="61.05"/>
    <n v="50.83"/>
    <s v="15/01/2024"/>
    <x v="11"/>
    <x v="0"/>
    <n v="21"/>
    <s v="01-21"/>
  </r>
  <r>
    <x v="3836"/>
    <x v="46"/>
    <n v="60.88"/>
    <n v="60.93"/>
    <n v="41.95"/>
    <s v="22/01/2024"/>
    <x v="11"/>
    <x v="0"/>
    <n v="22"/>
    <s v="01-22"/>
  </r>
  <r>
    <x v="3837"/>
    <x v="14"/>
    <n v="58.32"/>
    <n v="58.39"/>
    <n v="40.46"/>
    <s v="22/01/2024"/>
    <x v="11"/>
    <x v="0"/>
    <n v="23"/>
    <s v="01-23"/>
  </r>
  <r>
    <x v="3838"/>
    <x v="62"/>
    <n v="58.17"/>
    <n v="58.35"/>
    <n v="38.32"/>
    <s v="22/01/2024"/>
    <x v="11"/>
    <x v="0"/>
    <n v="24"/>
    <s v="01-24"/>
  </r>
  <r>
    <x v="3839"/>
    <x v="6"/>
    <n v="59.6"/>
    <n v="59.62"/>
    <n v="36.06"/>
    <s v="22/01/2024"/>
    <x v="11"/>
    <x v="0"/>
    <n v="25"/>
    <s v="01-25"/>
  </r>
  <r>
    <x v="3840"/>
    <x v="45"/>
    <n v="62.95"/>
    <n v="63.25"/>
    <n v="51.46"/>
    <s v="22/01/2024"/>
    <x v="11"/>
    <x v="0"/>
    <n v="26"/>
    <s v="01-26"/>
  </r>
  <r>
    <x v="3841"/>
    <x v="23"/>
    <n v="60.3"/>
    <n v="60.5"/>
    <n v="47.07"/>
    <s v="22/01/2024"/>
    <x v="11"/>
    <x v="0"/>
    <n v="27"/>
    <s v="01-27"/>
  </r>
  <r>
    <x v="3842"/>
    <x v="5"/>
    <n v="58.87"/>
    <n v="58.87"/>
    <n v="0"/>
    <s v="22/01/2024"/>
    <x v="11"/>
    <x v="0"/>
    <n v="28"/>
    <s v="01-28"/>
  </r>
  <r>
    <x v="3843"/>
    <x v="88"/>
    <n v="63.39"/>
    <n v="63.39"/>
    <n v="29.24"/>
    <s v="29/01/2024"/>
    <x v="11"/>
    <x v="0"/>
    <n v="29"/>
    <s v="01-29"/>
  </r>
  <r>
    <x v="3844"/>
    <x v="44"/>
    <n v="61.59"/>
    <n v="62.16"/>
    <n v="43.26"/>
    <s v="29/01/2024"/>
    <x v="11"/>
    <x v="0"/>
    <n v="30"/>
    <s v="01-30"/>
  </r>
  <r>
    <x v="3845"/>
    <x v="21"/>
    <n v="58.76"/>
    <n v="59.46"/>
    <n v="44.23"/>
    <s v="29/01/2024"/>
    <x v="11"/>
    <x v="0"/>
    <n v="31"/>
    <s v="01-31"/>
  </r>
  <r>
    <x v="3846"/>
    <x v="6"/>
    <n v="58.3"/>
    <n v="58.4"/>
    <n v="36.6"/>
    <s v="29/01/2024"/>
    <x v="11"/>
    <x v="1"/>
    <n v="1"/>
    <s v="02-01"/>
  </r>
  <r>
    <x v="3847"/>
    <x v="54"/>
    <n v="61.3"/>
    <n v="61.4"/>
    <n v="44.8"/>
    <s v="29/01/2024"/>
    <x v="11"/>
    <x v="1"/>
    <n v="2"/>
    <s v="02-02"/>
  </r>
  <r>
    <x v="3848"/>
    <x v="12"/>
    <n v="59.2"/>
    <n v="59.2"/>
    <n v="0"/>
    <s v="29/01/2024"/>
    <x v="11"/>
    <x v="1"/>
    <n v="3"/>
    <s v="02-03"/>
  </r>
  <r>
    <x v="3849"/>
    <x v="28"/>
    <n v="60.2"/>
    <n v="61.6"/>
    <n v="46.2"/>
    <s v="29/01/2024"/>
    <x v="11"/>
    <x v="1"/>
    <n v="4"/>
    <s v="02-04"/>
  </r>
  <r>
    <x v="3850"/>
    <x v="52"/>
    <n v="61.4"/>
    <n v="61.5"/>
    <n v="38.799999999999997"/>
    <s v="05/02/2024"/>
    <x v="11"/>
    <x v="1"/>
    <n v="5"/>
    <s v="02-05"/>
  </r>
  <r>
    <x v="3851"/>
    <x v="2"/>
    <n v="57.3"/>
    <n v="57.3"/>
    <n v="38.299999999999997"/>
    <s v="05/02/2024"/>
    <x v="11"/>
    <x v="1"/>
    <n v="6"/>
    <s v="02-06"/>
  </r>
  <r>
    <x v="3852"/>
    <x v="12"/>
    <n v="59.3"/>
    <n v="59.4"/>
    <n v="41"/>
    <s v="05/02/2024"/>
    <x v="11"/>
    <x v="1"/>
    <n v="7"/>
    <s v="02-07"/>
  </r>
  <r>
    <x v="3853"/>
    <x v="64"/>
    <n v="56.8"/>
    <n v="56.8"/>
    <n v="0"/>
    <s v="05/02/2024"/>
    <x v="11"/>
    <x v="1"/>
    <n v="8"/>
    <s v="02-08"/>
  </r>
  <r>
    <x v="3854"/>
    <x v="42"/>
    <m/>
    <m/>
    <m/>
    <s v="05/02/2024"/>
    <x v="11"/>
    <x v="1"/>
    <n v="9"/>
    <s v="02-09"/>
  </r>
  <r>
    <x v="3855"/>
    <x v="42"/>
    <m/>
    <m/>
    <m/>
    <s v="05/02/2024"/>
    <x v="11"/>
    <x v="1"/>
    <n v="10"/>
    <s v="02-10"/>
  </r>
  <r>
    <x v="3856"/>
    <x v="42"/>
    <m/>
    <m/>
    <m/>
    <s v="05/02/2024"/>
    <x v="11"/>
    <x v="1"/>
    <n v="11"/>
    <s v="02-11"/>
  </r>
  <r>
    <x v="3857"/>
    <x v="19"/>
    <n v="61"/>
    <n v="61"/>
    <n v="37.5"/>
    <s v="12/02/2024"/>
    <x v="11"/>
    <x v="1"/>
    <n v="12"/>
    <s v="02-12"/>
  </r>
  <r>
    <x v="3858"/>
    <x v="26"/>
    <n v="60.2"/>
    <n v="60.9"/>
    <n v="52"/>
    <s v="12/02/2024"/>
    <x v="11"/>
    <x v="1"/>
    <n v="13"/>
    <s v="02-13"/>
  </r>
  <r>
    <x v="3859"/>
    <x v="22"/>
    <n v="58.3"/>
    <n v="59.6"/>
    <n v="54"/>
    <s v="12/02/2024"/>
    <x v="11"/>
    <x v="1"/>
    <n v="14"/>
    <s v="02-14"/>
  </r>
  <r>
    <x v="3860"/>
    <x v="12"/>
    <n v="61.7"/>
    <n v="61.7"/>
    <n v="42.7"/>
    <s v="12/02/2024"/>
    <x v="11"/>
    <x v="1"/>
    <n v="15"/>
    <s v="02-15"/>
  </r>
  <r>
    <x v="3861"/>
    <x v="54"/>
    <n v="61.7"/>
    <n v="61.9"/>
    <n v="47.8"/>
    <s v="12/02/2024"/>
    <x v="11"/>
    <x v="1"/>
    <n v="16"/>
    <s v="02-16"/>
  </r>
  <r>
    <x v="3862"/>
    <x v="34"/>
    <n v="59.1"/>
    <n v="59.1"/>
    <n v="0"/>
    <s v="12/02/2024"/>
    <x v="11"/>
    <x v="1"/>
    <n v="17"/>
    <s v="02-17"/>
  </r>
  <r>
    <x v="3863"/>
    <x v="30"/>
    <n v="59.2"/>
    <n v="59.7"/>
    <n v="50.5"/>
    <s v="12/02/2024"/>
    <x v="11"/>
    <x v="1"/>
    <n v="18"/>
    <s v="02-18"/>
  </r>
  <r>
    <x v="3864"/>
    <x v="59"/>
    <n v="62.5"/>
    <n v="62.5"/>
    <n v="34"/>
    <s v="19/02/2024"/>
    <x v="11"/>
    <x v="1"/>
    <n v="19"/>
    <s v="02-19"/>
  </r>
  <r>
    <x v="3865"/>
    <x v="1"/>
    <n v="57.3"/>
    <n v="57.4"/>
    <n v="36.6"/>
    <s v="19/02/2024"/>
    <x v="11"/>
    <x v="1"/>
    <n v="20"/>
    <s v="02-20"/>
  </r>
  <r>
    <x v="3866"/>
    <x v="15"/>
    <n v="56.3"/>
    <n v="56.8"/>
    <n v="39.299999999999997"/>
    <s v="19/02/2024"/>
    <x v="11"/>
    <x v="1"/>
    <n v="21"/>
    <s v="02-21"/>
  </r>
  <r>
    <x v="3867"/>
    <x v="10"/>
    <n v="57.5"/>
    <n v="57.6"/>
    <n v="39"/>
    <s v="19/02/2024"/>
    <x v="11"/>
    <x v="1"/>
    <n v="22"/>
    <s v="02-22"/>
  </r>
  <r>
    <x v="3868"/>
    <x v="88"/>
    <n v="63.1"/>
    <n v="63.1"/>
    <n v="39.6"/>
    <s v="19/02/2024"/>
    <x v="11"/>
    <x v="1"/>
    <n v="23"/>
    <s v="02-23"/>
  </r>
  <r>
    <x v="3869"/>
    <x v="11"/>
    <n v="59.8"/>
    <n v="59.8"/>
    <n v="35.9"/>
    <s v="19/02/2024"/>
    <x v="11"/>
    <x v="1"/>
    <n v="24"/>
    <s v="02-24"/>
  </r>
  <r>
    <x v="3870"/>
    <x v="24"/>
    <n v="59.9"/>
    <n v="59.9"/>
    <n v="0"/>
    <s v="19/02/2024"/>
    <x v="11"/>
    <x v="1"/>
    <n v="25"/>
    <s v="02-25"/>
  </r>
  <r>
    <x v="3871"/>
    <x v="58"/>
    <n v="60.9"/>
    <n v="60.9"/>
    <n v="37"/>
    <s v="26/02/2024"/>
    <x v="11"/>
    <x v="1"/>
    <n v="26"/>
    <s v="02-26"/>
  </r>
  <r>
    <x v="3872"/>
    <x v="39"/>
    <n v="63.6"/>
    <n v="63.6"/>
    <n v="35.200000000000003"/>
    <s v="26/02/2024"/>
    <x v="11"/>
    <x v="1"/>
    <n v="27"/>
    <s v="02-27"/>
  </r>
  <r>
    <x v="3873"/>
    <x v="5"/>
    <n v="59.3"/>
    <n v="59.3"/>
    <n v="33.200000000000003"/>
    <s v="26/02/2024"/>
    <x v="11"/>
    <x v="1"/>
    <n v="28"/>
    <s v="02-28"/>
  </r>
  <r>
    <x v="3874"/>
    <x v="17"/>
    <n v="59.9"/>
    <n v="59.9"/>
    <n v="0"/>
    <s v="26/02/2024"/>
    <x v="11"/>
    <x v="1"/>
    <n v="29"/>
    <s v="02-29"/>
  </r>
  <r>
    <x v="3875"/>
    <x v="53"/>
    <n v="62.16"/>
    <n v="62.16"/>
    <n v="0"/>
    <s v="26/02/2024"/>
    <x v="11"/>
    <x v="2"/>
    <n v="1"/>
    <s v="03-01"/>
  </r>
  <r>
    <x v="3876"/>
    <x v="12"/>
    <n v="59.79"/>
    <n v="59.79"/>
    <n v="0"/>
    <s v="26/02/2024"/>
    <x v="11"/>
    <x v="2"/>
    <n v="2"/>
    <s v="03-02"/>
  </r>
  <r>
    <x v="3877"/>
    <x v="44"/>
    <n v="59.32"/>
    <n v="59.32"/>
    <n v="0"/>
    <s v="26/02/2024"/>
    <x v="11"/>
    <x v="2"/>
    <n v="3"/>
    <s v="03-03"/>
  </r>
  <r>
    <x v="3878"/>
    <x v="70"/>
    <n v="64.47"/>
    <n v="64.489999999999995"/>
    <n v="41.63"/>
    <s v="04/03/2024"/>
    <x v="11"/>
    <x v="2"/>
    <n v="4"/>
    <s v="03-04"/>
  </r>
  <r>
    <x v="3879"/>
    <x v="18"/>
    <n v="60.54"/>
    <n v="60.55"/>
    <n v="31.84"/>
    <s v="04/03/2024"/>
    <x v="11"/>
    <x v="2"/>
    <n v="5"/>
    <s v="03-05"/>
  </r>
  <r>
    <x v="3880"/>
    <x v="12"/>
    <n v="60.23"/>
    <n v="60.27"/>
    <n v="39.340000000000003"/>
    <s v="04/03/2024"/>
    <x v="11"/>
    <x v="2"/>
    <n v="6"/>
    <s v="03-06"/>
  </r>
  <r>
    <x v="3881"/>
    <x v="36"/>
    <n v="61.87"/>
    <n v="62"/>
    <n v="46.7"/>
    <s v="04/03/2024"/>
    <x v="11"/>
    <x v="2"/>
    <n v="7"/>
    <s v="03-07"/>
  </r>
  <r>
    <x v="3882"/>
    <x v="48"/>
    <n v="60.88"/>
    <n v="60.93"/>
    <n v="41.26"/>
    <s v="04/03/2024"/>
    <x v="11"/>
    <x v="2"/>
    <n v="8"/>
    <s v="03-08"/>
  </r>
  <r>
    <x v="3883"/>
    <x v="32"/>
    <n v="61.56"/>
    <n v="61.56"/>
    <n v="0"/>
    <s v="04/03/2024"/>
    <x v="11"/>
    <x v="2"/>
    <n v="9"/>
    <s v="03-09"/>
  </r>
  <r>
    <x v="3884"/>
    <x v="48"/>
    <n v="61.1"/>
    <n v="61.11"/>
    <n v="34.54"/>
    <s v="04/03/2024"/>
    <x v="11"/>
    <x v="2"/>
    <n v="10"/>
    <s v="03-10"/>
  </r>
  <r>
    <x v="3885"/>
    <x v="86"/>
    <n v="63.69"/>
    <n v="63.71"/>
    <n v="33.86"/>
    <s v="11/03/2024"/>
    <x v="11"/>
    <x v="2"/>
    <n v="11"/>
    <s v="03-11"/>
  </r>
  <r>
    <x v="3886"/>
    <x v="23"/>
    <n v="60.86"/>
    <n v="61.18"/>
    <n v="49.58"/>
    <s v="11/03/2024"/>
    <x v="11"/>
    <x v="2"/>
    <n v="12"/>
    <s v="03-12"/>
  </r>
  <r>
    <x v="3887"/>
    <x v="13"/>
    <n v="60.84"/>
    <n v="60.98"/>
    <n v="45.96"/>
    <s v="11/03/2024"/>
    <x v="11"/>
    <x v="2"/>
    <n v="13"/>
    <s v="03-13"/>
  </r>
  <r>
    <x v="3888"/>
    <x v="34"/>
    <n v="59.1"/>
    <n v="59.22"/>
    <n v="43.84"/>
    <s v="11/03/2024"/>
    <x v="11"/>
    <x v="2"/>
    <n v="14"/>
    <s v="03-14"/>
  </r>
  <r>
    <x v="3889"/>
    <x v="68"/>
    <n v="62.4"/>
    <n v="62.44"/>
    <n v="42.19"/>
    <s v="11/03/2024"/>
    <x v="11"/>
    <x v="2"/>
    <n v="15"/>
    <s v="03-15"/>
  </r>
  <r>
    <x v="3890"/>
    <x v="28"/>
    <n v="60.98"/>
    <n v="60.98"/>
    <n v="0"/>
    <s v="11/03/2024"/>
    <x v="11"/>
    <x v="2"/>
    <n v="16"/>
    <s v="03-16"/>
  </r>
  <r>
    <x v="3891"/>
    <x v="18"/>
    <n v="60.03"/>
    <n v="60.04"/>
    <n v="28.24"/>
    <s v="11/03/2024"/>
    <x v="11"/>
    <x v="2"/>
    <n v="17"/>
    <s v="03-17"/>
  </r>
  <r>
    <x v="3892"/>
    <x v="54"/>
    <n v="61.71"/>
    <n v="61.73"/>
    <n v="37.64"/>
    <s v="18/03/2024"/>
    <x v="11"/>
    <x v="2"/>
    <n v="18"/>
    <s v="03-18"/>
  </r>
  <r>
    <x v="3893"/>
    <x v="30"/>
    <n v="58.79"/>
    <n v="58.84"/>
    <n v="39.270000000000003"/>
    <s v="18/03/2024"/>
    <x v="11"/>
    <x v="2"/>
    <n v="19"/>
    <s v="03-19"/>
  </r>
  <r>
    <x v="3894"/>
    <x v="11"/>
    <n v="61.16"/>
    <n v="61.24"/>
    <n v="43.53"/>
    <s v="18/03/2024"/>
    <x v="11"/>
    <x v="2"/>
    <n v="20"/>
    <s v="03-20"/>
  </r>
  <r>
    <x v="3895"/>
    <x v="23"/>
    <n v="60.27"/>
    <n v="60.49"/>
    <n v="47.37"/>
    <s v="18/03/2024"/>
    <x v="11"/>
    <x v="2"/>
    <n v="21"/>
    <s v="03-21"/>
  </r>
  <r>
    <x v="3896"/>
    <x v="43"/>
    <n v="61.08"/>
    <n v="61.09"/>
    <n v="33.67"/>
    <s v="18/03/2024"/>
    <x v="11"/>
    <x v="2"/>
    <n v="22"/>
    <s v="03-22"/>
  </r>
  <r>
    <x v="3897"/>
    <x v="4"/>
    <n v="60.93"/>
    <n v="61.01"/>
    <n v="43.59"/>
    <s v="18/03/2024"/>
    <x v="11"/>
    <x v="2"/>
    <n v="23"/>
    <s v="03-23"/>
  </r>
  <r>
    <x v="3898"/>
    <x v="31"/>
    <n v="62.74"/>
    <n v="62.76"/>
    <n v="37.67"/>
    <s v="18/03/2024"/>
    <x v="11"/>
    <x v="2"/>
    <n v="24"/>
    <s v="03-24"/>
  </r>
  <r>
    <x v="3899"/>
    <x v="88"/>
    <n v="61.94"/>
    <n v="61.94"/>
    <n v="32.44"/>
    <s v="25/03/2024"/>
    <x v="11"/>
    <x v="2"/>
    <n v="25"/>
    <s v="03-25"/>
  </r>
  <r>
    <x v="3900"/>
    <x v="43"/>
    <n v="64.040000000000006"/>
    <n v="64.040000000000006"/>
    <n v="28.34"/>
    <s v="25/03/2024"/>
    <x v="11"/>
    <x v="2"/>
    <n v="26"/>
    <s v="03-26"/>
  </r>
  <r>
    <x v="3901"/>
    <x v="69"/>
    <n v="62.02"/>
    <n v="62.04"/>
    <n v="40.04"/>
    <s v="25/03/2024"/>
    <x v="11"/>
    <x v="2"/>
    <n v="27"/>
    <s v="03-27"/>
  </r>
  <r>
    <x v="3902"/>
    <x v="48"/>
    <n v="62.96"/>
    <n v="63.03"/>
    <n v="38.83"/>
    <s v="25/03/2024"/>
    <x v="11"/>
    <x v="2"/>
    <n v="28"/>
    <s v="03-28"/>
  </r>
  <r>
    <x v="3903"/>
    <x v="71"/>
    <n v="63.05"/>
    <n v="63.07"/>
    <n v="38.97"/>
    <s v="25/03/2024"/>
    <x v="11"/>
    <x v="2"/>
    <n v="29"/>
    <s v="03-29"/>
  </r>
  <r>
    <x v="3904"/>
    <x v="40"/>
    <n v="61.13"/>
    <n v="61.13"/>
    <n v="0"/>
    <s v="25/03/2024"/>
    <x v="11"/>
    <x v="2"/>
    <n v="30"/>
    <s v="03-30"/>
  </r>
  <r>
    <x v="3905"/>
    <x v="51"/>
    <n v="61.85"/>
    <n v="61.85"/>
    <n v="28.34"/>
    <s v="25/03/2024"/>
    <x v="11"/>
    <x v="2"/>
    <n v="31"/>
    <s v="03-31"/>
  </r>
  <r>
    <x v="3906"/>
    <x v="70"/>
    <n v="62.73"/>
    <n v="62.73"/>
    <n v="0"/>
    <s v="01/04/2024"/>
    <x v="11"/>
    <x v="3"/>
    <n v="1"/>
    <s v="04-01"/>
  </r>
  <r>
    <x v="3907"/>
    <x v="68"/>
    <n v="62.15"/>
    <n v="62.22"/>
    <n v="44.3"/>
    <s v="01/04/2024"/>
    <x v="11"/>
    <x v="3"/>
    <n v="2"/>
    <s v="04-02"/>
  </r>
  <r>
    <x v="3908"/>
    <x v="76"/>
    <n v="63.03"/>
    <n v="63.19"/>
    <n v="48.68"/>
    <s v="01/04/2024"/>
    <x v="11"/>
    <x v="3"/>
    <n v="3"/>
    <s v="04-03"/>
  </r>
  <r>
    <x v="3909"/>
    <x v="89"/>
    <n v="63.23"/>
    <n v="63.23"/>
    <n v="0"/>
    <s v="01/04/2024"/>
    <x v="11"/>
    <x v="3"/>
    <n v="4"/>
    <s v="04-04"/>
  </r>
  <r>
    <x v="3910"/>
    <x v="104"/>
    <n v="63.75"/>
    <n v="64.12"/>
    <n v="53.24"/>
    <s v="01/04/2024"/>
    <x v="11"/>
    <x v="3"/>
    <n v="5"/>
    <s v="04-05"/>
  </r>
  <r>
    <x v="3911"/>
    <x v="53"/>
    <n v="62.51"/>
    <n v="62.51"/>
    <n v="0"/>
    <s v="01/04/2024"/>
    <x v="11"/>
    <x v="3"/>
    <n v="6"/>
    <s v="04-06"/>
  </r>
  <r>
    <x v="3912"/>
    <x v="96"/>
    <n v="63.87"/>
    <n v="63.87"/>
    <n v="0"/>
    <s v="01/04/2024"/>
    <x v="11"/>
    <x v="3"/>
    <n v="7"/>
    <s v="04-07"/>
  </r>
  <r>
    <x v="3913"/>
    <x v="91"/>
    <n v="61.79"/>
    <n v="61.8"/>
    <n v="37.369999999999997"/>
    <s v="08/04/2024"/>
    <x v="11"/>
    <x v="3"/>
    <n v="8"/>
    <s v="04-08"/>
  </r>
  <r>
    <x v="3914"/>
    <x v="82"/>
    <n v="63.26"/>
    <n v="63.51"/>
    <n v="47.7"/>
    <s v="08/04/2024"/>
    <x v="11"/>
    <x v="3"/>
    <n v="9"/>
    <s v="04-09"/>
  </r>
  <r>
    <x v="3915"/>
    <x v="96"/>
    <n v="65.97"/>
    <n v="66.12"/>
    <n v="51.29"/>
    <s v="08/04/2024"/>
    <x v="11"/>
    <x v="3"/>
    <n v="10"/>
    <s v="04-10"/>
  </r>
  <r>
    <x v="3916"/>
    <x v="73"/>
    <n v="64.459999999999994"/>
    <n v="64.709999999999994"/>
    <n v="52.24"/>
    <s v="08/04/2024"/>
    <x v="11"/>
    <x v="3"/>
    <n v="11"/>
    <s v="04-11"/>
  </r>
  <r>
    <x v="3917"/>
    <x v="80"/>
    <n v="63.86"/>
    <n v="64.09"/>
    <n v="51.34"/>
    <s v="08/04/2024"/>
    <x v="11"/>
    <x v="3"/>
    <n v="12"/>
    <s v="04-12"/>
  </r>
  <r>
    <x v="3918"/>
    <x v="69"/>
    <n v="62.45"/>
    <n v="62.69"/>
    <n v="41.75"/>
    <s v="08/04/2024"/>
    <x v="11"/>
    <x v="3"/>
    <n v="13"/>
    <s v="04-13"/>
  </r>
  <r>
    <x v="3919"/>
    <x v="72"/>
    <n v="62.67"/>
    <n v="62.67"/>
    <n v="0"/>
    <s v="08/04/2024"/>
    <x v="11"/>
    <x v="3"/>
    <n v="14"/>
    <s v="04-14"/>
  </r>
  <r>
    <x v="3920"/>
    <x v="83"/>
    <n v="63.08"/>
    <n v="63.11"/>
    <n v="41.32"/>
    <s v="15/04/2024"/>
    <x v="11"/>
    <x v="3"/>
    <n v="15"/>
    <s v="04-15"/>
  </r>
  <r>
    <x v="3921"/>
    <x v="94"/>
    <n v="62.94"/>
    <n v="62.95"/>
    <n v="38.74"/>
    <s v="15/04/2024"/>
    <x v="11"/>
    <x v="3"/>
    <n v="16"/>
    <s v="04-16"/>
  </r>
  <r>
    <x v="3922"/>
    <x v="91"/>
    <n v="63.52"/>
    <n v="63.53"/>
    <n v="39.97"/>
    <s v="15/04/2024"/>
    <x v="11"/>
    <x v="3"/>
    <n v="17"/>
    <s v="04-17"/>
  </r>
  <r>
    <x v="3923"/>
    <x v="93"/>
    <n v="63.42"/>
    <n v="63.93"/>
    <n v="50.35"/>
    <s v="15/04/2024"/>
    <x v="11"/>
    <x v="3"/>
    <n v="18"/>
    <s v="04-18"/>
  </r>
  <r>
    <x v="3924"/>
    <x v="76"/>
    <n v="63.7"/>
    <n v="63.94"/>
    <n v="51.31"/>
    <s v="15/04/2024"/>
    <x v="11"/>
    <x v="3"/>
    <n v="19"/>
    <s v="04-19"/>
  </r>
  <r>
    <x v="3925"/>
    <x v="48"/>
    <n v="62.24"/>
    <n v="62.31"/>
    <n v="44.28"/>
    <s v="15/04/2024"/>
    <x v="11"/>
    <x v="3"/>
    <n v="20"/>
    <s v="04-20"/>
  </r>
  <r>
    <x v="3926"/>
    <x v="91"/>
    <n v="62.71"/>
    <n v="62.83"/>
    <n v="47.29"/>
    <s v="15/04/2024"/>
    <x v="11"/>
    <x v="3"/>
    <n v="21"/>
    <s v="04-21"/>
  </r>
  <r>
    <x v="3927"/>
    <x v="97"/>
    <n v="65.03"/>
    <n v="65.03"/>
    <n v="0"/>
    <s v="22/04/2024"/>
    <x v="11"/>
    <x v="3"/>
    <n v="22"/>
    <s v="04-22"/>
  </r>
  <r>
    <x v="3928"/>
    <x v="93"/>
    <n v="68.040000000000006"/>
    <n v="68.33"/>
    <n v="56.39"/>
    <s v="22/04/2024"/>
    <x v="11"/>
    <x v="3"/>
    <n v="23"/>
    <s v="04-23"/>
  </r>
  <r>
    <x v="3929"/>
    <x v="99"/>
    <n v="64.739999999999995"/>
    <n v="64.930000000000007"/>
    <n v="51.3"/>
    <s v="22/04/2024"/>
    <x v="11"/>
    <x v="3"/>
    <n v="24"/>
    <s v="04-24"/>
  </r>
  <r>
    <x v="3930"/>
    <x v="86"/>
    <n v="63"/>
    <n v="63"/>
    <n v="0"/>
    <s v="22/04/2024"/>
    <x v="11"/>
    <x v="3"/>
    <n v="25"/>
    <s v="04-25"/>
  </r>
  <r>
    <x v="3931"/>
    <x v="91"/>
    <n v="62.21"/>
    <n v="62.23"/>
    <n v="39.17"/>
    <s v="22/04/2024"/>
    <x v="11"/>
    <x v="3"/>
    <n v="26"/>
    <s v="04-26"/>
  </r>
  <r>
    <x v="3932"/>
    <x v="69"/>
    <n v="62.41"/>
    <n v="62.44"/>
    <n v="32.090000000000003"/>
    <s v="22/04/2024"/>
    <x v="11"/>
    <x v="3"/>
    <n v="27"/>
    <s v="04-27"/>
  </r>
  <r>
    <x v="3933"/>
    <x v="73"/>
    <n v="62.02"/>
    <n v="62.17"/>
    <n v="47.47"/>
    <s v="22/04/2024"/>
    <x v="11"/>
    <x v="3"/>
    <n v="28"/>
    <s v="04-28"/>
  </r>
  <r>
    <x v="3934"/>
    <x v="76"/>
    <n v="63.21"/>
    <n v="63.21"/>
    <n v="28.84"/>
    <s v="29/04/2024"/>
    <x v="11"/>
    <x v="3"/>
    <n v="29"/>
    <s v="04-29"/>
  </r>
  <r>
    <x v="3935"/>
    <x v="53"/>
    <n v="61.28"/>
    <n v="61.41"/>
    <n v="46.18"/>
    <s v="29/04/2024"/>
    <x v="11"/>
    <x v="3"/>
    <n v="30"/>
    <s v="04-30"/>
  </r>
  <r>
    <x v="3936"/>
    <x v="88"/>
    <n v="62.55"/>
    <n v="62.55"/>
    <n v="0"/>
    <s v="29/04/2024"/>
    <x v="11"/>
    <x v="4"/>
    <n v="1"/>
    <s v="05-01"/>
  </r>
  <r>
    <x v="3937"/>
    <x v="86"/>
    <n v="62.68"/>
    <n v="62.7"/>
    <n v="40.18"/>
    <s v="29/04/2024"/>
    <x v="11"/>
    <x v="4"/>
    <n v="2"/>
    <s v="05-02"/>
  </r>
  <r>
    <x v="3938"/>
    <x v="128"/>
    <n v="64.72"/>
    <n v="64.72"/>
    <n v="30.74"/>
    <s v="29/04/2024"/>
    <x v="11"/>
    <x v="4"/>
    <n v="3"/>
    <s v="05-03"/>
  </r>
  <r>
    <x v="3939"/>
    <x v="81"/>
    <n v="63.75"/>
    <n v="63.76"/>
    <n v="38.58"/>
    <s v="29/04/2024"/>
    <x v="11"/>
    <x v="4"/>
    <n v="4"/>
    <s v="05-04"/>
  </r>
  <r>
    <x v="3940"/>
    <x v="89"/>
    <n v="62.94"/>
    <n v="63.07"/>
    <n v="47.82"/>
    <s v="29/04/2024"/>
    <x v="11"/>
    <x v="4"/>
    <n v="5"/>
    <s v="05-05"/>
  </r>
  <r>
    <x v="3941"/>
    <x v="93"/>
    <n v="62.69"/>
    <n v="62.71"/>
    <n v="38.94"/>
    <s v="06/05/2024"/>
    <x v="11"/>
    <x v="4"/>
    <n v="6"/>
    <s v="05-06"/>
  </r>
  <r>
    <x v="3942"/>
    <x v="82"/>
    <n v="62.92"/>
    <n v="62.92"/>
    <n v="0"/>
    <s v="06/05/2024"/>
    <x v="11"/>
    <x v="4"/>
    <n v="7"/>
    <s v="05-07"/>
  </r>
  <r>
    <x v="3943"/>
    <x v="101"/>
    <n v="63.9"/>
    <n v="64.180000000000007"/>
    <n v="52.11"/>
    <s v="06/05/2024"/>
    <x v="11"/>
    <x v="4"/>
    <n v="8"/>
    <s v="05-08"/>
  </r>
  <r>
    <x v="3944"/>
    <x v="90"/>
    <n v="62.94"/>
    <n v="62.94"/>
    <n v="0"/>
    <s v="06/05/2024"/>
    <x v="11"/>
    <x v="4"/>
    <n v="9"/>
    <s v="05-09"/>
  </r>
  <r>
    <x v="3945"/>
    <x v="89"/>
    <n v="63.24"/>
    <n v="63.34"/>
    <n v="46.98"/>
    <s v="06/05/2024"/>
    <x v="11"/>
    <x v="4"/>
    <n v="10"/>
    <s v="05-10"/>
  </r>
  <r>
    <x v="3946"/>
    <x v="61"/>
    <n v="61.93"/>
    <n v="61.97"/>
    <n v="41.56"/>
    <s v="06/05/2024"/>
    <x v="11"/>
    <x v="4"/>
    <n v="11"/>
    <s v="05-11"/>
  </r>
  <r>
    <x v="3947"/>
    <x v="73"/>
    <n v="61.92"/>
    <n v="61.92"/>
    <n v="32.54"/>
    <s v="06/05/2024"/>
    <x v="11"/>
    <x v="4"/>
    <n v="12"/>
    <s v="05-12"/>
  </r>
  <r>
    <x v="3948"/>
    <x v="104"/>
    <n v="64.75"/>
    <n v="64.89"/>
    <n v="49.82"/>
    <s v="13/05/2024"/>
    <x v="11"/>
    <x v="4"/>
    <n v="13"/>
    <s v="05-13"/>
  </r>
  <r>
    <x v="3949"/>
    <x v="72"/>
    <n v="62.26"/>
    <n v="62.29"/>
    <n v="39.450000000000003"/>
    <s v="13/05/2024"/>
    <x v="11"/>
    <x v="4"/>
    <n v="14"/>
    <s v="05-14"/>
  </r>
  <r>
    <x v="3950"/>
    <x v="94"/>
    <n v="62.08"/>
    <n v="62.15"/>
    <n v="42.27"/>
    <s v="13/05/2024"/>
    <x v="11"/>
    <x v="4"/>
    <n v="15"/>
    <s v="05-15"/>
  </r>
  <r>
    <x v="3951"/>
    <x v="87"/>
    <n v="67.540000000000006"/>
    <n v="67.55"/>
    <n v="43.89"/>
    <s v="13/05/2024"/>
    <x v="11"/>
    <x v="4"/>
    <n v="16"/>
    <s v="05-16"/>
  </r>
  <r>
    <x v="3952"/>
    <x v="103"/>
    <n v="63.42"/>
    <n v="63.49"/>
    <n v="45.87"/>
    <s v="13/05/2024"/>
    <x v="11"/>
    <x v="4"/>
    <n v="17"/>
    <s v="05-17"/>
  </r>
  <r>
    <x v="3953"/>
    <x v="51"/>
    <n v="61.91"/>
    <n v="62.04"/>
    <n v="46.74"/>
    <s v="13/05/2024"/>
    <x v="11"/>
    <x v="4"/>
    <n v="18"/>
    <s v="05-18"/>
  </r>
  <r>
    <x v="3954"/>
    <x v="128"/>
    <n v="63.39"/>
    <n v="63.47"/>
    <n v="45.95"/>
    <s v="13/05/2024"/>
    <x v="11"/>
    <x v="4"/>
    <n v="19"/>
    <s v="05-19"/>
  </r>
  <r>
    <x v="3955"/>
    <x v="84"/>
    <n v="63.41"/>
    <n v="63.48"/>
    <n v="45.87"/>
    <s v="20/05/2024"/>
    <x v="11"/>
    <x v="4"/>
    <n v="20"/>
    <s v="05-20"/>
  </r>
  <r>
    <x v="3956"/>
    <x v="67"/>
    <n v="63.65"/>
    <n v="63.79"/>
    <n v="48.87"/>
    <s v="20/05/2024"/>
    <x v="11"/>
    <x v="4"/>
    <n v="21"/>
    <s v="05-21"/>
  </r>
  <r>
    <x v="3957"/>
    <x v="97"/>
    <n v="63.86"/>
    <n v="64.16"/>
    <n v="52.34"/>
    <s v="20/05/2024"/>
    <x v="11"/>
    <x v="4"/>
    <n v="22"/>
    <s v="05-22"/>
  </r>
  <r>
    <x v="3958"/>
    <x v="85"/>
    <n v="63.12"/>
    <n v="63.17"/>
    <n v="43.65"/>
    <s v="20/05/2024"/>
    <x v="11"/>
    <x v="4"/>
    <n v="23"/>
    <s v="05-23"/>
  </r>
  <r>
    <x v="3959"/>
    <x v="105"/>
    <n v="62.67"/>
    <n v="62.76"/>
    <n v="45.93"/>
    <s v="20/05/2024"/>
    <x v="11"/>
    <x v="4"/>
    <n v="24"/>
    <s v="05-24"/>
  </r>
  <r>
    <x v="3960"/>
    <x v="72"/>
    <n v="63.16"/>
    <n v="63.49"/>
    <n v="52.05"/>
    <s v="20/05/2024"/>
    <x v="11"/>
    <x v="4"/>
    <n v="25"/>
    <s v="05-25"/>
  </r>
  <r>
    <x v="3961"/>
    <x v="29"/>
    <n v="61.56"/>
    <n v="61.67"/>
    <n v="45.63"/>
    <s v="20/05/2024"/>
    <x v="11"/>
    <x v="4"/>
    <n v="26"/>
    <s v="05-26"/>
  </r>
  <r>
    <x v="3962"/>
    <x v="42"/>
    <m/>
    <m/>
    <m/>
    <s v="27/05/2024"/>
    <x v="11"/>
    <x v="4"/>
    <n v="27"/>
    <s v="05-27"/>
  </r>
  <r>
    <x v="3963"/>
    <x v="42"/>
    <m/>
    <m/>
    <m/>
    <s v="27/05/2024"/>
    <x v="11"/>
    <x v="4"/>
    <n v="28"/>
    <s v="05-28"/>
  </r>
  <r>
    <x v="3964"/>
    <x v="42"/>
    <m/>
    <m/>
    <m/>
    <s v="27/05/2024"/>
    <x v="11"/>
    <x v="4"/>
    <n v="29"/>
    <s v="05-29"/>
  </r>
  <r>
    <x v="3965"/>
    <x v="69"/>
    <n v="62.79"/>
    <n v="62.81"/>
    <n v="39.409999999999997"/>
    <s v="27/05/2024"/>
    <x v="11"/>
    <x v="4"/>
    <n v="30"/>
    <s v="05-30"/>
  </r>
  <r>
    <x v="3966"/>
    <x v="101"/>
    <n v="64.83"/>
    <n v="64.88"/>
    <n v="45.75"/>
    <s v="27/05/2024"/>
    <x v="11"/>
    <x v="4"/>
    <n v="31"/>
    <s v="05-31"/>
  </r>
  <r>
    <x v="3967"/>
    <x v="73"/>
    <n v="62.71"/>
    <n v="62.74"/>
    <n v="40.409999999999997"/>
    <s v="27/05/2024"/>
    <x v="11"/>
    <x v="5"/>
    <n v="1"/>
    <s v="06-01"/>
  </r>
  <r>
    <x v="3968"/>
    <x v="97"/>
    <n v="63.77"/>
    <n v="63.88"/>
    <n v="47.93"/>
    <s v="27/05/2024"/>
    <x v="11"/>
    <x v="5"/>
    <n v="2"/>
    <s v="06-02"/>
  </r>
  <r>
    <x v="3969"/>
    <x v="76"/>
    <n v="64.03"/>
    <n v="64.09"/>
    <n v="44.95"/>
    <s v="03/06/2024"/>
    <x v="11"/>
    <x v="5"/>
    <n v="3"/>
    <s v="06-03"/>
  </r>
  <r>
    <x v="3970"/>
    <x v="67"/>
    <n v="62.34"/>
    <n v="62.38"/>
    <n v="42.18"/>
    <s v="03/06/2024"/>
    <x v="11"/>
    <x v="5"/>
    <n v="4"/>
    <s v="06-04"/>
  </r>
  <r>
    <x v="3971"/>
    <x v="97"/>
    <n v="62.83"/>
    <n v="62.84"/>
    <n v="37.65"/>
    <s v="03/06/2024"/>
    <x v="11"/>
    <x v="5"/>
    <n v="5"/>
    <s v="06-05"/>
  </r>
  <r>
    <x v="3972"/>
    <x v="93"/>
    <n v="63.22"/>
    <n v="63.89"/>
    <n v="55.45"/>
    <s v="03/06/2024"/>
    <x v="11"/>
    <x v="5"/>
    <n v="6"/>
    <s v="06-06"/>
  </r>
  <r>
    <x v="3973"/>
    <x v="90"/>
    <n v="62.86"/>
    <n v="62.86"/>
    <n v="0"/>
    <s v="03/06/2024"/>
    <x v="11"/>
    <x v="5"/>
    <n v="7"/>
    <s v="06-07"/>
  </r>
  <r>
    <x v="3974"/>
    <x v="72"/>
    <n v="63.09"/>
    <n v="63.1"/>
    <n v="34.44"/>
    <s v="03/06/2024"/>
    <x v="11"/>
    <x v="5"/>
    <n v="8"/>
    <s v="06-08"/>
  </r>
  <r>
    <x v="3975"/>
    <x v="101"/>
    <n v="62.95"/>
    <n v="62.95"/>
    <n v="0"/>
    <s v="03/06/2024"/>
    <x v="11"/>
    <x v="5"/>
    <n v="9"/>
    <s v="06-09"/>
  </r>
  <r>
    <x v="3976"/>
    <x v="87"/>
    <n v="64.13"/>
    <n v="64.34"/>
    <n v="50.15"/>
    <s v="10/06/2024"/>
    <x v="11"/>
    <x v="5"/>
    <n v="10"/>
    <s v="06-10"/>
  </r>
  <r>
    <x v="3977"/>
    <x v="85"/>
    <n v="63.02"/>
    <n v="63.32"/>
    <n v="50"/>
    <s v="10/06/2024"/>
    <x v="11"/>
    <x v="5"/>
    <n v="11"/>
    <s v="06-11"/>
  </r>
  <r>
    <x v="3978"/>
    <x v="82"/>
    <n v="62.8"/>
    <n v="62.87"/>
    <n v="44.65"/>
    <s v="10/06/2024"/>
    <x v="11"/>
    <x v="5"/>
    <n v="12"/>
    <s v="06-12"/>
  </r>
  <r>
    <x v="3979"/>
    <x v="97"/>
    <n v="63.6"/>
    <n v="63.75"/>
    <n v="47.67"/>
    <s v="10/06/2024"/>
    <x v="11"/>
    <x v="5"/>
    <n v="13"/>
    <s v="06-13"/>
  </r>
  <r>
    <x v="3980"/>
    <x v="103"/>
    <n v="64.03"/>
    <n v="64.03"/>
    <n v="0"/>
    <s v="10/06/2024"/>
    <x v="11"/>
    <x v="5"/>
    <n v="14"/>
    <s v="06-14"/>
  </r>
  <r>
    <x v="3981"/>
    <x v="91"/>
    <n v="62.79"/>
    <n v="62.81"/>
    <n v="39.92"/>
    <s v="10/06/2024"/>
    <x v="11"/>
    <x v="5"/>
    <n v="15"/>
    <s v="06-15"/>
  </r>
  <r>
    <x v="3982"/>
    <x v="96"/>
    <n v="63.62"/>
    <n v="63.62"/>
    <n v="0"/>
    <s v="10/06/2024"/>
    <x v="11"/>
    <x v="5"/>
    <n v="16"/>
    <s v="06-16"/>
  </r>
  <r>
    <x v="3983"/>
    <x v="105"/>
    <n v="62.91"/>
    <n v="62.94"/>
    <n v="41.65"/>
    <s v="17/06/2024"/>
    <x v="11"/>
    <x v="5"/>
    <n v="17"/>
    <s v="06-17"/>
  </r>
  <r>
    <x v="3984"/>
    <x v="71"/>
    <n v="61.94"/>
    <n v="62"/>
    <n v="43.1"/>
    <s v="17/06/2024"/>
    <x v="11"/>
    <x v="5"/>
    <n v="18"/>
    <s v="06-18"/>
  </r>
  <r>
    <x v="3985"/>
    <x v="83"/>
    <n v="63.13"/>
    <n v="63.25"/>
    <n v="47.47"/>
    <s v="17/06/2024"/>
    <x v="11"/>
    <x v="5"/>
    <n v="19"/>
    <s v="06-19"/>
  </r>
  <r>
    <x v="3986"/>
    <x v="94"/>
    <n v="63.06"/>
    <n v="63.09"/>
    <n v="42.21"/>
    <s v="17/06/2024"/>
    <x v="11"/>
    <x v="5"/>
    <n v="20"/>
    <s v="06-20"/>
  </r>
  <r>
    <x v="3987"/>
    <x v="90"/>
    <n v="62.34"/>
    <n v="62.34"/>
    <n v="0"/>
    <s v="17/06/2024"/>
    <x v="11"/>
    <x v="5"/>
    <n v="21"/>
    <s v="06-21"/>
  </r>
  <r>
    <x v="3988"/>
    <x v="49"/>
    <n v="63.22"/>
    <n v="63.27"/>
    <n v="44.13"/>
    <s v="17/06/2024"/>
    <x v="11"/>
    <x v="5"/>
    <n v="22"/>
    <s v="06-22"/>
  </r>
  <r>
    <x v="3989"/>
    <x v="127"/>
    <n v="64.61"/>
    <n v="64.72"/>
    <n v="48.46"/>
    <s v="17/06/2024"/>
    <x v="11"/>
    <x v="5"/>
    <n v="23"/>
    <s v="06-23"/>
  </r>
  <r>
    <x v="3990"/>
    <x v="124"/>
    <n v="70.38"/>
    <n v="70.41"/>
    <n v="49.21"/>
    <s v="24/06/2024"/>
    <x v="11"/>
    <x v="5"/>
    <n v="24"/>
    <s v="06-24"/>
  </r>
  <r>
    <x v="3991"/>
    <x v="123"/>
    <n v="68.64"/>
    <n v="68.8"/>
    <n v="51.7"/>
    <s v="24/06/2024"/>
    <x v="11"/>
    <x v="5"/>
    <n v="25"/>
    <s v="06-25"/>
  </r>
  <r>
    <x v="3992"/>
    <x v="84"/>
    <n v="63.52"/>
    <n v="63.69"/>
    <n v="48.27"/>
    <s v="24/06/2024"/>
    <x v="11"/>
    <x v="5"/>
    <n v="26"/>
    <s v="06-26"/>
  </r>
  <r>
    <x v="3993"/>
    <x v="49"/>
    <n v="62.27"/>
    <n v="62.75"/>
    <n v="52.93"/>
    <s v="24/06/2024"/>
    <x v="11"/>
    <x v="5"/>
    <n v="27"/>
    <s v="06-27"/>
  </r>
  <r>
    <x v="3994"/>
    <x v="70"/>
    <n v="63.28"/>
    <n v="63.38"/>
    <n v="44.78"/>
    <s v="24/06/2024"/>
    <x v="11"/>
    <x v="5"/>
    <n v="28"/>
    <s v="06-28"/>
  </r>
  <r>
    <x v="3995"/>
    <x v="73"/>
    <n v="61.77"/>
    <n v="61.78"/>
    <n v="36.24"/>
    <s v="24/06/2024"/>
    <x v="11"/>
    <x v="5"/>
    <n v="29"/>
    <s v="06-29"/>
  </r>
  <r>
    <x v="3996"/>
    <x v="128"/>
    <n v="63.73"/>
    <n v="63.81"/>
    <n v="46.68"/>
    <s v="24/06/2024"/>
    <x v="11"/>
    <x v="5"/>
    <n v="30"/>
    <s v="06-30"/>
  </r>
  <r>
    <x v="3997"/>
    <x v="105"/>
    <n v="63.19"/>
    <n v="63.57"/>
    <n v="52.77"/>
    <s v="01/07/2024"/>
    <x v="11"/>
    <x v="6"/>
    <n v="1"/>
    <s v="07-01"/>
  </r>
  <r>
    <x v="3998"/>
    <x v="83"/>
    <n v="63.32"/>
    <n v="63.42"/>
    <n v="44.33"/>
    <s v="01/07/2024"/>
    <x v="11"/>
    <x v="6"/>
    <n v="2"/>
    <s v="07-02"/>
  </r>
  <r>
    <x v="3999"/>
    <x v="128"/>
    <n v="63.21"/>
    <n v="63.31"/>
    <n v="46.94"/>
    <s v="01/07/2024"/>
    <x v="11"/>
    <x v="6"/>
    <n v="3"/>
    <s v="07-03"/>
  </r>
  <r>
    <x v="4000"/>
    <x v="94"/>
    <n v="63.01"/>
    <n v="64.88"/>
    <n v="52.48"/>
    <s v="01/07/2024"/>
    <x v="11"/>
    <x v="6"/>
    <n v="4"/>
    <s v="07-04"/>
  </r>
  <r>
    <x v="4001"/>
    <x v="85"/>
    <n v="62.32"/>
    <n v="63.02"/>
    <n v="45.29"/>
    <s v="01/07/2024"/>
    <x v="11"/>
    <x v="6"/>
    <n v="5"/>
    <s v="07-05"/>
  </r>
  <r>
    <x v="4002"/>
    <x v="86"/>
    <n v="62.53"/>
    <n v="62.53"/>
    <n v="30.6"/>
    <s v="01/07/2024"/>
    <x v="11"/>
    <x v="6"/>
    <n v="6"/>
    <s v="07-06"/>
  </r>
  <r>
    <x v="4003"/>
    <x v="129"/>
    <n v="63.57"/>
    <n v="63.58"/>
    <n v="35.54"/>
    <s v="01/07/2024"/>
    <x v="11"/>
    <x v="6"/>
    <n v="7"/>
    <s v="07-07"/>
  </r>
  <r>
    <x v="4004"/>
    <x v="105"/>
    <n v="63.78"/>
    <n v="63.81"/>
    <n v="41.38"/>
    <s v="08/07/2024"/>
    <x v="11"/>
    <x v="6"/>
    <n v="8"/>
    <s v="07-08"/>
  </r>
  <r>
    <x v="4005"/>
    <x v="85"/>
    <n v="63.38"/>
    <n v="63.41"/>
    <n v="41.27"/>
    <s v="08/07/2024"/>
    <x v="11"/>
    <x v="6"/>
    <n v="9"/>
    <s v="07-09"/>
  </r>
  <r>
    <x v="4006"/>
    <x v="104"/>
    <n v="63.43"/>
    <n v="63.46"/>
    <n v="42.4"/>
    <s v="08/07/2024"/>
    <x v="11"/>
    <x v="6"/>
    <n v="10"/>
    <s v="07-10"/>
  </r>
  <r>
    <x v="4007"/>
    <x v="86"/>
    <n v="62.88"/>
    <n v="62.89"/>
    <n v="37.14"/>
    <s v="08/07/2024"/>
    <x v="11"/>
    <x v="6"/>
    <n v="11"/>
    <s v="07-11"/>
  </r>
  <r>
    <x v="4008"/>
    <x v="94"/>
    <n v="63.75"/>
    <n v="63.76"/>
    <n v="38.299999999999997"/>
    <s v="08/07/2024"/>
    <x v="11"/>
    <x v="6"/>
    <n v="12"/>
    <s v="07-12"/>
  </r>
  <r>
    <x v="4009"/>
    <x v="84"/>
    <n v="63.9"/>
    <n v="63.9"/>
    <n v="0"/>
    <s v="08/07/2024"/>
    <x v="11"/>
    <x v="6"/>
    <n v="13"/>
    <s v="07-13"/>
  </r>
  <r>
    <x v="4010"/>
    <x v="101"/>
    <n v="63.48"/>
    <n v="63.49"/>
    <n v="33.340000000000003"/>
    <s v="08/07/2024"/>
    <x v="11"/>
    <x v="6"/>
    <n v="14"/>
    <s v="07-14"/>
  </r>
  <r>
    <x v="4011"/>
    <x v="91"/>
    <n v="62.65"/>
    <n v="62.73"/>
    <n v="44.99"/>
    <s v="15/07/2024"/>
    <x v="11"/>
    <x v="6"/>
    <n v="15"/>
    <s v="07-15"/>
  </r>
  <r>
    <x v="4012"/>
    <x v="76"/>
    <n v="63.36"/>
    <n v="63.56"/>
    <n v="50.12"/>
    <s v="15/07/2024"/>
    <x v="11"/>
    <x v="6"/>
    <n v="16"/>
    <s v="07-16"/>
  </r>
  <r>
    <x v="4013"/>
    <x v="102"/>
    <n v="62.88"/>
    <n v="62.96"/>
    <n v="45.11"/>
    <s v="15/07/2024"/>
    <x v="11"/>
    <x v="6"/>
    <n v="17"/>
    <s v="07-17"/>
  </r>
  <r>
    <x v="4014"/>
    <x v="82"/>
    <n v="63.04"/>
    <n v="63.09"/>
    <n v="44.16"/>
    <s v="15/07/2024"/>
    <x v="11"/>
    <x v="6"/>
    <n v="18"/>
    <s v="07-18"/>
  </r>
  <r>
    <x v="4015"/>
    <x v="88"/>
    <n v="62.85"/>
    <n v="62.88"/>
    <n v="41.26"/>
    <s v="15/07/2024"/>
    <x v="11"/>
    <x v="6"/>
    <n v="19"/>
    <s v="07-19"/>
  </r>
  <r>
    <x v="4016"/>
    <x v="85"/>
    <n v="63.78"/>
    <n v="63.95"/>
    <n v="42.79"/>
    <s v="15/07/2024"/>
    <x v="11"/>
    <x v="6"/>
    <n v="20"/>
    <s v="07-20"/>
  </r>
  <r>
    <x v="4017"/>
    <x v="84"/>
    <n v="64.349999999999994"/>
    <n v="64.36"/>
    <n v="26.54"/>
    <s v="15/07/2024"/>
    <x v="11"/>
    <x v="6"/>
    <n v="21"/>
    <s v="07-21"/>
  </r>
  <r>
    <x v="4018"/>
    <x v="90"/>
    <n v="64.75"/>
    <n v="64.819999999999993"/>
    <n v="38.729999999999997"/>
    <s v="22/07/2024"/>
    <x v="11"/>
    <x v="6"/>
    <n v="22"/>
    <s v="07-22"/>
  </r>
  <r>
    <x v="4019"/>
    <x v="102"/>
    <n v="63.61"/>
    <n v="63.64"/>
    <n v="41.55"/>
    <s v="22/07/2024"/>
    <x v="11"/>
    <x v="6"/>
    <n v="23"/>
    <s v="07-23"/>
  </r>
  <r>
    <x v="4020"/>
    <x v="84"/>
    <n v="62.49"/>
    <n v="62.84"/>
    <n v="51.78"/>
    <s v="22/07/2024"/>
    <x v="11"/>
    <x v="6"/>
    <n v="24"/>
    <s v="07-24"/>
  </r>
  <r>
    <x v="4021"/>
    <x v="72"/>
    <n v="61.94"/>
    <n v="61.94"/>
    <n v="34.24"/>
    <s v="22/07/2024"/>
    <x v="11"/>
    <x v="6"/>
    <n v="25"/>
    <s v="07-25"/>
  </r>
  <r>
    <x v="4022"/>
    <x v="85"/>
    <n v="61.72"/>
    <n v="61.72"/>
    <n v="0"/>
    <s v="22/07/2024"/>
    <x v="11"/>
    <x v="6"/>
    <n v="26"/>
    <s v="07-26"/>
  </r>
  <r>
    <x v="4023"/>
    <x v="90"/>
    <n v="63.08"/>
    <n v="63.09"/>
    <n v="36.549999999999997"/>
    <s v="22/07/2024"/>
    <x v="11"/>
    <x v="6"/>
    <n v="27"/>
    <s v="07-27"/>
  </r>
  <r>
    <x v="4024"/>
    <x v="96"/>
    <n v="63.51"/>
    <n v="63.51"/>
    <n v="0"/>
    <s v="22/07/2024"/>
    <x v="11"/>
    <x v="6"/>
    <n v="28"/>
    <s v="07-28"/>
  </r>
  <r>
    <x v="4025"/>
    <x v="105"/>
    <n v="63.14"/>
    <n v="63.14"/>
    <n v="0"/>
    <s v="29/07/2024"/>
    <x v="11"/>
    <x v="6"/>
    <n v="29"/>
    <s v="07-29"/>
  </r>
  <r>
    <x v="4026"/>
    <x v="80"/>
    <n v="62.93"/>
    <n v="62.94"/>
    <n v="35.51"/>
    <s v="29/07/2024"/>
    <x v="11"/>
    <x v="6"/>
    <n v="30"/>
    <s v="07-30"/>
  </r>
  <r>
    <x v="4027"/>
    <x v="102"/>
    <n v="62.52"/>
    <n v="62.56"/>
    <n v="42.09"/>
    <s v="29/07/2024"/>
    <x v="11"/>
    <x v="6"/>
    <n v="31"/>
    <s v="07-31"/>
  </r>
  <r>
    <x v="4028"/>
    <x v="88"/>
    <n v="62.92"/>
    <n v="62.93"/>
    <n v="35.840000000000003"/>
    <s v="29/07/2024"/>
    <x v="11"/>
    <x v="7"/>
    <n v="1"/>
    <s v="08-01"/>
  </r>
  <r>
    <x v="4029"/>
    <x v="94"/>
    <n v="63.74"/>
    <n v="63.74"/>
    <n v="31.04"/>
    <s v="29/07/2024"/>
    <x v="11"/>
    <x v="7"/>
    <n v="2"/>
    <s v="08-02"/>
  </r>
  <r>
    <x v="4030"/>
    <x v="76"/>
    <n v="63.2"/>
    <n v="63.23"/>
    <n v="41.35"/>
    <s v="29/07/2024"/>
    <x v="11"/>
    <x v="7"/>
    <n v="3"/>
    <s v="08-03"/>
  </r>
  <r>
    <x v="4031"/>
    <x v="80"/>
    <n v="63.04"/>
    <n v="63.04"/>
    <n v="34.24"/>
    <s v="29/07/2024"/>
    <x v="11"/>
    <x v="7"/>
    <n v="4"/>
    <s v="08-04"/>
  </r>
  <r>
    <x v="4032"/>
    <x v="94"/>
    <n v="62.23"/>
    <n v="62.31"/>
    <n v="45.14"/>
    <s v="05/08/2024"/>
    <x v="11"/>
    <x v="7"/>
    <n v="5"/>
    <s v="08-05"/>
  </r>
  <r>
    <x v="4033"/>
    <x v="85"/>
    <n v="62.76"/>
    <n v="62.79"/>
    <n v="41.44"/>
    <s v="05/08/2024"/>
    <x v="11"/>
    <x v="7"/>
    <n v="6"/>
    <s v="08-06"/>
  </r>
  <r>
    <x v="4034"/>
    <x v="75"/>
    <n v="62.45"/>
    <n v="63.36"/>
    <n v="56.12"/>
    <s v="05/08/2024"/>
    <x v="11"/>
    <x v="7"/>
    <n v="7"/>
    <s v="08-07"/>
  </r>
  <r>
    <x v="4035"/>
    <x v="88"/>
    <n v="63"/>
    <n v="63.27"/>
    <n v="51.07"/>
    <s v="05/08/2024"/>
    <x v="11"/>
    <x v="7"/>
    <n v="8"/>
    <s v="08-08"/>
  </r>
  <r>
    <x v="4036"/>
    <x v="97"/>
    <n v="63.33"/>
    <n v="63.33"/>
    <n v="35.14"/>
    <s v="05/08/2024"/>
    <x v="11"/>
    <x v="7"/>
    <n v="9"/>
    <s v="08-09"/>
  </r>
  <r>
    <x v="4037"/>
    <x v="103"/>
    <n v="63.35"/>
    <n v="64.150000000000006"/>
    <n v="56.38"/>
    <s v="05/08/2024"/>
    <x v="11"/>
    <x v="7"/>
    <n v="10"/>
    <s v="08-10"/>
  </r>
  <r>
    <x v="4038"/>
    <x v="103"/>
    <n v="63.02"/>
    <n v="63.07"/>
    <n v="43.27"/>
    <s v="05/08/2024"/>
    <x v="11"/>
    <x v="7"/>
    <n v="11"/>
    <s v="08-11"/>
  </r>
  <r>
    <x v="4039"/>
    <x v="84"/>
    <n v="63.51"/>
    <n v="63.53"/>
    <n v="35.53"/>
    <s v="12/08/2024"/>
    <x v="11"/>
    <x v="7"/>
    <n v="12"/>
    <s v="08-12"/>
  </r>
  <r>
    <x v="4040"/>
    <x v="93"/>
    <n v="63.18"/>
    <n v="63.22"/>
    <n v="42.43"/>
    <s v="12/08/2024"/>
    <x v="11"/>
    <x v="7"/>
    <n v="13"/>
    <s v="08-13"/>
  </r>
  <r>
    <x v="4041"/>
    <x v="81"/>
    <n v="63.48"/>
    <n v="63.54"/>
    <n v="44.67"/>
    <s v="12/08/2024"/>
    <x v="11"/>
    <x v="7"/>
    <n v="14"/>
    <s v="08-14"/>
  </r>
  <r>
    <x v="4042"/>
    <x v="70"/>
    <n v="63.79"/>
    <n v="63.79"/>
    <n v="0"/>
    <s v="12/08/2024"/>
    <x v="11"/>
    <x v="7"/>
    <n v="15"/>
    <s v="08-15"/>
  </r>
  <r>
    <x v="4043"/>
    <x v="85"/>
    <n v="64.27"/>
    <n v="64.319999999999993"/>
    <n v="45.06"/>
    <s v="12/08/2024"/>
    <x v="11"/>
    <x v="7"/>
    <n v="16"/>
    <s v="08-16"/>
  </r>
  <r>
    <x v="4044"/>
    <x v="73"/>
    <n v="63.21"/>
    <n v="63.22"/>
    <n v="38.340000000000003"/>
    <s v="12/08/2024"/>
    <x v="11"/>
    <x v="7"/>
    <n v="17"/>
    <s v="08-17"/>
  </r>
  <r>
    <x v="4045"/>
    <x v="104"/>
    <n v="64.22"/>
    <n v="64.22"/>
    <n v="37.14"/>
    <s v="12/08/2024"/>
    <x v="11"/>
    <x v="7"/>
    <n v="18"/>
    <s v="08-18"/>
  </r>
  <r>
    <x v="4046"/>
    <x v="127"/>
    <n v="65.94"/>
    <n v="65.94"/>
    <n v="32.94"/>
    <s v="19/08/2024"/>
    <x v="11"/>
    <x v="7"/>
    <n v="19"/>
    <s v="08-19"/>
  </r>
  <r>
    <x v="4047"/>
    <x v="127"/>
    <n v="65.040000000000006"/>
    <n v="65.06"/>
    <n v="42.09"/>
    <s v="19/08/2024"/>
    <x v="11"/>
    <x v="7"/>
    <n v="20"/>
    <s v="08-20"/>
  </r>
  <r>
    <x v="4048"/>
    <x v="130"/>
    <n v="63.03"/>
    <n v="63.25"/>
    <n v="50.21"/>
    <s v="19/08/2024"/>
    <x v="11"/>
    <x v="7"/>
    <n v="21"/>
    <s v="08-21"/>
  </r>
  <r>
    <x v="4049"/>
    <x v="89"/>
    <n v="61.72"/>
    <n v="61.83"/>
    <n v="45.82"/>
    <s v="19/08/2024"/>
    <x v="11"/>
    <x v="7"/>
    <n v="22"/>
    <s v="08-22"/>
  </r>
  <r>
    <x v="4050"/>
    <x v="97"/>
    <n v="62.37"/>
    <n v="62.6"/>
    <n v="49.72"/>
    <s v="19/08/2024"/>
    <x v="11"/>
    <x v="7"/>
    <n v="23"/>
    <s v="08-23"/>
  </r>
  <r>
    <x v="4051"/>
    <x v="94"/>
    <n v="63.01"/>
    <n v="63.08"/>
    <n v="45.25"/>
    <s v="19/08/2024"/>
    <x v="11"/>
    <x v="7"/>
    <n v="24"/>
    <s v="08-24"/>
  </r>
  <r>
    <x v="4052"/>
    <x v="80"/>
    <n v="63.54"/>
    <n v="63.65"/>
    <n v="47.23"/>
    <s v="19/08/2024"/>
    <x v="11"/>
    <x v="7"/>
    <n v="25"/>
    <s v="08-25"/>
  </r>
  <r>
    <x v="4053"/>
    <x v="103"/>
    <n v="63.11"/>
    <n v="63.16"/>
    <n v="44.21"/>
    <s v="26/08/2024"/>
    <x v="11"/>
    <x v="7"/>
    <n v="26"/>
    <s v="08-26"/>
  </r>
  <r>
    <x v="4054"/>
    <x v="101"/>
    <n v="64.12"/>
    <n v="64.260000000000005"/>
    <n v="49.24"/>
    <s v="26/08/2024"/>
    <x v="11"/>
    <x v="7"/>
    <n v="27"/>
    <s v="08-27"/>
  </r>
  <r>
    <x v="4055"/>
    <x v="101"/>
    <n v="63.48"/>
    <n v="63.55"/>
    <n v="45.49"/>
    <s v="26/08/2024"/>
    <x v="11"/>
    <x v="7"/>
    <n v="28"/>
    <s v="08-28"/>
  </r>
  <r>
    <x v="4056"/>
    <x v="94"/>
    <n v="63.66"/>
    <n v="63.67"/>
    <n v="39.53"/>
    <s v="26/08/2024"/>
    <x v="11"/>
    <x v="7"/>
    <n v="29"/>
    <s v="08-29"/>
  </r>
  <r>
    <x v="4057"/>
    <x v="97"/>
    <n v="63.1"/>
    <n v="63.27"/>
    <n v="47.05"/>
    <s v="26/08/2024"/>
    <x v="11"/>
    <x v="7"/>
    <n v="30"/>
    <s v="08-30"/>
  </r>
  <r>
    <x v="4058"/>
    <x v="99"/>
    <n v="63.35"/>
    <n v="63.51"/>
    <n v="48.9"/>
    <s v="26/08/2024"/>
    <x v="11"/>
    <x v="7"/>
    <n v="31"/>
    <s v="08-31"/>
  </r>
  <r>
    <x v="4059"/>
    <x v="89"/>
    <n v="63.34"/>
    <n v="63.35"/>
    <n v="33.380000000000003"/>
    <s v="26/08/2024"/>
    <x v="11"/>
    <x v="8"/>
    <n v="1"/>
    <s v="09-01"/>
  </r>
  <r>
    <x v="4060"/>
    <x v="76"/>
    <n v="63.62"/>
    <n v="63.73"/>
    <n v="47.57"/>
    <s v="02/09/2024"/>
    <x v="11"/>
    <x v="8"/>
    <n v="2"/>
    <s v="09-02"/>
  </r>
  <r>
    <x v="4061"/>
    <x v="91"/>
    <n v="62.39"/>
    <n v="62.42"/>
    <n v="41.33"/>
    <s v="02/09/2024"/>
    <x v="11"/>
    <x v="8"/>
    <n v="3"/>
    <s v="09-03"/>
  </r>
  <r>
    <x v="4062"/>
    <x v="83"/>
    <n v="63.79"/>
    <n v="63.88"/>
    <n v="46.8"/>
    <s v="02/09/2024"/>
    <x v="11"/>
    <x v="8"/>
    <n v="4"/>
    <s v="09-04"/>
  </r>
  <r>
    <x v="4063"/>
    <x v="105"/>
    <n v="62.36"/>
    <n v="62.44"/>
    <n v="44.98"/>
    <s v="02/09/2024"/>
    <x v="11"/>
    <x v="8"/>
    <n v="5"/>
    <s v="09-05"/>
  </r>
  <r>
    <x v="4064"/>
    <x v="85"/>
    <n v="62.81"/>
    <n v="62.82"/>
    <n v="36.39"/>
    <s v="02/09/2024"/>
    <x v="11"/>
    <x v="8"/>
    <n v="6"/>
    <s v="09-06"/>
  </r>
  <r>
    <x v="4065"/>
    <x v="97"/>
    <n v="63.33"/>
    <n v="63.51"/>
    <n v="47.83"/>
    <s v="02/09/2024"/>
    <x v="11"/>
    <x v="8"/>
    <n v="7"/>
    <s v="09-07"/>
  </r>
  <r>
    <x v="4066"/>
    <x v="101"/>
    <n v="64.25"/>
    <n v="64.319999999999993"/>
    <n v="46.31"/>
    <s v="02/09/2024"/>
    <x v="11"/>
    <x v="8"/>
    <n v="8"/>
    <s v="09-08"/>
  </r>
  <r>
    <x v="4067"/>
    <x v="102"/>
    <n v="64.62"/>
    <n v="64.62"/>
    <n v="36.56"/>
    <s v="09/09/2024"/>
    <x v="11"/>
    <x v="8"/>
    <n v="9"/>
    <s v="09-09"/>
  </r>
  <r>
    <x v="4068"/>
    <x v="101"/>
    <n v="63.52"/>
    <n v="63.61"/>
    <n v="47.04"/>
    <s v="09/09/2024"/>
    <x v="11"/>
    <x v="8"/>
    <n v="10"/>
    <s v="09-10"/>
  </r>
  <r>
    <x v="4069"/>
    <x v="42"/>
    <m/>
    <m/>
    <m/>
    <s v="09/09/2024"/>
    <x v="11"/>
    <x v="8"/>
    <n v="11"/>
    <s v="09-11"/>
  </r>
  <r>
    <x v="4070"/>
    <x v="42"/>
    <m/>
    <m/>
    <m/>
    <s v="09/09/2024"/>
    <x v="11"/>
    <x v="8"/>
    <n v="12"/>
    <s v="09-12"/>
  </r>
  <r>
    <x v="4071"/>
    <x v="74"/>
    <n v="64.760000000000005"/>
    <n v="65.02"/>
    <n v="46.55"/>
    <s v="09/09/2024"/>
    <x v="11"/>
    <x v="8"/>
    <n v="13"/>
    <s v="09-13"/>
  </r>
  <r>
    <x v="4072"/>
    <x v="87"/>
    <n v="68.290000000000006"/>
    <n v="68.33"/>
    <n v="46.06"/>
    <s v="09/09/2024"/>
    <x v="11"/>
    <x v="8"/>
    <n v="14"/>
    <s v="09-14"/>
  </r>
  <r>
    <x v="4073"/>
    <x v="99"/>
    <n v="64.290000000000006"/>
    <n v="64.77"/>
    <n v="45.89"/>
    <s v="09/09/2024"/>
    <x v="11"/>
    <x v="8"/>
    <n v="15"/>
    <s v="09-15"/>
  </r>
  <r>
    <x v="4074"/>
    <x v="127"/>
    <n v="64.73"/>
    <n v="64.78"/>
    <n v="44.9"/>
    <s v="16/09/2024"/>
    <x v="11"/>
    <x v="8"/>
    <n v="16"/>
    <s v="09-16"/>
  </r>
  <r>
    <x v="4075"/>
    <x v="103"/>
    <n v="64.010000000000005"/>
    <n v="64.010000000000005"/>
    <n v="0"/>
    <s v="16/09/2024"/>
    <x v="11"/>
    <x v="8"/>
    <n v="17"/>
    <s v="09-17"/>
  </r>
  <r>
    <x v="4076"/>
    <x v="94"/>
    <n v="66.150000000000006"/>
    <n v="66.180000000000007"/>
    <n v="38.39"/>
    <s v="16/09/2024"/>
    <x v="11"/>
    <x v="8"/>
    <n v="18"/>
    <s v="09-18"/>
  </r>
  <r>
    <x v="4077"/>
    <x v="73"/>
    <n v="65.75"/>
    <n v="65.930000000000007"/>
    <n v="52.12"/>
    <s v="16/09/2024"/>
    <x v="11"/>
    <x v="8"/>
    <n v="19"/>
    <s v="09-19"/>
  </r>
  <r>
    <x v="4078"/>
    <x v="87"/>
    <n v="63.99"/>
    <n v="64"/>
    <n v="35.85"/>
    <s v="16/09/2024"/>
    <x v="11"/>
    <x v="8"/>
    <n v="20"/>
    <s v="09-20"/>
  </r>
  <r>
    <x v="4079"/>
    <x v="81"/>
    <n v="63.16"/>
    <n v="63.16"/>
    <n v="32.44"/>
    <s v="16/09/2024"/>
    <x v="11"/>
    <x v="8"/>
    <n v="21"/>
    <s v="09-21"/>
  </r>
  <r>
    <x v="4080"/>
    <x v="76"/>
    <n v="63.67"/>
    <n v="63.67"/>
    <n v="30.44"/>
    <s v="16/09/2024"/>
    <x v="11"/>
    <x v="8"/>
    <n v="22"/>
    <s v="09-22"/>
  </r>
  <r>
    <x v="4081"/>
    <x v="131"/>
    <n v="65.59"/>
    <n v="65.61"/>
    <n v="41.83"/>
    <s v="23/09/2024"/>
    <x v="11"/>
    <x v="8"/>
    <n v="23"/>
    <s v="09-23"/>
  </r>
  <r>
    <x v="4082"/>
    <x v="54"/>
    <n v="63.09"/>
    <n v="63.09"/>
    <n v="27.04"/>
    <s v="23/09/2024"/>
    <x v="11"/>
    <x v="8"/>
    <n v="24"/>
    <s v="09-24"/>
  </r>
  <r>
    <x v="4083"/>
    <x v="87"/>
    <n v="63.63"/>
    <n v="63.63"/>
    <n v="0"/>
    <s v="23/09/2024"/>
    <x v="11"/>
    <x v="8"/>
    <n v="25"/>
    <s v="09-25"/>
  </r>
  <r>
    <x v="4084"/>
    <x v="76"/>
    <n v="62.56"/>
    <n v="62.56"/>
    <n v="30.84"/>
    <s v="23/09/2024"/>
    <x v="11"/>
    <x v="8"/>
    <n v="26"/>
    <s v="09-26"/>
  </r>
  <r>
    <x v="4085"/>
    <x v="89"/>
    <n v="62.99"/>
    <n v="63.2"/>
    <n v="49.84"/>
    <s v="23/09/2024"/>
    <x v="11"/>
    <x v="8"/>
    <n v="27"/>
    <s v="09-27"/>
  </r>
  <r>
    <x v="4086"/>
    <x v="93"/>
    <n v="63.93"/>
    <n v="63.95"/>
    <n v="38.61"/>
    <s v="23/09/2024"/>
    <x v="11"/>
    <x v="8"/>
    <n v="28"/>
    <s v="09-28"/>
  </r>
  <r>
    <x v="4087"/>
    <x v="126"/>
    <n v="62.34"/>
    <n v="62.45"/>
    <n v="46.37"/>
    <s v="23/09/2024"/>
    <x v="11"/>
    <x v="8"/>
    <n v="29"/>
    <s v="09-29"/>
  </r>
  <r>
    <x v="4088"/>
    <x v="83"/>
    <n v="64.180000000000007"/>
    <n v="64.260000000000005"/>
    <n v="46.64"/>
    <s v="30/09/2024"/>
    <x v="11"/>
    <x v="8"/>
    <n v="30"/>
    <s v="09-30"/>
  </r>
  <r>
    <x v="4089"/>
    <x v="71"/>
    <n v="62.93"/>
    <n v="62.96"/>
    <n v="40.53"/>
    <s v="30/09/2024"/>
    <x v="11"/>
    <x v="9"/>
    <n v="1"/>
    <s v="10-01"/>
  </r>
  <r>
    <x v="4090"/>
    <x v="84"/>
    <n v="63.78"/>
    <n v="63.78"/>
    <n v="0"/>
    <s v="30/09/2024"/>
    <x v="11"/>
    <x v="9"/>
    <n v="2"/>
    <s v="10-02"/>
  </r>
  <r>
    <x v="4091"/>
    <x v="83"/>
    <n v="64.739999999999995"/>
    <n v="64.739999999999995"/>
    <n v="0"/>
    <s v="30/09/2024"/>
    <x v="11"/>
    <x v="9"/>
    <n v="3"/>
    <s v="10-03"/>
  </r>
  <r>
    <x v="4092"/>
    <x v="94"/>
    <n v="64.52"/>
    <n v="64.59"/>
    <n v="46.54"/>
    <s v="30/09/2024"/>
    <x v="11"/>
    <x v="9"/>
    <n v="4"/>
    <s v="10-04"/>
  </r>
  <r>
    <x v="4093"/>
    <x v="76"/>
    <n v="64.87"/>
    <n v="64.87"/>
    <n v="30.54"/>
    <s v="30/09/2024"/>
    <x v="11"/>
    <x v="9"/>
    <n v="5"/>
    <s v="10-05"/>
  </r>
  <r>
    <x v="4094"/>
    <x v="94"/>
    <n v="62.9"/>
    <n v="65.319999999999993"/>
    <n v="61.63"/>
    <s v="30/09/2024"/>
    <x v="11"/>
    <x v="9"/>
    <n v="6"/>
    <s v="10-06"/>
  </r>
  <r>
    <x v="4095"/>
    <x v="101"/>
    <n v="63.28"/>
    <n v="63.28"/>
    <n v="0"/>
    <s v="07/10/2024"/>
    <x v="11"/>
    <x v="9"/>
    <n v="7"/>
    <s v="10-07"/>
  </r>
  <r>
    <x v="4096"/>
    <x v="80"/>
    <n v="62.73"/>
    <n v="62.73"/>
    <n v="32.85"/>
    <s v="07/10/2024"/>
    <x v="11"/>
    <x v="9"/>
    <n v="8"/>
    <s v="10-08"/>
  </r>
  <r>
    <x v="4097"/>
    <x v="82"/>
    <n v="62.61"/>
    <n v="62.61"/>
    <n v="35.01"/>
    <s v="07/10/2024"/>
    <x v="11"/>
    <x v="9"/>
    <n v="9"/>
    <s v="10-09"/>
  </r>
  <r>
    <x v="4098"/>
    <x v="97"/>
    <n v="64.08"/>
    <n v="64.08"/>
    <n v="36.04"/>
    <s v="07/10/2024"/>
    <x v="11"/>
    <x v="9"/>
    <n v="10"/>
    <s v="10-10"/>
  </r>
  <r>
    <x v="4099"/>
    <x v="131"/>
    <n v="63.88"/>
    <n v="64.03"/>
    <n v="48.51"/>
    <s v="07/10/2024"/>
    <x v="11"/>
    <x v="9"/>
    <n v="11"/>
    <s v="10-11"/>
  </r>
  <r>
    <x v="4100"/>
    <x v="75"/>
    <n v="63.03"/>
    <n v="63.04"/>
    <n v="29.69"/>
    <s v="07/10/2024"/>
    <x v="11"/>
    <x v="9"/>
    <n v="12"/>
    <s v="10-12"/>
  </r>
  <r>
    <x v="4101"/>
    <x v="96"/>
    <n v="64.209999999999994"/>
    <n v="64.209999999999994"/>
    <n v="0"/>
    <s v="07/10/2024"/>
    <x v="11"/>
    <x v="9"/>
    <n v="13"/>
    <s v="10-13"/>
  </r>
  <r>
    <x v="4102"/>
    <x v="127"/>
    <n v="64.11"/>
    <n v="64.11"/>
    <n v="0"/>
    <s v="14/10/2024"/>
    <x v="11"/>
    <x v="9"/>
    <n v="14"/>
    <s v="10-14"/>
  </r>
  <r>
    <x v="4103"/>
    <x v="93"/>
    <n v="63.06"/>
    <n v="63.12"/>
    <n v="44.68"/>
    <s v="14/10/2024"/>
    <x v="11"/>
    <x v="9"/>
    <n v="15"/>
    <s v="10-15"/>
  </r>
  <r>
    <x v="4104"/>
    <x v="104"/>
    <n v="61.09"/>
    <n v="61.22"/>
    <n v="45.99"/>
    <s v="14/10/2024"/>
    <x v="11"/>
    <x v="9"/>
    <n v="16"/>
    <s v="10-16"/>
  </r>
  <r>
    <x v="4105"/>
    <x v="93"/>
    <n v="61.15"/>
    <n v="61.15"/>
    <n v="27.94"/>
    <s v="14/10/2024"/>
    <x v="11"/>
    <x v="9"/>
    <n v="17"/>
    <s v="10-17"/>
  </r>
  <r>
    <x v="4106"/>
    <x v="85"/>
    <n v="63.8"/>
    <n v="63.88"/>
    <n v="46.6"/>
    <s v="14/10/2024"/>
    <x v="11"/>
    <x v="9"/>
    <n v="18"/>
    <s v="10-18"/>
  </r>
  <r>
    <x v="4107"/>
    <x v="75"/>
    <n v="63.32"/>
    <n v="63.34"/>
    <n v="39.479999999999997"/>
    <s v="14/10/2024"/>
    <x v="11"/>
    <x v="9"/>
    <n v="19"/>
    <s v="10-19"/>
  </r>
  <r>
    <x v="4108"/>
    <x v="132"/>
    <n v="63.87"/>
    <n v="63.94"/>
    <n v="46.07"/>
    <s v="14/10/2024"/>
    <x v="11"/>
    <x v="9"/>
    <n v="20"/>
    <s v="10-20"/>
  </r>
  <r>
    <x v="4109"/>
    <x v="76"/>
    <n v="63.24"/>
    <n v="63.31"/>
    <n v="43.95"/>
    <s v="21/10/2024"/>
    <x v="11"/>
    <x v="9"/>
    <n v="21"/>
    <s v="10-21"/>
  </r>
  <r>
    <x v="4110"/>
    <x v="85"/>
    <n v="63.43"/>
    <n v="63.44"/>
    <n v="37.69"/>
    <s v="21/10/2024"/>
    <x v="11"/>
    <x v="9"/>
    <n v="22"/>
    <s v="10-22"/>
  </r>
  <r>
    <x v="4111"/>
    <x v="104"/>
    <n v="62.22"/>
    <n v="62.22"/>
    <n v="28.94"/>
    <s v="21/10/2024"/>
    <x v="11"/>
    <x v="9"/>
    <n v="23"/>
    <s v="10-23"/>
  </r>
  <r>
    <x v="4112"/>
    <x v="93"/>
    <n v="61.88"/>
    <n v="61.88"/>
    <n v="29.54"/>
    <s v="21/10/2024"/>
    <x v="11"/>
    <x v="9"/>
    <n v="24"/>
    <s v="10-24"/>
  </r>
  <r>
    <x v="4113"/>
    <x v="97"/>
    <n v="62.17"/>
    <n v="62.17"/>
    <n v="0"/>
    <s v="21/10/2024"/>
    <x v="11"/>
    <x v="9"/>
    <n v="25"/>
    <s v="10-25"/>
  </r>
  <r>
    <x v="4114"/>
    <x v="70"/>
    <n v="62.77"/>
    <n v="62.77"/>
    <n v="0"/>
    <s v="21/10/2024"/>
    <x v="11"/>
    <x v="9"/>
    <n v="26"/>
    <s v="10-26"/>
  </r>
  <r>
    <x v="4115"/>
    <x v="88"/>
    <n v="63.5"/>
    <n v="63.5"/>
    <n v="0"/>
    <s v="21/10/2024"/>
    <x v="11"/>
    <x v="9"/>
    <n v="27"/>
    <s v="10-27"/>
  </r>
  <r>
    <x v="4116"/>
    <x v="71"/>
    <n v="62.88"/>
    <n v="62.9"/>
    <n v="40.299999999999997"/>
    <s v="28/10/2024"/>
    <x v="11"/>
    <x v="9"/>
    <n v="28"/>
    <s v="10-28"/>
  </r>
  <r>
    <x v="4117"/>
    <x v="48"/>
    <n v="63.35"/>
    <n v="63.45"/>
    <n v="47.02"/>
    <s v="28/10/2024"/>
    <x v="11"/>
    <x v="9"/>
    <n v="29"/>
    <s v="10-29"/>
  </r>
  <r>
    <x v="4118"/>
    <x v="68"/>
    <n v="63.41"/>
    <n v="63.43"/>
    <n v="39.49"/>
    <s v="28/10/2024"/>
    <x v="11"/>
    <x v="9"/>
    <n v="30"/>
    <s v="10-30"/>
  </r>
  <r>
    <x v="4119"/>
    <x v="48"/>
    <n v="62.84"/>
    <n v="62.85"/>
    <n v="36.57"/>
    <s v="28/10/2024"/>
    <x v="11"/>
    <x v="9"/>
    <n v="31"/>
    <s v="10-31"/>
  </r>
  <r>
    <x v="4120"/>
    <x v="68"/>
    <n v="62.8"/>
    <n v="62.8"/>
    <n v="27.74"/>
    <s v="28/10/2024"/>
    <x v="11"/>
    <x v="10"/>
    <n v="1"/>
    <s v="11-01"/>
  </r>
  <r>
    <x v="4121"/>
    <x v="54"/>
    <n v="62.16"/>
    <n v="62.16"/>
    <n v="0"/>
    <s v="28/10/2024"/>
    <x v="11"/>
    <x v="10"/>
    <n v="2"/>
    <s v="11-02"/>
  </r>
  <r>
    <x v="4122"/>
    <x v="88"/>
    <n v="62.44"/>
    <n v="62.44"/>
    <n v="0"/>
    <s v="28/10/2024"/>
    <x v="11"/>
    <x v="10"/>
    <n v="3"/>
    <s v="11-03"/>
  </r>
  <r>
    <x v="4123"/>
    <x v="90"/>
    <n v="65.3"/>
    <n v="65.3"/>
    <n v="0"/>
    <s v="04/11/2024"/>
    <x v="11"/>
    <x v="10"/>
    <n v="4"/>
    <s v="11-04"/>
  </r>
  <r>
    <x v="4124"/>
    <x v="47"/>
    <n v="62.41"/>
    <n v="62.41"/>
    <n v="0"/>
    <s v="04/11/2024"/>
    <x v="11"/>
    <x v="10"/>
    <n v="5"/>
    <s v="11-05"/>
  </r>
  <r>
    <x v="4125"/>
    <x v="20"/>
    <n v="63.73"/>
    <n v="63.73"/>
    <n v="0"/>
    <s v="04/11/2024"/>
    <x v="11"/>
    <x v="10"/>
    <n v="6"/>
    <s v="11-06"/>
  </r>
  <r>
    <x v="4126"/>
    <x v="47"/>
    <n v="64.540000000000006"/>
    <n v="64.56"/>
    <n v="39.69"/>
    <s v="04/11/2024"/>
    <x v="11"/>
    <x v="10"/>
    <n v="7"/>
    <s v="11-07"/>
  </r>
  <r>
    <x v="4127"/>
    <x v="70"/>
    <n v="63.88"/>
    <n v="63.89"/>
    <n v="34.840000000000003"/>
    <s v="04/11/2024"/>
    <x v="11"/>
    <x v="10"/>
    <n v="8"/>
    <s v="11-08"/>
  </r>
  <r>
    <x v="4128"/>
    <x v="8"/>
    <n v="61.15"/>
    <n v="62.14"/>
    <n v="53.84"/>
    <s v="04/11/2024"/>
    <x v="11"/>
    <x v="10"/>
    <n v="9"/>
    <s v="11-09"/>
  </r>
  <r>
    <x v="4129"/>
    <x v="75"/>
    <n v="64.209999999999994"/>
    <n v="65.180000000000007"/>
    <n v="53.26"/>
    <s v="04/11/2024"/>
    <x v="11"/>
    <x v="10"/>
    <n v="10"/>
    <s v="11-10"/>
  </r>
  <r>
    <x v="4130"/>
    <x v="59"/>
    <n v="62.31"/>
    <n v="62.34"/>
    <n v="41.49"/>
    <s v="11/11/2024"/>
    <x v="11"/>
    <x v="10"/>
    <n v="11"/>
    <s v="11-11"/>
  </r>
  <r>
    <x v="4131"/>
    <x v="44"/>
    <n v="61.96"/>
    <n v="61.97"/>
    <n v="32.21"/>
    <s v="11/11/2024"/>
    <x v="11"/>
    <x v="10"/>
    <n v="12"/>
    <s v="11-12"/>
  </r>
  <r>
    <x v="4132"/>
    <x v="36"/>
    <n v="59.64"/>
    <n v="59.64"/>
    <n v="30.86"/>
    <s v="11/11/2024"/>
    <x v="11"/>
    <x v="10"/>
    <n v="13"/>
    <s v="11-13"/>
  </r>
  <r>
    <x v="4133"/>
    <x v="19"/>
    <n v="61.22"/>
    <n v="61.23"/>
    <n v="31.64"/>
    <s v="11/11/2024"/>
    <x v="11"/>
    <x v="10"/>
    <n v="14"/>
    <s v="11-14"/>
  </r>
  <r>
    <x v="4134"/>
    <x v="73"/>
    <n v="62.67"/>
    <n v="62.68"/>
    <n v="28.64"/>
    <s v="11/11/2024"/>
    <x v="11"/>
    <x v="10"/>
    <n v="15"/>
    <s v="11-15"/>
  </r>
  <r>
    <x v="4135"/>
    <x v="29"/>
    <n v="62.18"/>
    <n v="62.38"/>
    <n v="48.91"/>
    <s v="11/11/2024"/>
    <x v="11"/>
    <x v="10"/>
    <n v="16"/>
    <s v="11-16"/>
  </r>
  <r>
    <x v="4136"/>
    <x v="73"/>
    <n v="64.61"/>
    <n v="64.63"/>
    <n v="40.67"/>
    <s v="11/11/2024"/>
    <x v="11"/>
    <x v="10"/>
    <n v="17"/>
    <s v="11-17"/>
  </r>
  <r>
    <x v="4137"/>
    <x v="53"/>
    <n v="62.56"/>
    <n v="62.67"/>
    <n v="46.69"/>
    <s v="18/11/2024"/>
    <x v="11"/>
    <x v="10"/>
    <n v="18"/>
    <s v="11-18"/>
  </r>
  <r>
    <x v="4138"/>
    <x v="19"/>
    <n v="62.29"/>
    <n v="62.58"/>
    <n v="47.93"/>
    <s v="18/11/2024"/>
    <x v="11"/>
    <x v="10"/>
    <n v="19"/>
    <s v="11-19"/>
  </r>
  <r>
    <x v="4139"/>
    <x v="27"/>
    <n v="61.56"/>
    <n v="61.89"/>
    <n v="50.41"/>
    <s v="18/11/2024"/>
    <x v="11"/>
    <x v="10"/>
    <n v="20"/>
    <s v="11-20"/>
  </r>
  <r>
    <x v="4140"/>
    <x v="52"/>
    <n v="63.9"/>
    <n v="64.349999999999994"/>
    <n v="45.15"/>
    <s v="18/11/2024"/>
    <x v="11"/>
    <x v="10"/>
    <n v="21"/>
    <s v="11-21"/>
  </r>
  <r>
    <x v="4141"/>
    <x v="93"/>
    <n v="66.87"/>
    <n v="67.7"/>
    <n v="51.5"/>
    <s v="18/11/2024"/>
    <x v="11"/>
    <x v="10"/>
    <n v="22"/>
    <s v="11-22"/>
  </r>
  <r>
    <x v="4142"/>
    <x v="48"/>
    <n v="65.680000000000007"/>
    <n v="65.72"/>
    <n v="45.89"/>
    <s v="18/11/2024"/>
    <x v="11"/>
    <x v="10"/>
    <n v="23"/>
    <s v="11-23"/>
  </r>
  <r>
    <x v="4143"/>
    <x v="48"/>
    <n v="61.69"/>
    <n v="61.71"/>
    <n v="38.549999999999997"/>
    <s v="18/11/2024"/>
    <x v="11"/>
    <x v="10"/>
    <n v="24"/>
    <s v="11-24"/>
  </r>
  <r>
    <x v="4144"/>
    <x v="42"/>
    <m/>
    <m/>
    <m/>
    <m/>
    <x v="12"/>
    <x v="12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5">
  <r>
    <d v="2013-01-01T00:00:00"/>
    <n v="27"/>
    <n v="56.53"/>
    <n v="72.37"/>
    <n v="72.25"/>
    <s v="01/01/2013"/>
    <x v="0"/>
    <n v="1"/>
    <n v="1"/>
    <s v="01-01"/>
    <x v="0"/>
  </r>
  <r>
    <d v="2013-01-02T00:00:00"/>
    <n v="37"/>
    <n v="59.26"/>
    <n v="59.88"/>
    <n v="51.17"/>
    <s v="01/01/2013"/>
    <x v="0"/>
    <n v="1"/>
    <n v="2"/>
    <s v="01-02"/>
    <x v="0"/>
  </r>
  <r>
    <d v="2013-01-03T00:00:00"/>
    <n v="38"/>
    <n v="60.7"/>
    <n v="60.82"/>
    <n v="45.18"/>
    <s v="01/01/2013"/>
    <x v="0"/>
    <n v="1"/>
    <n v="3"/>
    <s v="01-03"/>
    <x v="0"/>
  </r>
  <r>
    <d v="2013-01-04T00:00:00"/>
    <n v="27"/>
    <n v="58.26"/>
    <n v="58.42"/>
    <n v="44"/>
    <s v="01/01/2013"/>
    <x v="0"/>
    <n v="1"/>
    <n v="4"/>
    <s v="01-04"/>
    <x v="0"/>
  </r>
  <r>
    <d v="2013-01-05T00:00:00"/>
    <n v="32"/>
    <n v="58.82"/>
    <n v="59.66"/>
    <n v="52.1"/>
    <s v="01/01/2013"/>
    <x v="0"/>
    <n v="1"/>
    <n v="5"/>
    <s v="01-05"/>
    <x v="0"/>
  </r>
  <r>
    <d v="2013-01-06T00:00:00"/>
    <n v="58"/>
    <n v="62.82"/>
    <n v="62.99"/>
    <n v="48.99"/>
    <s v="01/01/2013"/>
    <x v="0"/>
    <n v="1"/>
    <n v="6"/>
    <s v="01-06"/>
    <x v="0"/>
  </r>
  <r>
    <d v="2013-01-07T00:00:00"/>
    <n v="52"/>
    <n v="60.03"/>
    <n v="60.36"/>
    <n v="49.12"/>
    <s v="01/01/2013"/>
    <x v="0"/>
    <n v="1"/>
    <n v="7"/>
    <s v="01-07"/>
    <x v="0"/>
  </r>
  <r>
    <d v="2013-01-08T00:00:00"/>
    <n v="44"/>
    <n v="59.07"/>
    <n v="59.94"/>
    <n v="52.54"/>
    <s v="08/01/2013"/>
    <x v="0"/>
    <n v="1"/>
    <n v="8"/>
    <s v="01-08"/>
    <x v="0"/>
  </r>
  <r>
    <d v="2013-01-09T00:00:00"/>
    <n v="36"/>
    <n v="58.12"/>
    <n v="59.1"/>
    <n v="52.17"/>
    <s v="08/01/2013"/>
    <x v="0"/>
    <n v="1"/>
    <n v="9"/>
    <s v="01-09"/>
    <x v="0"/>
  </r>
  <r>
    <d v="2013-01-10T00:00:00"/>
    <n v="48"/>
    <n v="59.66"/>
    <n v="59.75"/>
    <n v="43.05"/>
    <s v="08/01/2013"/>
    <x v="0"/>
    <n v="1"/>
    <n v="10"/>
    <s v="01-10"/>
    <x v="0"/>
  </r>
  <r>
    <d v="2013-01-11T00:00:00"/>
    <n v="44"/>
    <n v="57.24"/>
    <n v="57.41"/>
    <n v="43.27"/>
    <s v="08/01/2013"/>
    <x v="0"/>
    <n v="1"/>
    <n v="11"/>
    <s v="01-11"/>
    <x v="0"/>
  </r>
  <r>
    <d v="2013-01-12T00:00:00"/>
    <n v="48"/>
    <n v="58.01"/>
    <n v="58.23"/>
    <n v="45.19"/>
    <s v="08/01/2013"/>
    <x v="0"/>
    <n v="1"/>
    <n v="12"/>
    <s v="01-12"/>
    <x v="0"/>
  </r>
  <r>
    <d v="2013-01-13T00:00:00"/>
    <n v="40"/>
    <n v="59.17"/>
    <n v="59.55"/>
    <n v="48.76"/>
    <s v="08/01/2013"/>
    <x v="0"/>
    <n v="1"/>
    <n v="13"/>
    <s v="01-13"/>
    <x v="0"/>
  </r>
  <r>
    <d v="2013-01-14T00:00:00"/>
    <n v="39"/>
    <n v="59.46"/>
    <n v="61.23"/>
    <n v="56.49"/>
    <s v="08/01/2013"/>
    <x v="0"/>
    <n v="1"/>
    <n v="14"/>
    <s v="01-14"/>
    <x v="0"/>
  </r>
  <r>
    <d v="2013-01-15T00:00:00"/>
    <n v="54"/>
    <n v="60.86"/>
    <n v="60.98"/>
    <n v="45.63"/>
    <s v="15/01/2013"/>
    <x v="0"/>
    <n v="1"/>
    <n v="15"/>
    <s v="01-15"/>
    <x v="0"/>
  </r>
  <r>
    <d v="2013-01-16T00:00:00"/>
    <n v="50"/>
    <n v="61.24"/>
    <n v="62.7"/>
    <n v="57.25"/>
    <s v="15/01/2013"/>
    <x v="0"/>
    <n v="1"/>
    <n v="16"/>
    <s v="01-16"/>
    <x v="0"/>
  </r>
  <r>
    <d v="2013-01-17T00:00:00"/>
    <n v="48"/>
    <n v="62.05"/>
    <n v="62.42"/>
    <n v="51.54"/>
    <s v="15/01/2013"/>
    <x v="0"/>
    <n v="1"/>
    <n v="17"/>
    <s v="01-17"/>
    <x v="0"/>
  </r>
  <r>
    <d v="2013-01-18T00:00:00"/>
    <n v="63"/>
    <n v="60.51"/>
    <n v="61.42"/>
    <n v="54.17"/>
    <s v="15/01/2013"/>
    <x v="0"/>
    <n v="1"/>
    <n v="18"/>
    <s v="01-18"/>
    <x v="0"/>
  </r>
  <r>
    <d v="2013-01-19T00:00:00"/>
    <n v="35"/>
    <n v="56.86"/>
    <n v="57.24"/>
    <n v="46.43"/>
    <s v="15/01/2013"/>
    <x v="0"/>
    <n v="1"/>
    <n v="19"/>
    <s v="01-19"/>
    <x v="0"/>
  </r>
  <r>
    <d v="2013-01-20T00:00:00"/>
    <n v="31"/>
    <n v="59.9"/>
    <n v="60.09"/>
    <n v="46.24"/>
    <s v="15/01/2013"/>
    <x v="0"/>
    <n v="1"/>
    <n v="20"/>
    <s v="01-20"/>
    <x v="0"/>
  </r>
  <r>
    <d v="2013-01-21T00:00:00"/>
    <n v="35"/>
    <n v="59.49"/>
    <n v="60.73"/>
    <n v="54.66"/>
    <s v="15/01/2013"/>
    <x v="0"/>
    <n v="1"/>
    <n v="21"/>
    <s v="01-21"/>
    <x v="0"/>
  </r>
  <r>
    <d v="2013-01-22T00:00:00"/>
    <n v="37"/>
    <n v="59.4"/>
    <n v="59.89"/>
    <n v="50.2"/>
    <s v="22/01/2013"/>
    <x v="0"/>
    <n v="1"/>
    <n v="22"/>
    <s v="01-22"/>
    <x v="0"/>
  </r>
  <r>
    <d v="2013-01-23T00:00:00"/>
    <n v="52"/>
    <n v="59.56"/>
    <n v="59.87"/>
    <n v="48.26"/>
    <s v="22/01/2013"/>
    <x v="0"/>
    <n v="1"/>
    <n v="23"/>
    <s v="01-23"/>
    <x v="0"/>
  </r>
  <r>
    <d v="2013-01-24T00:00:00"/>
    <n v="54"/>
    <n v="60.25"/>
    <n v="61.51"/>
    <n v="55.53"/>
    <s v="22/01/2013"/>
    <x v="0"/>
    <n v="1"/>
    <n v="24"/>
    <s v="01-24"/>
    <x v="0"/>
  </r>
  <r>
    <d v="2013-01-25T00:00:00"/>
    <n v="52"/>
    <n v="60.28"/>
    <n v="60.57"/>
    <n v="48.55"/>
    <s v="22/01/2013"/>
    <x v="0"/>
    <n v="1"/>
    <n v="25"/>
    <s v="01-25"/>
    <x v="0"/>
  </r>
  <r>
    <d v="2013-01-26T00:00:00"/>
    <n v="24"/>
    <n v="56.32"/>
    <n v="57.3"/>
    <n v="50.35"/>
    <s v="22/01/2013"/>
    <x v="0"/>
    <n v="1"/>
    <n v="26"/>
    <s v="01-26"/>
    <x v="0"/>
  </r>
  <r>
    <d v="2013-01-27T00:00:00"/>
    <n v="43"/>
    <n v="59.58"/>
    <n v="59.81"/>
    <n v="46.96"/>
    <s v="22/01/2013"/>
    <x v="0"/>
    <n v="1"/>
    <n v="27"/>
    <s v="01-27"/>
    <x v="0"/>
  </r>
  <r>
    <d v="2013-01-28T00:00:00"/>
    <n v="39"/>
    <n v="60.02"/>
    <n v="60.5"/>
    <n v="50.7"/>
    <s v="22/01/2013"/>
    <x v="0"/>
    <n v="1"/>
    <n v="28"/>
    <s v="01-28"/>
    <x v="0"/>
  </r>
  <r>
    <d v="2013-01-29T00:00:00"/>
    <n v="37"/>
    <n v="59.29"/>
    <n v="59.46"/>
    <n v="45.29"/>
    <s v="29/01/2013"/>
    <x v="0"/>
    <n v="1"/>
    <n v="29"/>
    <s v="01-29"/>
    <x v="0"/>
  </r>
  <r>
    <d v="2013-01-30T00:00:00"/>
    <n v="65"/>
    <n v="61.65"/>
    <n v="61.76"/>
    <n v="45.49"/>
    <s v="29/01/2013"/>
    <x v="0"/>
    <n v="1"/>
    <n v="30"/>
    <s v="01-30"/>
    <x v="0"/>
  </r>
  <r>
    <d v="2013-01-31T00:00:00"/>
    <n v="67"/>
    <n v="60.07"/>
    <n v="60.35"/>
    <n v="48.3"/>
    <s v="29/01/2013"/>
    <x v="0"/>
    <n v="1"/>
    <n v="31"/>
    <s v="01-31"/>
    <x v="0"/>
  </r>
  <r>
    <d v="2013-02-01T00:00:00"/>
    <n v="74"/>
    <n v="58.39"/>
    <n v="58.47"/>
    <n v="41.28"/>
    <s v="29/01/2013"/>
    <x v="0"/>
    <n v="2"/>
    <n v="1"/>
    <s v="02-01"/>
    <x v="0"/>
  </r>
  <r>
    <d v="2013-02-02T00:00:00"/>
    <n v="41"/>
    <n v="55.89"/>
    <n v="58.23"/>
    <n v="54.43"/>
    <s v="29/01/2013"/>
    <x v="0"/>
    <n v="2"/>
    <n v="2"/>
    <s v="02-02"/>
    <x v="0"/>
  </r>
  <r>
    <d v="2013-02-03T00:00:00"/>
    <n v="50"/>
    <n v="60.34"/>
    <n v="60.93"/>
    <n v="51.96"/>
    <s v="29/01/2013"/>
    <x v="0"/>
    <n v="2"/>
    <n v="3"/>
    <s v="02-03"/>
    <x v="0"/>
  </r>
  <r>
    <d v="2013-02-04T00:00:00"/>
    <n v="52"/>
    <n v="60.25"/>
    <n v="60.38"/>
    <n v="45.1"/>
    <s v="29/01/2013"/>
    <x v="0"/>
    <n v="2"/>
    <n v="4"/>
    <s v="02-04"/>
    <x v="0"/>
  </r>
  <r>
    <d v="2013-02-05T00:00:00"/>
    <n v="47"/>
    <n v="62.81"/>
    <n v="63.86"/>
    <n v="57.21"/>
    <s v="05/02/2013"/>
    <x v="0"/>
    <n v="2"/>
    <n v="5"/>
    <s v="02-05"/>
    <x v="0"/>
  </r>
  <r>
    <d v="2013-02-06T00:00:00"/>
    <n v="47"/>
    <n v="58.3"/>
    <n v="59.64"/>
    <n v="53.86"/>
    <s v="05/02/2013"/>
    <x v="0"/>
    <n v="2"/>
    <n v="6"/>
    <s v="02-06"/>
    <x v="0"/>
  </r>
  <r>
    <d v="2013-02-07T00:00:00"/>
    <n v="52"/>
    <n v="59.66"/>
    <n v="62"/>
    <n v="58.18"/>
    <s v="05/02/2013"/>
    <x v="0"/>
    <n v="2"/>
    <n v="7"/>
    <s v="02-07"/>
    <x v="0"/>
  </r>
  <r>
    <d v="2013-02-08T00:00:00"/>
    <n v="50"/>
    <n v="60.87"/>
    <n v="62.39"/>
    <n v="57.12"/>
    <s v="05/02/2013"/>
    <x v="0"/>
    <n v="2"/>
    <n v="8"/>
    <s v="02-08"/>
    <x v="0"/>
  </r>
  <r>
    <d v="2013-02-09T00:00:00"/>
    <n v="32"/>
    <n v="56.32"/>
    <n v="58.72"/>
    <n v="55"/>
    <s v="05/02/2013"/>
    <x v="0"/>
    <n v="2"/>
    <n v="9"/>
    <s v="02-09"/>
    <x v="0"/>
  </r>
  <r>
    <d v="2013-02-10T00:00:00"/>
    <n v="54"/>
    <n v="59.45"/>
    <n v="59.67"/>
    <n v="46.59"/>
    <s v="05/02/2013"/>
    <x v="0"/>
    <n v="2"/>
    <n v="10"/>
    <s v="02-10"/>
    <x v="0"/>
  </r>
  <r>
    <d v="2013-02-11T00:00:00"/>
    <n v="50"/>
    <n v="57.27"/>
    <n v="58.41"/>
    <n v="52.04"/>
    <s v="05/02/2013"/>
    <x v="0"/>
    <n v="2"/>
    <n v="11"/>
    <s v="02-11"/>
    <x v="0"/>
  </r>
  <r>
    <d v="2013-02-12T00:00:00"/>
    <n v="48"/>
    <n v="60.94"/>
    <n v="62.13"/>
    <n v="55.94"/>
    <s v="12/02/2013"/>
    <x v="0"/>
    <n v="2"/>
    <n v="12"/>
    <s v="02-12"/>
    <x v="0"/>
  </r>
  <r>
    <d v="2013-02-13T00:00:00"/>
    <n v="59"/>
    <n v="61.31"/>
    <n v="61.76"/>
    <n v="51.68"/>
    <s v="12/02/2013"/>
    <x v="0"/>
    <n v="2"/>
    <n v="13"/>
    <s v="02-13"/>
    <x v="0"/>
  </r>
  <r>
    <d v="2013-02-14T00:00:00"/>
    <n v="55"/>
    <n v="60.41"/>
    <n v="60.86"/>
    <n v="50.81"/>
    <s v="12/02/2013"/>
    <x v="0"/>
    <n v="2"/>
    <n v="14"/>
    <s v="02-14"/>
    <x v="0"/>
  </r>
  <r>
    <d v="2013-02-15T00:00:00"/>
    <n v="39"/>
    <n v="58.92"/>
    <n v="59.49"/>
    <n v="50.43"/>
    <s v="12/02/2013"/>
    <x v="0"/>
    <n v="2"/>
    <n v="15"/>
    <s v="02-15"/>
    <x v="0"/>
  </r>
  <r>
    <d v="2013-02-16T00:00:00"/>
    <n v="25"/>
    <n v="56.66"/>
    <n v="57.65"/>
    <n v="50.74"/>
    <s v="12/02/2013"/>
    <x v="0"/>
    <n v="2"/>
    <n v="16"/>
    <s v="02-16"/>
    <x v="0"/>
  </r>
  <r>
    <d v="2013-02-17T00:00:00"/>
    <n v="52"/>
    <n v="62.13"/>
    <n v="62.29"/>
    <n v="48.02"/>
    <s v="12/02/2013"/>
    <x v="0"/>
    <n v="2"/>
    <n v="17"/>
    <s v="02-17"/>
    <x v="0"/>
  </r>
  <r>
    <d v="2013-02-18T00:00:00"/>
    <n v="47"/>
    <n v="60.33"/>
    <n v="60.67"/>
    <n v="49.46"/>
    <s v="12/02/2013"/>
    <x v="0"/>
    <n v="2"/>
    <n v="18"/>
    <s v="02-18"/>
    <x v="0"/>
  </r>
  <r>
    <d v="2013-02-19T00:00:00"/>
    <n v="44"/>
    <n v="58.54"/>
    <n v="58.82"/>
    <n v="46.77"/>
    <s v="19/02/2013"/>
    <x v="0"/>
    <n v="2"/>
    <n v="19"/>
    <s v="02-19"/>
    <x v="0"/>
  </r>
  <r>
    <d v="2013-02-20T00:00:00"/>
    <n v="53"/>
    <n v="58.25"/>
    <n v="58.76"/>
    <n v="49.15"/>
    <s v="19/02/2013"/>
    <x v="0"/>
    <n v="2"/>
    <n v="20"/>
    <s v="02-20"/>
    <x v="0"/>
  </r>
  <r>
    <d v="2013-02-21T00:00:00"/>
    <n v="43"/>
    <n v="57.5"/>
    <n v="58.13"/>
    <n v="49.39"/>
    <s v="19/02/2013"/>
    <x v="0"/>
    <n v="2"/>
    <n v="21"/>
    <s v="02-21"/>
    <x v="0"/>
  </r>
  <r>
    <d v="2013-02-22T00:00:00"/>
    <n v="48"/>
    <n v="61.66"/>
    <n v="61.79"/>
    <n v="46.51"/>
    <s v="19/02/2013"/>
    <x v="0"/>
    <n v="2"/>
    <n v="22"/>
    <s v="02-22"/>
    <x v="0"/>
  </r>
  <r>
    <d v="2013-02-23T00:00:00"/>
    <n v="27"/>
    <n v="55.52"/>
    <n v="55.58"/>
    <n v="36.51"/>
    <s v="19/02/2013"/>
    <x v="0"/>
    <n v="2"/>
    <n v="23"/>
    <s v="02-23"/>
    <x v="0"/>
  </r>
  <r>
    <d v="2013-02-24T00:00:00"/>
    <n v="54"/>
    <n v="59.15"/>
    <n v="59.62"/>
    <n v="49.75"/>
    <s v="19/02/2013"/>
    <x v="0"/>
    <n v="2"/>
    <n v="24"/>
    <s v="02-24"/>
    <x v="0"/>
  </r>
  <r>
    <d v="2013-02-25T00:00:00"/>
    <n v="68"/>
    <n v="59.01"/>
    <n v="59.21"/>
    <n v="45.7"/>
    <s v="19/02/2013"/>
    <x v="0"/>
    <n v="2"/>
    <n v="25"/>
    <s v="02-25"/>
    <x v="0"/>
  </r>
  <r>
    <d v="2013-02-26T00:00:00"/>
    <n v="48"/>
    <n v="59.06"/>
    <n v="59.42"/>
    <n v="48.45"/>
    <s v="26/02/2013"/>
    <x v="0"/>
    <n v="2"/>
    <n v="26"/>
    <s v="02-26"/>
    <x v="0"/>
  </r>
  <r>
    <d v="2013-02-27T00:00:00"/>
    <n v="56"/>
    <n v="60.05"/>
    <n v="60.32"/>
    <n v="48.09"/>
    <s v="26/02/2013"/>
    <x v="0"/>
    <n v="2"/>
    <n v="27"/>
    <s v="02-27"/>
    <x v="0"/>
  </r>
  <r>
    <d v="2013-02-28T00:00:00"/>
    <n v="65"/>
    <n v="60.23"/>
    <n v="60.55"/>
    <n v="49.03"/>
    <s v="26/02/2013"/>
    <x v="0"/>
    <n v="2"/>
    <n v="28"/>
    <s v="02-28"/>
    <x v="0"/>
  </r>
  <r>
    <d v="2013-03-01T00:00:00"/>
    <n v="62"/>
    <n v="59.97"/>
    <n v="60.07"/>
    <n v="43.85"/>
    <s v="26/02/2013"/>
    <x v="0"/>
    <n v="3"/>
    <n v="1"/>
    <s v="03-01"/>
    <x v="0"/>
  </r>
  <r>
    <d v="2013-03-02T00:00:00"/>
    <n v="47"/>
    <n v="59.91"/>
    <n v="59.99"/>
    <n v="42.84"/>
    <s v="26/02/2013"/>
    <x v="0"/>
    <n v="3"/>
    <n v="2"/>
    <s v="03-02"/>
    <x v="0"/>
  </r>
  <r>
    <d v="2013-03-03T00:00:00"/>
    <n v="60"/>
    <n v="69.930000000000007"/>
    <n v="69.95"/>
    <n v="46.07"/>
    <s v="26/02/2013"/>
    <x v="0"/>
    <n v="3"/>
    <n v="3"/>
    <s v="03-03"/>
    <x v="0"/>
  </r>
  <r>
    <d v="2013-03-04T00:00:00"/>
    <n v="58"/>
    <n v="58.27"/>
    <n v="58.5"/>
    <n v="45.59"/>
    <s v="26/02/2013"/>
    <x v="0"/>
    <n v="3"/>
    <n v="4"/>
    <s v="03-04"/>
    <x v="0"/>
  </r>
  <r>
    <d v="2013-03-05T00:00:00"/>
    <n v="72"/>
    <n v="59.68"/>
    <n v="59.85"/>
    <n v="45.7"/>
    <s v="05/03/2013"/>
    <x v="0"/>
    <n v="3"/>
    <n v="5"/>
    <s v="03-05"/>
    <x v="0"/>
  </r>
  <r>
    <d v="2013-03-06T00:00:00"/>
    <n v="74"/>
    <n v="60.35"/>
    <n v="60.69"/>
    <n v="49.46"/>
    <s v="05/03/2013"/>
    <x v="0"/>
    <n v="3"/>
    <n v="6"/>
    <s v="03-06"/>
    <x v="0"/>
  </r>
  <r>
    <d v="2013-03-07T00:00:00"/>
    <n v="67"/>
    <n v="61.91"/>
    <n v="62.04"/>
    <n v="46.87"/>
    <s v="05/03/2013"/>
    <x v="0"/>
    <n v="3"/>
    <n v="7"/>
    <s v="03-07"/>
    <x v="0"/>
  </r>
  <r>
    <d v="2013-03-08T00:00:00"/>
    <n v="55"/>
    <n v="59.98"/>
    <n v="60.17"/>
    <n v="46.56"/>
    <s v="05/03/2013"/>
    <x v="0"/>
    <n v="3"/>
    <n v="8"/>
    <s v="03-08"/>
    <x v="0"/>
  </r>
  <r>
    <d v="2013-03-09T00:00:00"/>
    <n v="43"/>
    <n v="59.4"/>
    <n v="59.61"/>
    <n v="46.2"/>
    <s v="05/03/2013"/>
    <x v="0"/>
    <n v="3"/>
    <n v="9"/>
    <s v="03-09"/>
    <x v="0"/>
  </r>
  <r>
    <d v="2013-03-10T00:00:00"/>
    <n v="66"/>
    <n v="62.84"/>
    <n v="63.02"/>
    <n v="49.11"/>
    <s v="05/03/2013"/>
    <x v="0"/>
    <n v="3"/>
    <n v="10"/>
    <s v="03-10"/>
    <x v="0"/>
  </r>
  <r>
    <d v="2013-03-11T00:00:00"/>
    <n v="59"/>
    <n v="61.58"/>
    <n v="61.64"/>
    <n v="43.34"/>
    <s v="05/03/2013"/>
    <x v="0"/>
    <n v="3"/>
    <n v="11"/>
    <s v="03-11"/>
    <x v="0"/>
  </r>
  <r>
    <d v="2013-03-12T00:00:00"/>
    <n v="51"/>
    <n v="60.2"/>
    <n v="60.82"/>
    <n v="52.04"/>
    <s v="12/03/2013"/>
    <x v="0"/>
    <n v="3"/>
    <n v="12"/>
    <s v="03-12"/>
    <x v="0"/>
  </r>
  <r>
    <d v="2013-03-13T00:00:00"/>
    <n v="55"/>
    <n v="62.3"/>
    <n v="62.51"/>
    <n v="49.4"/>
    <s v="12/03/2013"/>
    <x v="0"/>
    <n v="3"/>
    <n v="13"/>
    <s v="03-13"/>
    <x v="0"/>
  </r>
  <r>
    <d v="2013-03-14T00:00:00"/>
    <n v="67"/>
    <n v="61.13"/>
    <n v="61.38"/>
    <n v="48.79"/>
    <s v="12/03/2013"/>
    <x v="0"/>
    <n v="3"/>
    <n v="14"/>
    <s v="03-14"/>
    <x v="0"/>
  </r>
  <r>
    <d v="2013-03-15T00:00:00"/>
    <n v="60"/>
    <n v="59.6"/>
    <n v="60.02"/>
    <n v="49.65"/>
    <s v="12/03/2013"/>
    <x v="0"/>
    <n v="3"/>
    <n v="15"/>
    <s v="03-15"/>
    <x v="0"/>
  </r>
  <r>
    <d v="2013-03-16T00:00:00"/>
    <n v="49"/>
    <n v="58.16"/>
    <n v="58.47"/>
    <n v="46.87"/>
    <s v="12/03/2013"/>
    <x v="0"/>
    <n v="3"/>
    <n v="16"/>
    <s v="03-16"/>
    <x v="0"/>
  </r>
  <r>
    <d v="2013-03-17T00:00:00"/>
    <n v="58"/>
    <n v="61"/>
    <n v="61.02"/>
    <n v="37.799999999999997"/>
    <s v="12/03/2013"/>
    <x v="0"/>
    <n v="3"/>
    <n v="17"/>
    <s v="03-17"/>
    <x v="0"/>
  </r>
  <r>
    <d v="2013-03-18T00:00:00"/>
    <n v="151"/>
    <n v="63.4"/>
    <n v="63.71"/>
    <n v="52.08"/>
    <s v="12/03/2013"/>
    <x v="0"/>
    <n v="3"/>
    <n v="18"/>
    <s v="03-18"/>
    <x v="0"/>
  </r>
  <r>
    <d v="2013-03-19T00:00:00"/>
    <n v="56"/>
    <n v="59.51"/>
    <n v="60.03"/>
    <n v="50.58"/>
    <s v="19/03/2013"/>
    <x v="0"/>
    <n v="3"/>
    <n v="19"/>
    <s v="03-19"/>
    <x v="0"/>
  </r>
  <r>
    <d v="2013-03-20T00:00:00"/>
    <n v="57"/>
    <n v="60.26"/>
    <n v="60.64"/>
    <n v="49.79"/>
    <s v="19/03/2013"/>
    <x v="0"/>
    <n v="3"/>
    <n v="20"/>
    <s v="03-20"/>
    <x v="0"/>
  </r>
  <r>
    <d v="2013-03-21T00:00:00"/>
    <n v="55"/>
    <n v="58.77"/>
    <n v="60.37"/>
    <n v="55.24"/>
    <s v="19/03/2013"/>
    <x v="0"/>
    <n v="3"/>
    <n v="21"/>
    <s v="03-21"/>
    <x v="0"/>
  </r>
  <r>
    <d v="2013-03-22T00:00:00"/>
    <n v="49"/>
    <n v="60.16"/>
    <n v="60.26"/>
    <n v="43.76"/>
    <s v="19/03/2013"/>
    <x v="0"/>
    <n v="3"/>
    <n v="22"/>
    <s v="03-22"/>
    <x v="0"/>
  </r>
  <r>
    <d v="2013-03-23T00:00:00"/>
    <n v="38"/>
    <n v="59.16"/>
    <n v="59.35"/>
    <n v="45.64"/>
    <s v="19/03/2013"/>
    <x v="0"/>
    <n v="3"/>
    <n v="23"/>
    <s v="03-23"/>
    <x v="0"/>
  </r>
  <r>
    <d v="2013-03-24T00:00:00"/>
    <n v="49"/>
    <n v="59"/>
    <n v="59.24"/>
    <n v="46.64"/>
    <s v="19/03/2013"/>
    <x v="0"/>
    <n v="3"/>
    <n v="24"/>
    <s v="03-24"/>
    <x v="0"/>
  </r>
  <r>
    <d v="2013-03-25T00:00:00"/>
    <n v="46"/>
    <n v="59.53"/>
    <n v="60.11"/>
    <n v="51.07"/>
    <s v="19/03/2013"/>
    <x v="0"/>
    <n v="3"/>
    <n v="25"/>
    <s v="03-25"/>
    <x v="0"/>
  </r>
  <r>
    <d v="2013-03-26T00:00:00"/>
    <n v="46"/>
    <n v="60.15"/>
    <n v="60.32"/>
    <n v="46.25"/>
    <s v="26/03/2013"/>
    <x v="0"/>
    <n v="3"/>
    <n v="26"/>
    <s v="03-26"/>
    <x v="0"/>
  </r>
  <r>
    <d v="2013-03-27T00:00:00"/>
    <n v="54"/>
    <n v="61.1"/>
    <n v="61.33"/>
    <n v="48.32"/>
    <s v="26/03/2013"/>
    <x v="0"/>
    <n v="3"/>
    <n v="27"/>
    <s v="03-27"/>
    <x v="0"/>
  </r>
  <r>
    <d v="2013-03-28T00:00:00"/>
    <n v="62"/>
    <n v="61.74"/>
    <n v="61.83"/>
    <n v="44.94"/>
    <s v="26/03/2013"/>
    <x v="0"/>
    <n v="3"/>
    <n v="28"/>
    <s v="03-28"/>
    <x v="0"/>
  </r>
  <r>
    <d v="2013-03-29T00:00:00"/>
    <n v="23"/>
    <n v="60.1"/>
    <n v="61.84"/>
    <n v="57.03"/>
    <s v="26/03/2013"/>
    <x v="0"/>
    <n v="3"/>
    <n v="29"/>
    <s v="03-29"/>
    <x v="0"/>
  </r>
  <r>
    <d v="2013-03-30T00:00:00"/>
    <n v="36"/>
    <n v="58.25"/>
    <n v="59.61"/>
    <n v="53.9"/>
    <s v="26/03/2013"/>
    <x v="0"/>
    <n v="3"/>
    <n v="30"/>
    <s v="03-30"/>
    <x v="0"/>
  </r>
  <r>
    <d v="2013-03-31T00:00:00"/>
    <n v="46"/>
    <n v="62.05"/>
    <n v="62.13"/>
    <n v="44.47"/>
    <s v="26/03/2013"/>
    <x v="0"/>
    <n v="3"/>
    <n v="31"/>
    <s v="03-31"/>
    <x v="0"/>
  </r>
  <r>
    <d v="2013-04-01T00:00:00"/>
    <n v="60"/>
    <n v="61.19"/>
    <n v="61.23"/>
    <n v="40.03"/>
    <s v="26/03/2013"/>
    <x v="0"/>
    <n v="4"/>
    <n v="1"/>
    <s v="04-01"/>
    <x v="0"/>
  </r>
  <r>
    <d v="2013-04-02T00:00:00"/>
    <n v="61"/>
    <n v="61.14"/>
    <n v="61.33"/>
    <n v="47.48"/>
    <s v="02/04/2013"/>
    <x v="0"/>
    <n v="4"/>
    <n v="2"/>
    <s v="04-02"/>
    <x v="0"/>
  </r>
  <r>
    <d v="2013-04-03T00:00:00"/>
    <n v="68"/>
    <n v="61.26"/>
    <n v="61.41"/>
    <n v="46.79"/>
    <s v="02/04/2013"/>
    <x v="0"/>
    <n v="4"/>
    <n v="3"/>
    <s v="04-03"/>
    <x v="0"/>
  </r>
  <r>
    <d v="2013-04-04T00:00:00"/>
    <n v="73"/>
    <n v="61.31"/>
    <n v="61.45"/>
    <n v="46.51"/>
    <s v="02/04/2013"/>
    <x v="0"/>
    <n v="4"/>
    <n v="4"/>
    <s v="04-04"/>
    <x v="0"/>
  </r>
  <r>
    <d v="2013-04-05T00:00:00"/>
    <n v="39"/>
    <n v="58.43"/>
    <n v="62.61"/>
    <n v="60.51"/>
    <s v="02/04/2013"/>
    <x v="0"/>
    <n v="4"/>
    <n v="5"/>
    <s v="04-05"/>
    <x v="0"/>
  </r>
  <r>
    <d v="2013-04-06T00:00:00"/>
    <n v="61"/>
    <n v="61.56"/>
    <n v="61.81"/>
    <n v="49.34"/>
    <s v="02/04/2013"/>
    <x v="0"/>
    <n v="4"/>
    <n v="6"/>
    <s v="04-06"/>
    <x v="0"/>
  </r>
  <r>
    <d v="2013-04-07T00:00:00"/>
    <n v="54"/>
    <n v="61.74"/>
    <n v="61.74"/>
    <n v="33.54"/>
    <s v="02/04/2013"/>
    <x v="0"/>
    <n v="4"/>
    <n v="7"/>
    <s v="04-07"/>
    <x v="1"/>
  </r>
  <r>
    <d v="2013-04-08T00:00:00"/>
    <n v="64"/>
    <n v="60.38"/>
    <n v="60.63"/>
    <n v="48.08"/>
    <s v="02/04/2013"/>
    <x v="0"/>
    <n v="4"/>
    <n v="8"/>
    <s v="04-08"/>
    <x v="0"/>
  </r>
  <r>
    <d v="2013-04-09T00:00:00"/>
    <m/>
    <m/>
    <m/>
    <m/>
    <s v="09/04/2013"/>
    <x v="0"/>
    <n v="4"/>
    <n v="9"/>
    <s v="04-09"/>
    <x v="2"/>
  </r>
  <r>
    <d v="2013-04-10T00:00:00"/>
    <n v="64"/>
    <n v="60.69"/>
    <n v="60.96"/>
    <n v="48.8"/>
    <s v="09/04/2013"/>
    <x v="0"/>
    <n v="4"/>
    <n v="10"/>
    <s v="04-10"/>
    <x v="0"/>
  </r>
  <r>
    <d v="2013-04-11T00:00:00"/>
    <n v="68"/>
    <n v="61.16"/>
    <n v="61.36"/>
    <n v="47.76"/>
    <s v="09/04/2013"/>
    <x v="0"/>
    <n v="4"/>
    <n v="11"/>
    <s v="04-11"/>
    <x v="0"/>
  </r>
  <r>
    <d v="2013-04-12T00:00:00"/>
    <n v="79"/>
    <n v="61.38"/>
    <n v="61.89"/>
    <n v="52.31"/>
    <s v="09/04/2013"/>
    <x v="0"/>
    <n v="4"/>
    <n v="12"/>
    <s v="04-12"/>
    <x v="0"/>
  </r>
  <r>
    <d v="2013-04-13T00:00:00"/>
    <n v="47"/>
    <n v="61.51"/>
    <n v="61.62"/>
    <n v="45.31"/>
    <s v="09/04/2013"/>
    <x v="0"/>
    <n v="4"/>
    <n v="13"/>
    <s v="04-13"/>
    <x v="0"/>
  </r>
  <r>
    <d v="2013-04-14T00:00:00"/>
    <n v="69"/>
    <n v="62.09"/>
    <n v="62.22"/>
    <n v="46.83"/>
    <s v="09/04/2013"/>
    <x v="0"/>
    <n v="4"/>
    <n v="14"/>
    <s v="04-14"/>
    <x v="0"/>
  </r>
  <r>
    <d v="2013-04-15T00:00:00"/>
    <n v="65"/>
    <n v="59.13"/>
    <n v="59.28"/>
    <n v="44.47"/>
    <s v="09/04/2013"/>
    <x v="0"/>
    <n v="4"/>
    <n v="15"/>
    <s v="04-15"/>
    <x v="0"/>
  </r>
  <r>
    <d v="2013-04-16T00:00:00"/>
    <n v="67"/>
    <n v="60.33"/>
    <n v="60.45"/>
    <n v="44.67"/>
    <s v="16/04/2013"/>
    <x v="0"/>
    <n v="4"/>
    <n v="16"/>
    <s v="04-16"/>
    <x v="0"/>
  </r>
  <r>
    <d v="2013-04-17T00:00:00"/>
    <n v="61"/>
    <n v="59.07"/>
    <n v="59.33"/>
    <n v="46.99"/>
    <s v="16/04/2013"/>
    <x v="0"/>
    <n v="4"/>
    <n v="17"/>
    <s v="04-17"/>
    <x v="0"/>
  </r>
  <r>
    <d v="2013-04-18T00:00:00"/>
    <n v="67"/>
    <n v="60.64"/>
    <n v="60.68"/>
    <n v="40.46"/>
    <s v="16/04/2013"/>
    <x v="0"/>
    <n v="4"/>
    <n v="18"/>
    <s v="04-18"/>
    <x v="0"/>
  </r>
  <r>
    <d v="2013-04-19T00:00:00"/>
    <n v="74"/>
    <n v="60.5"/>
    <n v="60.79"/>
    <n v="48.81"/>
    <s v="16/04/2013"/>
    <x v="0"/>
    <n v="4"/>
    <n v="19"/>
    <s v="04-19"/>
    <x v="0"/>
  </r>
  <r>
    <d v="2013-04-20T00:00:00"/>
    <n v="56"/>
    <n v="60.19"/>
    <n v="60.54"/>
    <n v="49.46"/>
    <s v="16/04/2013"/>
    <x v="0"/>
    <n v="4"/>
    <n v="20"/>
    <s v="04-20"/>
    <x v="0"/>
  </r>
  <r>
    <d v="2013-04-21T00:00:00"/>
    <n v="62"/>
    <n v="61.08"/>
    <n v="61.25"/>
    <n v="47.11"/>
    <s v="16/04/2013"/>
    <x v="0"/>
    <n v="4"/>
    <n v="21"/>
    <s v="04-21"/>
    <x v="0"/>
  </r>
  <r>
    <d v="2013-04-22T00:00:00"/>
    <n v="51"/>
    <n v="60.7"/>
    <n v="61.12"/>
    <n v="50.72"/>
    <s v="16/04/2013"/>
    <x v="0"/>
    <n v="4"/>
    <n v="22"/>
    <s v="04-22"/>
    <x v="0"/>
  </r>
  <r>
    <d v="2013-04-23T00:00:00"/>
    <n v="60"/>
    <n v="60.78"/>
    <n v="61.01"/>
    <n v="48.13"/>
    <s v="23/04/2013"/>
    <x v="0"/>
    <n v="4"/>
    <n v="23"/>
    <s v="04-23"/>
    <x v="0"/>
  </r>
  <r>
    <d v="2013-04-24T00:00:00"/>
    <n v="58"/>
    <n v="60.86"/>
    <n v="61.9"/>
    <n v="55.19"/>
    <s v="23/04/2013"/>
    <x v="0"/>
    <n v="4"/>
    <n v="24"/>
    <s v="04-24"/>
    <x v="0"/>
  </r>
  <r>
    <d v="2013-04-25T00:00:00"/>
    <n v="70"/>
    <n v="60.98"/>
    <n v="61.01"/>
    <n v="38.479999999999997"/>
    <s v="23/04/2013"/>
    <x v="0"/>
    <n v="4"/>
    <n v="25"/>
    <s v="04-25"/>
    <x v="0"/>
  </r>
  <r>
    <d v="2013-04-26T00:00:00"/>
    <n v="48"/>
    <n v="59.31"/>
    <n v="59.94"/>
    <n v="51.26"/>
    <s v="23/04/2013"/>
    <x v="0"/>
    <n v="4"/>
    <n v="26"/>
    <s v="04-26"/>
    <x v="0"/>
  </r>
  <r>
    <d v="2013-04-27T00:00:00"/>
    <n v="56"/>
    <n v="60.17"/>
    <n v="60.51"/>
    <n v="49.28"/>
    <s v="23/04/2013"/>
    <x v="0"/>
    <n v="4"/>
    <n v="27"/>
    <s v="04-27"/>
    <x v="0"/>
  </r>
  <r>
    <d v="2013-04-28T00:00:00"/>
    <n v="55"/>
    <n v="60.5"/>
    <n v="60.52"/>
    <n v="38.57"/>
    <s v="23/04/2013"/>
    <x v="0"/>
    <n v="4"/>
    <n v="28"/>
    <s v="04-28"/>
    <x v="0"/>
  </r>
  <r>
    <d v="2013-04-29T00:00:00"/>
    <n v="71"/>
    <n v="61.79"/>
    <n v="61.83"/>
    <n v="41.81"/>
    <s v="23/04/2013"/>
    <x v="0"/>
    <n v="4"/>
    <n v="29"/>
    <s v="04-29"/>
    <x v="0"/>
  </r>
  <r>
    <d v="2013-04-30T00:00:00"/>
    <n v="53"/>
    <n v="58.57"/>
    <n v="59.36"/>
    <n v="51.55"/>
    <s v="30/04/2013"/>
    <x v="0"/>
    <n v="4"/>
    <n v="30"/>
    <s v="04-30"/>
    <x v="0"/>
  </r>
  <r>
    <d v="2013-05-01T00:00:00"/>
    <n v="44"/>
    <n v="57.4"/>
    <n v="57.42"/>
    <n v="33.44"/>
    <s v="30/04/2013"/>
    <x v="0"/>
    <n v="5"/>
    <n v="1"/>
    <s v="05-01"/>
    <x v="0"/>
  </r>
  <r>
    <d v="2013-05-02T00:00:00"/>
    <n v="59"/>
    <n v="60.6"/>
    <n v="60.81"/>
    <n v="47.42"/>
    <s v="30/04/2013"/>
    <x v="0"/>
    <n v="5"/>
    <n v="2"/>
    <s v="05-02"/>
    <x v="0"/>
  </r>
  <r>
    <d v="2013-05-03T00:00:00"/>
    <n v="74"/>
    <n v="62.25"/>
    <n v="63.24"/>
    <n v="56.35"/>
    <s v="30/04/2013"/>
    <x v="0"/>
    <n v="5"/>
    <n v="3"/>
    <s v="05-03"/>
    <x v="0"/>
  </r>
  <r>
    <d v="2013-05-04T00:00:00"/>
    <n v="43"/>
    <n v="59.4"/>
    <n v="59.68"/>
    <n v="47.55"/>
    <s v="30/04/2013"/>
    <x v="0"/>
    <n v="5"/>
    <n v="4"/>
    <s v="05-04"/>
    <x v="0"/>
  </r>
  <r>
    <d v="2013-05-05T00:00:00"/>
    <n v="63"/>
    <n v="61.88"/>
    <n v="63.34"/>
    <n v="57.9"/>
    <s v="30/04/2013"/>
    <x v="0"/>
    <n v="5"/>
    <n v="5"/>
    <s v="05-05"/>
    <x v="0"/>
  </r>
  <r>
    <d v="2013-05-06T00:00:00"/>
    <n v="53"/>
    <n v="61"/>
    <n v="61"/>
    <n v="48"/>
    <s v="30/04/2013"/>
    <x v="0"/>
    <n v="5"/>
    <n v="6"/>
    <s v="05-06"/>
    <x v="1"/>
  </r>
  <r>
    <d v="2013-05-07T00:00:00"/>
    <n v="65"/>
    <n v="59.69"/>
    <n v="61.22"/>
    <n v="55.96"/>
    <s v="07/05/2013"/>
    <x v="0"/>
    <n v="5"/>
    <n v="7"/>
    <s v="05-07"/>
    <x v="0"/>
  </r>
  <r>
    <d v="2013-05-08T00:00:00"/>
    <n v="56"/>
    <n v="60.11"/>
    <n v="61.05"/>
    <n v="53.94"/>
    <s v="07/05/2013"/>
    <x v="0"/>
    <n v="5"/>
    <n v="8"/>
    <s v="05-08"/>
    <x v="0"/>
  </r>
  <r>
    <d v="2013-05-09T00:00:00"/>
    <n v="64"/>
    <n v="60.42"/>
    <n v="60.9"/>
    <n v="51.09"/>
    <s v="07/05/2013"/>
    <x v="0"/>
    <n v="5"/>
    <n v="9"/>
    <s v="05-09"/>
    <x v="0"/>
  </r>
  <r>
    <d v="2013-05-10T00:00:00"/>
    <n v="58"/>
    <n v="61.85"/>
    <n v="61.88"/>
    <n v="40.520000000000003"/>
    <s v="07/05/2013"/>
    <x v="0"/>
    <n v="5"/>
    <n v="10"/>
    <s v="05-10"/>
    <x v="0"/>
  </r>
  <r>
    <d v="2013-05-11T00:00:00"/>
    <n v="53"/>
    <n v="61.79"/>
    <n v="62.65"/>
    <n v="55.21"/>
    <s v="07/05/2013"/>
    <x v="0"/>
    <n v="5"/>
    <n v="11"/>
    <s v="05-11"/>
    <x v="0"/>
  </r>
  <r>
    <d v="2013-05-12T00:00:00"/>
    <n v="62"/>
    <n v="61.69"/>
    <n v="62.66"/>
    <n v="55.68"/>
    <s v="07/05/2013"/>
    <x v="0"/>
    <n v="5"/>
    <n v="12"/>
    <s v="05-12"/>
    <x v="0"/>
  </r>
  <r>
    <d v="2013-05-13T00:00:00"/>
    <n v="71"/>
    <n v="61.68"/>
    <n v="62.07"/>
    <n v="51.42"/>
    <s v="07/05/2013"/>
    <x v="0"/>
    <n v="5"/>
    <n v="13"/>
    <s v="05-13"/>
    <x v="0"/>
  </r>
  <r>
    <d v="2013-05-14T00:00:00"/>
    <n v="70"/>
    <n v="60.08"/>
    <n v="60.17"/>
    <n v="43.05"/>
    <s v="14/05/2013"/>
    <x v="0"/>
    <n v="5"/>
    <n v="14"/>
    <s v="05-14"/>
    <x v="0"/>
  </r>
  <r>
    <d v="2013-05-15T00:00:00"/>
    <n v="58"/>
    <n v="59.25"/>
    <n v="59.87"/>
    <n v="51.07"/>
    <s v="14/05/2013"/>
    <x v="0"/>
    <n v="5"/>
    <n v="15"/>
    <s v="05-15"/>
    <x v="0"/>
  </r>
  <r>
    <d v="2013-05-16T00:00:00"/>
    <n v="76"/>
    <n v="59.7"/>
    <n v="59.99"/>
    <n v="48.05"/>
    <s v="14/05/2013"/>
    <x v="0"/>
    <n v="5"/>
    <n v="16"/>
    <s v="05-16"/>
    <x v="0"/>
  </r>
  <r>
    <d v="2013-05-17T00:00:00"/>
    <n v="60"/>
    <n v="60.43"/>
    <n v="60.66"/>
    <n v="47.8"/>
    <s v="14/05/2013"/>
    <x v="0"/>
    <n v="5"/>
    <n v="17"/>
    <s v="05-17"/>
    <x v="0"/>
  </r>
  <r>
    <d v="2013-05-18T00:00:00"/>
    <n v="58"/>
    <n v="59.41"/>
    <n v="59.63"/>
    <n v="46.61"/>
    <s v="14/05/2013"/>
    <x v="0"/>
    <n v="5"/>
    <n v="18"/>
    <s v="05-18"/>
    <x v="0"/>
  </r>
  <r>
    <d v="2013-05-19T00:00:00"/>
    <n v="60"/>
    <n v="60.75"/>
    <n v="60.91"/>
    <n v="46.55"/>
    <s v="14/05/2013"/>
    <x v="0"/>
    <n v="5"/>
    <n v="19"/>
    <s v="05-19"/>
    <x v="0"/>
  </r>
  <r>
    <d v="2013-05-20T00:00:00"/>
    <n v="49"/>
    <n v="60.47"/>
    <n v="60.76"/>
    <n v="49.01"/>
    <s v="14/05/2013"/>
    <x v="0"/>
    <n v="5"/>
    <n v="20"/>
    <s v="05-20"/>
    <x v="0"/>
  </r>
  <r>
    <d v="2013-05-21T00:00:00"/>
    <n v="62"/>
    <n v="59.34"/>
    <n v="59.53"/>
    <n v="46.01"/>
    <s v="21/05/2013"/>
    <x v="0"/>
    <n v="5"/>
    <n v="21"/>
    <s v="05-21"/>
    <x v="0"/>
  </r>
  <r>
    <d v="2013-05-22T00:00:00"/>
    <n v="68"/>
    <n v="60.83"/>
    <n v="61.05"/>
    <n v="48.04"/>
    <s v="21/05/2013"/>
    <x v="0"/>
    <n v="5"/>
    <n v="22"/>
    <s v="05-22"/>
    <x v="0"/>
  </r>
  <r>
    <d v="2013-05-23T00:00:00"/>
    <n v="64"/>
    <n v="60.56"/>
    <n v="60.64"/>
    <n v="43.25"/>
    <s v="21/05/2013"/>
    <x v="0"/>
    <n v="5"/>
    <n v="23"/>
    <s v="05-23"/>
    <x v="0"/>
  </r>
  <r>
    <d v="2013-05-24T00:00:00"/>
    <n v="74"/>
    <n v="60.5"/>
    <n v="62.15"/>
    <n v="57.16"/>
    <s v="21/05/2013"/>
    <x v="0"/>
    <n v="5"/>
    <n v="24"/>
    <s v="05-24"/>
    <x v="0"/>
  </r>
  <r>
    <d v="2013-05-25T00:00:00"/>
    <n v="69"/>
    <n v="61.63"/>
    <n v="61.81"/>
    <n v="48.05"/>
    <s v="21/05/2013"/>
    <x v="0"/>
    <n v="5"/>
    <n v="25"/>
    <s v="05-25"/>
    <x v="0"/>
  </r>
  <r>
    <d v="2013-05-26T00:00:00"/>
    <n v="53"/>
    <n v="62.13"/>
    <n v="62.32"/>
    <n v="48.74"/>
    <s v="21/05/2013"/>
    <x v="0"/>
    <n v="5"/>
    <n v="26"/>
    <s v="05-26"/>
    <x v="0"/>
  </r>
  <r>
    <d v="2013-05-27T00:00:00"/>
    <n v="76"/>
    <n v="61.54"/>
    <n v="61.63"/>
    <n v="45.15"/>
    <s v="21/05/2013"/>
    <x v="0"/>
    <n v="5"/>
    <n v="27"/>
    <s v="05-27"/>
    <x v="0"/>
  </r>
  <r>
    <d v="2013-05-28T00:00:00"/>
    <n v="80"/>
    <n v="61.8"/>
    <n v="61.81"/>
    <n v="36.25"/>
    <s v="28/05/2013"/>
    <x v="0"/>
    <n v="5"/>
    <n v="28"/>
    <s v="05-28"/>
    <x v="0"/>
  </r>
  <r>
    <d v="2013-05-29T00:00:00"/>
    <n v="90"/>
    <n v="62.36"/>
    <n v="62.43"/>
    <n v="44.08"/>
    <s v="28/05/2013"/>
    <x v="0"/>
    <n v="5"/>
    <n v="29"/>
    <s v="05-29"/>
    <x v="0"/>
  </r>
  <r>
    <d v="2013-05-30T00:00:00"/>
    <n v="66"/>
    <n v="61.35"/>
    <n v="61.91"/>
    <n v="52.78"/>
    <s v="28/05/2013"/>
    <x v="0"/>
    <n v="5"/>
    <n v="30"/>
    <s v="05-30"/>
    <x v="0"/>
  </r>
  <r>
    <d v="2013-05-31T00:00:00"/>
    <n v="67"/>
    <n v="61.32"/>
    <n v="61.38"/>
    <n v="42.73"/>
    <s v="28/05/2013"/>
    <x v="0"/>
    <n v="5"/>
    <n v="31"/>
    <s v="05-31"/>
    <x v="0"/>
  </r>
  <r>
    <d v="2013-06-01T00:00:00"/>
    <n v="67"/>
    <n v="61.36"/>
    <n v="61.98"/>
    <n v="53.29"/>
    <s v="28/05/2013"/>
    <x v="0"/>
    <n v="6"/>
    <n v="1"/>
    <s v="06-01"/>
    <x v="0"/>
  </r>
  <r>
    <d v="2013-06-02T00:00:00"/>
    <n v="58"/>
    <n v="61.2"/>
    <n v="61.69"/>
    <n v="52.05"/>
    <s v="28/05/2013"/>
    <x v="0"/>
    <n v="6"/>
    <n v="2"/>
    <s v="06-02"/>
    <x v="0"/>
  </r>
  <r>
    <d v="2013-06-03T00:00:00"/>
    <n v="63"/>
    <n v="59.68"/>
    <n v="61.03"/>
    <n v="55.3"/>
    <s v="28/05/2013"/>
    <x v="0"/>
    <n v="6"/>
    <n v="3"/>
    <s v="06-03"/>
    <x v="0"/>
  </r>
  <r>
    <d v="2013-06-04T00:00:00"/>
    <n v="74"/>
    <n v="61.71"/>
    <n v="61.82"/>
    <n v="45.71"/>
    <s v="04/06/2013"/>
    <x v="0"/>
    <n v="6"/>
    <n v="4"/>
    <s v="06-04"/>
    <x v="0"/>
  </r>
  <r>
    <d v="2013-06-05T00:00:00"/>
    <n v="56"/>
    <n v="59.2"/>
    <n v="59.41"/>
    <n v="46.11"/>
    <s v="04/06/2013"/>
    <x v="0"/>
    <n v="6"/>
    <n v="5"/>
    <s v="06-05"/>
    <x v="0"/>
  </r>
  <r>
    <d v="2013-06-06T00:00:00"/>
    <n v="67"/>
    <n v="60.88"/>
    <n v="60.94"/>
    <n v="42.43"/>
    <s v="04/06/2013"/>
    <x v="0"/>
    <n v="6"/>
    <n v="6"/>
    <s v="06-06"/>
    <x v="0"/>
  </r>
  <r>
    <d v="2013-06-07T00:00:00"/>
    <n v="80"/>
    <n v="63.07"/>
    <n v="63.87"/>
    <n v="56.13"/>
    <s v="04/06/2013"/>
    <x v="0"/>
    <n v="6"/>
    <n v="7"/>
    <s v="06-07"/>
    <x v="0"/>
  </r>
  <r>
    <d v="2013-06-08T00:00:00"/>
    <n v="53"/>
    <n v="60.27"/>
    <n v="60.42"/>
    <n v="45.85"/>
    <s v="04/06/2013"/>
    <x v="0"/>
    <n v="6"/>
    <n v="8"/>
    <s v="06-08"/>
    <x v="0"/>
  </r>
  <r>
    <d v="2013-06-09T00:00:00"/>
    <n v="73"/>
    <n v="62"/>
    <n v="62"/>
    <n v="44"/>
    <s v="04/06/2013"/>
    <x v="0"/>
    <n v="6"/>
    <n v="9"/>
    <s v="06-09"/>
    <x v="1"/>
  </r>
  <r>
    <d v="2013-06-10T00:00:00"/>
    <n v="73"/>
    <n v="62.23"/>
    <n v="62.38"/>
    <n v="47.66"/>
    <s v="04/06/2013"/>
    <x v="0"/>
    <n v="6"/>
    <n v="10"/>
    <s v="06-10"/>
    <x v="0"/>
  </r>
  <r>
    <d v="2013-06-11T00:00:00"/>
    <n v="54"/>
    <n v="60.19"/>
    <n v="60.88"/>
    <n v="52.53"/>
    <s v="11/06/2013"/>
    <x v="0"/>
    <n v="6"/>
    <n v="11"/>
    <s v="06-11"/>
    <x v="0"/>
  </r>
  <r>
    <d v="2013-06-12T00:00:00"/>
    <n v="60"/>
    <n v="59.97"/>
    <n v="60.24"/>
    <n v="48.04"/>
    <s v="11/06/2013"/>
    <x v="0"/>
    <n v="6"/>
    <n v="12"/>
    <s v="06-12"/>
    <x v="0"/>
  </r>
  <r>
    <d v="2013-06-13T00:00:00"/>
    <n v="83"/>
    <n v="61.49"/>
    <n v="61.54"/>
    <n v="41.78"/>
    <s v="11/06/2013"/>
    <x v="0"/>
    <n v="6"/>
    <n v="13"/>
    <s v="06-13"/>
    <x v="0"/>
  </r>
  <r>
    <d v="2013-06-14T00:00:00"/>
    <n v="89"/>
    <n v="61.59"/>
    <n v="61.68"/>
    <n v="44.96"/>
    <s v="11/06/2013"/>
    <x v="0"/>
    <n v="6"/>
    <n v="14"/>
    <s v="06-14"/>
    <x v="0"/>
  </r>
  <r>
    <d v="2013-06-15T00:00:00"/>
    <n v="66"/>
    <n v="61.23"/>
    <n v="61.56"/>
    <n v="50.31"/>
    <s v="11/06/2013"/>
    <x v="0"/>
    <n v="6"/>
    <n v="15"/>
    <s v="06-15"/>
    <x v="0"/>
  </r>
  <r>
    <d v="2013-06-16T00:00:00"/>
    <n v="55"/>
    <n v="60.3"/>
    <n v="60.38"/>
    <n v="42.55"/>
    <s v="11/06/2013"/>
    <x v="0"/>
    <n v="6"/>
    <n v="16"/>
    <s v="06-16"/>
    <x v="0"/>
  </r>
  <r>
    <d v="2013-06-17T00:00:00"/>
    <n v="63"/>
    <n v="60.14"/>
    <n v="60.67"/>
    <n v="51.23"/>
    <s v="11/06/2013"/>
    <x v="0"/>
    <n v="6"/>
    <n v="17"/>
    <s v="06-17"/>
    <x v="0"/>
  </r>
  <r>
    <d v="2013-06-18T00:00:00"/>
    <n v="64"/>
    <n v="60.09"/>
    <n v="60.25"/>
    <n v="45.58"/>
    <s v="18/06/2013"/>
    <x v="0"/>
    <n v="6"/>
    <n v="18"/>
    <s v="06-18"/>
    <x v="0"/>
  </r>
  <r>
    <d v="2013-06-19T00:00:00"/>
    <n v="71"/>
    <n v="60.35"/>
    <n v="61.03"/>
    <n v="52.65"/>
    <s v="18/06/2013"/>
    <x v="0"/>
    <n v="6"/>
    <n v="19"/>
    <s v="06-19"/>
    <x v="0"/>
  </r>
  <r>
    <d v="2013-06-20T00:00:00"/>
    <n v="72"/>
    <n v="60.42"/>
    <n v="60.45"/>
    <n v="38.57"/>
    <s v="18/06/2013"/>
    <x v="0"/>
    <n v="6"/>
    <n v="20"/>
    <s v="06-20"/>
    <x v="0"/>
  </r>
  <r>
    <d v="2013-06-21T00:00:00"/>
    <n v="78"/>
    <n v="61.29"/>
    <n v="61.34"/>
    <n v="42.11"/>
    <s v="18/06/2013"/>
    <x v="0"/>
    <n v="6"/>
    <n v="21"/>
    <s v="06-21"/>
    <x v="0"/>
  </r>
  <r>
    <d v="2013-06-22T00:00:00"/>
    <n v="61"/>
    <n v="61.51"/>
    <n v="61.83"/>
    <n v="50.3"/>
    <s v="18/06/2013"/>
    <x v="0"/>
    <n v="6"/>
    <n v="22"/>
    <s v="06-22"/>
    <x v="0"/>
  </r>
  <r>
    <d v="2013-06-23T00:00:00"/>
    <n v="71"/>
    <n v="62.08"/>
    <n v="62.31"/>
    <n v="49.59"/>
    <s v="18/06/2013"/>
    <x v="0"/>
    <n v="6"/>
    <n v="23"/>
    <s v="06-23"/>
    <x v="0"/>
  </r>
  <r>
    <d v="2013-06-24T00:00:00"/>
    <n v="86"/>
    <n v="62.76"/>
    <n v="63.23"/>
    <n v="53.32"/>
    <s v="18/06/2013"/>
    <x v="0"/>
    <n v="6"/>
    <n v="24"/>
    <s v="06-24"/>
    <x v="0"/>
  </r>
  <r>
    <d v="2013-06-25T00:00:00"/>
    <n v="66"/>
    <n v="60.45"/>
    <n v="61.1"/>
    <n v="52.55"/>
    <s v="25/06/2013"/>
    <x v="0"/>
    <n v="6"/>
    <n v="25"/>
    <s v="06-25"/>
    <x v="0"/>
  </r>
  <r>
    <d v="2013-06-26T00:00:00"/>
    <n v="72"/>
    <n v="60.9"/>
    <n v="62.44"/>
    <n v="57.19"/>
    <s v="25/06/2013"/>
    <x v="0"/>
    <n v="6"/>
    <n v="26"/>
    <s v="06-26"/>
    <x v="0"/>
  </r>
  <r>
    <d v="2013-06-27T00:00:00"/>
    <n v="89"/>
    <n v="63.08"/>
    <n v="63.65"/>
    <n v="54.57"/>
    <s v="25/06/2013"/>
    <x v="0"/>
    <n v="6"/>
    <n v="27"/>
    <s v="06-27"/>
    <x v="0"/>
  </r>
  <r>
    <d v="2013-06-28T00:00:00"/>
    <n v="64"/>
    <n v="62.34"/>
    <n v="62.94"/>
    <n v="54.05"/>
    <s v="25/06/2013"/>
    <x v="0"/>
    <n v="6"/>
    <n v="28"/>
    <s v="06-28"/>
    <x v="0"/>
  </r>
  <r>
    <d v="2013-06-29T00:00:00"/>
    <n v="66"/>
    <n v="60.81"/>
    <n v="61.17"/>
    <n v="50.18"/>
    <s v="25/06/2013"/>
    <x v="0"/>
    <n v="6"/>
    <n v="29"/>
    <s v="06-29"/>
    <x v="0"/>
  </r>
  <r>
    <d v="2013-06-30T00:00:00"/>
    <n v="65"/>
    <n v="61.12"/>
    <n v="61.27"/>
    <n v="46.71"/>
    <s v="25/06/2013"/>
    <x v="0"/>
    <n v="6"/>
    <n v="30"/>
    <s v="06-30"/>
    <x v="0"/>
  </r>
  <r>
    <d v="2013-07-01T00:00:00"/>
    <n v="76"/>
    <n v="61.69"/>
    <n v="61.79"/>
    <n v="45.01"/>
    <s v="25/06/2013"/>
    <x v="0"/>
    <n v="7"/>
    <n v="1"/>
    <s v="07-01"/>
    <x v="0"/>
  </r>
  <r>
    <d v="2013-07-02T00:00:00"/>
    <n v="63"/>
    <n v="61.01"/>
    <n v="61.13"/>
    <n v="45.43"/>
    <s v="02/07/2013"/>
    <x v="0"/>
    <n v="7"/>
    <n v="2"/>
    <s v="07-02"/>
    <x v="0"/>
  </r>
  <r>
    <d v="2013-07-03T00:00:00"/>
    <n v="54"/>
    <n v="60.37"/>
    <n v="60.84"/>
    <n v="50.99"/>
    <s v="02/07/2013"/>
    <x v="0"/>
    <n v="7"/>
    <n v="3"/>
    <s v="07-03"/>
    <x v="0"/>
  </r>
  <r>
    <d v="2013-07-04T00:00:00"/>
    <n v="75"/>
    <n v="62.23"/>
    <n v="62.4"/>
    <n v="48.13"/>
    <s v="02/07/2013"/>
    <x v="0"/>
    <n v="7"/>
    <n v="4"/>
    <s v="07-04"/>
    <x v="0"/>
  </r>
  <r>
    <d v="2013-07-05T00:00:00"/>
    <n v="72"/>
    <n v="61.55"/>
    <n v="61.61"/>
    <n v="43.02"/>
    <s v="02/07/2013"/>
    <x v="0"/>
    <n v="7"/>
    <n v="5"/>
    <s v="07-05"/>
    <x v="0"/>
  </r>
  <r>
    <d v="2013-07-06T00:00:00"/>
    <n v="79"/>
    <n v="61.64"/>
    <n v="61.91"/>
    <n v="49.66"/>
    <s v="02/07/2013"/>
    <x v="0"/>
    <n v="7"/>
    <n v="6"/>
    <s v="07-06"/>
    <x v="0"/>
  </r>
  <r>
    <d v="2013-07-07T00:00:00"/>
    <n v="68"/>
    <n v="61.93"/>
    <n v="61.99"/>
    <n v="43.27"/>
    <s v="02/07/2013"/>
    <x v="0"/>
    <n v="7"/>
    <n v="7"/>
    <s v="07-07"/>
    <x v="0"/>
  </r>
  <r>
    <d v="2013-07-08T00:00:00"/>
    <n v="77"/>
    <n v="61.2"/>
    <n v="61.35"/>
    <n v="46.65"/>
    <s v="02/07/2013"/>
    <x v="0"/>
    <n v="7"/>
    <n v="8"/>
    <s v="07-08"/>
    <x v="0"/>
  </r>
  <r>
    <d v="2013-07-09T00:00:00"/>
    <n v="62"/>
    <n v="60.39"/>
    <n v="60.45"/>
    <n v="42.27"/>
    <s v="09/07/2013"/>
    <x v="0"/>
    <n v="7"/>
    <n v="9"/>
    <s v="07-09"/>
    <x v="0"/>
  </r>
  <r>
    <d v="2013-07-10T00:00:00"/>
    <n v="69"/>
    <n v="61.27"/>
    <n v="61.38"/>
    <n v="45.52"/>
    <s v="09/07/2013"/>
    <x v="0"/>
    <n v="7"/>
    <n v="10"/>
    <s v="07-10"/>
    <x v="0"/>
  </r>
  <r>
    <d v="2013-07-11T00:00:00"/>
    <n v="73"/>
    <n v="61.68"/>
    <n v="61.85"/>
    <n v="47.55"/>
    <s v="09/07/2013"/>
    <x v="0"/>
    <n v="7"/>
    <n v="11"/>
    <s v="07-11"/>
    <x v="0"/>
  </r>
  <r>
    <d v="2013-07-12T00:00:00"/>
    <n v="76"/>
    <n v="61.33"/>
    <n v="61.37"/>
    <n v="40.97"/>
    <s v="09/07/2013"/>
    <x v="0"/>
    <n v="7"/>
    <n v="12"/>
    <s v="07-12"/>
    <x v="0"/>
  </r>
  <r>
    <d v="2013-07-13T00:00:00"/>
    <n v="76"/>
    <n v="61.61"/>
    <n v="61.85"/>
    <n v="49.3"/>
    <s v="09/07/2013"/>
    <x v="0"/>
    <n v="7"/>
    <n v="13"/>
    <s v="07-13"/>
    <x v="0"/>
  </r>
  <r>
    <d v="2013-07-14T00:00:00"/>
    <n v="70"/>
    <n v="62.7"/>
    <n v="62.75"/>
    <n v="43.08"/>
    <s v="09/07/2013"/>
    <x v="0"/>
    <n v="7"/>
    <n v="14"/>
    <s v="07-14"/>
    <x v="0"/>
  </r>
  <r>
    <d v="2013-07-15T00:00:00"/>
    <n v="78"/>
    <n v="61.15"/>
    <n v="61.17"/>
    <n v="36.979999999999997"/>
    <s v="09/07/2013"/>
    <x v="0"/>
    <n v="7"/>
    <n v="15"/>
    <s v="07-15"/>
    <x v="0"/>
  </r>
  <r>
    <d v="2013-07-16T00:00:00"/>
    <n v="89"/>
    <n v="61.35"/>
    <n v="61.42"/>
    <n v="43.68"/>
    <s v="16/07/2013"/>
    <x v="0"/>
    <n v="7"/>
    <n v="16"/>
    <s v="07-16"/>
    <x v="0"/>
  </r>
  <r>
    <d v="2013-07-17T00:00:00"/>
    <n v="78"/>
    <n v="60.31"/>
    <n v="60.41"/>
    <n v="43.76"/>
    <s v="16/07/2013"/>
    <x v="0"/>
    <n v="7"/>
    <n v="17"/>
    <s v="07-17"/>
    <x v="0"/>
  </r>
  <r>
    <d v="2013-07-18T00:00:00"/>
    <n v="71"/>
    <n v="62.05"/>
    <n v="62.09"/>
    <n v="42.06"/>
    <s v="16/07/2013"/>
    <x v="0"/>
    <n v="7"/>
    <n v="18"/>
    <s v="07-18"/>
    <x v="0"/>
  </r>
  <r>
    <d v="2013-07-19T00:00:00"/>
    <n v="65"/>
    <n v="60.62"/>
    <n v="60.73"/>
    <n v="44.76"/>
    <s v="16/07/2013"/>
    <x v="0"/>
    <n v="7"/>
    <n v="19"/>
    <s v="07-19"/>
    <x v="0"/>
  </r>
  <r>
    <d v="2013-07-20T00:00:00"/>
    <n v="75"/>
    <n v="62.09"/>
    <n v="62.21"/>
    <n v="46.49"/>
    <s v="16/07/2013"/>
    <x v="0"/>
    <n v="7"/>
    <n v="20"/>
    <s v="07-20"/>
    <x v="0"/>
  </r>
  <r>
    <d v="2013-07-21T00:00:00"/>
    <n v="68"/>
    <n v="61.53"/>
    <n v="61.56"/>
    <n v="38.96"/>
    <s v="16/07/2013"/>
    <x v="0"/>
    <n v="7"/>
    <n v="21"/>
    <s v="07-21"/>
    <x v="0"/>
  </r>
  <r>
    <d v="2013-07-22T00:00:00"/>
    <n v="64"/>
    <n v="60.61"/>
    <n v="60.78"/>
    <n v="46.59"/>
    <s v="16/07/2013"/>
    <x v="0"/>
    <n v="7"/>
    <n v="22"/>
    <s v="07-22"/>
    <x v="0"/>
  </r>
  <r>
    <d v="2013-07-23T00:00:00"/>
    <n v="71"/>
    <n v="60.62"/>
    <n v="61"/>
    <n v="50.18"/>
    <s v="23/07/2013"/>
    <x v="0"/>
    <n v="7"/>
    <n v="23"/>
    <s v="07-23"/>
    <x v="0"/>
  </r>
  <r>
    <d v="2013-07-24T00:00:00"/>
    <n v="76"/>
    <n v="60.91"/>
    <n v="61.13"/>
    <n v="47.95"/>
    <s v="23/07/2013"/>
    <x v="0"/>
    <n v="7"/>
    <n v="24"/>
    <s v="07-24"/>
    <x v="0"/>
  </r>
  <r>
    <d v="2013-07-25T00:00:00"/>
    <n v="62"/>
    <n v="60.56"/>
    <n v="60.77"/>
    <n v="47.53"/>
    <s v="23/07/2013"/>
    <x v="0"/>
    <n v="7"/>
    <n v="25"/>
    <s v="07-25"/>
    <x v="0"/>
  </r>
  <r>
    <d v="2013-07-26T00:00:00"/>
    <n v="71"/>
    <n v="61.23"/>
    <n v="61.35"/>
    <n v="45.82"/>
    <s v="23/07/2013"/>
    <x v="0"/>
    <n v="7"/>
    <n v="26"/>
    <s v="07-26"/>
    <x v="0"/>
  </r>
  <r>
    <d v="2013-07-27T00:00:00"/>
    <n v="67"/>
    <n v="61.62"/>
    <n v="61.75"/>
    <n v="46.4"/>
    <s v="23/07/2013"/>
    <x v="0"/>
    <n v="7"/>
    <n v="27"/>
    <s v="07-27"/>
    <x v="0"/>
  </r>
  <r>
    <d v="2013-07-28T00:00:00"/>
    <n v="65"/>
    <n v="60.94"/>
    <n v="61.14"/>
    <n v="47.69"/>
    <s v="23/07/2013"/>
    <x v="0"/>
    <n v="7"/>
    <n v="28"/>
    <s v="07-28"/>
    <x v="0"/>
  </r>
  <r>
    <d v="2013-07-29T00:00:00"/>
    <n v="88"/>
    <n v="62.16"/>
    <n v="62.51"/>
    <n v="51.36"/>
    <s v="23/07/2013"/>
    <x v="0"/>
    <n v="7"/>
    <n v="29"/>
    <s v="07-29"/>
    <x v="0"/>
  </r>
  <r>
    <d v="2013-07-30T00:00:00"/>
    <n v="80"/>
    <n v="60.67"/>
    <n v="61.14"/>
    <n v="51.24"/>
    <s v="30/07/2013"/>
    <x v="0"/>
    <n v="7"/>
    <n v="30"/>
    <s v="07-30"/>
    <x v="0"/>
  </r>
  <r>
    <d v="2013-07-31T00:00:00"/>
    <n v="73"/>
    <n v="60.9"/>
    <n v="61.11"/>
    <n v="47.77"/>
    <s v="30/07/2013"/>
    <x v="0"/>
    <n v="7"/>
    <n v="31"/>
    <s v="07-31"/>
    <x v="0"/>
  </r>
  <r>
    <d v="2013-08-01T00:00:00"/>
    <n v="65"/>
    <n v="61.06"/>
    <n v="63.89"/>
    <n v="60.7"/>
    <s v="30/07/2013"/>
    <x v="0"/>
    <n v="8"/>
    <n v="1"/>
    <s v="08-01"/>
    <x v="0"/>
  </r>
  <r>
    <d v="2013-08-02T00:00:00"/>
    <n v="67"/>
    <n v="61.14"/>
    <n v="61.94"/>
    <n v="54.18"/>
    <s v="30/07/2013"/>
    <x v="0"/>
    <n v="8"/>
    <n v="2"/>
    <s v="08-02"/>
    <x v="0"/>
  </r>
  <r>
    <d v="2013-08-03T00:00:00"/>
    <n v="56"/>
    <n v="62.01"/>
    <n v="62.22"/>
    <n v="49.05"/>
    <s v="30/07/2013"/>
    <x v="0"/>
    <n v="8"/>
    <n v="3"/>
    <s v="08-03"/>
    <x v="0"/>
  </r>
  <r>
    <d v="2013-08-04T00:00:00"/>
    <n v="51"/>
    <n v="61.93"/>
    <n v="62.75"/>
    <n v="55.12"/>
    <s v="30/07/2013"/>
    <x v="0"/>
    <n v="8"/>
    <n v="4"/>
    <s v="08-04"/>
    <x v="0"/>
  </r>
  <r>
    <d v="2013-08-05T00:00:00"/>
    <n v="64"/>
    <n v="60.68"/>
    <n v="61.3"/>
    <n v="52.58"/>
    <s v="30/07/2013"/>
    <x v="0"/>
    <n v="8"/>
    <n v="5"/>
    <s v="08-05"/>
    <x v="0"/>
  </r>
  <r>
    <d v="2013-08-06T00:00:00"/>
    <n v="48"/>
    <n v="61.35"/>
    <n v="62.32"/>
    <n v="55.36"/>
    <s v="06/08/2013"/>
    <x v="0"/>
    <n v="8"/>
    <n v="6"/>
    <s v="08-06"/>
    <x v="0"/>
  </r>
  <r>
    <d v="2013-08-07T00:00:00"/>
    <n v="64"/>
    <n v="63.8"/>
    <n v="64.86"/>
    <n v="58.2"/>
    <s v="06/08/2013"/>
    <x v="0"/>
    <n v="8"/>
    <n v="7"/>
    <s v="08-07"/>
    <x v="0"/>
  </r>
  <r>
    <d v="2013-08-08T00:00:00"/>
    <n v="72"/>
    <n v="60.53"/>
    <n v="61.45"/>
    <n v="54.24"/>
    <s v="06/08/2013"/>
    <x v="0"/>
    <n v="8"/>
    <n v="8"/>
    <s v="08-08"/>
    <x v="0"/>
  </r>
  <r>
    <d v="2013-08-09T00:00:00"/>
    <n v="54"/>
    <n v="60.16"/>
    <n v="60.74"/>
    <n v="51.76"/>
    <s v="06/08/2013"/>
    <x v="0"/>
    <n v="8"/>
    <n v="9"/>
    <s v="08-09"/>
    <x v="0"/>
  </r>
  <r>
    <d v="2013-08-10T00:00:00"/>
    <n v="53"/>
    <n v="61.96"/>
    <n v="62.8"/>
    <n v="55.25"/>
    <s v="06/08/2013"/>
    <x v="0"/>
    <n v="8"/>
    <n v="10"/>
    <s v="08-10"/>
    <x v="0"/>
  </r>
  <r>
    <d v="2013-08-11T00:00:00"/>
    <n v="63"/>
    <n v="63.02"/>
    <n v="63.28"/>
    <n v="50.88"/>
    <s v="06/08/2013"/>
    <x v="0"/>
    <n v="8"/>
    <n v="11"/>
    <s v="08-11"/>
    <x v="0"/>
  </r>
  <r>
    <d v="2013-08-12T00:00:00"/>
    <n v="69"/>
    <n v="61.41"/>
    <n v="61.46"/>
    <n v="42.29"/>
    <s v="06/08/2013"/>
    <x v="0"/>
    <n v="8"/>
    <n v="12"/>
    <s v="08-12"/>
    <x v="0"/>
  </r>
  <r>
    <d v="2013-08-13T00:00:00"/>
    <n v="49"/>
    <n v="59.2"/>
    <n v="60.02"/>
    <n v="52.36"/>
    <s v="13/08/2013"/>
    <x v="0"/>
    <n v="8"/>
    <n v="13"/>
    <s v="08-13"/>
    <x v="0"/>
  </r>
  <r>
    <d v="2013-08-14T00:00:00"/>
    <n v="64"/>
    <n v="64.540000000000006"/>
    <n v="64.66"/>
    <n v="49.06"/>
    <s v="13/08/2013"/>
    <x v="0"/>
    <n v="8"/>
    <n v="14"/>
    <s v="08-14"/>
    <x v="0"/>
  </r>
  <r>
    <d v="2013-08-15T00:00:00"/>
    <n v="45"/>
    <n v="59.52"/>
    <n v="59.81"/>
    <n v="47.97"/>
    <s v="13/08/2013"/>
    <x v="0"/>
    <n v="8"/>
    <n v="15"/>
    <s v="08-15"/>
    <x v="0"/>
  </r>
  <r>
    <d v="2013-08-16T00:00:00"/>
    <n v="52"/>
    <n v="61.35"/>
    <n v="61.77"/>
    <n v="51.43"/>
    <s v="13/08/2013"/>
    <x v="0"/>
    <n v="8"/>
    <n v="16"/>
    <s v="08-16"/>
    <x v="0"/>
  </r>
  <r>
    <d v="2013-08-17T00:00:00"/>
    <n v="44"/>
    <n v="58.49"/>
    <n v="59.13"/>
    <n v="50.48"/>
    <s v="13/08/2013"/>
    <x v="0"/>
    <n v="8"/>
    <n v="17"/>
    <s v="08-17"/>
    <x v="0"/>
  </r>
  <r>
    <d v="2013-08-18T00:00:00"/>
    <n v="62"/>
    <n v="61.8"/>
    <n v="61.93"/>
    <n v="46.55"/>
    <s v="13/08/2013"/>
    <x v="0"/>
    <n v="8"/>
    <n v="18"/>
    <s v="08-18"/>
    <x v="0"/>
  </r>
  <r>
    <d v="2013-08-19T00:00:00"/>
    <n v="72"/>
    <n v="63.59"/>
    <n v="63.87"/>
    <n v="51.79"/>
    <s v="13/08/2013"/>
    <x v="0"/>
    <n v="8"/>
    <n v="19"/>
    <s v="08-19"/>
    <x v="0"/>
  </r>
  <r>
    <d v="2013-08-20T00:00:00"/>
    <n v="55"/>
    <n v="61.52"/>
    <n v="62.23"/>
    <n v="54"/>
    <s v="20/08/2013"/>
    <x v="0"/>
    <n v="8"/>
    <n v="20"/>
    <s v="08-20"/>
    <x v="0"/>
  </r>
  <r>
    <d v="2013-08-21T00:00:00"/>
    <n v="53"/>
    <n v="59.75"/>
    <n v="61.8"/>
    <n v="57.55"/>
    <s v="20/08/2013"/>
    <x v="0"/>
    <n v="8"/>
    <n v="21"/>
    <s v="08-21"/>
    <x v="0"/>
  </r>
  <r>
    <d v="2013-08-22T00:00:00"/>
    <n v="51"/>
    <n v="59.85"/>
    <n v="60.8"/>
    <n v="53.72"/>
    <s v="20/08/2013"/>
    <x v="0"/>
    <n v="8"/>
    <n v="22"/>
    <s v="08-22"/>
    <x v="0"/>
  </r>
  <r>
    <d v="2013-08-23T00:00:00"/>
    <n v="59"/>
    <n v="59.23"/>
    <n v="60.67"/>
    <n v="55.18"/>
    <s v="20/08/2013"/>
    <x v="0"/>
    <n v="8"/>
    <n v="23"/>
    <s v="08-23"/>
    <x v="0"/>
  </r>
  <r>
    <d v="2013-08-24T00:00:00"/>
    <n v="43"/>
    <n v="59.38"/>
    <n v="60.53"/>
    <n v="54.2"/>
    <s v="20/08/2013"/>
    <x v="0"/>
    <n v="8"/>
    <n v="24"/>
    <s v="08-24"/>
    <x v="0"/>
  </r>
  <r>
    <d v="2013-08-25T00:00:00"/>
    <n v="61"/>
    <n v="62.7"/>
    <n v="63.03"/>
    <n v="51.63"/>
    <s v="20/08/2013"/>
    <x v="0"/>
    <n v="8"/>
    <n v="25"/>
    <s v="08-25"/>
    <x v="0"/>
  </r>
  <r>
    <d v="2013-08-26T00:00:00"/>
    <n v="62"/>
    <n v="61.71"/>
    <n v="62.51"/>
    <n v="54.76"/>
    <s v="20/08/2013"/>
    <x v="0"/>
    <n v="8"/>
    <n v="26"/>
    <s v="08-26"/>
    <x v="0"/>
  </r>
  <r>
    <d v="2013-08-27T00:00:00"/>
    <n v="57"/>
    <n v="60.37"/>
    <n v="60.73"/>
    <n v="49.84"/>
    <s v="27/08/2013"/>
    <x v="0"/>
    <n v="8"/>
    <n v="27"/>
    <s v="08-27"/>
    <x v="0"/>
  </r>
  <r>
    <d v="2013-08-28T00:00:00"/>
    <n v="69"/>
    <n v="61.85"/>
    <n v="62.05"/>
    <n v="48.62"/>
    <s v="27/08/2013"/>
    <x v="0"/>
    <n v="8"/>
    <n v="28"/>
    <s v="08-28"/>
    <x v="0"/>
  </r>
  <r>
    <d v="2013-08-29T00:00:00"/>
    <n v="67"/>
    <n v="59.91"/>
    <n v="60.44"/>
    <n v="51.03"/>
    <s v="27/08/2013"/>
    <x v="0"/>
    <n v="8"/>
    <n v="29"/>
    <s v="08-29"/>
    <x v="0"/>
  </r>
  <r>
    <d v="2013-08-30T00:00:00"/>
    <n v="76"/>
    <n v="61.4"/>
    <n v="61.89"/>
    <n v="52.18"/>
    <s v="27/08/2013"/>
    <x v="0"/>
    <n v="8"/>
    <n v="30"/>
    <s v="08-30"/>
    <x v="0"/>
  </r>
  <r>
    <d v="2013-08-31T00:00:00"/>
    <n v="59"/>
    <n v="61.76"/>
    <n v="61.84"/>
    <n v="44.85"/>
    <s v="27/08/2013"/>
    <x v="0"/>
    <n v="8"/>
    <n v="31"/>
    <s v="08-31"/>
    <x v="0"/>
  </r>
  <r>
    <d v="2013-09-01T00:00:00"/>
    <n v="69"/>
    <n v="61.79"/>
    <n v="61.84"/>
    <n v="42.14"/>
    <s v="27/08/2013"/>
    <x v="0"/>
    <n v="9"/>
    <n v="1"/>
    <s v="09-01"/>
    <x v="0"/>
  </r>
  <r>
    <d v="2013-09-02T00:00:00"/>
    <n v="61"/>
    <n v="60.29"/>
    <n v="60.73"/>
    <n v="50.63"/>
    <s v="27/08/2013"/>
    <x v="0"/>
    <n v="9"/>
    <n v="2"/>
    <s v="09-02"/>
    <x v="0"/>
  </r>
  <r>
    <d v="2013-09-03T00:00:00"/>
    <n v="65"/>
    <n v="59.29"/>
    <n v="59.33"/>
    <n v="38.19"/>
    <s v="03/09/2013"/>
    <x v="0"/>
    <n v="9"/>
    <n v="3"/>
    <s v="09-03"/>
    <x v="0"/>
  </r>
  <r>
    <d v="2013-09-04T00:00:00"/>
    <n v="65"/>
    <n v="58.73"/>
    <n v="58.87"/>
    <n v="43.88"/>
    <s v="03/09/2013"/>
    <x v="0"/>
    <n v="9"/>
    <n v="4"/>
    <s v="09-04"/>
    <x v="0"/>
  </r>
  <r>
    <d v="2013-09-05T00:00:00"/>
    <n v="66"/>
    <n v="59.93"/>
    <n v="60.13"/>
    <n v="46.68"/>
    <s v="03/09/2013"/>
    <x v="0"/>
    <n v="9"/>
    <n v="5"/>
    <s v="09-05"/>
    <x v="0"/>
  </r>
  <r>
    <d v="2013-09-06T00:00:00"/>
    <n v="75"/>
    <n v="61.22"/>
    <n v="61.25"/>
    <n v="38.39"/>
    <s v="03/09/2013"/>
    <x v="0"/>
    <n v="9"/>
    <n v="6"/>
    <s v="09-06"/>
    <x v="0"/>
  </r>
  <r>
    <d v="2013-09-07T00:00:00"/>
    <n v="62"/>
    <n v="60.18"/>
    <n v="60.25"/>
    <n v="42.08"/>
    <s v="03/09/2013"/>
    <x v="0"/>
    <n v="9"/>
    <n v="7"/>
    <s v="09-07"/>
    <x v="0"/>
  </r>
  <r>
    <d v="2013-09-08T00:00:00"/>
    <n v="72"/>
    <n v="61.12"/>
    <n v="61.19"/>
    <n v="43.37"/>
    <s v="03/09/2013"/>
    <x v="0"/>
    <n v="9"/>
    <n v="8"/>
    <s v="09-08"/>
    <x v="0"/>
  </r>
  <r>
    <d v="2013-09-09T00:00:00"/>
    <n v="80"/>
    <n v="61.16"/>
    <n v="61.26"/>
    <n v="44.83"/>
    <s v="03/09/2013"/>
    <x v="0"/>
    <n v="9"/>
    <n v="9"/>
    <s v="09-09"/>
    <x v="0"/>
  </r>
  <r>
    <d v="2013-09-10T00:00:00"/>
    <n v="74"/>
    <n v="60.42"/>
    <n v="60.86"/>
    <n v="50.65"/>
    <s v="10/09/2013"/>
    <x v="0"/>
    <n v="9"/>
    <n v="10"/>
    <s v="09-10"/>
    <x v="0"/>
  </r>
  <r>
    <d v="2013-09-11T00:00:00"/>
    <n v="81"/>
    <n v="61.79"/>
    <n v="62.15"/>
    <n v="51.1"/>
    <s v="10/09/2013"/>
    <x v="0"/>
    <n v="9"/>
    <n v="11"/>
    <s v="09-11"/>
    <x v="0"/>
  </r>
  <r>
    <d v="2013-09-12T00:00:00"/>
    <n v="78"/>
    <n v="62.06"/>
    <n v="62.09"/>
    <n v="41.01"/>
    <s v="10/09/2013"/>
    <x v="0"/>
    <n v="9"/>
    <n v="12"/>
    <s v="09-12"/>
    <x v="0"/>
  </r>
  <r>
    <d v="2013-09-13T00:00:00"/>
    <n v="71"/>
    <n v="61.77"/>
    <n v="61.87"/>
    <n v="45.33"/>
    <s v="10/09/2013"/>
    <x v="0"/>
    <n v="9"/>
    <n v="13"/>
    <s v="09-13"/>
    <x v="0"/>
  </r>
  <r>
    <d v="2013-09-14T00:00:00"/>
    <n v="55"/>
    <n v="60.07"/>
    <n v="60.16"/>
    <n v="43.12"/>
    <s v="10/09/2013"/>
    <x v="0"/>
    <n v="9"/>
    <n v="14"/>
    <s v="09-14"/>
    <x v="0"/>
  </r>
  <r>
    <d v="2013-09-15T00:00:00"/>
    <n v="69"/>
    <n v="60.78"/>
    <n v="60.95"/>
    <n v="46.55"/>
    <s v="10/09/2013"/>
    <x v="0"/>
    <n v="9"/>
    <n v="15"/>
    <s v="09-15"/>
    <x v="0"/>
  </r>
  <r>
    <d v="2013-09-16T00:00:00"/>
    <n v="82"/>
    <n v="63.49"/>
    <n v="63.74"/>
    <n v="51.06"/>
    <s v="10/09/2013"/>
    <x v="0"/>
    <n v="9"/>
    <n v="16"/>
    <s v="09-16"/>
    <x v="0"/>
  </r>
  <r>
    <d v="2013-09-17T00:00:00"/>
    <n v="86"/>
    <n v="60.98"/>
    <n v="61.92"/>
    <n v="54.8"/>
    <s v="17/09/2013"/>
    <x v="0"/>
    <n v="9"/>
    <n v="17"/>
    <s v="09-17"/>
    <x v="0"/>
  </r>
  <r>
    <d v="2013-09-18T00:00:00"/>
    <n v="80"/>
    <n v="61.78"/>
    <n v="62.04"/>
    <n v="49.66"/>
    <s v="17/09/2013"/>
    <x v="0"/>
    <n v="9"/>
    <n v="18"/>
    <s v="09-18"/>
    <x v="0"/>
  </r>
  <r>
    <d v="2013-09-19T00:00:00"/>
    <n v="66"/>
    <n v="61.74"/>
    <n v="61.85"/>
    <n v="45.55"/>
    <s v="17/09/2013"/>
    <x v="0"/>
    <n v="9"/>
    <n v="19"/>
    <s v="09-19"/>
    <x v="0"/>
  </r>
  <r>
    <d v="2013-09-20T00:00:00"/>
    <n v="78"/>
    <n v="61.39"/>
    <n v="61.53"/>
    <n v="46.63"/>
    <s v="17/09/2013"/>
    <x v="0"/>
    <n v="9"/>
    <n v="20"/>
    <s v="09-20"/>
    <x v="0"/>
  </r>
  <r>
    <d v="2013-09-21T00:00:00"/>
    <n v="63"/>
    <n v="60.76"/>
    <n v="60.85"/>
    <n v="44.24"/>
    <s v="17/09/2013"/>
    <x v="0"/>
    <n v="9"/>
    <n v="21"/>
    <s v="09-21"/>
    <x v="0"/>
  </r>
  <r>
    <d v="2013-09-22T00:00:00"/>
    <n v="70"/>
    <n v="59.89"/>
    <n v="60.04"/>
    <n v="45.54"/>
    <s v="17/09/2013"/>
    <x v="0"/>
    <n v="9"/>
    <n v="22"/>
    <s v="09-22"/>
    <x v="0"/>
  </r>
  <r>
    <d v="2013-09-23T00:00:00"/>
    <n v="70"/>
    <n v="60.86"/>
    <n v="61.35"/>
    <n v="51.66"/>
    <s v="17/09/2013"/>
    <x v="0"/>
    <n v="9"/>
    <n v="23"/>
    <s v="09-23"/>
    <x v="0"/>
  </r>
  <r>
    <d v="2013-09-24T00:00:00"/>
    <n v="55"/>
    <n v="59.4"/>
    <n v="60.4"/>
    <n v="53.57"/>
    <s v="24/09/2013"/>
    <x v="0"/>
    <n v="9"/>
    <n v="24"/>
    <s v="09-24"/>
    <x v="0"/>
  </r>
  <r>
    <d v="2013-09-25T00:00:00"/>
    <n v="73"/>
    <n v="60.92"/>
    <n v="61.32"/>
    <n v="50.77"/>
    <s v="24/09/2013"/>
    <x v="0"/>
    <n v="9"/>
    <n v="25"/>
    <s v="09-25"/>
    <x v="0"/>
  </r>
  <r>
    <d v="2013-09-26T00:00:00"/>
    <n v="61"/>
    <n v="61.78"/>
    <n v="61.89"/>
    <n v="45.67"/>
    <s v="24/09/2013"/>
    <x v="0"/>
    <n v="9"/>
    <n v="26"/>
    <s v="09-26"/>
    <x v="0"/>
  </r>
  <r>
    <d v="2013-09-27T00:00:00"/>
    <n v="70"/>
    <n v="61.35"/>
    <n v="61.56"/>
    <n v="48.4"/>
    <s v="24/09/2013"/>
    <x v="0"/>
    <n v="9"/>
    <n v="27"/>
    <s v="09-27"/>
    <x v="0"/>
  </r>
  <r>
    <d v="2013-09-28T00:00:00"/>
    <n v="60"/>
    <n v="60.76"/>
    <n v="60.81"/>
    <n v="41.82"/>
    <s v="24/09/2013"/>
    <x v="0"/>
    <n v="9"/>
    <n v="28"/>
    <s v="09-28"/>
    <x v="0"/>
  </r>
  <r>
    <d v="2013-09-29T00:00:00"/>
    <n v="69"/>
    <n v="61.95"/>
    <n v="62.18"/>
    <n v="49.2"/>
    <s v="24/09/2013"/>
    <x v="0"/>
    <n v="9"/>
    <n v="29"/>
    <s v="09-29"/>
    <x v="0"/>
  </r>
  <r>
    <d v="2013-09-30T00:00:00"/>
    <n v="55"/>
    <n v="61.48"/>
    <n v="61.61"/>
    <n v="46.2"/>
    <s v="24/09/2013"/>
    <x v="0"/>
    <n v="9"/>
    <n v="30"/>
    <s v="09-30"/>
    <x v="0"/>
  </r>
  <r>
    <d v="2013-10-01T00:00:00"/>
    <n v="72"/>
    <n v="60.52"/>
    <n v="61.71"/>
    <n v="55.5"/>
    <s v="01/10/2013"/>
    <x v="0"/>
    <n v="10"/>
    <n v="1"/>
    <s v="10-01"/>
    <x v="0"/>
  </r>
  <r>
    <d v="2013-10-02T00:00:00"/>
    <n v="82"/>
    <n v="61.08"/>
    <n v="61.21"/>
    <n v="45.82"/>
    <s v="01/10/2013"/>
    <x v="0"/>
    <n v="10"/>
    <n v="2"/>
    <s v="10-02"/>
    <x v="0"/>
  </r>
  <r>
    <d v="2013-10-03T00:00:00"/>
    <n v="66"/>
    <n v="59.03"/>
    <n v="59.19"/>
    <n v="44.69"/>
    <s v="01/10/2013"/>
    <x v="0"/>
    <n v="10"/>
    <n v="3"/>
    <s v="10-03"/>
    <x v="0"/>
  </r>
  <r>
    <d v="2013-10-04T00:00:00"/>
    <n v="64"/>
    <n v="59.89"/>
    <n v="60.13"/>
    <n v="47.33"/>
    <s v="01/10/2013"/>
    <x v="0"/>
    <n v="10"/>
    <n v="4"/>
    <s v="10-04"/>
    <x v="0"/>
  </r>
  <r>
    <d v="2013-10-05T00:00:00"/>
    <n v="54"/>
    <n v="59.16"/>
    <n v="59.66"/>
    <n v="50.01"/>
    <s v="01/10/2013"/>
    <x v="0"/>
    <n v="10"/>
    <n v="5"/>
    <s v="10-05"/>
    <x v="0"/>
  </r>
  <r>
    <d v="2013-10-06T00:00:00"/>
    <n v="38"/>
    <n v="59.5"/>
    <n v="59.69"/>
    <n v="46.08"/>
    <s v="01/10/2013"/>
    <x v="0"/>
    <n v="10"/>
    <n v="6"/>
    <s v="10-06"/>
    <x v="0"/>
  </r>
  <r>
    <d v="2013-10-07T00:00:00"/>
    <n v="70"/>
    <n v="60.74"/>
    <n v="60.96"/>
    <n v="47.89"/>
    <s v="01/10/2013"/>
    <x v="0"/>
    <n v="10"/>
    <n v="7"/>
    <s v="10-07"/>
    <x v="0"/>
  </r>
  <r>
    <d v="2013-10-08T00:00:00"/>
    <n v="69"/>
    <n v="61.66"/>
    <n v="61.83"/>
    <n v="47.81"/>
    <s v="08/10/2013"/>
    <x v="0"/>
    <n v="10"/>
    <n v="8"/>
    <s v="10-08"/>
    <x v="0"/>
  </r>
  <r>
    <d v="2013-10-09T00:00:00"/>
    <n v="56"/>
    <n v="59.89"/>
    <n v="60.01"/>
    <n v="44.25"/>
    <s v="08/10/2013"/>
    <x v="0"/>
    <n v="10"/>
    <n v="9"/>
    <s v="10-09"/>
    <x v="0"/>
  </r>
  <r>
    <d v="2013-10-10T00:00:00"/>
    <n v="77"/>
    <n v="61.7"/>
    <n v="61.88"/>
    <n v="47.81"/>
    <s v="08/10/2013"/>
    <x v="0"/>
    <n v="10"/>
    <n v="10"/>
    <s v="10-10"/>
    <x v="0"/>
  </r>
  <r>
    <d v="2013-10-11T00:00:00"/>
    <n v="72"/>
    <n v="61.65"/>
    <n v="62.14"/>
    <n v="52.43"/>
    <s v="08/10/2013"/>
    <x v="0"/>
    <n v="10"/>
    <n v="11"/>
    <s v="10-11"/>
    <x v="0"/>
  </r>
  <r>
    <d v="2013-10-12T00:00:00"/>
    <n v="50"/>
    <n v="60.15"/>
    <n v="60.42"/>
    <n v="48.3"/>
    <s v="08/10/2013"/>
    <x v="0"/>
    <n v="10"/>
    <n v="12"/>
    <s v="10-12"/>
    <x v="0"/>
  </r>
  <r>
    <d v="2013-10-13T00:00:00"/>
    <n v="50"/>
    <n v="60.29"/>
    <n v="60.95"/>
    <n v="52.41"/>
    <s v="08/10/2013"/>
    <x v="0"/>
    <n v="10"/>
    <n v="13"/>
    <s v="10-13"/>
    <x v="0"/>
  </r>
  <r>
    <d v="2013-10-14T00:00:00"/>
    <n v="59"/>
    <n v="60.94"/>
    <n v="61.33"/>
    <n v="50.69"/>
    <s v="08/10/2013"/>
    <x v="0"/>
    <n v="10"/>
    <n v="14"/>
    <s v="10-14"/>
    <x v="0"/>
  </r>
  <r>
    <d v="2013-10-15T00:00:00"/>
    <n v="58"/>
    <n v="60.18"/>
    <n v="60.39"/>
    <n v="47.24"/>
    <s v="15/10/2013"/>
    <x v="0"/>
    <n v="10"/>
    <n v="15"/>
    <s v="10-15"/>
    <x v="0"/>
  </r>
  <r>
    <d v="2013-10-16T00:00:00"/>
    <n v="67"/>
    <n v="61.27"/>
    <n v="61.86"/>
    <n v="52.86"/>
    <s v="15/10/2013"/>
    <x v="0"/>
    <n v="10"/>
    <n v="16"/>
    <s v="10-16"/>
    <x v="0"/>
  </r>
  <r>
    <d v="2013-10-17T00:00:00"/>
    <n v="62"/>
    <n v="60.41"/>
    <n v="60.7"/>
    <n v="48.68"/>
    <s v="15/10/2013"/>
    <x v="0"/>
    <n v="10"/>
    <n v="17"/>
    <s v="10-17"/>
    <x v="0"/>
  </r>
  <r>
    <d v="2013-10-18T00:00:00"/>
    <n v="59"/>
    <n v="60.16"/>
    <n v="60.28"/>
    <n v="44.87"/>
    <s v="15/10/2013"/>
    <x v="0"/>
    <n v="10"/>
    <n v="18"/>
    <s v="10-18"/>
    <x v="0"/>
  </r>
  <r>
    <d v="2013-10-19T00:00:00"/>
    <n v="42"/>
    <n v="58.7"/>
    <n v="58.88"/>
    <n v="44.96"/>
    <s v="15/10/2013"/>
    <x v="0"/>
    <n v="10"/>
    <n v="19"/>
    <s v="10-19"/>
    <x v="0"/>
  </r>
  <r>
    <d v="2013-10-20T00:00:00"/>
    <n v="50"/>
    <n v="58.66"/>
    <n v="58.8"/>
    <n v="44.01"/>
    <s v="15/10/2013"/>
    <x v="0"/>
    <n v="10"/>
    <n v="20"/>
    <s v="10-20"/>
    <x v="0"/>
  </r>
  <r>
    <d v="2013-10-21T00:00:00"/>
    <n v="49"/>
    <n v="59.77"/>
    <n v="60.04"/>
    <n v="47.81"/>
    <s v="15/10/2013"/>
    <x v="0"/>
    <n v="10"/>
    <n v="21"/>
    <s v="10-21"/>
    <x v="0"/>
  </r>
  <r>
    <d v="2013-10-22T00:00:00"/>
    <n v="45"/>
    <n v="58.07"/>
    <n v="59.61"/>
    <n v="54.34"/>
    <s v="22/10/2013"/>
    <x v="0"/>
    <n v="10"/>
    <n v="22"/>
    <s v="10-22"/>
    <x v="0"/>
  </r>
  <r>
    <d v="2013-10-23T00:00:00"/>
    <n v="87"/>
    <n v="60.67"/>
    <n v="61"/>
    <n v="49.65"/>
    <s v="22/10/2013"/>
    <x v="0"/>
    <n v="10"/>
    <n v="23"/>
    <s v="10-23"/>
    <x v="0"/>
  </r>
  <r>
    <d v="2013-10-24T00:00:00"/>
    <n v="81"/>
    <n v="62.86"/>
    <n v="62.99"/>
    <n v="47.76"/>
    <s v="22/10/2013"/>
    <x v="0"/>
    <n v="10"/>
    <n v="24"/>
    <s v="10-24"/>
    <x v="0"/>
  </r>
  <r>
    <d v="2013-10-25T00:00:00"/>
    <n v="66"/>
    <n v="59.78"/>
    <n v="59.85"/>
    <n v="41.97"/>
    <s v="22/10/2013"/>
    <x v="0"/>
    <n v="10"/>
    <n v="25"/>
    <s v="10-25"/>
    <x v="0"/>
  </r>
  <r>
    <d v="2013-10-26T00:00:00"/>
    <n v="47"/>
    <n v="58.81"/>
    <n v="59.23"/>
    <n v="48.83"/>
    <s v="22/10/2013"/>
    <x v="0"/>
    <n v="10"/>
    <n v="26"/>
    <s v="10-26"/>
    <x v="0"/>
  </r>
  <r>
    <d v="2013-10-27T00:00:00"/>
    <n v="47"/>
    <n v="58.81"/>
    <n v="59.21"/>
    <n v="48.7"/>
    <s v="22/10/2013"/>
    <x v="0"/>
    <n v="10"/>
    <n v="27"/>
    <s v="10-27"/>
    <x v="0"/>
  </r>
  <r>
    <d v="2013-10-28T00:00:00"/>
    <n v="64"/>
    <n v="60.16"/>
    <n v="60.69"/>
    <n v="51.3"/>
    <s v="22/10/2013"/>
    <x v="0"/>
    <n v="10"/>
    <n v="28"/>
    <s v="10-28"/>
    <x v="0"/>
  </r>
  <r>
    <d v="2013-10-29T00:00:00"/>
    <n v="62"/>
    <n v="59.56"/>
    <n v="59.83"/>
    <n v="47.59"/>
    <s v="29/10/2013"/>
    <x v="0"/>
    <n v="10"/>
    <n v="29"/>
    <s v="10-29"/>
    <x v="0"/>
  </r>
  <r>
    <d v="2013-10-30T00:00:00"/>
    <n v="72"/>
    <n v="61.77"/>
    <n v="62.03"/>
    <n v="49.6"/>
    <s v="29/10/2013"/>
    <x v="0"/>
    <n v="10"/>
    <n v="30"/>
    <s v="10-30"/>
    <x v="0"/>
  </r>
  <r>
    <d v="2013-10-31T00:00:00"/>
    <n v="57"/>
    <n v="62.1"/>
    <n v="62.53"/>
    <n v="52.34"/>
    <s v="29/10/2013"/>
    <x v="0"/>
    <n v="10"/>
    <n v="31"/>
    <s v="10-31"/>
    <x v="0"/>
  </r>
  <r>
    <d v="2013-11-01T00:00:00"/>
    <n v="51"/>
    <n v="59.26"/>
    <n v="59.31"/>
    <n v="39.58"/>
    <s v="29/10/2013"/>
    <x v="0"/>
    <n v="11"/>
    <n v="1"/>
    <s v="11-01"/>
    <x v="0"/>
  </r>
  <r>
    <d v="2013-11-02T00:00:00"/>
    <n v="28"/>
    <n v="56.92"/>
    <n v="57.21"/>
    <n v="45.44"/>
    <s v="29/10/2013"/>
    <x v="0"/>
    <n v="11"/>
    <n v="2"/>
    <s v="11-02"/>
    <x v="0"/>
  </r>
  <r>
    <d v="2013-11-03T00:00:00"/>
    <n v="62"/>
    <n v="61.39"/>
    <n v="61.45"/>
    <n v="42.83"/>
    <s v="29/10/2013"/>
    <x v="0"/>
    <n v="11"/>
    <n v="3"/>
    <s v="11-03"/>
    <x v="0"/>
  </r>
  <r>
    <d v="2013-11-04T00:00:00"/>
    <n v="68"/>
    <n v="61.17"/>
    <n v="61.64"/>
    <n v="51.75"/>
    <s v="29/10/2013"/>
    <x v="0"/>
    <n v="11"/>
    <n v="4"/>
    <s v="11-04"/>
    <x v="0"/>
  </r>
  <r>
    <d v="2013-11-05T00:00:00"/>
    <n v="52"/>
    <n v="59.61"/>
    <n v="60.3"/>
    <n v="52.03"/>
    <s v="05/11/2013"/>
    <x v="0"/>
    <n v="11"/>
    <n v="5"/>
    <s v="11-05"/>
    <x v="0"/>
  </r>
  <r>
    <d v="2013-11-06T00:00:00"/>
    <n v="48"/>
    <n v="59.11"/>
    <n v="59.34"/>
    <n v="46.57"/>
    <s v="05/11/2013"/>
    <x v="0"/>
    <n v="11"/>
    <n v="6"/>
    <s v="11-06"/>
    <x v="0"/>
  </r>
  <r>
    <d v="2013-11-07T00:00:00"/>
    <n v="48"/>
    <n v="59.56"/>
    <n v="59.87"/>
    <n v="48.28"/>
    <s v="05/11/2013"/>
    <x v="0"/>
    <n v="11"/>
    <n v="7"/>
    <s v="11-07"/>
    <x v="0"/>
  </r>
  <r>
    <d v="2013-11-08T00:00:00"/>
    <n v="52"/>
    <n v="58.34"/>
    <n v="59.84"/>
    <n v="54.51"/>
    <s v="05/11/2013"/>
    <x v="0"/>
    <n v="11"/>
    <n v="8"/>
    <s v="11-08"/>
    <x v="0"/>
  </r>
  <r>
    <d v="2013-11-09T00:00:00"/>
    <n v="45"/>
    <n v="58.79"/>
    <n v="58.9"/>
    <n v="42.95"/>
    <s v="05/11/2013"/>
    <x v="0"/>
    <n v="11"/>
    <n v="9"/>
    <s v="11-09"/>
    <x v="0"/>
  </r>
  <r>
    <d v="2013-11-10T00:00:00"/>
    <n v="62"/>
    <n v="61.61"/>
    <n v="62.08"/>
    <n v="52.19"/>
    <s v="05/11/2013"/>
    <x v="0"/>
    <n v="11"/>
    <n v="10"/>
    <s v="11-10"/>
    <x v="0"/>
  </r>
  <r>
    <d v="2013-11-11T00:00:00"/>
    <n v="49"/>
    <n v="61.08"/>
    <n v="61.33"/>
    <n v="48.78"/>
    <s v="05/11/2013"/>
    <x v="0"/>
    <n v="11"/>
    <n v="11"/>
    <s v="11-11"/>
    <x v="0"/>
  </r>
  <r>
    <d v="2013-11-12T00:00:00"/>
    <n v="60"/>
    <n v="61.39"/>
    <n v="61.75"/>
    <n v="50.74"/>
    <s v="12/11/2013"/>
    <x v="0"/>
    <n v="11"/>
    <n v="12"/>
    <s v="11-12"/>
    <x v="0"/>
  </r>
  <r>
    <d v="2013-11-13T00:00:00"/>
    <n v="57"/>
    <n v="60.67"/>
    <n v="60.95"/>
    <n v="48.87"/>
    <s v="12/11/2013"/>
    <x v="0"/>
    <n v="11"/>
    <n v="13"/>
    <s v="11-13"/>
    <x v="0"/>
  </r>
  <r>
    <d v="2013-11-14T00:00:00"/>
    <n v="67"/>
    <n v="59.92"/>
    <n v="60.32"/>
    <n v="49.83"/>
    <s v="12/11/2013"/>
    <x v="0"/>
    <n v="11"/>
    <n v="14"/>
    <s v="11-14"/>
    <x v="0"/>
  </r>
  <r>
    <d v="2013-11-15T00:00:00"/>
    <n v="77"/>
    <n v="60.8"/>
    <n v="61.11"/>
    <n v="49.45"/>
    <s v="12/11/2013"/>
    <x v="0"/>
    <n v="11"/>
    <n v="15"/>
    <s v="11-15"/>
    <x v="0"/>
  </r>
  <r>
    <d v="2013-11-16T00:00:00"/>
    <n v="34"/>
    <n v="58.34"/>
    <n v="58.77"/>
    <n v="48.48"/>
    <s v="12/11/2013"/>
    <x v="0"/>
    <n v="11"/>
    <n v="16"/>
    <s v="11-16"/>
    <x v="0"/>
  </r>
  <r>
    <d v="2013-11-17T00:00:00"/>
    <n v="48"/>
    <n v="59.26"/>
    <n v="59.27"/>
    <n v="34.76"/>
    <s v="12/11/2013"/>
    <x v="0"/>
    <n v="11"/>
    <n v="17"/>
    <s v="11-17"/>
    <x v="0"/>
  </r>
  <r>
    <d v="2013-11-18T00:00:00"/>
    <n v="43"/>
    <n v="59.6"/>
    <n v="59.78"/>
    <n v="46"/>
    <s v="12/11/2013"/>
    <x v="0"/>
    <n v="11"/>
    <n v="18"/>
    <s v="11-18"/>
    <x v="0"/>
  </r>
  <r>
    <d v="2013-11-19T00:00:00"/>
    <n v="50"/>
    <n v="58.34"/>
    <n v="58.71"/>
    <n v="47.77"/>
    <s v="19/11/2013"/>
    <x v="0"/>
    <n v="11"/>
    <n v="19"/>
    <s v="11-19"/>
    <x v="0"/>
  </r>
  <r>
    <d v="2013-11-20T00:00:00"/>
    <n v="46"/>
    <n v="59.2"/>
    <n v="60.1"/>
    <n v="52.83"/>
    <s v="19/11/2013"/>
    <x v="0"/>
    <n v="11"/>
    <n v="20"/>
    <s v="11-20"/>
    <x v="0"/>
  </r>
  <r>
    <d v="2013-11-21T00:00:00"/>
    <n v="66"/>
    <n v="59.18"/>
    <n v="59.45"/>
    <n v="47.32"/>
    <s v="19/11/2013"/>
    <x v="0"/>
    <n v="11"/>
    <n v="21"/>
    <s v="11-21"/>
    <x v="0"/>
  </r>
  <r>
    <d v="2013-11-22T00:00:00"/>
    <n v="58"/>
    <n v="59.75"/>
    <n v="60.67"/>
    <n v="53.5"/>
    <s v="19/11/2013"/>
    <x v="0"/>
    <n v="11"/>
    <n v="22"/>
    <s v="11-22"/>
    <x v="0"/>
  </r>
  <r>
    <d v="2013-11-23T00:00:00"/>
    <n v="44"/>
    <n v="58.15"/>
    <n v="59.51"/>
    <n v="53.8"/>
    <s v="19/11/2013"/>
    <x v="0"/>
    <n v="11"/>
    <n v="23"/>
    <s v="11-23"/>
    <x v="0"/>
  </r>
  <r>
    <d v="2013-11-24T00:00:00"/>
    <n v="42"/>
    <n v="61.59"/>
    <n v="61.88"/>
    <n v="49.98"/>
    <s v="19/11/2013"/>
    <x v="0"/>
    <n v="11"/>
    <n v="24"/>
    <s v="11-24"/>
    <x v="0"/>
  </r>
  <r>
    <d v="2013-11-25T00:00:00"/>
    <n v="62"/>
    <n v="59.41"/>
    <n v="60.52"/>
    <n v="54.08"/>
    <s v="19/11/2013"/>
    <x v="0"/>
    <n v="11"/>
    <n v="25"/>
    <s v="11-25"/>
    <x v="0"/>
  </r>
  <r>
    <d v="2013-11-26T00:00:00"/>
    <n v="81"/>
    <n v="58.4"/>
    <n v="59.04"/>
    <n v="50.36"/>
    <s v="26/11/2013"/>
    <x v="0"/>
    <n v="11"/>
    <n v="26"/>
    <s v="11-26"/>
    <x v="0"/>
  </r>
  <r>
    <d v="2013-11-27T00:00:00"/>
    <n v="54"/>
    <n v="59.94"/>
    <n v="60.25"/>
    <n v="48.55"/>
    <s v="26/11/2013"/>
    <x v="0"/>
    <n v="11"/>
    <n v="27"/>
    <s v="11-27"/>
    <x v="0"/>
  </r>
  <r>
    <d v="2013-11-28T00:00:00"/>
    <n v="51"/>
    <n v="58.5"/>
    <n v="58.77"/>
    <n v="46.64"/>
    <s v="26/11/2013"/>
    <x v="0"/>
    <n v="11"/>
    <n v="28"/>
    <s v="11-28"/>
    <x v="0"/>
  </r>
  <r>
    <d v="2013-11-29T00:00:00"/>
    <n v="68"/>
    <n v="60.91"/>
    <n v="61.13"/>
    <n v="48.12"/>
    <s v="26/11/2013"/>
    <x v="0"/>
    <n v="11"/>
    <n v="29"/>
    <s v="11-29"/>
    <x v="0"/>
  </r>
  <r>
    <d v="2013-11-30T00:00:00"/>
    <n v="29"/>
    <n v="57.77"/>
    <n v="58.24"/>
    <n v="48.35"/>
    <s v="26/11/2013"/>
    <x v="0"/>
    <n v="11"/>
    <n v="30"/>
    <s v="11-30"/>
    <x v="0"/>
  </r>
  <r>
    <d v="2013-12-01T00:00:00"/>
    <n v="45"/>
    <n v="62.11"/>
    <n v="63.28"/>
    <n v="57.02"/>
    <s v="26/11/2013"/>
    <x v="0"/>
    <n v="12"/>
    <n v="1"/>
    <s v="12-01"/>
    <x v="0"/>
  </r>
  <r>
    <d v="2013-12-02T00:00:00"/>
    <n v="57"/>
    <n v="62"/>
    <n v="62.66"/>
    <n v="54.18"/>
    <s v="26/11/2013"/>
    <x v="0"/>
    <n v="12"/>
    <n v="2"/>
    <s v="12-02"/>
    <x v="0"/>
  </r>
  <r>
    <d v="2013-12-03T00:00:00"/>
    <n v="52"/>
    <n v="61.46"/>
    <n v="61.89"/>
    <n v="51.6"/>
    <s v="03/12/2013"/>
    <x v="0"/>
    <n v="12"/>
    <n v="3"/>
    <s v="12-03"/>
    <x v="0"/>
  </r>
  <r>
    <d v="2013-12-04T00:00:00"/>
    <n v="61"/>
    <n v="59.6"/>
    <n v="60.41"/>
    <n v="52.76"/>
    <s v="03/12/2013"/>
    <x v="0"/>
    <n v="12"/>
    <n v="4"/>
    <s v="12-04"/>
    <x v="0"/>
  </r>
  <r>
    <d v="2013-12-05T00:00:00"/>
    <n v="64"/>
    <n v="59.5"/>
    <n v="59.91"/>
    <n v="49.44"/>
    <s v="03/12/2013"/>
    <x v="0"/>
    <n v="12"/>
    <n v="5"/>
    <s v="12-05"/>
    <x v="0"/>
  </r>
  <r>
    <d v="2013-12-06T00:00:00"/>
    <n v="65"/>
    <n v="60.71"/>
    <n v="61.27"/>
    <n v="52.11"/>
    <s v="03/12/2013"/>
    <x v="0"/>
    <n v="12"/>
    <n v="6"/>
    <s v="12-06"/>
    <x v="0"/>
  </r>
  <r>
    <d v="2013-12-07T00:00:00"/>
    <n v="37"/>
    <n v="58.12"/>
    <n v="58.73"/>
    <n v="49.91"/>
    <s v="03/12/2013"/>
    <x v="0"/>
    <n v="12"/>
    <n v="7"/>
    <s v="12-07"/>
    <x v="0"/>
  </r>
  <r>
    <d v="2013-12-08T00:00:00"/>
    <n v="60"/>
    <n v="60.12"/>
    <n v="60.31"/>
    <n v="46.52"/>
    <s v="03/12/2013"/>
    <x v="0"/>
    <n v="12"/>
    <n v="8"/>
    <s v="12-08"/>
    <x v="0"/>
  </r>
  <r>
    <d v="2013-12-09T00:00:00"/>
    <n v="59"/>
    <n v="61.24"/>
    <n v="61.58"/>
    <n v="50.33"/>
    <s v="03/12/2013"/>
    <x v="0"/>
    <n v="12"/>
    <n v="9"/>
    <s v="12-09"/>
    <x v="0"/>
  </r>
  <r>
    <d v="2013-12-10T00:00:00"/>
    <n v="66"/>
    <n v="64.63"/>
    <n v="64.69"/>
    <n v="46.41"/>
    <s v="10/12/2013"/>
    <x v="0"/>
    <n v="12"/>
    <n v="10"/>
    <s v="12-10"/>
    <x v="0"/>
  </r>
  <r>
    <d v="2013-12-11T00:00:00"/>
    <n v="86"/>
    <n v="62.48"/>
    <n v="62.83"/>
    <n v="51.75"/>
    <s v="10/12/2013"/>
    <x v="0"/>
    <n v="12"/>
    <n v="11"/>
    <s v="12-11"/>
    <x v="0"/>
  </r>
  <r>
    <d v="2013-12-12T00:00:00"/>
    <n v="76"/>
    <n v="64.28"/>
    <n v="64.510000000000005"/>
    <n v="51.47"/>
    <s v="10/12/2013"/>
    <x v="0"/>
    <n v="12"/>
    <n v="12"/>
    <s v="12-12"/>
    <x v="0"/>
  </r>
  <r>
    <d v="2013-12-13T00:00:00"/>
    <n v="74"/>
    <n v="62.36"/>
    <n v="62.64"/>
    <n v="50.59"/>
    <s v="10/12/2013"/>
    <x v="0"/>
    <n v="12"/>
    <n v="13"/>
    <s v="12-13"/>
    <x v="0"/>
  </r>
  <r>
    <d v="2013-12-14T00:00:00"/>
    <n v="38"/>
    <n v="57.99"/>
    <n v="58.31"/>
    <n v="46.79"/>
    <s v="10/12/2013"/>
    <x v="0"/>
    <n v="12"/>
    <n v="14"/>
    <s v="12-14"/>
    <x v="0"/>
  </r>
  <r>
    <d v="2013-12-15T00:00:00"/>
    <n v="49"/>
    <n v="61.09"/>
    <n v="61.1"/>
    <n v="35.119999999999997"/>
    <s v="10/12/2013"/>
    <x v="0"/>
    <n v="12"/>
    <n v="15"/>
    <s v="12-15"/>
    <x v="0"/>
  </r>
  <r>
    <d v="2013-12-16T00:00:00"/>
    <n v="61"/>
    <n v="60.3"/>
    <n v="61.21"/>
    <n v="53.96"/>
    <s v="10/12/2013"/>
    <x v="0"/>
    <n v="12"/>
    <n v="16"/>
    <s v="12-16"/>
    <x v="0"/>
  </r>
  <r>
    <d v="2013-12-17T00:00:00"/>
    <n v="62"/>
    <n v="59.95"/>
    <n v="60.5"/>
    <n v="51.21"/>
    <s v="17/12/2013"/>
    <x v="0"/>
    <n v="12"/>
    <n v="17"/>
    <s v="12-17"/>
    <x v="0"/>
  </r>
  <r>
    <d v="2013-12-18T00:00:00"/>
    <n v="55"/>
    <n v="60.63"/>
    <n v="60.92"/>
    <n v="48.97"/>
    <s v="17/12/2013"/>
    <x v="0"/>
    <n v="12"/>
    <n v="18"/>
    <s v="12-18"/>
    <x v="0"/>
  </r>
  <r>
    <d v="2013-12-19T00:00:00"/>
    <n v="65"/>
    <n v="60.68"/>
    <n v="61.02"/>
    <n v="49.85"/>
    <s v="17/12/2013"/>
    <x v="0"/>
    <n v="12"/>
    <n v="19"/>
    <s v="12-19"/>
    <x v="0"/>
  </r>
  <r>
    <d v="2013-12-20T00:00:00"/>
    <n v="54"/>
    <n v="60.63"/>
    <n v="61.54"/>
    <n v="54.32"/>
    <s v="17/12/2013"/>
    <x v="0"/>
    <n v="12"/>
    <n v="20"/>
    <s v="12-20"/>
    <x v="0"/>
  </r>
  <r>
    <d v="2013-12-21T00:00:00"/>
    <n v="48"/>
    <n v="62.05"/>
    <n v="62.22"/>
    <n v="48.1"/>
    <s v="17/12/2013"/>
    <x v="0"/>
    <n v="12"/>
    <n v="21"/>
    <s v="12-21"/>
    <x v="0"/>
  </r>
  <r>
    <d v="2013-12-22T00:00:00"/>
    <n v="56"/>
    <n v="61.63"/>
    <n v="61.71"/>
    <n v="44.24"/>
    <s v="17/12/2013"/>
    <x v="0"/>
    <n v="12"/>
    <n v="22"/>
    <s v="12-22"/>
    <x v="0"/>
  </r>
  <r>
    <d v="2013-12-23T00:00:00"/>
    <n v="60"/>
    <n v="61.81"/>
    <n v="62.06"/>
    <n v="49.61"/>
    <s v="17/12/2013"/>
    <x v="0"/>
    <n v="12"/>
    <n v="23"/>
    <s v="12-23"/>
    <x v="0"/>
  </r>
  <r>
    <d v="2013-12-24T00:00:00"/>
    <n v="49"/>
    <n v="58.58"/>
    <n v="59.08"/>
    <n v="49.5"/>
    <s v="24/12/2013"/>
    <x v="0"/>
    <n v="12"/>
    <n v="24"/>
    <s v="12-24"/>
    <x v="0"/>
  </r>
  <r>
    <d v="2013-12-25T00:00:00"/>
    <n v="21"/>
    <n v="55.81"/>
    <n v="56.39"/>
    <n v="47.35"/>
    <s v="24/12/2013"/>
    <x v="0"/>
    <n v="12"/>
    <n v="25"/>
    <s v="12-25"/>
    <x v="0"/>
  </r>
  <r>
    <d v="2013-12-26T00:00:00"/>
    <n v="53"/>
    <n v="59.24"/>
    <n v="60.03"/>
    <n v="52.23"/>
    <s v="24/12/2013"/>
    <x v="0"/>
    <n v="12"/>
    <n v="26"/>
    <s v="12-26"/>
    <x v="0"/>
  </r>
  <r>
    <d v="2013-12-27T00:00:00"/>
    <n v="57"/>
    <n v="61.5"/>
    <n v="61.8"/>
    <n v="50.12"/>
    <s v="24/12/2013"/>
    <x v="0"/>
    <n v="12"/>
    <n v="27"/>
    <s v="12-27"/>
    <x v="0"/>
  </r>
  <r>
    <d v="2013-12-28T00:00:00"/>
    <n v="37"/>
    <n v="59.55"/>
    <n v="59.74"/>
    <n v="46.21"/>
    <s v="24/12/2013"/>
    <x v="0"/>
    <n v="12"/>
    <n v="28"/>
    <s v="12-28"/>
    <x v="0"/>
  </r>
  <r>
    <d v="2013-12-29T00:00:00"/>
    <n v="51"/>
    <n v="61.47"/>
    <n v="61.72"/>
    <n v="49.2"/>
    <s v="24/12/2013"/>
    <x v="0"/>
    <n v="12"/>
    <n v="29"/>
    <s v="12-29"/>
    <x v="0"/>
  </r>
  <r>
    <d v="2013-12-30T00:00:00"/>
    <n v="38"/>
    <n v="60.22"/>
    <n v="60.37"/>
    <n v="45.38"/>
    <s v="24/12/2013"/>
    <x v="0"/>
    <n v="12"/>
    <n v="30"/>
    <s v="12-30"/>
    <x v="0"/>
  </r>
  <r>
    <d v="2014-01-01T00:00:00"/>
    <n v="32"/>
    <n v="59.08"/>
    <n v="73.67"/>
    <n v="73.510000000000005"/>
    <s v="01/01/2014"/>
    <x v="1"/>
    <n v="1"/>
    <n v="1"/>
    <s v="01-01"/>
    <x v="0"/>
  </r>
  <r>
    <d v="2014-01-02T00:00:00"/>
    <n v="49"/>
    <n v="59.7"/>
    <n v="59.84"/>
    <n v="44.75"/>
    <s v="01/01/2014"/>
    <x v="1"/>
    <n v="1"/>
    <n v="2"/>
    <s v="01-02"/>
    <x v="0"/>
  </r>
  <r>
    <d v="2014-01-03T00:00:00"/>
    <n v="60"/>
    <n v="61.85"/>
    <n v="61.87"/>
    <n v="38.79"/>
    <s v="01/01/2014"/>
    <x v="1"/>
    <n v="1"/>
    <n v="3"/>
    <s v="01-03"/>
    <x v="0"/>
  </r>
  <r>
    <d v="2014-01-04T00:00:00"/>
    <n v="38"/>
    <n v="58.41"/>
    <n v="58.58"/>
    <n v="44.47"/>
    <s v="01/01/2014"/>
    <x v="1"/>
    <n v="1"/>
    <n v="4"/>
    <s v="01-04"/>
    <x v="0"/>
  </r>
  <r>
    <d v="2014-01-05T00:00:00"/>
    <n v="58"/>
    <n v="61.91"/>
    <n v="62.03"/>
    <n v="46.37"/>
    <s v="01/01/2014"/>
    <x v="1"/>
    <n v="1"/>
    <n v="5"/>
    <s v="01-05"/>
    <x v="0"/>
  </r>
  <r>
    <d v="2014-01-06T00:00:00"/>
    <n v="46"/>
    <n v="60.93"/>
    <n v="61.01"/>
    <n v="43.61"/>
    <s v="01/01/2014"/>
    <x v="1"/>
    <n v="1"/>
    <n v="6"/>
    <s v="01-06"/>
    <x v="0"/>
  </r>
  <r>
    <d v="2014-01-07T00:00:00"/>
    <n v="37"/>
    <n v="59.35"/>
    <n v="59.68"/>
    <n v="48.33"/>
    <s v="01/01/2014"/>
    <x v="1"/>
    <n v="1"/>
    <n v="7"/>
    <s v="01-07"/>
    <x v="0"/>
  </r>
  <r>
    <d v="2014-01-08T00:00:00"/>
    <n v="51"/>
    <n v="60.06"/>
    <n v="60.26"/>
    <n v="46.63"/>
    <s v="08/01/2014"/>
    <x v="1"/>
    <n v="1"/>
    <n v="8"/>
    <s v="01-08"/>
    <x v="0"/>
  </r>
  <r>
    <d v="2014-01-09T00:00:00"/>
    <n v="51"/>
    <n v="59.94"/>
    <n v="60.13"/>
    <n v="46.41"/>
    <s v="08/01/2014"/>
    <x v="1"/>
    <n v="1"/>
    <n v="9"/>
    <s v="01-09"/>
    <x v="0"/>
  </r>
  <r>
    <d v="2014-01-10T00:00:00"/>
    <n v="66"/>
    <n v="61.55"/>
    <n v="61.71"/>
    <n v="47.05"/>
    <s v="08/01/2014"/>
    <x v="1"/>
    <n v="1"/>
    <n v="10"/>
    <s v="01-10"/>
    <x v="1"/>
  </r>
  <r>
    <d v="2014-01-11T00:00:00"/>
    <n v="32"/>
    <n v="59.25"/>
    <n v="59.45"/>
    <n v="45.91"/>
    <s v="08/01/2014"/>
    <x v="1"/>
    <n v="1"/>
    <n v="11"/>
    <s v="01-11"/>
    <x v="0"/>
  </r>
  <r>
    <d v="2014-01-12T00:00:00"/>
    <n v="47"/>
    <n v="58.58"/>
    <n v="58.59"/>
    <n v="31.84"/>
    <s v="08/01/2014"/>
    <x v="1"/>
    <n v="1"/>
    <n v="12"/>
    <s v="01-12"/>
    <x v="0"/>
  </r>
  <r>
    <d v="2014-01-13T00:00:00"/>
    <n v="57"/>
    <n v="57.29"/>
    <n v="57.4"/>
    <n v="41.44"/>
    <s v="08/01/2014"/>
    <x v="1"/>
    <n v="1"/>
    <n v="13"/>
    <s v="01-13"/>
    <x v="0"/>
  </r>
  <r>
    <d v="2014-01-14T00:00:00"/>
    <n v="40"/>
    <n v="58.51"/>
    <n v="58.85"/>
    <n v="47.63"/>
    <s v="08/01/2014"/>
    <x v="1"/>
    <n v="1"/>
    <n v="14"/>
    <s v="01-14"/>
    <x v="0"/>
  </r>
  <r>
    <d v="2014-01-15T00:00:00"/>
    <n v="55"/>
    <n v="59.21"/>
    <n v="59.57"/>
    <n v="48.56"/>
    <s v="15/01/2014"/>
    <x v="1"/>
    <n v="1"/>
    <n v="15"/>
    <s v="01-15"/>
    <x v="0"/>
  </r>
  <r>
    <d v="2014-01-16T00:00:00"/>
    <n v="64"/>
    <n v="59.6"/>
    <n v="59.74"/>
    <n v="44.92"/>
    <s v="15/01/2014"/>
    <x v="1"/>
    <n v="1"/>
    <n v="16"/>
    <s v="01-16"/>
    <x v="1"/>
  </r>
  <r>
    <d v="2014-01-17T00:00:00"/>
    <n v="51"/>
    <n v="59.73"/>
    <n v="60.13"/>
    <n v="49.52"/>
    <s v="15/01/2014"/>
    <x v="1"/>
    <n v="1"/>
    <n v="17"/>
    <s v="01-17"/>
    <x v="0"/>
  </r>
  <r>
    <d v="2014-01-18T00:00:00"/>
    <n v="29"/>
    <n v="55.84"/>
    <n v="56.68"/>
    <n v="49.12"/>
    <s v="15/01/2014"/>
    <x v="1"/>
    <n v="1"/>
    <n v="18"/>
    <s v="01-18"/>
    <x v="0"/>
  </r>
  <r>
    <d v="2014-01-19T00:00:00"/>
    <n v="58"/>
    <n v="60.12"/>
    <n v="60.18"/>
    <n v="41.49"/>
    <s v="15/01/2014"/>
    <x v="1"/>
    <n v="1"/>
    <n v="19"/>
    <s v="01-19"/>
    <x v="0"/>
  </r>
  <r>
    <d v="2014-01-20T00:00:00"/>
    <n v="52"/>
    <n v="61.51"/>
    <n v="61.61"/>
    <n v="45.15"/>
    <s v="15/01/2014"/>
    <x v="1"/>
    <n v="1"/>
    <n v="20"/>
    <s v="01-20"/>
    <x v="0"/>
  </r>
  <r>
    <d v="2014-01-21T00:00:00"/>
    <n v="52"/>
    <n v="61.44"/>
    <n v="61.63"/>
    <n v="47.98"/>
    <s v="15/01/2014"/>
    <x v="1"/>
    <n v="1"/>
    <n v="21"/>
    <s v="01-21"/>
    <x v="0"/>
  </r>
  <r>
    <d v="2014-01-22T00:00:00"/>
    <n v="62"/>
    <n v="61.5"/>
    <n v="61.75"/>
    <n v="49.22"/>
    <s v="22/01/2014"/>
    <x v="1"/>
    <n v="1"/>
    <n v="22"/>
    <s v="01-22"/>
    <x v="1"/>
  </r>
  <r>
    <d v="2014-01-23T00:00:00"/>
    <n v="58"/>
    <n v="59.61"/>
    <n v="60.01"/>
    <n v="49.42"/>
    <s v="22/01/2014"/>
    <x v="1"/>
    <n v="1"/>
    <n v="23"/>
    <s v="01-23"/>
    <x v="0"/>
  </r>
  <r>
    <d v="2014-01-24T00:00:00"/>
    <n v="60"/>
    <n v="62.04"/>
    <n v="62.54"/>
    <n v="52.9"/>
    <s v="22/01/2014"/>
    <x v="1"/>
    <n v="1"/>
    <n v="24"/>
    <s v="01-24"/>
    <x v="0"/>
  </r>
  <r>
    <d v="2014-01-25T00:00:00"/>
    <n v="33"/>
    <n v="56.44"/>
    <n v="56.75"/>
    <n v="45.21"/>
    <s v="22/01/2014"/>
    <x v="1"/>
    <n v="1"/>
    <n v="25"/>
    <s v="01-25"/>
    <x v="0"/>
  </r>
  <r>
    <d v="2014-01-26T00:00:00"/>
    <n v="56"/>
    <n v="61.22"/>
    <n v="61.6"/>
    <n v="50.78"/>
    <s v="22/01/2014"/>
    <x v="1"/>
    <n v="1"/>
    <n v="26"/>
    <s v="01-26"/>
    <x v="0"/>
  </r>
  <r>
    <d v="2014-01-27T00:00:00"/>
    <n v="58"/>
    <n v="60.71"/>
    <n v="61.33"/>
    <n v="52.52"/>
    <s v="22/01/2014"/>
    <x v="1"/>
    <n v="1"/>
    <n v="27"/>
    <s v="01-27"/>
    <x v="0"/>
  </r>
  <r>
    <d v="2014-01-28T00:00:00"/>
    <n v="40"/>
    <n v="58.62"/>
    <n v="59.64"/>
    <n v="52.83"/>
    <s v="22/01/2014"/>
    <x v="1"/>
    <n v="1"/>
    <n v="28"/>
    <s v="01-28"/>
    <x v="0"/>
  </r>
  <r>
    <d v="2014-01-29T00:00:00"/>
    <n v="43"/>
    <n v="63.85"/>
    <n v="63.92"/>
    <n v="45.62"/>
    <s v="29/01/2014"/>
    <x v="1"/>
    <n v="1"/>
    <n v="29"/>
    <s v="01-29"/>
    <x v="0"/>
  </r>
  <r>
    <d v="2014-01-30T00:00:00"/>
    <n v="42"/>
    <n v="57.84"/>
    <n v="58.27"/>
    <n v="48.01"/>
    <s v="29/01/2014"/>
    <x v="1"/>
    <n v="1"/>
    <n v="30"/>
    <s v="01-30"/>
    <x v="0"/>
  </r>
  <r>
    <d v="2014-01-31T00:00:00"/>
    <n v="39"/>
    <n v="59.73"/>
    <n v="60.04"/>
    <n v="48.41"/>
    <s v="29/01/2014"/>
    <x v="1"/>
    <n v="1"/>
    <n v="31"/>
    <s v="01-31"/>
    <x v="0"/>
  </r>
  <r>
    <d v="2014-02-01T00:00:00"/>
    <n v="35"/>
    <n v="57.93"/>
    <n v="58.05"/>
    <n v="42.56"/>
    <s v="29/01/2014"/>
    <x v="1"/>
    <n v="2"/>
    <n v="1"/>
    <s v="02-01"/>
    <x v="0"/>
  </r>
  <r>
    <d v="2014-02-02T00:00:00"/>
    <n v="43"/>
    <n v="59.43"/>
    <n v="59.47"/>
    <n v="39.520000000000003"/>
    <s v="29/01/2014"/>
    <x v="1"/>
    <n v="2"/>
    <n v="2"/>
    <s v="02-02"/>
    <x v="0"/>
  </r>
  <r>
    <d v="2014-02-03T00:00:00"/>
    <n v="52"/>
    <n v="59.84"/>
    <n v="60.04"/>
    <n v="46.73"/>
    <s v="29/01/2014"/>
    <x v="1"/>
    <n v="2"/>
    <n v="3"/>
    <s v="02-03"/>
    <x v="0"/>
  </r>
  <r>
    <d v="2014-02-04T00:00:00"/>
    <n v="49"/>
    <n v="59.54"/>
    <n v="59.73"/>
    <n v="46.06"/>
    <s v="29/01/2014"/>
    <x v="1"/>
    <n v="2"/>
    <n v="4"/>
    <s v="02-04"/>
    <x v="0"/>
  </r>
  <r>
    <d v="2014-02-05T00:00:00"/>
    <n v="42"/>
    <n v="57.95"/>
    <n v="58.22"/>
    <n v="46.09"/>
    <s v="05/02/2014"/>
    <x v="1"/>
    <n v="2"/>
    <n v="5"/>
    <s v="02-05"/>
    <x v="0"/>
  </r>
  <r>
    <d v="2014-02-06T00:00:00"/>
    <n v="57"/>
    <n v="59.51"/>
    <n v="60.41"/>
    <n v="53.12"/>
    <s v="05/02/2014"/>
    <x v="1"/>
    <n v="2"/>
    <n v="6"/>
    <s v="02-06"/>
    <x v="0"/>
  </r>
  <r>
    <d v="2014-02-07T00:00:00"/>
    <n v="76"/>
    <n v="61.13"/>
    <n v="62.27"/>
    <n v="55.89"/>
    <s v="05/02/2014"/>
    <x v="1"/>
    <n v="2"/>
    <n v="7"/>
    <s v="02-07"/>
    <x v="1"/>
  </r>
  <r>
    <d v="2014-02-08T00:00:00"/>
    <n v="34"/>
    <n v="58.29"/>
    <n v="58.43"/>
    <n v="43.37"/>
    <s v="05/02/2014"/>
    <x v="1"/>
    <n v="2"/>
    <n v="8"/>
    <s v="02-08"/>
    <x v="0"/>
  </r>
  <r>
    <d v="2014-02-09T00:00:00"/>
    <n v="69"/>
    <n v="61.79"/>
    <n v="61.99"/>
    <n v="48.37"/>
    <s v="05/02/2014"/>
    <x v="1"/>
    <n v="2"/>
    <n v="9"/>
    <s v="02-09"/>
    <x v="1"/>
  </r>
  <r>
    <d v="2014-02-10T00:00:00"/>
    <n v="62"/>
    <n v="59.48"/>
    <n v="59.79"/>
    <n v="48.12"/>
    <s v="05/02/2014"/>
    <x v="1"/>
    <n v="2"/>
    <n v="10"/>
    <s v="02-10"/>
    <x v="1"/>
  </r>
  <r>
    <d v="2014-02-11T00:00:00"/>
    <n v="42"/>
    <n v="65.150000000000006"/>
    <n v="65.180000000000007"/>
    <n v="43.62"/>
    <s v="05/02/2014"/>
    <x v="1"/>
    <n v="2"/>
    <n v="11"/>
    <s v="02-11"/>
    <x v="0"/>
  </r>
  <r>
    <d v="2014-02-12T00:00:00"/>
    <n v="41"/>
    <n v="57.29"/>
    <n v="59.92"/>
    <n v="56.5"/>
    <s v="12/02/2014"/>
    <x v="1"/>
    <n v="2"/>
    <n v="12"/>
    <s v="02-12"/>
    <x v="0"/>
  </r>
  <r>
    <d v="2014-02-13T00:00:00"/>
    <n v="57"/>
    <n v="59.42"/>
    <n v="59.55"/>
    <n v="44.21"/>
    <s v="12/02/2014"/>
    <x v="1"/>
    <n v="2"/>
    <n v="13"/>
    <s v="02-13"/>
    <x v="0"/>
  </r>
  <r>
    <d v="2014-02-14T00:00:00"/>
    <n v="65"/>
    <n v="61.78"/>
    <n v="61.89"/>
    <n v="45.82"/>
    <s v="12/02/2014"/>
    <x v="1"/>
    <n v="2"/>
    <n v="14"/>
    <s v="02-14"/>
    <x v="1"/>
  </r>
  <r>
    <d v="2014-02-15T00:00:00"/>
    <n v="33"/>
    <n v="58.61"/>
    <n v="58.67"/>
    <n v="40.200000000000003"/>
    <s v="12/02/2014"/>
    <x v="1"/>
    <n v="2"/>
    <n v="15"/>
    <s v="02-15"/>
    <x v="0"/>
  </r>
  <r>
    <d v="2014-02-16T00:00:00"/>
    <n v="54"/>
    <n v="60.36"/>
    <n v="60.47"/>
    <n v="44.39"/>
    <s v="12/02/2014"/>
    <x v="1"/>
    <n v="2"/>
    <n v="16"/>
    <s v="02-16"/>
    <x v="0"/>
  </r>
  <r>
    <d v="2014-02-17T00:00:00"/>
    <n v="60"/>
    <n v="60.32"/>
    <n v="60.49"/>
    <n v="46.31"/>
    <s v="12/02/2014"/>
    <x v="1"/>
    <n v="2"/>
    <n v="17"/>
    <s v="02-17"/>
    <x v="0"/>
  </r>
  <r>
    <d v="2014-02-18T00:00:00"/>
    <n v="53"/>
    <n v="61.01"/>
    <n v="61.38"/>
    <n v="50.49"/>
    <s v="12/02/2014"/>
    <x v="1"/>
    <n v="2"/>
    <n v="18"/>
    <s v="02-18"/>
    <x v="0"/>
  </r>
  <r>
    <d v="2014-02-19T00:00:00"/>
    <n v="52"/>
    <n v="59.8"/>
    <n v="60.03"/>
    <n v="47.28"/>
    <s v="19/02/2014"/>
    <x v="1"/>
    <n v="2"/>
    <n v="19"/>
    <s v="02-19"/>
    <x v="0"/>
  </r>
  <r>
    <d v="2014-02-20T00:00:00"/>
    <n v="62"/>
    <n v="59.86"/>
    <n v="60.31"/>
    <n v="50.21"/>
    <s v="19/02/2014"/>
    <x v="1"/>
    <n v="2"/>
    <n v="20"/>
    <s v="02-20"/>
    <x v="1"/>
  </r>
  <r>
    <d v="2014-02-21T00:00:00"/>
    <n v="64"/>
    <n v="62.34"/>
    <n v="62.41"/>
    <n v="44.5"/>
    <s v="19/02/2014"/>
    <x v="1"/>
    <n v="2"/>
    <n v="21"/>
    <s v="02-21"/>
    <x v="1"/>
  </r>
  <r>
    <d v="2014-02-22T00:00:00"/>
    <n v="52"/>
    <n v="60.01"/>
    <n v="60.51"/>
    <n v="50.94"/>
    <s v="19/02/2014"/>
    <x v="1"/>
    <n v="2"/>
    <n v="22"/>
    <s v="02-22"/>
    <x v="0"/>
  </r>
  <r>
    <d v="2014-02-23T00:00:00"/>
    <n v="48"/>
    <n v="60.5"/>
    <n v="60.56"/>
    <n v="42.38"/>
    <s v="19/02/2014"/>
    <x v="1"/>
    <n v="2"/>
    <n v="23"/>
    <s v="02-23"/>
    <x v="0"/>
  </r>
  <r>
    <d v="2014-02-24T00:00:00"/>
    <n v="60"/>
    <n v="61.12"/>
    <n v="61.71"/>
    <n v="52.78"/>
    <s v="19/02/2014"/>
    <x v="1"/>
    <n v="2"/>
    <n v="24"/>
    <s v="02-24"/>
    <x v="0"/>
  </r>
  <r>
    <d v="2014-02-25T00:00:00"/>
    <n v="42"/>
    <n v="57.87"/>
    <n v="58.7"/>
    <n v="51.07"/>
    <s v="19/02/2014"/>
    <x v="1"/>
    <n v="2"/>
    <n v="25"/>
    <s v="02-25"/>
    <x v="0"/>
  </r>
  <r>
    <d v="2014-02-26T00:00:00"/>
    <n v="68"/>
    <n v="59.27"/>
    <n v="59.43"/>
    <n v="44.95"/>
    <s v="26/02/2014"/>
    <x v="1"/>
    <n v="2"/>
    <n v="26"/>
    <s v="02-26"/>
    <x v="1"/>
  </r>
  <r>
    <d v="2014-02-27T00:00:00"/>
    <n v="61"/>
    <n v="60.82"/>
    <n v="61.06"/>
    <n v="48.37"/>
    <s v="26/02/2014"/>
    <x v="1"/>
    <n v="2"/>
    <n v="27"/>
    <s v="02-27"/>
    <x v="1"/>
  </r>
  <r>
    <d v="2014-02-28T00:00:00"/>
    <n v="70"/>
    <n v="61.17"/>
    <n v="61.23"/>
    <n v="42.45"/>
    <s v="26/02/2014"/>
    <x v="1"/>
    <n v="2"/>
    <n v="28"/>
    <s v="02-28"/>
    <x v="1"/>
  </r>
  <r>
    <d v="2014-03-01T00:00:00"/>
    <n v="43"/>
    <n v="58.94"/>
    <n v="59.07"/>
    <n v="44.07"/>
    <s v="26/02/2014"/>
    <x v="1"/>
    <n v="3"/>
    <n v="1"/>
    <s v="03-01"/>
    <x v="0"/>
  </r>
  <r>
    <d v="2014-03-02T00:00:00"/>
    <n v="48"/>
    <n v="63.13"/>
    <n v="63.17"/>
    <n v="42.42"/>
    <s v="26/02/2014"/>
    <x v="1"/>
    <n v="3"/>
    <n v="2"/>
    <s v="03-02"/>
    <x v="0"/>
  </r>
  <r>
    <d v="2014-03-03T00:00:00"/>
    <n v="63"/>
    <n v="59.94"/>
    <n v="60.07"/>
    <n v="44.84"/>
    <s v="26/02/2014"/>
    <x v="1"/>
    <n v="3"/>
    <n v="3"/>
    <s v="03-03"/>
    <x v="1"/>
  </r>
  <r>
    <d v="2014-03-04T00:00:00"/>
    <n v="67"/>
    <n v="60.76"/>
    <n v="61.63"/>
    <n v="54.18"/>
    <s v="26/02/2014"/>
    <x v="1"/>
    <n v="3"/>
    <n v="4"/>
    <s v="03-04"/>
    <x v="1"/>
  </r>
  <r>
    <d v="2014-03-05T00:00:00"/>
    <n v="63"/>
    <n v="60.37"/>
    <n v="60.65"/>
    <n v="48.48"/>
    <s v="05/03/2014"/>
    <x v="1"/>
    <n v="3"/>
    <n v="5"/>
    <s v="03-05"/>
    <x v="1"/>
  </r>
  <r>
    <d v="2014-03-06T00:00:00"/>
    <n v="53"/>
    <n v="59.41"/>
    <n v="59.95"/>
    <n v="50.67"/>
    <s v="05/03/2014"/>
    <x v="1"/>
    <n v="3"/>
    <n v="6"/>
    <s v="03-06"/>
    <x v="0"/>
  </r>
  <r>
    <d v="2014-03-07T00:00:00"/>
    <n v="66"/>
    <n v="60.01"/>
    <n v="60.35"/>
    <n v="49.09"/>
    <s v="05/03/2014"/>
    <x v="1"/>
    <n v="3"/>
    <n v="7"/>
    <s v="03-07"/>
    <x v="1"/>
  </r>
  <r>
    <d v="2014-03-08T00:00:00"/>
    <n v="46"/>
    <n v="58.65"/>
    <n v="58.72"/>
    <n v="40.67"/>
    <s v="05/03/2014"/>
    <x v="1"/>
    <n v="3"/>
    <n v="8"/>
    <s v="03-08"/>
    <x v="0"/>
  </r>
  <r>
    <d v="2014-03-09T00:00:00"/>
    <n v="69"/>
    <n v="61.93"/>
    <n v="62.06"/>
    <n v="46.87"/>
    <s v="05/03/2014"/>
    <x v="1"/>
    <n v="3"/>
    <n v="9"/>
    <s v="03-09"/>
    <x v="1"/>
  </r>
  <r>
    <d v="2014-03-10T00:00:00"/>
    <n v="53"/>
    <n v="60.28"/>
    <n v="61.18"/>
    <n v="53.91"/>
    <s v="05/03/2014"/>
    <x v="1"/>
    <n v="3"/>
    <n v="10"/>
    <s v="03-10"/>
    <x v="0"/>
  </r>
  <r>
    <d v="2014-03-11T00:00:00"/>
    <n v="46"/>
    <n v="59.51"/>
    <n v="60.13"/>
    <n v="51.39"/>
    <s v="05/03/2014"/>
    <x v="1"/>
    <n v="3"/>
    <n v="11"/>
    <s v="03-11"/>
    <x v="0"/>
  </r>
  <r>
    <d v="2014-03-12T00:00:00"/>
    <n v="64"/>
    <n v="59.77"/>
    <n v="60.48"/>
    <n v="52.3"/>
    <s v="12/03/2014"/>
    <x v="1"/>
    <n v="3"/>
    <n v="12"/>
    <s v="03-12"/>
    <x v="1"/>
  </r>
  <r>
    <d v="2014-03-13T00:00:00"/>
    <n v="44"/>
    <n v="58.04"/>
    <n v="58.17"/>
    <n v="43.07"/>
    <s v="12/03/2014"/>
    <x v="1"/>
    <n v="3"/>
    <n v="13"/>
    <s v="03-13"/>
    <x v="0"/>
  </r>
  <r>
    <d v="2014-03-14T00:00:00"/>
    <n v="64"/>
    <n v="59.88"/>
    <n v="60.1"/>
    <n v="47.02"/>
    <s v="12/03/2014"/>
    <x v="1"/>
    <n v="3"/>
    <n v="14"/>
    <s v="03-14"/>
    <x v="1"/>
  </r>
  <r>
    <d v="2014-03-15T00:00:00"/>
    <n v="40"/>
    <n v="58.4"/>
    <n v="58.88"/>
    <n v="49.06"/>
    <s v="12/03/2014"/>
    <x v="1"/>
    <n v="3"/>
    <n v="15"/>
    <s v="03-15"/>
    <x v="0"/>
  </r>
  <r>
    <d v="2014-03-16T00:00:00"/>
    <n v="59"/>
    <n v="61.92"/>
    <n v="61.93"/>
    <n v="36.61"/>
    <s v="12/03/2014"/>
    <x v="1"/>
    <n v="3"/>
    <n v="16"/>
    <s v="03-16"/>
    <x v="0"/>
  </r>
  <r>
    <d v="2014-03-17T00:00:00"/>
    <n v="53"/>
    <n v="60.84"/>
    <n v="61.13"/>
    <n v="49.31"/>
    <s v="12/03/2014"/>
    <x v="1"/>
    <n v="3"/>
    <n v="17"/>
    <s v="03-17"/>
    <x v="0"/>
  </r>
  <r>
    <d v="2014-03-18T00:00:00"/>
    <n v="57"/>
    <n v="60.5"/>
    <n v="60.76"/>
    <n v="48.46"/>
    <s v="12/03/2014"/>
    <x v="1"/>
    <n v="3"/>
    <n v="18"/>
    <s v="03-18"/>
    <x v="0"/>
  </r>
  <r>
    <d v="2014-03-19T00:00:00"/>
    <n v="51"/>
    <n v="60.26"/>
    <n v="60.48"/>
    <n v="47.46"/>
    <s v="19/03/2014"/>
    <x v="1"/>
    <n v="3"/>
    <n v="19"/>
    <s v="03-19"/>
    <x v="0"/>
  </r>
  <r>
    <d v="2014-03-20T00:00:00"/>
    <n v="64"/>
    <n v="59.16"/>
    <n v="59.48"/>
    <n v="48.07"/>
    <s v="19/03/2014"/>
    <x v="1"/>
    <n v="3"/>
    <n v="20"/>
    <s v="03-20"/>
    <x v="1"/>
  </r>
  <r>
    <d v="2014-03-21T00:00:00"/>
    <n v="69"/>
    <n v="60.94"/>
    <n v="61.28"/>
    <n v="50"/>
    <s v="19/03/2014"/>
    <x v="1"/>
    <n v="3"/>
    <n v="21"/>
    <s v="03-21"/>
    <x v="1"/>
  </r>
  <r>
    <d v="2014-03-22T00:00:00"/>
    <n v="42"/>
    <n v="58.46"/>
    <n v="58.91"/>
    <n v="48.81"/>
    <s v="19/03/2014"/>
    <x v="1"/>
    <n v="3"/>
    <n v="22"/>
    <s v="03-22"/>
    <x v="0"/>
  </r>
  <r>
    <d v="2014-03-23T00:00:00"/>
    <n v="79"/>
    <n v="62.43"/>
    <n v="63.85"/>
    <n v="58.3"/>
    <s v="19/03/2014"/>
    <x v="1"/>
    <n v="3"/>
    <n v="23"/>
    <s v="03-23"/>
    <x v="1"/>
  </r>
  <r>
    <d v="2014-03-24T00:00:00"/>
    <n v="40"/>
    <n v="61.58"/>
    <n v="63.02"/>
    <n v="57.54"/>
    <s v="19/03/2014"/>
    <x v="1"/>
    <n v="3"/>
    <n v="24"/>
    <s v="03-24"/>
    <x v="0"/>
  </r>
  <r>
    <d v="2014-03-25T00:00:00"/>
    <n v="60"/>
    <n v="58.85"/>
    <n v="60.16"/>
    <n v="54.32"/>
    <s v="19/03/2014"/>
    <x v="1"/>
    <n v="3"/>
    <n v="25"/>
    <s v="03-25"/>
    <x v="1"/>
  </r>
  <r>
    <d v="2014-03-26T00:00:00"/>
    <n v="60"/>
    <n v="59.22"/>
    <n v="59.45"/>
    <n v="46.48"/>
    <s v="26/03/2014"/>
    <x v="1"/>
    <n v="3"/>
    <n v="26"/>
    <s v="03-26"/>
    <x v="1"/>
  </r>
  <r>
    <d v="2014-03-27T00:00:00"/>
    <n v="64"/>
    <n v="60.24"/>
    <n v="60.42"/>
    <n v="46.51"/>
    <s v="26/03/2014"/>
    <x v="1"/>
    <n v="3"/>
    <n v="27"/>
    <s v="03-27"/>
    <x v="1"/>
  </r>
  <r>
    <d v="2014-03-28T00:00:00"/>
    <n v="72"/>
    <n v="60.86"/>
    <n v="61.11"/>
    <n v="48.57"/>
    <s v="26/03/2014"/>
    <x v="1"/>
    <n v="3"/>
    <n v="28"/>
    <s v="03-28"/>
    <x v="1"/>
  </r>
  <r>
    <d v="2014-03-29T00:00:00"/>
    <n v="42"/>
    <n v="58.52"/>
    <n v="58.87"/>
    <n v="47.74"/>
    <s v="26/03/2014"/>
    <x v="1"/>
    <n v="3"/>
    <n v="29"/>
    <s v="03-29"/>
    <x v="0"/>
  </r>
  <r>
    <d v="2014-03-30T00:00:00"/>
    <n v="53"/>
    <n v="60.38"/>
    <n v="60.43"/>
    <n v="41.34"/>
    <s v="26/03/2014"/>
    <x v="1"/>
    <n v="3"/>
    <n v="30"/>
    <s v="03-30"/>
    <x v="0"/>
  </r>
  <r>
    <d v="2014-03-31T00:00:00"/>
    <n v="53"/>
    <n v="59.39"/>
    <n v="59.56"/>
    <n v="45.49"/>
    <s v="26/03/2014"/>
    <x v="1"/>
    <n v="3"/>
    <n v="31"/>
    <s v="03-31"/>
    <x v="0"/>
  </r>
  <r>
    <d v="2014-04-01T00:00:00"/>
    <n v="56"/>
    <n v="59.02"/>
    <n v="59.13"/>
    <n v="43.22"/>
    <s v="26/03/2014"/>
    <x v="1"/>
    <n v="4"/>
    <n v="1"/>
    <s v="04-01"/>
    <x v="0"/>
  </r>
  <r>
    <d v="2014-04-02T00:00:00"/>
    <n v="74"/>
    <n v="62.29"/>
    <n v="62.55"/>
    <n v="50.21"/>
    <s v="02/04/2014"/>
    <x v="1"/>
    <n v="4"/>
    <n v="2"/>
    <s v="04-02"/>
    <x v="1"/>
  </r>
  <r>
    <d v="2014-04-03T00:00:00"/>
    <n v="64"/>
    <n v="60.51"/>
    <n v="60.72"/>
    <n v="47.41"/>
    <s v="02/04/2014"/>
    <x v="1"/>
    <n v="4"/>
    <n v="3"/>
    <s v="04-03"/>
    <x v="1"/>
  </r>
  <r>
    <d v="2014-04-04T00:00:00"/>
    <n v="95"/>
    <n v="62.04"/>
    <n v="62.32"/>
    <n v="50.27"/>
    <s v="02/04/2014"/>
    <x v="1"/>
    <n v="4"/>
    <n v="4"/>
    <s v="04-04"/>
    <x v="1"/>
  </r>
  <r>
    <d v="2014-04-05T00:00:00"/>
    <n v="49"/>
    <n v="62.38"/>
    <n v="62.49"/>
    <n v="46.51"/>
    <s v="02/04/2014"/>
    <x v="1"/>
    <n v="4"/>
    <n v="5"/>
    <s v="04-05"/>
    <x v="0"/>
  </r>
  <r>
    <d v="2014-04-06T00:00:00"/>
    <n v="54"/>
    <n v="62.9"/>
    <n v="62.98"/>
    <n v="45.22"/>
    <s v="02/04/2014"/>
    <x v="1"/>
    <n v="4"/>
    <n v="6"/>
    <s v="04-06"/>
    <x v="0"/>
  </r>
  <r>
    <d v="2014-04-07T00:00:00"/>
    <n v="64"/>
    <n v="61.09"/>
    <n v="61.31"/>
    <n v="48.12"/>
    <s v="02/04/2014"/>
    <x v="1"/>
    <n v="4"/>
    <n v="7"/>
    <s v="04-07"/>
    <x v="1"/>
  </r>
  <r>
    <d v="2014-04-08T00:00:00"/>
    <n v="52"/>
    <n v="60.53"/>
    <n v="61.22"/>
    <n v="52.89"/>
    <s v="02/04/2014"/>
    <x v="1"/>
    <n v="4"/>
    <n v="8"/>
    <s v="04-08"/>
    <x v="0"/>
  </r>
  <r>
    <d v="2014-04-09T00:00:00"/>
    <n v="70"/>
    <n v="59.53"/>
    <n v="59.6"/>
    <n v="42.04"/>
    <s v="09/04/2014"/>
    <x v="1"/>
    <n v="4"/>
    <n v="9"/>
    <s v="04-09"/>
    <x v="1"/>
  </r>
  <r>
    <d v="2014-04-10T00:00:00"/>
    <n v="75"/>
    <n v="61.5"/>
    <n v="61.97"/>
    <n v="52.07"/>
    <s v="09/04/2014"/>
    <x v="1"/>
    <n v="4"/>
    <n v="10"/>
    <s v="04-10"/>
    <x v="1"/>
  </r>
  <r>
    <d v="2014-04-11T00:00:00"/>
    <n v="79"/>
    <n v="60.44"/>
    <n v="60.46"/>
    <n v="37.380000000000003"/>
    <s v="09/04/2014"/>
    <x v="1"/>
    <n v="4"/>
    <n v="11"/>
    <s v="04-11"/>
    <x v="1"/>
  </r>
  <r>
    <d v="2014-04-12T00:00:00"/>
    <n v="42"/>
    <n v="58.64"/>
    <n v="58.82"/>
    <n v="44.91"/>
    <s v="09/04/2014"/>
    <x v="1"/>
    <n v="4"/>
    <n v="12"/>
    <s v="04-12"/>
    <x v="0"/>
  </r>
  <r>
    <d v="2014-04-13T00:00:00"/>
    <n v="55"/>
    <n v="60.79"/>
    <n v="60.89"/>
    <n v="44.14"/>
    <s v="09/04/2014"/>
    <x v="1"/>
    <n v="4"/>
    <n v="13"/>
    <s v="04-13"/>
    <x v="0"/>
  </r>
  <r>
    <d v="2014-04-14T00:00:00"/>
    <n v="59"/>
    <n v="61.46"/>
    <n v="61.66"/>
    <n v="48.29"/>
    <s v="09/04/2014"/>
    <x v="1"/>
    <n v="4"/>
    <n v="14"/>
    <s v="04-14"/>
    <x v="0"/>
  </r>
  <r>
    <d v="2014-04-15T00:00:00"/>
    <n v="87"/>
    <n v="60.8"/>
    <n v="60.95"/>
    <n v="46.28"/>
    <s v="09/04/2014"/>
    <x v="1"/>
    <n v="4"/>
    <n v="15"/>
    <s v="04-15"/>
    <x v="1"/>
  </r>
  <r>
    <d v="2014-04-16T00:00:00"/>
    <n v="77"/>
    <n v="62.04"/>
    <n v="62.17"/>
    <n v="46.83"/>
    <s v="16/04/2014"/>
    <x v="1"/>
    <n v="4"/>
    <n v="16"/>
    <s v="04-16"/>
    <x v="1"/>
  </r>
  <r>
    <d v="2014-04-17T00:00:00"/>
    <n v="61"/>
    <n v="60.45"/>
    <n v="61.24"/>
    <n v="53.45"/>
    <s v="16/04/2014"/>
    <x v="1"/>
    <n v="4"/>
    <n v="17"/>
    <s v="04-17"/>
    <x v="1"/>
  </r>
  <r>
    <d v="2014-04-18T00:00:00"/>
    <n v="60"/>
    <n v="60.38"/>
    <n v="60.41"/>
    <n v="39.26"/>
    <s v="16/04/2014"/>
    <x v="1"/>
    <n v="4"/>
    <n v="18"/>
    <s v="04-18"/>
    <x v="0"/>
  </r>
  <r>
    <d v="2014-04-19T00:00:00"/>
    <n v="78"/>
    <n v="61.42"/>
    <n v="61.49"/>
    <n v="43.68"/>
    <s v="16/04/2014"/>
    <x v="1"/>
    <n v="4"/>
    <n v="19"/>
    <s v="04-19"/>
    <x v="1"/>
  </r>
  <r>
    <d v="2014-04-20T00:00:00"/>
    <n v="59"/>
    <n v="61.87"/>
    <n v="61.9"/>
    <n v="40.119999999999997"/>
    <s v="16/04/2014"/>
    <x v="1"/>
    <n v="4"/>
    <n v="20"/>
    <s v="04-20"/>
    <x v="0"/>
  </r>
  <r>
    <d v="2014-04-21T00:00:00"/>
    <n v="52"/>
    <n v="60.96"/>
    <n v="61.11"/>
    <n v="46.28"/>
    <s v="16/04/2014"/>
    <x v="1"/>
    <n v="4"/>
    <n v="21"/>
    <s v="04-21"/>
    <x v="0"/>
  </r>
  <r>
    <d v="2014-04-22T00:00:00"/>
    <n v="60"/>
    <n v="61.49"/>
    <n v="62.04"/>
    <n v="52.86"/>
    <s v="16/04/2014"/>
    <x v="1"/>
    <n v="4"/>
    <n v="22"/>
    <s v="04-22"/>
    <x v="0"/>
  </r>
  <r>
    <d v="2014-04-23T00:00:00"/>
    <n v="62"/>
    <n v="61.05"/>
    <n v="61.54"/>
    <n v="51.82"/>
    <s v="23/04/2014"/>
    <x v="1"/>
    <n v="4"/>
    <n v="23"/>
    <s v="04-23"/>
    <x v="1"/>
  </r>
  <r>
    <d v="2014-04-24T00:00:00"/>
    <n v="71"/>
    <n v="60.87"/>
    <n v="61.21"/>
    <n v="50.08"/>
    <s v="23/04/2014"/>
    <x v="1"/>
    <n v="4"/>
    <n v="24"/>
    <s v="04-24"/>
    <x v="1"/>
  </r>
  <r>
    <d v="2014-04-25T00:00:00"/>
    <n v="73"/>
    <n v="61.59"/>
    <n v="61.62"/>
    <n v="40.25"/>
    <s v="23/04/2014"/>
    <x v="1"/>
    <n v="4"/>
    <n v="25"/>
    <s v="04-25"/>
    <x v="1"/>
  </r>
  <r>
    <d v="2014-04-26T00:00:00"/>
    <n v="60"/>
    <n v="62.1"/>
    <n v="62.4"/>
    <n v="50.68"/>
    <s v="23/04/2014"/>
    <x v="1"/>
    <n v="4"/>
    <n v="26"/>
    <s v="04-26"/>
    <x v="0"/>
  </r>
  <r>
    <d v="2014-04-27T00:00:00"/>
    <n v="74"/>
    <n v="63.48"/>
    <n v="63.97"/>
    <n v="54.2"/>
    <s v="23/04/2014"/>
    <x v="1"/>
    <n v="4"/>
    <n v="27"/>
    <s v="04-27"/>
    <x v="1"/>
  </r>
  <r>
    <d v="2014-04-28T00:00:00"/>
    <n v="76"/>
    <n v="63.15"/>
    <n v="64.31"/>
    <n v="58.03"/>
    <s v="23/04/2014"/>
    <x v="1"/>
    <n v="4"/>
    <n v="28"/>
    <s v="04-28"/>
    <x v="1"/>
  </r>
  <r>
    <d v="2014-04-29T00:00:00"/>
    <n v="66"/>
    <n v="61.58"/>
    <n v="61.99"/>
    <n v="51.58"/>
    <s v="23/04/2014"/>
    <x v="1"/>
    <n v="4"/>
    <n v="29"/>
    <s v="04-29"/>
    <x v="1"/>
  </r>
  <r>
    <d v="2014-04-30T00:00:00"/>
    <n v="73"/>
    <n v="61.89"/>
    <n v="62.3"/>
    <n v="51.89"/>
    <s v="30/04/2014"/>
    <x v="1"/>
    <n v="4"/>
    <n v="30"/>
    <s v="04-30"/>
    <x v="1"/>
  </r>
  <r>
    <d v="2014-05-01T00:00:00"/>
    <n v="67"/>
    <n v="62.4"/>
    <n v="62.49"/>
    <n v="43.25"/>
    <s v="30/04/2014"/>
    <x v="1"/>
    <n v="5"/>
    <n v="1"/>
    <s v="05-01"/>
    <x v="1"/>
  </r>
  <r>
    <d v="2014-05-02T00:00:00"/>
    <n v="60"/>
    <n v="61.09"/>
    <n v="61.27"/>
    <n v="43.72"/>
    <s v="30/04/2014"/>
    <x v="1"/>
    <n v="5"/>
    <n v="2"/>
    <s v="05-02"/>
    <x v="0"/>
  </r>
  <r>
    <d v="2014-05-03T00:00:00"/>
    <n v="56"/>
    <n v="61.48"/>
    <n v="61.88"/>
    <n v="46.62"/>
    <s v="30/04/2014"/>
    <x v="1"/>
    <n v="5"/>
    <n v="3"/>
    <s v="05-03"/>
    <x v="0"/>
  </r>
  <r>
    <d v="2014-05-04T00:00:00"/>
    <n v="72"/>
    <n v="62.3"/>
    <n v="62.52"/>
    <n v="48.07"/>
    <s v="30/04/2014"/>
    <x v="1"/>
    <n v="5"/>
    <n v="4"/>
    <s v="05-04"/>
    <x v="1"/>
  </r>
  <r>
    <d v="2014-05-05T00:00:00"/>
    <n v="81"/>
    <n v="60.89"/>
    <n v="61.07"/>
    <n v="42.96"/>
    <s v="30/04/2014"/>
    <x v="1"/>
    <n v="5"/>
    <n v="5"/>
    <s v="05-05"/>
    <x v="1"/>
  </r>
  <r>
    <d v="2014-05-06T00:00:00"/>
    <n v="74"/>
    <n v="60.62"/>
    <n v="61"/>
    <n v="49.13"/>
    <s v="30/04/2014"/>
    <x v="1"/>
    <n v="5"/>
    <n v="6"/>
    <s v="05-06"/>
    <x v="1"/>
  </r>
  <r>
    <d v="2014-05-07T00:00:00"/>
    <n v="77"/>
    <n v="61.81"/>
    <n v="62.06"/>
    <n v="49.19"/>
    <s v="07/05/2014"/>
    <x v="1"/>
    <n v="5"/>
    <n v="7"/>
    <s v="05-07"/>
    <x v="1"/>
  </r>
  <r>
    <d v="2014-05-08T00:00:00"/>
    <n v="55"/>
    <n v="59.29"/>
    <n v="59.73"/>
    <n v="46.51"/>
    <s v="07/05/2014"/>
    <x v="1"/>
    <n v="5"/>
    <n v="8"/>
    <s v="05-08"/>
    <x v="0"/>
  </r>
  <r>
    <d v="2014-05-09T00:00:00"/>
    <n v="84"/>
    <n v="62.29"/>
    <n v="63.07"/>
    <n v="51.38"/>
    <s v="07/05/2014"/>
    <x v="1"/>
    <n v="5"/>
    <n v="9"/>
    <s v="05-09"/>
    <x v="1"/>
  </r>
  <r>
    <d v="2014-05-10T00:00:00"/>
    <n v="73"/>
    <n v="61.43"/>
    <n v="61.52"/>
    <n v="42.25"/>
    <s v="07/05/2014"/>
    <x v="1"/>
    <n v="5"/>
    <n v="10"/>
    <s v="05-10"/>
    <x v="1"/>
  </r>
  <r>
    <d v="2014-05-11T00:00:00"/>
    <n v="81"/>
    <n v="62.28"/>
    <n v="62.72"/>
    <n v="48.03"/>
    <s v="07/05/2014"/>
    <x v="1"/>
    <n v="5"/>
    <n v="11"/>
    <s v="05-11"/>
    <x v="1"/>
  </r>
  <r>
    <d v="2014-05-12T00:00:00"/>
    <n v="83"/>
    <n v="63.77"/>
    <n v="63.85"/>
    <n v="46.46"/>
    <s v="07/05/2014"/>
    <x v="1"/>
    <n v="5"/>
    <n v="12"/>
    <s v="05-12"/>
    <x v="1"/>
  </r>
  <r>
    <d v="2014-05-13T00:00:00"/>
    <n v="74"/>
    <n v="62.48"/>
    <n v="62.62"/>
    <n v="47.8"/>
    <s v="07/05/2014"/>
    <x v="1"/>
    <n v="5"/>
    <n v="13"/>
    <s v="05-13"/>
    <x v="1"/>
  </r>
  <r>
    <d v="2014-05-14T00:00:00"/>
    <n v="86"/>
    <n v="62.26"/>
    <n v="62.6"/>
    <n v="49.79"/>
    <s v="14/05/2014"/>
    <x v="1"/>
    <n v="5"/>
    <n v="14"/>
    <s v="05-14"/>
    <x v="1"/>
  </r>
  <r>
    <d v="2014-05-15T00:00:00"/>
    <n v="73"/>
    <n v="62.36"/>
    <n v="62.88"/>
    <n v="50.64"/>
    <s v="14/05/2014"/>
    <x v="1"/>
    <n v="5"/>
    <n v="15"/>
    <s v="05-15"/>
    <x v="1"/>
  </r>
  <r>
    <d v="2014-05-16T00:00:00"/>
    <n v="55"/>
    <n v="58.76"/>
    <n v="62.76"/>
    <n v="59.9"/>
    <s v="14/05/2014"/>
    <x v="1"/>
    <n v="5"/>
    <n v="16"/>
    <s v="05-16"/>
    <x v="0"/>
  </r>
  <r>
    <d v="2014-05-17T00:00:00"/>
    <n v="71"/>
    <n v="61.4"/>
    <n v="62.16"/>
    <n v="54.22"/>
    <s v="14/05/2014"/>
    <x v="1"/>
    <n v="5"/>
    <n v="17"/>
    <s v="05-17"/>
    <x v="1"/>
  </r>
  <r>
    <d v="2014-05-18T00:00:00"/>
    <n v="63"/>
    <n v="61.29"/>
    <n v="61.34"/>
    <n v="42.24"/>
    <s v="14/05/2014"/>
    <x v="1"/>
    <n v="5"/>
    <n v="18"/>
    <s v="05-18"/>
    <x v="1"/>
  </r>
  <r>
    <d v="2014-05-19T00:00:00"/>
    <n v="67"/>
    <n v="61.87"/>
    <n v="61.99"/>
    <n v="45.63"/>
    <s v="14/05/2014"/>
    <x v="1"/>
    <n v="5"/>
    <n v="19"/>
    <s v="05-19"/>
    <x v="1"/>
  </r>
  <r>
    <d v="2014-05-20T00:00:00"/>
    <n v="80"/>
    <n v="61.52"/>
    <n v="61.67"/>
    <n v="46.85"/>
    <s v="14/05/2014"/>
    <x v="1"/>
    <n v="5"/>
    <n v="20"/>
    <s v="05-20"/>
    <x v="1"/>
  </r>
  <r>
    <d v="2014-05-21T00:00:00"/>
    <n v="80"/>
    <n v="60.97"/>
    <n v="61.04"/>
    <n v="42.94"/>
    <s v="21/05/2014"/>
    <x v="1"/>
    <n v="5"/>
    <n v="21"/>
    <s v="05-21"/>
    <x v="1"/>
  </r>
  <r>
    <d v="2014-05-22T00:00:00"/>
    <n v="63"/>
    <n v="59.9"/>
    <n v="60.52"/>
    <n v="51.76"/>
    <s v="21/05/2014"/>
    <x v="1"/>
    <n v="5"/>
    <n v="22"/>
    <s v="05-22"/>
    <x v="1"/>
  </r>
  <r>
    <d v="2014-05-23T00:00:00"/>
    <n v="85"/>
    <n v="62.84"/>
    <n v="62.86"/>
    <n v="40.04"/>
    <s v="21/05/2014"/>
    <x v="1"/>
    <n v="5"/>
    <n v="23"/>
    <s v="05-23"/>
    <x v="1"/>
  </r>
  <r>
    <d v="2014-05-24T00:00:00"/>
    <n v="51"/>
    <n v="60.42"/>
    <n v="60.47"/>
    <n v="40.96"/>
    <s v="21/05/2014"/>
    <x v="1"/>
    <n v="5"/>
    <n v="24"/>
    <s v="05-24"/>
    <x v="0"/>
  </r>
  <r>
    <d v="2014-05-25T00:00:00"/>
    <n v="65"/>
    <n v="61.96"/>
    <n v="62.05"/>
    <n v="45.25"/>
    <s v="21/05/2014"/>
    <x v="1"/>
    <n v="5"/>
    <n v="25"/>
    <s v="05-25"/>
    <x v="1"/>
  </r>
  <r>
    <d v="2014-05-26T00:00:00"/>
    <n v="81"/>
    <n v="63.78"/>
    <n v="63.87"/>
    <n v="46.94"/>
    <s v="21/05/2014"/>
    <x v="1"/>
    <n v="5"/>
    <n v="26"/>
    <s v="05-26"/>
    <x v="1"/>
  </r>
  <r>
    <d v="2014-05-27T00:00:00"/>
    <n v="85"/>
    <n v="62.99"/>
    <n v="63.15"/>
    <n v="48.24"/>
    <s v="21/05/2014"/>
    <x v="1"/>
    <n v="5"/>
    <n v="27"/>
    <s v="05-27"/>
    <x v="1"/>
  </r>
  <r>
    <d v="2014-05-28T00:00:00"/>
    <n v="96"/>
    <n v="62.48"/>
    <n v="62.58"/>
    <n v="46.46"/>
    <s v="28/05/2014"/>
    <x v="1"/>
    <n v="5"/>
    <n v="28"/>
    <s v="05-28"/>
    <x v="1"/>
  </r>
  <r>
    <d v="2014-05-29T00:00:00"/>
    <n v="63"/>
    <n v="62.04"/>
    <n v="62.16"/>
    <n v="46.41"/>
    <s v="28/05/2014"/>
    <x v="1"/>
    <n v="5"/>
    <n v="29"/>
    <s v="05-29"/>
    <x v="1"/>
  </r>
  <r>
    <d v="2014-05-30T00:00:00"/>
    <n v="62"/>
    <n v="62.47"/>
    <n v="62.56"/>
    <n v="42.32"/>
    <s v="28/05/2014"/>
    <x v="1"/>
    <n v="5"/>
    <n v="30"/>
    <s v="05-30"/>
    <x v="0"/>
  </r>
  <r>
    <d v="2014-05-31T00:00:00"/>
    <n v="73"/>
    <n v="62.64"/>
    <n v="62.7"/>
    <n v="44.43"/>
    <s v="28/05/2014"/>
    <x v="1"/>
    <n v="5"/>
    <n v="31"/>
    <s v="05-31"/>
    <x v="1"/>
  </r>
  <r>
    <d v="2014-06-01T00:00:00"/>
    <n v="75"/>
    <n v="62.53"/>
    <n v="62.54"/>
    <n v="37.1"/>
    <s v="28/05/2014"/>
    <x v="1"/>
    <n v="6"/>
    <n v="1"/>
    <s v="06-01"/>
    <x v="1"/>
  </r>
  <r>
    <d v="2014-06-02T00:00:00"/>
    <n v="80"/>
    <n v="61.25"/>
    <n v="61.29"/>
    <n v="30.35"/>
    <s v="28/05/2014"/>
    <x v="1"/>
    <n v="6"/>
    <n v="2"/>
    <s v="06-02"/>
    <x v="1"/>
  </r>
  <r>
    <d v="2014-06-03T00:00:00"/>
    <n v="72"/>
    <n v="61.61"/>
    <n v="61.79"/>
    <n v="47.85"/>
    <s v="28/05/2014"/>
    <x v="1"/>
    <n v="6"/>
    <n v="3"/>
    <s v="06-03"/>
    <x v="1"/>
  </r>
  <r>
    <d v="2014-06-04T00:00:00"/>
    <n v="70"/>
    <n v="61.8"/>
    <n v="61.87"/>
    <n v="43.95"/>
    <s v="04/06/2014"/>
    <x v="1"/>
    <n v="6"/>
    <n v="4"/>
    <s v="06-04"/>
    <x v="1"/>
  </r>
  <r>
    <d v="2014-06-05T00:00:00"/>
    <n v="77"/>
    <n v="62.14"/>
    <n v="62.18"/>
    <n v="42.11"/>
    <s v="04/06/2014"/>
    <x v="1"/>
    <n v="6"/>
    <n v="5"/>
    <s v="06-05"/>
    <x v="1"/>
  </r>
  <r>
    <d v="2014-06-06T00:00:00"/>
    <n v="66"/>
    <n v="62.19"/>
    <n v="63.23"/>
    <n v="49.58"/>
    <s v="04/06/2014"/>
    <x v="1"/>
    <n v="6"/>
    <n v="6"/>
    <s v="06-06"/>
    <x v="1"/>
  </r>
  <r>
    <d v="2014-06-07T00:00:00"/>
    <n v="74"/>
    <n v="62.51"/>
    <n v="63.46"/>
    <n v="52.94"/>
    <s v="04/06/2014"/>
    <x v="1"/>
    <n v="6"/>
    <n v="7"/>
    <s v="06-07"/>
    <x v="1"/>
  </r>
  <r>
    <d v="2014-06-08T00:00:00"/>
    <n v="79"/>
    <n v="61.54"/>
    <n v="61.84"/>
    <n v="50.05"/>
    <s v="04/06/2014"/>
    <x v="1"/>
    <n v="6"/>
    <n v="8"/>
    <s v="06-08"/>
    <x v="1"/>
  </r>
  <r>
    <d v="2014-06-09T00:00:00"/>
    <n v="70"/>
    <n v="62.15"/>
    <n v="62.24"/>
    <n v="44.97"/>
    <s v="04/06/2014"/>
    <x v="1"/>
    <n v="6"/>
    <n v="9"/>
    <s v="06-09"/>
    <x v="1"/>
  </r>
  <r>
    <d v="2014-06-10T00:00:00"/>
    <n v="69"/>
    <n v="60.61"/>
    <n v="60.88"/>
    <n v="48.67"/>
    <s v="04/06/2014"/>
    <x v="1"/>
    <n v="6"/>
    <n v="10"/>
    <s v="06-10"/>
    <x v="1"/>
  </r>
  <r>
    <d v="2014-06-11T00:00:00"/>
    <n v="68"/>
    <n v="61.09"/>
    <n v="61.19"/>
    <n v="44.07"/>
    <s v="11/06/2014"/>
    <x v="1"/>
    <n v="6"/>
    <n v="11"/>
    <s v="06-11"/>
    <x v="1"/>
  </r>
  <r>
    <d v="2014-06-12T00:00:00"/>
    <n v="68"/>
    <n v="61.2"/>
    <n v="61.43"/>
    <n v="48.11"/>
    <s v="11/06/2014"/>
    <x v="1"/>
    <n v="6"/>
    <n v="12"/>
    <s v="06-12"/>
    <x v="1"/>
  </r>
  <r>
    <d v="2014-06-13T00:00:00"/>
    <n v="75"/>
    <n v="61.77"/>
    <n v="61.96"/>
    <n v="41.7"/>
    <s v="11/06/2014"/>
    <x v="1"/>
    <n v="6"/>
    <n v="13"/>
    <s v="06-13"/>
    <x v="1"/>
  </r>
  <r>
    <d v="2014-06-14T00:00:00"/>
    <n v="59"/>
    <n v="62.85"/>
    <n v="63.52"/>
    <n v="49.87"/>
    <s v="11/06/2014"/>
    <x v="1"/>
    <n v="6"/>
    <n v="14"/>
    <s v="06-14"/>
    <x v="0"/>
  </r>
  <r>
    <d v="2014-06-15T00:00:00"/>
    <n v="78"/>
    <n v="64.39"/>
    <n v="64.73"/>
    <n v="44.05"/>
    <s v="11/06/2014"/>
    <x v="1"/>
    <n v="6"/>
    <n v="15"/>
    <s v="06-15"/>
    <x v="1"/>
  </r>
  <r>
    <d v="2014-06-16T00:00:00"/>
    <n v="89"/>
    <n v="63.03"/>
    <n v="63.27"/>
    <n v="50.48"/>
    <s v="11/06/2014"/>
    <x v="1"/>
    <n v="6"/>
    <n v="16"/>
    <s v="06-16"/>
    <x v="1"/>
  </r>
  <r>
    <d v="2014-06-17T00:00:00"/>
    <n v="65"/>
    <n v="62.12"/>
    <n v="62.21"/>
    <n v="45.41"/>
    <s v="11/06/2014"/>
    <x v="1"/>
    <n v="6"/>
    <n v="17"/>
    <s v="06-17"/>
    <x v="1"/>
  </r>
  <r>
    <d v="2014-06-18T00:00:00"/>
    <n v="88"/>
    <n v="62.58"/>
    <n v="62.84"/>
    <n v="49.41"/>
    <s v="18/06/2014"/>
    <x v="1"/>
    <n v="6"/>
    <n v="18"/>
    <s v="06-18"/>
    <x v="1"/>
  </r>
  <r>
    <d v="2014-06-19T00:00:00"/>
    <n v="84"/>
    <n v="63.51"/>
    <n v="63.59"/>
    <n v="46.08"/>
    <s v="18/06/2014"/>
    <x v="1"/>
    <n v="6"/>
    <n v="19"/>
    <s v="06-19"/>
    <x v="1"/>
  </r>
  <r>
    <d v="2014-06-20T00:00:00"/>
    <n v="86"/>
    <n v="62.7"/>
    <n v="62.78"/>
    <n v="45.37"/>
    <s v="18/06/2014"/>
    <x v="1"/>
    <n v="6"/>
    <n v="20"/>
    <s v="06-20"/>
    <x v="1"/>
  </r>
  <r>
    <d v="2014-06-21T00:00:00"/>
    <n v="80"/>
    <n v="63.7"/>
    <n v="63.83"/>
    <n v="46.74"/>
    <s v="18/06/2014"/>
    <x v="1"/>
    <n v="6"/>
    <n v="21"/>
    <s v="06-21"/>
    <x v="1"/>
  </r>
  <r>
    <d v="2014-06-22T00:00:00"/>
    <n v="63"/>
    <n v="62.57"/>
    <n v="62.88"/>
    <n v="51.23"/>
    <s v="18/06/2014"/>
    <x v="1"/>
    <n v="6"/>
    <n v="22"/>
    <s v="06-22"/>
    <x v="1"/>
  </r>
  <r>
    <d v="2014-06-23T00:00:00"/>
    <n v="98"/>
    <n v="63.04"/>
    <n v="63.3"/>
    <n v="50.98"/>
    <s v="18/06/2014"/>
    <x v="1"/>
    <n v="6"/>
    <n v="23"/>
    <s v="06-23"/>
    <x v="1"/>
  </r>
  <r>
    <d v="2014-06-24T00:00:00"/>
    <n v="65"/>
    <n v="62.62"/>
    <n v="62.75"/>
    <n v="47.57"/>
    <s v="18/06/2014"/>
    <x v="1"/>
    <n v="6"/>
    <n v="24"/>
    <s v="06-24"/>
    <x v="1"/>
  </r>
  <r>
    <d v="2014-06-25T00:00:00"/>
    <n v="86"/>
    <n v="64.11"/>
    <n v="65.11"/>
    <n v="49.2"/>
    <s v="25/06/2014"/>
    <x v="1"/>
    <n v="6"/>
    <n v="25"/>
    <s v="06-25"/>
    <x v="1"/>
  </r>
  <r>
    <d v="2014-06-26T00:00:00"/>
    <n v="81"/>
    <n v="63.5"/>
    <n v="63.57"/>
    <n v="45.63"/>
    <s v="25/06/2014"/>
    <x v="1"/>
    <n v="6"/>
    <n v="26"/>
    <s v="06-26"/>
    <x v="1"/>
  </r>
  <r>
    <d v="2014-06-27T00:00:00"/>
    <n v="84"/>
    <n v="62.87"/>
    <n v="63.82"/>
    <n v="48.61"/>
    <s v="25/06/2014"/>
    <x v="1"/>
    <n v="6"/>
    <n v="27"/>
    <s v="06-27"/>
    <x v="1"/>
  </r>
  <r>
    <d v="2014-06-28T00:00:00"/>
    <n v="68"/>
    <n v="62.61"/>
    <n v="62.76"/>
    <n v="46.95"/>
    <s v="25/06/2014"/>
    <x v="1"/>
    <n v="6"/>
    <n v="28"/>
    <s v="06-28"/>
    <x v="1"/>
  </r>
  <r>
    <d v="2014-06-29T00:00:00"/>
    <n v="85"/>
    <n v="62.86"/>
    <n v="63.13"/>
    <n v="44.2"/>
    <s v="25/06/2014"/>
    <x v="1"/>
    <n v="6"/>
    <n v="29"/>
    <s v="06-29"/>
    <x v="1"/>
  </r>
  <r>
    <d v="2014-06-30T00:00:00"/>
    <n v="87"/>
    <n v="62.36"/>
    <n v="64.77"/>
    <n v="53.65"/>
    <s v="25/06/2014"/>
    <x v="1"/>
    <n v="6"/>
    <n v="30"/>
    <s v="06-30"/>
    <x v="1"/>
  </r>
  <r>
    <d v="2014-07-01T00:00:00"/>
    <n v="66"/>
    <n v="60.72"/>
    <n v="61.18"/>
    <n v="51.21"/>
    <s v="25/06/2014"/>
    <x v="1"/>
    <n v="7"/>
    <n v="1"/>
    <s v="07-01"/>
    <x v="1"/>
  </r>
  <r>
    <d v="2014-07-02T00:00:00"/>
    <n v="99"/>
    <n v="64.22"/>
    <n v="64.36"/>
    <n v="49.31"/>
    <s v="02/07/2014"/>
    <x v="1"/>
    <n v="7"/>
    <n v="2"/>
    <s v="07-02"/>
    <x v="1"/>
  </r>
  <r>
    <d v="2014-07-03T00:00:00"/>
    <n v="83"/>
    <n v="63.62"/>
    <n v="63.88"/>
    <n v="42.98"/>
    <s v="02/07/2014"/>
    <x v="1"/>
    <n v="7"/>
    <n v="3"/>
    <s v="07-03"/>
    <x v="1"/>
  </r>
  <r>
    <d v="2014-07-04T00:00:00"/>
    <n v="78"/>
    <n v="62"/>
    <n v="62.23"/>
    <n v="48.72"/>
    <s v="02/07/2014"/>
    <x v="1"/>
    <n v="7"/>
    <n v="4"/>
    <s v="07-04"/>
    <x v="1"/>
  </r>
  <r>
    <d v="2014-07-05T00:00:00"/>
    <n v="81"/>
    <n v="63.16"/>
    <n v="63.45"/>
    <n v="51.46"/>
    <s v="02/07/2014"/>
    <x v="1"/>
    <n v="7"/>
    <n v="5"/>
    <s v="07-05"/>
    <x v="1"/>
  </r>
  <r>
    <d v="2014-07-06T00:00:00"/>
    <n v="73"/>
    <n v="63.14"/>
    <n v="63.22"/>
    <n v="46.19"/>
    <s v="02/07/2014"/>
    <x v="1"/>
    <n v="7"/>
    <n v="6"/>
    <s v="07-06"/>
    <x v="1"/>
  </r>
  <r>
    <d v="2014-07-07T00:00:00"/>
    <n v="69"/>
    <n v="61.89"/>
    <n v="61.98"/>
    <n v="45.03"/>
    <s v="02/07/2014"/>
    <x v="1"/>
    <n v="7"/>
    <n v="7"/>
    <s v="07-07"/>
    <x v="1"/>
  </r>
  <r>
    <d v="2014-07-08T00:00:00"/>
    <m/>
    <m/>
    <m/>
    <m/>
    <s v="02/07/2014"/>
    <x v="1"/>
    <n v="7"/>
    <n v="8"/>
    <s v="07-08"/>
    <x v="2"/>
  </r>
  <r>
    <d v="2014-07-09T00:00:00"/>
    <m/>
    <m/>
    <m/>
    <m/>
    <s v="09/07/2014"/>
    <x v="1"/>
    <n v="7"/>
    <n v="9"/>
    <s v="07-09"/>
    <x v="2"/>
  </r>
  <r>
    <d v="2014-07-10T00:00:00"/>
    <m/>
    <m/>
    <m/>
    <m/>
    <s v="09/07/2014"/>
    <x v="1"/>
    <n v="7"/>
    <n v="10"/>
    <s v="07-10"/>
    <x v="2"/>
  </r>
  <r>
    <d v="2014-07-11T00:00:00"/>
    <n v="63"/>
    <n v="61.3"/>
    <n v="61.71"/>
    <n v="51.27"/>
    <s v="09/07/2014"/>
    <x v="1"/>
    <n v="7"/>
    <n v="11"/>
    <s v="07-11"/>
    <x v="1"/>
  </r>
  <r>
    <d v="2014-07-12T00:00:00"/>
    <n v="72"/>
    <n v="63.44"/>
    <n v="63.99"/>
    <n v="50.03"/>
    <s v="09/07/2014"/>
    <x v="1"/>
    <n v="7"/>
    <n v="12"/>
    <s v="07-12"/>
    <x v="1"/>
  </r>
  <r>
    <d v="2014-07-13T00:00:00"/>
    <n v="69"/>
    <n v="63.69"/>
    <n v="63.77"/>
    <n v="46.61"/>
    <s v="09/07/2014"/>
    <x v="1"/>
    <n v="7"/>
    <n v="13"/>
    <s v="07-13"/>
    <x v="1"/>
  </r>
  <r>
    <d v="2014-07-14T00:00:00"/>
    <n v="65"/>
    <n v="61.74"/>
    <n v="63"/>
    <n v="48.22"/>
    <s v="09/07/2014"/>
    <x v="1"/>
    <n v="7"/>
    <n v="14"/>
    <s v="07-14"/>
    <x v="1"/>
  </r>
  <r>
    <d v="2014-07-15T00:00:00"/>
    <n v="73"/>
    <n v="62.73"/>
    <n v="63.02"/>
    <n v="51.14"/>
    <s v="09/07/2014"/>
    <x v="1"/>
    <n v="7"/>
    <n v="15"/>
    <s v="07-15"/>
    <x v="1"/>
  </r>
  <r>
    <d v="2014-07-16T00:00:00"/>
    <n v="66"/>
    <n v="62.33"/>
    <n v="62.52"/>
    <n v="48.99"/>
    <s v="16/07/2014"/>
    <x v="1"/>
    <n v="7"/>
    <n v="16"/>
    <s v="07-16"/>
    <x v="1"/>
  </r>
  <r>
    <d v="2014-07-17T00:00:00"/>
    <n v="71"/>
    <n v="61.37"/>
    <n v="61.67"/>
    <n v="49.62"/>
    <s v="16/07/2014"/>
    <x v="1"/>
    <n v="7"/>
    <n v="17"/>
    <s v="07-17"/>
    <x v="1"/>
  </r>
  <r>
    <d v="2014-07-18T00:00:00"/>
    <n v="72"/>
    <n v="61.11"/>
    <n v="61.37"/>
    <n v="48.24"/>
    <s v="16/07/2014"/>
    <x v="1"/>
    <n v="7"/>
    <n v="18"/>
    <s v="07-18"/>
    <x v="1"/>
  </r>
  <r>
    <d v="2014-07-19T00:00:00"/>
    <n v="75"/>
    <n v="64.5"/>
    <n v="64.5"/>
    <n v="36.340000000000003"/>
    <s v="16/07/2014"/>
    <x v="1"/>
    <n v="7"/>
    <n v="19"/>
    <s v="07-19"/>
    <x v="1"/>
  </r>
  <r>
    <d v="2014-07-20T00:00:00"/>
    <n v="72"/>
    <n v="63.55"/>
    <n v="63.55"/>
    <n v="27.74"/>
    <s v="16/07/2014"/>
    <x v="1"/>
    <n v="7"/>
    <n v="20"/>
    <s v="07-20"/>
    <x v="1"/>
  </r>
  <r>
    <d v="2014-07-21T00:00:00"/>
    <n v="84"/>
    <n v="63.81"/>
    <n v="64.19"/>
    <n v="53.42"/>
    <s v="16/07/2014"/>
    <x v="1"/>
    <n v="7"/>
    <n v="21"/>
    <s v="07-21"/>
    <x v="1"/>
  </r>
  <r>
    <d v="2014-07-22T00:00:00"/>
    <n v="71"/>
    <n v="63.35"/>
    <n v="63.66"/>
    <n v="51.97"/>
    <s v="16/07/2014"/>
    <x v="1"/>
    <n v="7"/>
    <n v="22"/>
    <s v="07-22"/>
    <x v="1"/>
  </r>
  <r>
    <d v="2014-07-23T00:00:00"/>
    <n v="77"/>
    <n v="62.44"/>
    <n v="62.51"/>
    <n v="44.44"/>
    <s v="23/07/2014"/>
    <x v="1"/>
    <n v="7"/>
    <n v="23"/>
    <s v="07-23"/>
    <x v="1"/>
  </r>
  <r>
    <d v="2014-07-24T00:00:00"/>
    <n v="81"/>
    <n v="65.22"/>
    <n v="65.959999999999994"/>
    <n v="51.09"/>
    <s v="23/07/2014"/>
    <x v="1"/>
    <n v="7"/>
    <n v="24"/>
    <s v="07-24"/>
    <x v="1"/>
  </r>
  <r>
    <d v="2014-07-25T00:00:00"/>
    <n v="80"/>
    <n v="63.07"/>
    <n v="63.19"/>
    <n v="47.58"/>
    <s v="23/07/2014"/>
    <x v="1"/>
    <n v="7"/>
    <n v="25"/>
    <s v="07-25"/>
    <x v="1"/>
  </r>
  <r>
    <d v="2014-07-26T00:00:00"/>
    <n v="71"/>
    <n v="62.98"/>
    <n v="63.62"/>
    <n v="54.91"/>
    <s v="23/07/2014"/>
    <x v="1"/>
    <n v="7"/>
    <n v="26"/>
    <s v="07-26"/>
    <x v="1"/>
  </r>
  <r>
    <d v="2014-07-27T00:00:00"/>
    <n v="59"/>
    <n v="62.44"/>
    <n v="62.53"/>
    <n v="43.97"/>
    <s v="23/07/2014"/>
    <x v="1"/>
    <n v="7"/>
    <n v="27"/>
    <s v="07-27"/>
    <x v="0"/>
  </r>
  <r>
    <d v="2014-07-28T00:00:00"/>
    <n v="74"/>
    <n v="62.58"/>
    <n v="62.7"/>
    <n v="47.14"/>
    <s v="23/07/2014"/>
    <x v="1"/>
    <n v="7"/>
    <n v="28"/>
    <s v="07-28"/>
    <x v="1"/>
  </r>
  <r>
    <d v="2014-07-29T00:00:00"/>
    <n v="72"/>
    <n v="64.42"/>
    <n v="64.5"/>
    <n v="43.48"/>
    <s v="23/07/2014"/>
    <x v="1"/>
    <n v="7"/>
    <n v="29"/>
    <s v="07-29"/>
    <x v="1"/>
  </r>
  <r>
    <d v="2014-07-30T00:00:00"/>
    <n v="80"/>
    <n v="63.72"/>
    <n v="64.209999999999994"/>
    <n v="54.51"/>
    <s v="30/07/2014"/>
    <x v="1"/>
    <n v="7"/>
    <n v="30"/>
    <s v="07-30"/>
    <x v="1"/>
  </r>
  <r>
    <d v="2014-07-31T00:00:00"/>
    <n v="68"/>
    <n v="61.79"/>
    <n v="63.04"/>
    <n v="57.04"/>
    <s v="30/07/2014"/>
    <x v="1"/>
    <n v="7"/>
    <n v="31"/>
    <s v="07-31"/>
    <x v="1"/>
  </r>
  <r>
    <d v="2014-08-01T00:00:00"/>
    <n v="84"/>
    <n v="63.31"/>
    <n v="63.36"/>
    <n v="42.31"/>
    <s v="30/07/2014"/>
    <x v="1"/>
    <n v="8"/>
    <n v="1"/>
    <s v="08-01"/>
    <x v="1"/>
  </r>
  <r>
    <d v="2014-08-02T00:00:00"/>
    <n v="61"/>
    <n v="62.75"/>
    <n v="62.81"/>
    <n v="37.36"/>
    <s v="30/07/2014"/>
    <x v="1"/>
    <n v="8"/>
    <n v="2"/>
    <s v="08-02"/>
    <x v="0"/>
  </r>
  <r>
    <d v="2014-08-03T00:00:00"/>
    <n v="66"/>
    <n v="63.68"/>
    <n v="63.78"/>
    <n v="47.13"/>
    <s v="30/07/2014"/>
    <x v="1"/>
    <n v="8"/>
    <n v="3"/>
    <s v="08-03"/>
    <x v="1"/>
  </r>
  <r>
    <d v="2014-08-04T00:00:00"/>
    <n v="76"/>
    <n v="63.09"/>
    <n v="63.12"/>
    <n v="41.19"/>
    <s v="30/07/2014"/>
    <x v="1"/>
    <n v="8"/>
    <n v="4"/>
    <s v="08-04"/>
    <x v="1"/>
  </r>
  <r>
    <d v="2014-08-05T00:00:00"/>
    <n v="66"/>
    <n v="63.07"/>
    <n v="63.11"/>
    <n v="42.97"/>
    <s v="30/07/2014"/>
    <x v="1"/>
    <n v="8"/>
    <n v="5"/>
    <s v="08-05"/>
    <x v="1"/>
  </r>
  <r>
    <d v="2014-08-06T00:00:00"/>
    <n v="76"/>
    <n v="62.76"/>
    <n v="62.95"/>
    <n v="44.99"/>
    <s v="06/08/2014"/>
    <x v="1"/>
    <n v="8"/>
    <n v="6"/>
    <s v="08-06"/>
    <x v="1"/>
  </r>
  <r>
    <d v="2014-08-07T00:00:00"/>
    <n v="64"/>
    <n v="61.99"/>
    <n v="62.05"/>
    <n v="43.21"/>
    <s v="06/08/2014"/>
    <x v="1"/>
    <n v="8"/>
    <n v="7"/>
    <s v="08-07"/>
    <x v="1"/>
  </r>
  <r>
    <d v="2014-08-08T00:00:00"/>
    <n v="81"/>
    <n v="64.06"/>
    <n v="64.41"/>
    <n v="47.55"/>
    <s v="06/08/2014"/>
    <x v="1"/>
    <n v="8"/>
    <n v="8"/>
    <s v="08-08"/>
    <x v="1"/>
  </r>
  <r>
    <d v="2014-08-09T00:00:00"/>
    <n v="62"/>
    <n v="62.77"/>
    <n v="62.85"/>
    <n v="38.450000000000003"/>
    <s v="06/08/2014"/>
    <x v="1"/>
    <n v="8"/>
    <n v="9"/>
    <s v="08-09"/>
    <x v="0"/>
  </r>
  <r>
    <d v="2014-08-10T00:00:00"/>
    <n v="81"/>
    <n v="63.62"/>
    <n v="63.65"/>
    <n v="42.14"/>
    <s v="06/08/2014"/>
    <x v="1"/>
    <n v="8"/>
    <n v="10"/>
    <s v="08-10"/>
    <x v="1"/>
  </r>
  <r>
    <d v="2014-08-11T00:00:00"/>
    <n v="81"/>
    <n v="62.42"/>
    <n v="62.46"/>
    <n v="41.78"/>
    <s v="06/08/2014"/>
    <x v="1"/>
    <n v="8"/>
    <n v="11"/>
    <s v="08-11"/>
    <x v="1"/>
  </r>
  <r>
    <d v="2014-08-12T00:00:00"/>
    <n v="68"/>
    <n v="62.59"/>
    <n v="62.67"/>
    <n v="45.12"/>
    <s v="06/08/2014"/>
    <x v="1"/>
    <n v="8"/>
    <n v="12"/>
    <s v="08-12"/>
    <x v="1"/>
  </r>
  <r>
    <d v="2014-08-13T00:00:00"/>
    <n v="76"/>
    <n v="62.04"/>
    <n v="62.24"/>
    <n v="47.43"/>
    <s v="13/08/2014"/>
    <x v="1"/>
    <n v="8"/>
    <n v="13"/>
    <s v="08-13"/>
    <x v="1"/>
  </r>
  <r>
    <d v="2014-08-14T00:00:00"/>
    <m/>
    <m/>
    <m/>
    <m/>
    <s v="13/08/2014"/>
    <x v="1"/>
    <n v="8"/>
    <n v="14"/>
    <s v="08-14"/>
    <x v="2"/>
  </r>
  <r>
    <d v="2014-08-15T00:00:00"/>
    <m/>
    <m/>
    <m/>
    <m/>
    <s v="13/08/2014"/>
    <x v="1"/>
    <n v="8"/>
    <n v="15"/>
    <s v="08-15"/>
    <x v="2"/>
  </r>
  <r>
    <d v="2014-08-16T00:00:00"/>
    <m/>
    <m/>
    <m/>
    <m/>
    <s v="13/08/2014"/>
    <x v="1"/>
    <n v="8"/>
    <n v="16"/>
    <s v="08-16"/>
    <x v="2"/>
  </r>
  <r>
    <d v="2014-08-17T00:00:00"/>
    <m/>
    <m/>
    <m/>
    <m/>
    <s v="13/08/2014"/>
    <x v="1"/>
    <n v="8"/>
    <n v="17"/>
    <s v="08-17"/>
    <x v="2"/>
  </r>
  <r>
    <d v="2014-08-18T00:00:00"/>
    <m/>
    <m/>
    <m/>
    <m/>
    <s v="13/08/2014"/>
    <x v="1"/>
    <n v="8"/>
    <n v="18"/>
    <s v="08-18"/>
    <x v="2"/>
  </r>
  <r>
    <d v="2014-08-19T00:00:00"/>
    <m/>
    <m/>
    <m/>
    <m/>
    <s v="13/08/2014"/>
    <x v="1"/>
    <n v="8"/>
    <n v="19"/>
    <s v="08-19"/>
    <x v="2"/>
  </r>
  <r>
    <d v="2014-08-20T00:00:00"/>
    <m/>
    <m/>
    <m/>
    <m/>
    <s v="20/08/2014"/>
    <x v="1"/>
    <n v="8"/>
    <n v="20"/>
    <s v="08-20"/>
    <x v="2"/>
  </r>
  <r>
    <d v="2014-08-21T00:00:00"/>
    <n v="55"/>
    <n v="62.21"/>
    <n v="62.23"/>
    <n v="39.61"/>
    <s v="20/08/2014"/>
    <x v="1"/>
    <n v="8"/>
    <n v="21"/>
    <s v="08-21"/>
    <x v="0"/>
  </r>
  <r>
    <d v="2014-08-22T00:00:00"/>
    <n v="58"/>
    <n v="60.94"/>
    <n v="60.94"/>
    <n v="30.34"/>
    <s v="20/08/2014"/>
    <x v="1"/>
    <n v="8"/>
    <n v="22"/>
    <s v="08-22"/>
    <x v="0"/>
  </r>
  <r>
    <d v="2014-08-23T00:00:00"/>
    <n v="57"/>
    <n v="61.55"/>
    <n v="61.56"/>
    <n v="35.54"/>
    <s v="20/08/2014"/>
    <x v="1"/>
    <n v="8"/>
    <n v="23"/>
    <s v="08-23"/>
    <x v="0"/>
  </r>
  <r>
    <d v="2014-08-24T00:00:00"/>
    <n v="61"/>
    <n v="62.55"/>
    <n v="62.55"/>
    <n v="29.94"/>
    <s v="20/08/2014"/>
    <x v="1"/>
    <n v="8"/>
    <n v="24"/>
    <s v="08-24"/>
    <x v="0"/>
  </r>
  <r>
    <d v="2014-08-25T00:00:00"/>
    <n v="86"/>
    <n v="62.72"/>
    <n v="62.92"/>
    <n v="42"/>
    <s v="20/08/2014"/>
    <x v="1"/>
    <n v="8"/>
    <n v="25"/>
    <s v="08-25"/>
    <x v="1"/>
  </r>
  <r>
    <d v="2014-08-26T00:00:00"/>
    <n v="50"/>
    <n v="59.64"/>
    <n v="61.68"/>
    <n v="55.53"/>
    <s v="20/08/2014"/>
    <x v="1"/>
    <n v="8"/>
    <n v="26"/>
    <s v="08-26"/>
    <x v="0"/>
  </r>
  <r>
    <d v="2014-08-27T00:00:00"/>
    <n v="84"/>
    <n v="62.47"/>
    <n v="62.73"/>
    <n v="49.82"/>
    <s v="27/08/2014"/>
    <x v="1"/>
    <n v="8"/>
    <n v="27"/>
    <s v="08-27"/>
    <x v="1"/>
  </r>
  <r>
    <d v="2014-08-28T00:00:00"/>
    <n v="66"/>
    <n v="60.39"/>
    <n v="60.92"/>
    <n v="51.46"/>
    <s v="27/08/2014"/>
    <x v="1"/>
    <n v="8"/>
    <n v="28"/>
    <s v="08-28"/>
    <x v="1"/>
  </r>
  <r>
    <d v="2014-08-29T00:00:00"/>
    <n v="69"/>
    <n v="60.43"/>
    <n v="60.5"/>
    <n v="42.51"/>
    <s v="27/08/2014"/>
    <x v="1"/>
    <n v="8"/>
    <n v="29"/>
    <s v="08-29"/>
    <x v="1"/>
  </r>
  <r>
    <d v="2014-08-30T00:00:00"/>
    <n v="75"/>
    <n v="62.54"/>
    <n v="62.56"/>
    <n v="27.44"/>
    <s v="27/08/2014"/>
    <x v="1"/>
    <n v="8"/>
    <n v="30"/>
    <s v="08-30"/>
    <x v="1"/>
  </r>
  <r>
    <d v="2014-08-31T00:00:00"/>
    <n v="75"/>
    <n v="63.3"/>
    <n v="63.31"/>
    <n v="34.94"/>
    <s v="27/08/2014"/>
    <x v="1"/>
    <n v="8"/>
    <n v="31"/>
    <s v="08-31"/>
    <x v="1"/>
  </r>
  <r>
    <d v="2014-09-01T00:00:00"/>
    <n v="72"/>
    <n v="63.1"/>
    <n v="63.67"/>
    <n v="46.12"/>
    <s v="27/08/2014"/>
    <x v="1"/>
    <n v="9"/>
    <n v="1"/>
    <s v="09-01"/>
    <x v="1"/>
  </r>
  <r>
    <d v="2014-09-02T00:00:00"/>
    <n v="90"/>
    <n v="63.48"/>
    <n v="63.54"/>
    <n v="41.7"/>
    <s v="27/08/2014"/>
    <x v="1"/>
    <n v="9"/>
    <n v="2"/>
    <s v="09-02"/>
    <x v="1"/>
  </r>
  <r>
    <d v="2014-09-03T00:00:00"/>
    <n v="101"/>
    <n v="64.22"/>
    <n v="64.540000000000006"/>
    <n v="50.07"/>
    <s v="03/09/2014"/>
    <x v="1"/>
    <n v="9"/>
    <n v="3"/>
    <s v="09-03"/>
    <x v="1"/>
  </r>
  <r>
    <d v="2014-09-04T00:00:00"/>
    <n v="96"/>
    <n v="65.66"/>
    <n v="65.72"/>
    <n v="47.11"/>
    <s v="03/09/2014"/>
    <x v="1"/>
    <n v="9"/>
    <n v="4"/>
    <s v="09-04"/>
    <x v="1"/>
  </r>
  <r>
    <d v="2014-09-05T00:00:00"/>
    <n v="98"/>
    <n v="64.72"/>
    <n v="64.849999999999994"/>
    <n v="49.54"/>
    <s v="03/09/2014"/>
    <x v="1"/>
    <n v="9"/>
    <n v="5"/>
    <s v="09-05"/>
    <x v="1"/>
  </r>
  <r>
    <d v="2014-09-06T00:00:00"/>
    <n v="74"/>
    <n v="63.12"/>
    <n v="63.18"/>
    <n v="44.75"/>
    <s v="03/09/2014"/>
    <x v="1"/>
    <n v="9"/>
    <n v="6"/>
    <s v="09-06"/>
    <x v="1"/>
  </r>
  <r>
    <d v="2014-09-07T00:00:00"/>
    <n v="80"/>
    <n v="63.19"/>
    <n v="63.19"/>
    <n v="0"/>
    <s v="03/09/2014"/>
    <x v="1"/>
    <n v="9"/>
    <n v="7"/>
    <s v="09-07"/>
    <x v="1"/>
  </r>
  <r>
    <d v="2014-09-08T00:00:00"/>
    <n v="82"/>
    <n v="62.34"/>
    <n v="62.36"/>
    <n v="39.270000000000003"/>
    <s v="03/09/2014"/>
    <x v="1"/>
    <n v="9"/>
    <n v="8"/>
    <s v="09-08"/>
    <x v="1"/>
  </r>
  <r>
    <d v="2014-09-09T00:00:00"/>
    <n v="82"/>
    <n v="63.42"/>
    <n v="63.46"/>
    <n v="43"/>
    <s v="03/09/2014"/>
    <x v="1"/>
    <n v="9"/>
    <n v="9"/>
    <s v="09-09"/>
    <x v="1"/>
  </r>
  <r>
    <d v="2014-09-10T00:00:00"/>
    <n v="80"/>
    <n v="61.81"/>
    <n v="61.85"/>
    <n v="41.67"/>
    <s v="10/09/2014"/>
    <x v="1"/>
    <n v="9"/>
    <n v="10"/>
    <s v="09-10"/>
    <x v="1"/>
  </r>
  <r>
    <d v="2014-09-11T00:00:00"/>
    <n v="68"/>
    <n v="62.77"/>
    <n v="62.95"/>
    <n v="46.81"/>
    <s v="10/09/2014"/>
    <x v="1"/>
    <n v="9"/>
    <n v="11"/>
    <s v="09-11"/>
    <x v="1"/>
  </r>
  <r>
    <d v="2014-09-12T00:00:00"/>
    <n v="87"/>
    <n v="63.56"/>
    <n v="63.97"/>
    <n v="47.73"/>
    <s v="10/09/2014"/>
    <x v="1"/>
    <n v="9"/>
    <n v="12"/>
    <s v="09-12"/>
    <x v="1"/>
  </r>
  <r>
    <d v="2014-09-13T00:00:00"/>
    <n v="72"/>
    <n v="62.58"/>
    <n v="62.64"/>
    <n v="38.99"/>
    <s v="10/09/2014"/>
    <x v="1"/>
    <n v="9"/>
    <n v="13"/>
    <s v="09-13"/>
    <x v="1"/>
  </r>
  <r>
    <d v="2014-09-14T00:00:00"/>
    <n v="71"/>
    <n v="63.29"/>
    <n v="63.82"/>
    <n v="48.99"/>
    <s v="10/09/2014"/>
    <x v="1"/>
    <n v="9"/>
    <n v="14"/>
    <s v="09-14"/>
    <x v="1"/>
  </r>
  <r>
    <d v="2014-09-15T00:00:00"/>
    <m/>
    <m/>
    <m/>
    <m/>
    <s v="10/09/2014"/>
    <x v="1"/>
    <n v="9"/>
    <n v="15"/>
    <s v="09-15"/>
    <x v="2"/>
  </r>
  <r>
    <d v="2014-09-16T00:00:00"/>
    <m/>
    <m/>
    <m/>
    <m/>
    <s v="10/09/2014"/>
    <x v="1"/>
    <n v="9"/>
    <n v="16"/>
    <s v="09-16"/>
    <x v="2"/>
  </r>
  <r>
    <d v="2014-09-17T00:00:00"/>
    <n v="84"/>
    <n v="62.5"/>
    <n v="62.7"/>
    <n v="46.93"/>
    <s v="17/09/2014"/>
    <x v="1"/>
    <n v="9"/>
    <n v="17"/>
    <s v="09-17"/>
    <x v="1"/>
  </r>
  <r>
    <d v="2014-09-18T00:00:00"/>
    <n v="80"/>
    <n v="62.4"/>
    <n v="62.47"/>
    <n v="44.6"/>
    <s v="17/09/2014"/>
    <x v="1"/>
    <n v="9"/>
    <n v="18"/>
    <s v="09-18"/>
    <x v="1"/>
  </r>
  <r>
    <d v="2014-09-19T00:00:00"/>
    <n v="91"/>
    <n v="62.9"/>
    <n v="63.07"/>
    <n v="48.97"/>
    <s v="17/09/2014"/>
    <x v="1"/>
    <n v="9"/>
    <n v="19"/>
    <s v="09-19"/>
    <x v="1"/>
  </r>
  <r>
    <d v="2014-09-20T00:00:00"/>
    <n v="77"/>
    <n v="62.8"/>
    <n v="62.91"/>
    <n v="43.69"/>
    <s v="17/09/2014"/>
    <x v="1"/>
    <n v="9"/>
    <n v="20"/>
    <s v="09-20"/>
    <x v="1"/>
  </r>
  <r>
    <d v="2014-09-21T00:00:00"/>
    <n v="91"/>
    <n v="63.94"/>
    <n v="63.97"/>
    <n v="41.74"/>
    <s v="17/09/2014"/>
    <x v="1"/>
    <n v="9"/>
    <n v="21"/>
    <s v="09-21"/>
    <x v="1"/>
  </r>
  <r>
    <d v="2014-09-22T00:00:00"/>
    <n v="87"/>
    <n v="65.73"/>
    <n v="66.02"/>
    <n v="51.82"/>
    <s v="17/09/2014"/>
    <x v="1"/>
    <n v="9"/>
    <n v="22"/>
    <s v="09-22"/>
    <x v="1"/>
  </r>
  <r>
    <d v="2014-09-23T00:00:00"/>
    <n v="72"/>
    <n v="61.78"/>
    <n v="62.34"/>
    <n v="53.17"/>
    <s v="17/09/2014"/>
    <x v="1"/>
    <n v="9"/>
    <n v="23"/>
    <s v="09-23"/>
    <x v="1"/>
  </r>
  <r>
    <d v="2014-09-24T00:00:00"/>
    <n v="79"/>
    <n v="62.15"/>
    <n v="62.28"/>
    <n v="46.95"/>
    <s v="24/09/2014"/>
    <x v="1"/>
    <n v="9"/>
    <n v="24"/>
    <s v="09-24"/>
    <x v="1"/>
  </r>
  <r>
    <d v="2014-09-25T00:00:00"/>
    <n v="71"/>
    <n v="61.37"/>
    <n v="61.43"/>
    <n v="42.92"/>
    <s v="24/09/2014"/>
    <x v="1"/>
    <n v="9"/>
    <n v="25"/>
    <s v="09-25"/>
    <x v="1"/>
  </r>
  <r>
    <d v="2014-09-26T00:00:00"/>
    <n v="81"/>
    <n v="63.04"/>
    <n v="63.14"/>
    <n v="46.37"/>
    <s v="24/09/2014"/>
    <x v="1"/>
    <n v="9"/>
    <n v="26"/>
    <s v="09-26"/>
    <x v="1"/>
  </r>
  <r>
    <d v="2014-09-27T00:00:00"/>
    <n v="63"/>
    <n v="61.5"/>
    <n v="61.56"/>
    <n v="39.83"/>
    <s v="24/09/2014"/>
    <x v="1"/>
    <n v="9"/>
    <n v="27"/>
    <s v="09-27"/>
    <x v="1"/>
  </r>
  <r>
    <d v="2014-09-28T00:00:00"/>
    <n v="75"/>
    <n v="61.65"/>
    <n v="61.71"/>
    <n v="43.11"/>
    <s v="24/09/2014"/>
    <x v="1"/>
    <n v="9"/>
    <n v="28"/>
    <s v="09-28"/>
    <x v="1"/>
  </r>
  <r>
    <d v="2014-09-29T00:00:00"/>
    <n v="79"/>
    <n v="61.72"/>
    <n v="62.16"/>
    <n v="43.17"/>
    <s v="24/09/2014"/>
    <x v="1"/>
    <n v="9"/>
    <n v="29"/>
    <s v="09-29"/>
    <x v="1"/>
  </r>
  <r>
    <d v="2014-09-30T00:00:00"/>
    <n v="64"/>
    <n v="59.94"/>
    <n v="60.17"/>
    <n v="47.29"/>
    <s v="24/09/2014"/>
    <x v="1"/>
    <n v="9"/>
    <n v="30"/>
    <s v="09-30"/>
    <x v="1"/>
  </r>
  <r>
    <d v="2014-10-01T00:00:00"/>
    <n v="64"/>
    <n v="62.15"/>
    <n v="62.24"/>
    <n v="45.42"/>
    <s v="01/10/2014"/>
    <x v="1"/>
    <n v="10"/>
    <n v="1"/>
    <s v="10-01"/>
    <x v="1"/>
  </r>
  <r>
    <d v="2014-10-02T00:00:00"/>
    <n v="63"/>
    <n v="60.02"/>
    <n v="60.12"/>
    <n v="41.48"/>
    <s v="01/10/2014"/>
    <x v="1"/>
    <n v="10"/>
    <n v="2"/>
    <s v="10-02"/>
    <x v="1"/>
  </r>
  <r>
    <d v="2014-10-03T00:00:00"/>
    <n v="76"/>
    <n v="62.6"/>
    <n v="62.8"/>
    <n v="49.38"/>
    <s v="01/10/2014"/>
    <x v="1"/>
    <n v="10"/>
    <n v="3"/>
    <s v="10-03"/>
    <x v="1"/>
  </r>
  <r>
    <d v="2014-10-04T00:00:00"/>
    <n v="62"/>
    <n v="60.76"/>
    <n v="61.04"/>
    <n v="47.42"/>
    <s v="01/10/2014"/>
    <x v="1"/>
    <n v="10"/>
    <n v="4"/>
    <s v="10-04"/>
    <x v="1"/>
  </r>
  <r>
    <d v="2014-10-05T00:00:00"/>
    <n v="65"/>
    <n v="61.87"/>
    <n v="61.92"/>
    <n v="42.64"/>
    <s v="01/10/2014"/>
    <x v="1"/>
    <n v="10"/>
    <n v="5"/>
    <s v="10-05"/>
    <x v="1"/>
  </r>
  <r>
    <d v="2014-10-06T00:00:00"/>
    <n v="64"/>
    <n v="62.44"/>
    <n v="62.51"/>
    <n v="44.44"/>
    <s v="01/10/2014"/>
    <x v="1"/>
    <n v="10"/>
    <n v="6"/>
    <s v="10-06"/>
    <x v="1"/>
  </r>
  <r>
    <d v="2014-10-07T00:00:00"/>
    <n v="61"/>
    <n v="59.58"/>
    <n v="59.73"/>
    <n v="45.08"/>
    <s v="01/10/2014"/>
    <x v="1"/>
    <n v="10"/>
    <n v="7"/>
    <s v="10-07"/>
    <x v="1"/>
  </r>
  <r>
    <d v="2014-10-08T00:00:00"/>
    <n v="72"/>
    <n v="62.96"/>
    <n v="63.22"/>
    <n v="48.47"/>
    <s v="08/10/2014"/>
    <x v="1"/>
    <n v="10"/>
    <n v="8"/>
    <s v="10-08"/>
    <x v="1"/>
  </r>
  <r>
    <d v="2014-10-09T00:00:00"/>
    <n v="50"/>
    <n v="61.05"/>
    <n v="61.18"/>
    <n v="46.09"/>
    <s v="08/10/2014"/>
    <x v="1"/>
    <n v="10"/>
    <n v="9"/>
    <s v="10-09"/>
    <x v="0"/>
  </r>
  <r>
    <d v="2014-10-10T00:00:00"/>
    <n v="64"/>
    <n v="61.73"/>
    <n v="61.78"/>
    <n v="42.34"/>
    <s v="08/10/2014"/>
    <x v="1"/>
    <n v="10"/>
    <n v="10"/>
    <s v="10-10"/>
    <x v="1"/>
  </r>
  <r>
    <d v="2014-10-11T00:00:00"/>
    <n v="56"/>
    <n v="60.38"/>
    <n v="60.58"/>
    <n v="46.37"/>
    <s v="08/10/2014"/>
    <x v="1"/>
    <n v="10"/>
    <n v="11"/>
    <s v="10-11"/>
    <x v="0"/>
  </r>
  <r>
    <d v="2014-10-12T00:00:00"/>
    <n v="67"/>
    <n v="62"/>
    <n v="62"/>
    <n v="43"/>
    <s v="08/10/2014"/>
    <x v="1"/>
    <n v="10"/>
    <n v="12"/>
    <s v="10-12"/>
    <x v="1"/>
  </r>
  <r>
    <d v="2014-10-13T00:00:00"/>
    <n v="83"/>
    <n v="63"/>
    <n v="63"/>
    <n v="50"/>
    <s v="08/10/2014"/>
    <x v="1"/>
    <n v="10"/>
    <n v="13"/>
    <s v="10-13"/>
    <x v="1"/>
  </r>
  <r>
    <d v="2014-10-14T00:00:00"/>
    <n v="55"/>
    <n v="61.98"/>
    <n v="62.41"/>
    <n v="46.55"/>
    <s v="08/10/2014"/>
    <x v="1"/>
    <n v="10"/>
    <n v="14"/>
    <s v="10-14"/>
    <x v="0"/>
  </r>
  <r>
    <d v="2014-10-15T00:00:00"/>
    <n v="58"/>
    <n v="60.3"/>
    <n v="60.86"/>
    <n v="51.71"/>
    <s v="15/10/2014"/>
    <x v="1"/>
    <n v="10"/>
    <n v="15"/>
    <s v="10-15"/>
    <x v="0"/>
  </r>
  <r>
    <d v="2014-10-16T00:00:00"/>
    <n v="58"/>
    <n v="61.8"/>
    <n v="61.9"/>
    <n v="45.07"/>
    <s v="15/10/2014"/>
    <x v="1"/>
    <n v="10"/>
    <n v="16"/>
    <s v="10-16"/>
    <x v="0"/>
  </r>
  <r>
    <d v="2014-10-17T00:00:00"/>
    <n v="70"/>
    <n v="62.59"/>
    <n v="63.05"/>
    <n v="53.1"/>
    <s v="15/10/2014"/>
    <x v="1"/>
    <n v="10"/>
    <n v="17"/>
    <s v="10-17"/>
    <x v="1"/>
  </r>
  <r>
    <d v="2014-10-18T00:00:00"/>
    <n v="55"/>
    <n v="59.7"/>
    <n v="59.75"/>
    <n v="40.299999999999997"/>
    <s v="15/10/2014"/>
    <x v="1"/>
    <n v="10"/>
    <n v="18"/>
    <s v="10-18"/>
    <x v="0"/>
  </r>
  <r>
    <d v="2014-10-19T00:00:00"/>
    <n v="63"/>
    <n v="60.82"/>
    <n v="60.94"/>
    <n v="43.72"/>
    <s v="15/10/2014"/>
    <x v="1"/>
    <n v="10"/>
    <n v="19"/>
    <s v="10-19"/>
    <x v="1"/>
  </r>
  <r>
    <d v="2014-10-20T00:00:00"/>
    <n v="47"/>
    <n v="59.32"/>
    <n v="60.08"/>
    <n v="52.13"/>
    <s v="15/10/2014"/>
    <x v="1"/>
    <n v="10"/>
    <n v="20"/>
    <s v="10-20"/>
    <x v="0"/>
  </r>
  <r>
    <d v="2014-10-21T00:00:00"/>
    <n v="58"/>
    <n v="60.64"/>
    <n v="60.82"/>
    <n v="47.08"/>
    <s v="15/10/2014"/>
    <x v="1"/>
    <n v="10"/>
    <n v="21"/>
    <s v="10-21"/>
    <x v="0"/>
  </r>
  <r>
    <d v="2014-10-22T00:00:00"/>
    <n v="86"/>
    <n v="64.37"/>
    <n v="68.25"/>
    <n v="58.46"/>
    <s v="22/10/2014"/>
    <x v="1"/>
    <n v="10"/>
    <n v="22"/>
    <s v="10-22"/>
    <x v="1"/>
  </r>
  <r>
    <d v="2014-10-23T00:00:00"/>
    <n v="76"/>
    <n v="64.23"/>
    <n v="64.430000000000007"/>
    <n v="50.32"/>
    <s v="22/10/2014"/>
    <x v="1"/>
    <n v="10"/>
    <n v="23"/>
    <s v="10-23"/>
    <x v="1"/>
  </r>
  <r>
    <d v="2014-10-24T00:00:00"/>
    <n v="61"/>
    <n v="60.89"/>
    <n v="61"/>
    <n v="44.8"/>
    <s v="22/10/2014"/>
    <x v="1"/>
    <n v="10"/>
    <n v="24"/>
    <s v="10-24"/>
    <x v="1"/>
  </r>
  <r>
    <d v="2014-10-25T00:00:00"/>
    <n v="51"/>
    <n v="61.29"/>
    <n v="61.36"/>
    <n v="43.31"/>
    <s v="22/10/2014"/>
    <x v="1"/>
    <n v="10"/>
    <n v="25"/>
    <s v="10-25"/>
    <x v="0"/>
  </r>
  <r>
    <d v="2014-10-26T00:00:00"/>
    <n v="48"/>
    <n v="62.6"/>
    <n v="62.71"/>
    <n v="46.57"/>
    <s v="22/10/2014"/>
    <x v="1"/>
    <n v="10"/>
    <n v="26"/>
    <s v="10-26"/>
    <x v="0"/>
  </r>
  <r>
    <d v="2014-10-27T00:00:00"/>
    <n v="64"/>
    <n v="63.3"/>
    <n v="63.35"/>
    <n v="43.99"/>
    <s v="22/10/2014"/>
    <x v="1"/>
    <n v="10"/>
    <n v="27"/>
    <s v="10-27"/>
    <x v="1"/>
  </r>
  <r>
    <d v="2014-10-28T00:00:00"/>
    <n v="57"/>
    <n v="61.32"/>
    <n v="61.57"/>
    <n v="49.02"/>
    <s v="22/10/2014"/>
    <x v="1"/>
    <n v="10"/>
    <n v="28"/>
    <s v="10-28"/>
    <x v="0"/>
  </r>
  <r>
    <d v="2014-10-29T00:00:00"/>
    <n v="54"/>
    <n v="58.99"/>
    <n v="59.5"/>
    <n v="44.74"/>
    <s v="29/10/2014"/>
    <x v="1"/>
    <n v="10"/>
    <n v="29"/>
    <s v="10-29"/>
    <x v="0"/>
  </r>
  <r>
    <d v="2014-10-30T00:00:00"/>
    <n v="51"/>
    <n v="60.92"/>
    <n v="61.1"/>
    <n v="47.14"/>
    <s v="29/10/2014"/>
    <x v="1"/>
    <n v="10"/>
    <n v="30"/>
    <s v="10-30"/>
    <x v="0"/>
  </r>
  <r>
    <d v="2014-10-31T00:00:00"/>
    <n v="61"/>
    <n v="61.04"/>
    <n v="61.15"/>
    <n v="45.26"/>
    <s v="29/10/2014"/>
    <x v="1"/>
    <n v="10"/>
    <n v="31"/>
    <s v="10-31"/>
    <x v="0"/>
  </r>
  <r>
    <d v="2014-11-01T00:00:00"/>
    <n v="46"/>
    <n v="61.05"/>
    <n v="61.2"/>
    <n v="46.46"/>
    <s v="29/10/2014"/>
    <x v="1"/>
    <n v="11"/>
    <n v="1"/>
    <s v="11-01"/>
    <x v="0"/>
  </r>
  <r>
    <d v="2014-11-02T00:00:00"/>
    <n v="48"/>
    <n v="60.63"/>
    <n v="60.74"/>
    <n v="44.78"/>
    <s v="29/10/2014"/>
    <x v="1"/>
    <n v="11"/>
    <n v="2"/>
    <s v="11-02"/>
    <x v="0"/>
  </r>
  <r>
    <d v="2014-11-03T00:00:00"/>
    <n v="53"/>
    <n v="61.61"/>
    <n v="61.79"/>
    <n v="47.9"/>
    <s v="29/10/2014"/>
    <x v="1"/>
    <n v="11"/>
    <n v="3"/>
    <s v="11-03"/>
    <x v="0"/>
  </r>
  <r>
    <d v="2014-11-04T00:00:00"/>
    <n v="67"/>
    <n v="60.93"/>
    <n v="61.22"/>
    <n v="45.88"/>
    <s v="29/10/2014"/>
    <x v="1"/>
    <n v="11"/>
    <n v="4"/>
    <s v="11-04"/>
    <x v="1"/>
  </r>
  <r>
    <d v="2014-11-05T00:00:00"/>
    <n v="71"/>
    <n v="61.51"/>
    <n v="61.93"/>
    <n v="50.18"/>
    <s v="05/11/2014"/>
    <x v="1"/>
    <n v="11"/>
    <n v="5"/>
    <s v="11-05"/>
    <x v="1"/>
  </r>
  <r>
    <d v="2014-11-06T00:00:00"/>
    <n v="57"/>
    <n v="63.19"/>
    <n v="63.27"/>
    <n v="46.01"/>
    <s v="05/11/2014"/>
    <x v="1"/>
    <n v="11"/>
    <n v="6"/>
    <s v="11-06"/>
    <x v="0"/>
  </r>
  <r>
    <d v="2014-11-07T00:00:00"/>
    <n v="74"/>
    <n v="64.430000000000007"/>
    <n v="64.709999999999994"/>
    <n v="52.62"/>
    <s v="05/11/2014"/>
    <x v="1"/>
    <n v="11"/>
    <n v="7"/>
    <s v="11-07"/>
    <x v="1"/>
  </r>
  <r>
    <d v="2014-11-08T00:00:00"/>
    <n v="34"/>
    <n v="59.69"/>
    <n v="59.9"/>
    <n v="41.89"/>
    <s v="05/11/2014"/>
    <x v="1"/>
    <n v="11"/>
    <n v="8"/>
    <s v="11-08"/>
    <x v="0"/>
  </r>
  <r>
    <d v="2014-11-09T00:00:00"/>
    <n v="43"/>
    <n v="59.08"/>
    <n v="59.11"/>
    <n v="37.54"/>
    <s v="05/11/2014"/>
    <x v="1"/>
    <n v="11"/>
    <n v="9"/>
    <s v="11-09"/>
    <x v="0"/>
  </r>
  <r>
    <d v="2014-11-10T00:00:00"/>
    <n v="60"/>
    <n v="61.55"/>
    <n v="61.8"/>
    <n v="49.38"/>
    <s v="05/11/2014"/>
    <x v="1"/>
    <n v="11"/>
    <n v="10"/>
    <s v="11-10"/>
    <x v="0"/>
  </r>
  <r>
    <d v="2014-11-11T00:00:00"/>
    <n v="68"/>
    <n v="61.32"/>
    <n v="61.52"/>
    <n v="48.08"/>
    <s v="05/11/2014"/>
    <x v="1"/>
    <n v="11"/>
    <n v="11"/>
    <s v="11-11"/>
    <x v="1"/>
  </r>
  <r>
    <d v="2014-11-12T00:00:00"/>
    <n v="73"/>
    <n v="61.19"/>
    <n v="61.33"/>
    <n v="46.25"/>
    <s v="12/11/2014"/>
    <x v="1"/>
    <n v="11"/>
    <n v="12"/>
    <s v="11-12"/>
    <x v="1"/>
  </r>
  <r>
    <d v="2014-11-13T00:00:00"/>
    <n v="83"/>
    <n v="60.58"/>
    <n v="61.79"/>
    <n v="55.66"/>
    <s v="12/11/2014"/>
    <x v="1"/>
    <n v="11"/>
    <n v="13"/>
    <s v="11-13"/>
    <x v="1"/>
  </r>
  <r>
    <d v="2014-11-14T00:00:00"/>
    <n v="72"/>
    <n v="61.58"/>
    <n v="61.74"/>
    <n v="46.64"/>
    <s v="12/11/2014"/>
    <x v="1"/>
    <n v="11"/>
    <n v="14"/>
    <s v="11-14"/>
    <x v="1"/>
  </r>
  <r>
    <d v="2014-11-15T00:00:00"/>
    <n v="57"/>
    <n v="60"/>
    <n v="61"/>
    <n v="50"/>
    <s v="12/11/2014"/>
    <x v="1"/>
    <n v="11"/>
    <n v="15"/>
    <s v="11-15"/>
    <x v="0"/>
  </r>
  <r>
    <d v="2014-11-16T00:00:00"/>
    <n v="64"/>
    <n v="61"/>
    <n v="61"/>
    <n v="47"/>
    <s v="12/11/2014"/>
    <x v="1"/>
    <n v="11"/>
    <n v="16"/>
    <s v="11-16"/>
    <x v="1"/>
  </r>
  <r>
    <d v="2014-11-17T00:00:00"/>
    <n v="46"/>
    <n v="60.38"/>
    <n v="63.19"/>
    <n v="58.35"/>
    <s v="12/11/2014"/>
    <x v="1"/>
    <n v="11"/>
    <n v="17"/>
    <s v="11-17"/>
    <x v="0"/>
  </r>
  <r>
    <d v="2014-11-18T00:00:00"/>
    <n v="79"/>
    <n v="62"/>
    <n v="62.36"/>
    <n v="47.78"/>
    <s v="12/11/2014"/>
    <x v="1"/>
    <n v="11"/>
    <n v="18"/>
    <s v="11-18"/>
    <x v="1"/>
  </r>
  <r>
    <d v="2014-11-19T00:00:00"/>
    <n v="60"/>
    <n v="59.97"/>
    <n v="60.81"/>
    <n v="53.29"/>
    <s v="19/11/2014"/>
    <x v="1"/>
    <n v="11"/>
    <n v="19"/>
    <s v="11-19"/>
    <x v="1"/>
  </r>
  <r>
    <d v="2014-11-20T00:00:00"/>
    <n v="81"/>
    <n v="61.21"/>
    <n v="61.47"/>
    <n v="49.2"/>
    <s v="19/11/2014"/>
    <x v="1"/>
    <n v="11"/>
    <n v="20"/>
    <s v="11-20"/>
    <x v="1"/>
  </r>
  <r>
    <d v="2014-11-21T00:00:00"/>
    <n v="74"/>
    <n v="60.81"/>
    <n v="61.06"/>
    <n v="48.54"/>
    <s v="19/11/2014"/>
    <x v="1"/>
    <n v="11"/>
    <n v="21"/>
    <s v="11-21"/>
    <x v="1"/>
  </r>
  <r>
    <d v="2014-11-22T00:00:00"/>
    <n v="54"/>
    <n v="60.23"/>
    <n v="60.31"/>
    <n v="39.44"/>
    <s v="19/11/2014"/>
    <x v="1"/>
    <n v="11"/>
    <n v="22"/>
    <s v="11-22"/>
    <x v="0"/>
  </r>
  <r>
    <d v="2014-11-23T00:00:00"/>
    <n v="52"/>
    <n v="60.35"/>
    <n v="60.37"/>
    <n v="35.19"/>
    <s v="19/11/2014"/>
    <x v="1"/>
    <n v="11"/>
    <n v="23"/>
    <s v="11-23"/>
    <x v="0"/>
  </r>
  <r>
    <d v="2014-11-24T00:00:00"/>
    <n v="68"/>
    <n v="62.97"/>
    <n v="63.01"/>
    <n v="42.68"/>
    <s v="19/11/2014"/>
    <x v="1"/>
    <n v="11"/>
    <n v="24"/>
    <s v="11-24"/>
    <x v="1"/>
  </r>
  <r>
    <d v="2014-11-25T00:00:00"/>
    <n v="86"/>
    <n v="61.52"/>
    <n v="61.59"/>
    <n v="44"/>
    <s v="19/11/2014"/>
    <x v="1"/>
    <n v="11"/>
    <n v="25"/>
    <s v="11-25"/>
    <x v="1"/>
  </r>
  <r>
    <d v="2014-11-26T00:00:00"/>
    <n v="74"/>
    <n v="61.42"/>
    <n v="61.45"/>
    <n v="39.81"/>
    <s v="26/11/2014"/>
    <x v="1"/>
    <n v="11"/>
    <n v="26"/>
    <s v="11-26"/>
    <x v="1"/>
  </r>
  <r>
    <d v="2014-11-27T00:00:00"/>
    <n v="61"/>
    <n v="61.1"/>
    <n v="61.19"/>
    <n v="44.52"/>
    <s v="26/11/2014"/>
    <x v="1"/>
    <n v="11"/>
    <n v="27"/>
    <s v="11-27"/>
    <x v="0"/>
  </r>
  <r>
    <d v="2014-11-28T00:00:00"/>
    <n v="77"/>
    <n v="60.79"/>
    <n v="60.9"/>
    <n v="43.31"/>
    <s v="26/11/2014"/>
    <x v="1"/>
    <n v="11"/>
    <n v="28"/>
    <s v="11-28"/>
    <x v="1"/>
  </r>
  <r>
    <d v="2014-11-29T00:00:00"/>
    <n v="41"/>
    <n v="59.53"/>
    <n v="59.61"/>
    <n v="38.36"/>
    <s v="26/11/2014"/>
    <x v="1"/>
    <n v="11"/>
    <n v="29"/>
    <s v="11-29"/>
    <x v="0"/>
  </r>
  <r>
    <d v="2014-11-30T00:00:00"/>
    <n v="63"/>
    <n v="60.5"/>
    <n v="60.51"/>
    <n v="35.76"/>
    <s v="26/11/2014"/>
    <x v="1"/>
    <n v="11"/>
    <n v="30"/>
    <s v="11-30"/>
    <x v="1"/>
  </r>
  <r>
    <d v="2014-12-01T00:00:00"/>
    <n v="73"/>
    <n v="62.01"/>
    <n v="62.09"/>
    <n v="44.94"/>
    <s v="26/11/2014"/>
    <x v="1"/>
    <n v="12"/>
    <n v="1"/>
    <s v="12-01"/>
    <x v="1"/>
  </r>
  <r>
    <d v="2014-12-02T00:00:00"/>
    <n v="58"/>
    <n v="61.44"/>
    <n v="61.48"/>
    <n v="40.86"/>
    <s v="26/11/2014"/>
    <x v="1"/>
    <n v="12"/>
    <n v="2"/>
    <s v="12-02"/>
    <x v="0"/>
  </r>
  <r>
    <d v="2014-12-03T00:00:00"/>
    <n v="92"/>
    <n v="63.32"/>
    <n v="63.51"/>
    <n v="46.81"/>
    <s v="03/12/2014"/>
    <x v="1"/>
    <n v="12"/>
    <n v="3"/>
    <s v="12-03"/>
    <x v="1"/>
  </r>
  <r>
    <d v="2014-12-04T00:00:00"/>
    <n v="71"/>
    <n v="62.64"/>
    <n v="62.73"/>
    <n v="45.91"/>
    <s v="03/12/2014"/>
    <x v="1"/>
    <n v="12"/>
    <n v="4"/>
    <s v="12-04"/>
    <x v="1"/>
  </r>
  <r>
    <d v="2014-12-05T00:00:00"/>
    <n v="89"/>
    <n v="62.43"/>
    <n v="62.49"/>
    <n v="43.59"/>
    <s v="03/12/2014"/>
    <x v="1"/>
    <n v="12"/>
    <n v="5"/>
    <s v="12-05"/>
    <x v="1"/>
  </r>
  <r>
    <d v="2014-12-06T00:00:00"/>
    <n v="46"/>
    <n v="60.38"/>
    <n v="60.5"/>
    <n v="41.81"/>
    <s v="03/12/2014"/>
    <x v="1"/>
    <n v="12"/>
    <n v="6"/>
    <s v="12-06"/>
    <x v="0"/>
  </r>
  <r>
    <d v="2014-12-07T00:00:00"/>
    <n v="57"/>
    <n v="60.52"/>
    <n v="60.58"/>
    <n v="41.74"/>
    <s v="03/12/2014"/>
    <x v="1"/>
    <n v="12"/>
    <n v="7"/>
    <s v="12-07"/>
    <x v="0"/>
  </r>
  <r>
    <d v="2014-12-08T00:00:00"/>
    <n v="55"/>
    <n v="59.2"/>
    <n v="59.22"/>
    <n v="36.26"/>
    <s v="03/12/2014"/>
    <x v="1"/>
    <n v="12"/>
    <n v="8"/>
    <s v="12-08"/>
    <x v="0"/>
  </r>
  <r>
    <d v="2014-12-09T00:00:00"/>
    <n v="84"/>
    <n v="62.35"/>
    <n v="62.44"/>
    <n v="45.57"/>
    <s v="03/12/2014"/>
    <x v="1"/>
    <n v="12"/>
    <n v="9"/>
    <s v="12-09"/>
    <x v="1"/>
  </r>
  <r>
    <d v="2014-12-10T00:00:00"/>
    <n v="77"/>
    <n v="63.01"/>
    <n v="63.04"/>
    <n v="41.77"/>
    <s v="10/12/2014"/>
    <x v="1"/>
    <n v="12"/>
    <n v="10"/>
    <s v="12-10"/>
    <x v="1"/>
  </r>
  <r>
    <d v="2014-12-11T00:00:00"/>
    <n v="67"/>
    <n v="60.58"/>
    <n v="60.69"/>
    <n v="44.56"/>
    <s v="10/12/2014"/>
    <x v="1"/>
    <n v="12"/>
    <n v="11"/>
    <s v="12-11"/>
    <x v="1"/>
  </r>
  <r>
    <d v="2014-12-12T00:00:00"/>
    <n v="51"/>
    <n v="60"/>
    <n v="61"/>
    <n v="42"/>
    <s v="10/12/2014"/>
    <x v="1"/>
    <n v="12"/>
    <n v="12"/>
    <s v="12-12"/>
    <x v="0"/>
  </r>
  <r>
    <d v="2014-12-13T00:00:00"/>
    <n v="44"/>
    <n v="60"/>
    <n v="60"/>
    <n v="42"/>
    <s v="10/12/2014"/>
    <x v="1"/>
    <n v="12"/>
    <n v="13"/>
    <s v="12-13"/>
    <x v="0"/>
  </r>
  <r>
    <d v="2014-12-14T00:00:00"/>
    <n v="53"/>
    <n v="61"/>
    <n v="61.01"/>
    <n v="34.03"/>
    <s v="10/12/2014"/>
    <x v="1"/>
    <n v="12"/>
    <n v="14"/>
    <s v="12-14"/>
    <x v="0"/>
  </r>
  <r>
    <d v="2014-12-15T00:00:00"/>
    <n v="69"/>
    <n v="61.45"/>
    <n v="61.49"/>
    <n v="41.12"/>
    <s v="10/12/2014"/>
    <x v="1"/>
    <n v="12"/>
    <n v="15"/>
    <s v="12-15"/>
    <x v="1"/>
  </r>
  <r>
    <d v="2014-12-16T00:00:00"/>
    <n v="90"/>
    <n v="62.58"/>
    <n v="62.77"/>
    <n v="47.14"/>
    <s v="10/12/2014"/>
    <x v="1"/>
    <n v="12"/>
    <n v="16"/>
    <s v="12-16"/>
    <x v="1"/>
  </r>
  <r>
    <d v="2014-12-17T00:00:00"/>
    <n v="78"/>
    <n v="64.72"/>
    <n v="64.760000000000005"/>
    <n v="43.83"/>
    <s v="17/12/2014"/>
    <x v="1"/>
    <n v="12"/>
    <n v="17"/>
    <s v="12-17"/>
    <x v="1"/>
  </r>
  <r>
    <d v="2014-12-18T00:00:00"/>
    <n v="92"/>
    <n v="63.44"/>
    <n v="63.46"/>
    <n v="39.700000000000003"/>
    <s v="17/12/2014"/>
    <x v="1"/>
    <n v="12"/>
    <n v="18"/>
    <s v="12-18"/>
    <x v="1"/>
  </r>
  <r>
    <d v="2014-12-19T00:00:00"/>
    <n v="107"/>
    <n v="62.83"/>
    <n v="62.92"/>
    <n v="46.45"/>
    <s v="17/12/2014"/>
    <x v="1"/>
    <n v="12"/>
    <n v="19"/>
    <s v="12-19"/>
    <x v="1"/>
  </r>
  <r>
    <d v="2014-12-20T00:00:00"/>
    <n v="57"/>
    <n v="62.6"/>
    <n v="62.72"/>
    <n v="38.729999999999997"/>
    <s v="17/12/2014"/>
    <x v="1"/>
    <n v="12"/>
    <n v="20"/>
    <s v="12-20"/>
    <x v="0"/>
  </r>
  <r>
    <d v="2014-12-21T00:00:00"/>
    <n v="61"/>
    <n v="60.27"/>
    <n v="60.28"/>
    <n v="32.24"/>
    <s v="17/12/2014"/>
    <x v="1"/>
    <n v="12"/>
    <n v="21"/>
    <s v="12-21"/>
    <x v="1"/>
  </r>
  <r>
    <d v="2014-12-22T00:00:00"/>
    <n v="69"/>
    <n v="60.18"/>
    <n v="60.21"/>
    <n v="38.409999999999997"/>
    <s v="17/12/2014"/>
    <x v="1"/>
    <n v="12"/>
    <n v="22"/>
    <s v="12-22"/>
    <x v="1"/>
  </r>
  <r>
    <d v="2014-12-23T00:00:00"/>
    <n v="82"/>
    <n v="61.89"/>
    <n v="61.93"/>
    <n v="40.53"/>
    <s v="17/12/2014"/>
    <x v="1"/>
    <n v="12"/>
    <n v="23"/>
    <s v="12-23"/>
    <x v="1"/>
  </r>
  <r>
    <d v="2014-12-24T00:00:00"/>
    <n v="64"/>
    <n v="59.7"/>
    <n v="59.72"/>
    <n v="36.72"/>
    <s v="24/12/2014"/>
    <x v="1"/>
    <n v="12"/>
    <n v="24"/>
    <s v="12-24"/>
    <x v="1"/>
  </r>
  <r>
    <d v="2014-12-25T00:00:00"/>
    <n v="8"/>
    <n v="51.2"/>
    <n v="51.5"/>
    <n v="39.770000000000003"/>
    <s v="24/12/2014"/>
    <x v="1"/>
    <n v="12"/>
    <n v="25"/>
    <s v="12-25"/>
    <x v="0"/>
  </r>
  <r>
    <d v="2014-12-26T00:00:00"/>
    <n v="44"/>
    <n v="60.16"/>
    <n v="60.25"/>
    <n v="43.48"/>
    <s v="24/12/2014"/>
    <x v="1"/>
    <n v="12"/>
    <n v="26"/>
    <s v="12-26"/>
    <x v="0"/>
  </r>
  <r>
    <d v="2014-12-27T00:00:00"/>
    <n v="51"/>
    <n v="61.4"/>
    <n v="61.44"/>
    <n v="41.89"/>
    <s v="24/12/2014"/>
    <x v="1"/>
    <n v="12"/>
    <n v="27"/>
    <s v="12-27"/>
    <x v="0"/>
  </r>
  <r>
    <d v="2014-12-28T00:00:00"/>
    <n v="81"/>
    <n v="65.81"/>
    <n v="65.819999999999993"/>
    <n v="39.44"/>
    <s v="24/12/2014"/>
    <x v="1"/>
    <n v="12"/>
    <n v="28"/>
    <s v="12-28"/>
    <x v="1"/>
  </r>
  <r>
    <d v="2014-12-29T00:00:00"/>
    <n v="76"/>
    <n v="61.17"/>
    <n v="61.39"/>
    <n v="47.69"/>
    <s v="24/12/2014"/>
    <x v="1"/>
    <n v="12"/>
    <n v="29"/>
    <s v="12-29"/>
    <x v="1"/>
  </r>
  <r>
    <d v="2014-12-30T00:00:00"/>
    <n v="74"/>
    <n v="61.77"/>
    <n v="61.79"/>
    <n v="39.31"/>
    <s v="24/12/2014"/>
    <x v="1"/>
    <n v="12"/>
    <n v="30"/>
    <s v="12-30"/>
    <x v="1"/>
  </r>
  <r>
    <d v="2015-01-01T00:00:00"/>
    <n v="28"/>
    <n v="56.65"/>
    <n v="65.03"/>
    <n v="54.86"/>
    <s v="01/01/2015"/>
    <x v="2"/>
    <n v="1"/>
    <n v="1"/>
    <s v="01-01"/>
    <x v="0"/>
  </r>
  <r>
    <d v="2015-01-02T00:00:00"/>
    <n v="59"/>
    <n v="61.03"/>
    <n v="61.24"/>
    <n v="46.67"/>
    <s v="01/01/2015"/>
    <x v="2"/>
    <n v="1"/>
    <n v="2"/>
    <s v="01-02"/>
    <x v="0"/>
  </r>
  <r>
    <d v="2015-01-03T00:00:00"/>
    <n v="50"/>
    <n v="60.71"/>
    <n v="61.01"/>
    <n v="45.86"/>
    <s v="01/01/2015"/>
    <x v="2"/>
    <n v="1"/>
    <n v="3"/>
    <s v="01-03"/>
    <x v="0"/>
  </r>
  <r>
    <d v="2015-01-04T00:00:00"/>
    <n v="47"/>
    <n v="60.18"/>
    <n v="60.53"/>
    <n v="49.5"/>
    <s v="01/01/2015"/>
    <x v="2"/>
    <n v="1"/>
    <n v="4"/>
    <s v="01-04"/>
    <x v="0"/>
  </r>
  <r>
    <d v="2015-01-05T00:00:00"/>
    <n v="56"/>
    <n v="58.91"/>
    <n v="60.03"/>
    <n v="45.48"/>
    <s v="01/01/2015"/>
    <x v="2"/>
    <n v="1"/>
    <n v="5"/>
    <s v="01-05"/>
    <x v="0"/>
  </r>
  <r>
    <d v="2015-01-06T00:00:00"/>
    <n v="54"/>
    <n v="60.17"/>
    <n v="60.27"/>
    <n v="44.13"/>
    <s v="01/01/2015"/>
    <x v="2"/>
    <n v="1"/>
    <n v="6"/>
    <s v="01-06"/>
    <x v="0"/>
  </r>
  <r>
    <d v="2015-01-07T00:00:00"/>
    <n v="47"/>
    <n v="60.1"/>
    <n v="61.09"/>
    <n v="53.72"/>
    <s v="01/01/2015"/>
    <x v="2"/>
    <n v="1"/>
    <n v="7"/>
    <s v="01-07"/>
    <x v="0"/>
  </r>
  <r>
    <d v="2015-01-08T00:00:00"/>
    <n v="56"/>
    <n v="60.1"/>
    <n v="60.42"/>
    <n v="49.01"/>
    <s v="08/01/2015"/>
    <x v="2"/>
    <n v="1"/>
    <n v="8"/>
    <s v="01-08"/>
    <x v="0"/>
  </r>
  <r>
    <d v="2015-01-09T00:00:00"/>
    <n v="59"/>
    <n v="61.2"/>
    <n v="61.27"/>
    <n v="42.9"/>
    <s v="08/01/2015"/>
    <x v="2"/>
    <n v="1"/>
    <n v="9"/>
    <s v="01-09"/>
    <x v="0"/>
  </r>
  <r>
    <d v="2015-01-10T00:00:00"/>
    <n v="45"/>
    <n v="59.31"/>
    <n v="59.89"/>
    <n v="50.58"/>
    <s v="08/01/2015"/>
    <x v="2"/>
    <n v="1"/>
    <n v="10"/>
    <s v="01-10"/>
    <x v="0"/>
  </r>
  <r>
    <d v="2015-01-11T00:00:00"/>
    <n v="67"/>
    <n v="62.38"/>
    <n v="63.49"/>
    <n v="53.38"/>
    <s v="08/01/2015"/>
    <x v="2"/>
    <n v="1"/>
    <n v="11"/>
    <s v="01-11"/>
    <x v="1"/>
  </r>
  <r>
    <d v="2015-01-12T00:00:00"/>
    <n v="46"/>
    <n v="59"/>
    <n v="61"/>
    <n v="50"/>
    <s v="08/01/2015"/>
    <x v="2"/>
    <n v="1"/>
    <n v="12"/>
    <s v="01-12"/>
    <x v="0"/>
  </r>
  <r>
    <d v="2015-01-13T00:00:00"/>
    <n v="68"/>
    <n v="59"/>
    <n v="59"/>
    <n v="44"/>
    <s v="08/01/2015"/>
    <x v="2"/>
    <n v="1"/>
    <n v="13"/>
    <s v="01-13"/>
    <x v="1"/>
  </r>
  <r>
    <d v="2015-01-14T00:00:00"/>
    <n v="65"/>
    <n v="60.05"/>
    <n v="60.38"/>
    <n v="49.09"/>
    <s v="08/01/2015"/>
    <x v="2"/>
    <n v="1"/>
    <n v="14"/>
    <s v="01-14"/>
    <x v="1"/>
  </r>
  <r>
    <d v="2015-01-15T00:00:00"/>
    <n v="62"/>
    <n v="59.45"/>
    <n v="59.52"/>
    <n v="38.909999999999997"/>
    <s v="15/01/2015"/>
    <x v="2"/>
    <n v="1"/>
    <n v="15"/>
    <s v="01-15"/>
    <x v="1"/>
  </r>
  <r>
    <d v="2015-01-16T00:00:00"/>
    <n v="72"/>
    <n v="61.46"/>
    <n v="61.56"/>
    <n v="44.76"/>
    <s v="15/01/2015"/>
    <x v="2"/>
    <n v="1"/>
    <n v="16"/>
    <s v="01-16"/>
    <x v="1"/>
  </r>
  <r>
    <d v="2015-01-17T00:00:00"/>
    <n v="36"/>
    <n v="57.86"/>
    <n v="58.17"/>
    <n v="46.52"/>
    <s v="15/01/2015"/>
    <x v="2"/>
    <n v="1"/>
    <n v="17"/>
    <s v="01-17"/>
    <x v="0"/>
  </r>
  <r>
    <d v="2015-01-18T00:00:00"/>
    <n v="51"/>
    <n v="58.83"/>
    <n v="58.94"/>
    <n v="42.67"/>
    <s v="15/01/2015"/>
    <x v="2"/>
    <n v="1"/>
    <n v="18"/>
    <s v="01-18"/>
    <x v="0"/>
  </r>
  <r>
    <d v="2015-01-19T00:00:00"/>
    <n v="56"/>
    <n v="60.38"/>
    <n v="60.5"/>
    <n v="45.07"/>
    <s v="15/01/2015"/>
    <x v="2"/>
    <n v="1"/>
    <n v="19"/>
    <s v="01-19"/>
    <x v="0"/>
  </r>
  <r>
    <d v="2015-01-20T00:00:00"/>
    <n v="51"/>
    <n v="59.67"/>
    <n v="59.91"/>
    <n v="47.15"/>
    <s v="15/01/2015"/>
    <x v="2"/>
    <n v="1"/>
    <n v="20"/>
    <s v="01-20"/>
    <x v="0"/>
  </r>
  <r>
    <d v="2015-01-21T00:00:00"/>
    <n v="69"/>
    <n v="61.85"/>
    <n v="61.89"/>
    <n v="38.29"/>
    <s v="15/01/2015"/>
    <x v="2"/>
    <n v="1"/>
    <n v="21"/>
    <s v="01-21"/>
    <x v="1"/>
  </r>
  <r>
    <d v="2015-01-22T00:00:00"/>
    <n v="54"/>
    <n v="60.49"/>
    <n v="60.96"/>
    <n v="51.12"/>
    <s v="22/01/2015"/>
    <x v="2"/>
    <n v="1"/>
    <n v="22"/>
    <s v="01-22"/>
    <x v="0"/>
  </r>
  <r>
    <d v="2015-01-23T00:00:00"/>
    <n v="65"/>
    <n v="63.06"/>
    <n v="63.7"/>
    <n v="53.67"/>
    <s v="22/01/2015"/>
    <x v="2"/>
    <n v="1"/>
    <n v="23"/>
    <s v="01-23"/>
    <x v="1"/>
  </r>
  <r>
    <d v="2015-01-24T00:00:00"/>
    <n v="25"/>
    <n v="57"/>
    <n v="59.12"/>
    <n v="53.04"/>
    <s v="22/01/2015"/>
    <x v="2"/>
    <n v="1"/>
    <n v="24"/>
    <s v="01-24"/>
    <x v="0"/>
  </r>
  <r>
    <d v="2015-01-25T00:00:00"/>
    <n v="46"/>
    <n v="59.99"/>
    <n v="60"/>
    <n v="31.64"/>
    <s v="22/01/2015"/>
    <x v="2"/>
    <n v="1"/>
    <n v="25"/>
    <s v="01-25"/>
    <x v="0"/>
  </r>
  <r>
    <d v="2015-01-26T00:00:00"/>
    <n v="47"/>
    <n v="60.27"/>
    <n v="60.46"/>
    <n v="46.77"/>
    <s v="22/01/2015"/>
    <x v="2"/>
    <n v="1"/>
    <n v="26"/>
    <s v="01-26"/>
    <x v="0"/>
  </r>
  <r>
    <d v="2015-01-27T00:00:00"/>
    <n v="57"/>
    <n v="60.44"/>
    <n v="61.1"/>
    <n v="47.19"/>
    <s v="22/01/2015"/>
    <x v="2"/>
    <n v="1"/>
    <n v="27"/>
    <s v="01-27"/>
    <x v="0"/>
  </r>
  <r>
    <d v="2015-01-28T00:00:00"/>
    <n v="54"/>
    <n v="58.28"/>
    <n v="59.03"/>
    <n v="47.14"/>
    <s v="22/01/2015"/>
    <x v="2"/>
    <n v="1"/>
    <n v="28"/>
    <s v="01-28"/>
    <x v="0"/>
  </r>
  <r>
    <d v="2015-01-29T00:00:00"/>
    <n v="62"/>
    <n v="60.45"/>
    <n v="60.57"/>
    <n v="44.89"/>
    <s v="29/01/2015"/>
    <x v="2"/>
    <n v="1"/>
    <n v="29"/>
    <s v="01-29"/>
    <x v="1"/>
  </r>
  <r>
    <d v="2015-01-30T00:00:00"/>
    <n v="68"/>
    <n v="62.29"/>
    <n v="63.31"/>
    <n v="54.35"/>
    <s v="29/01/2015"/>
    <x v="2"/>
    <n v="1"/>
    <n v="30"/>
    <s v="01-30"/>
    <x v="1"/>
  </r>
  <r>
    <d v="2015-01-31T00:00:00"/>
    <n v="43"/>
    <n v="58.38"/>
    <n v="59.55"/>
    <n v="52.94"/>
    <s v="29/01/2015"/>
    <x v="2"/>
    <n v="1"/>
    <n v="31"/>
    <s v="01-31"/>
    <x v="0"/>
  </r>
  <r>
    <d v="2015-02-01T00:00:00"/>
    <n v="33"/>
    <n v="57.62"/>
    <n v="59.2"/>
    <n v="54.05"/>
    <s v="29/01/2015"/>
    <x v="2"/>
    <n v="2"/>
    <n v="1"/>
    <s v="02-01"/>
    <x v="0"/>
  </r>
  <r>
    <d v="2015-02-02T00:00:00"/>
    <n v="31"/>
    <n v="56.16"/>
    <n v="58.51"/>
    <n v="54.71"/>
    <s v="29/01/2015"/>
    <x v="2"/>
    <n v="2"/>
    <n v="2"/>
    <s v="02-02"/>
    <x v="0"/>
  </r>
  <r>
    <d v="2015-02-03T00:00:00"/>
    <n v="60"/>
    <n v="59.73"/>
    <n v="60.92"/>
    <n v="46.74"/>
    <s v="29/01/2015"/>
    <x v="2"/>
    <n v="2"/>
    <n v="3"/>
    <s v="02-03"/>
    <x v="1"/>
  </r>
  <r>
    <d v="2015-02-04T00:00:00"/>
    <n v="30"/>
    <n v="57.23"/>
    <n v="60.91"/>
    <n v="56.64"/>
    <s v="29/01/2015"/>
    <x v="2"/>
    <n v="2"/>
    <n v="4"/>
    <s v="02-04"/>
    <x v="0"/>
  </r>
  <r>
    <d v="2015-02-05T00:00:00"/>
    <n v="44"/>
    <n v="60.04"/>
    <n v="61.54"/>
    <n v="54.67"/>
    <s v="05/02/2015"/>
    <x v="2"/>
    <n v="2"/>
    <n v="5"/>
    <s v="02-05"/>
    <x v="0"/>
  </r>
  <r>
    <d v="2015-02-06T00:00:00"/>
    <n v="55"/>
    <n v="58.01"/>
    <n v="59.11"/>
    <n v="49.16"/>
    <s v="05/02/2015"/>
    <x v="2"/>
    <n v="2"/>
    <n v="6"/>
    <s v="02-06"/>
    <x v="0"/>
  </r>
  <r>
    <d v="2015-02-07T00:00:00"/>
    <n v="17"/>
    <n v="54.63"/>
    <n v="59.93"/>
    <n v="56.87"/>
    <s v="05/02/2015"/>
    <x v="2"/>
    <n v="2"/>
    <n v="7"/>
    <s v="02-07"/>
    <x v="0"/>
  </r>
  <r>
    <d v="2015-02-08T00:00:00"/>
    <n v="37"/>
    <n v="57.51"/>
    <n v="58.1"/>
    <n v="49.14"/>
    <s v="05/02/2015"/>
    <x v="2"/>
    <n v="2"/>
    <n v="8"/>
    <s v="02-08"/>
    <x v="0"/>
  </r>
  <r>
    <d v="2015-02-09T00:00:00"/>
    <n v="63"/>
    <n v="58.53"/>
    <n v="58.79"/>
    <n v="46.39"/>
    <s v="05/02/2015"/>
    <x v="2"/>
    <n v="2"/>
    <n v="9"/>
    <s v="02-09"/>
    <x v="1"/>
  </r>
  <r>
    <d v="2015-02-10T00:00:00"/>
    <n v="50"/>
    <n v="59.2"/>
    <n v="59.44"/>
    <n v="46.86"/>
    <s v="05/02/2015"/>
    <x v="2"/>
    <n v="2"/>
    <n v="10"/>
    <s v="02-10"/>
    <x v="0"/>
  </r>
  <r>
    <d v="2015-02-11T00:00:00"/>
    <n v="28"/>
    <n v="58.14"/>
    <n v="59.04"/>
    <n v="51.76"/>
    <s v="05/02/2015"/>
    <x v="2"/>
    <n v="2"/>
    <n v="11"/>
    <s v="02-11"/>
    <x v="0"/>
  </r>
  <r>
    <d v="2015-02-12T00:00:00"/>
    <n v="46"/>
    <n v="58.13"/>
    <n v="58.26"/>
    <n v="43.04"/>
    <s v="12/02/2015"/>
    <x v="2"/>
    <n v="2"/>
    <n v="12"/>
    <s v="02-12"/>
    <x v="0"/>
  </r>
  <r>
    <d v="2015-02-13T00:00:00"/>
    <n v="53"/>
    <n v="59.79"/>
    <n v="61.6"/>
    <n v="48.19"/>
    <s v="12/02/2015"/>
    <x v="2"/>
    <n v="2"/>
    <n v="13"/>
    <s v="02-13"/>
    <x v="0"/>
  </r>
  <r>
    <d v="2015-02-14T00:00:00"/>
    <n v="43"/>
    <n v="58.76"/>
    <n v="58.84"/>
    <n v="38.22"/>
    <s v="12/02/2015"/>
    <x v="2"/>
    <n v="2"/>
    <n v="14"/>
    <s v="02-14"/>
    <x v="0"/>
  </r>
  <r>
    <d v="2015-02-15T00:00:00"/>
    <n v="57"/>
    <n v="59.65"/>
    <n v="60.09"/>
    <n v="49.97"/>
    <s v="12/02/2015"/>
    <x v="2"/>
    <n v="2"/>
    <n v="15"/>
    <s v="02-15"/>
    <x v="0"/>
  </r>
  <r>
    <d v="2015-02-16T00:00:00"/>
    <n v="68"/>
    <n v="61.76"/>
    <n v="62.2"/>
    <n v="52.07"/>
    <s v="12/02/2015"/>
    <x v="2"/>
    <n v="2"/>
    <n v="16"/>
    <s v="02-16"/>
    <x v="1"/>
  </r>
  <r>
    <d v="2015-02-17T00:00:00"/>
    <n v="52"/>
    <n v="59.42"/>
    <n v="61.12"/>
    <n v="51.56"/>
    <s v="12/02/2015"/>
    <x v="2"/>
    <n v="2"/>
    <n v="17"/>
    <s v="02-17"/>
    <x v="0"/>
  </r>
  <r>
    <d v="2015-02-18T00:00:00"/>
    <n v="46"/>
    <n v="59.05"/>
    <n v="59.5"/>
    <n v="45"/>
    <s v="12/02/2015"/>
    <x v="2"/>
    <n v="2"/>
    <n v="18"/>
    <s v="02-18"/>
    <x v="0"/>
  </r>
  <r>
    <d v="2015-02-19T00:00:00"/>
    <n v="60"/>
    <n v="59.62"/>
    <n v="59.81"/>
    <n v="46.09"/>
    <s v="19/02/2015"/>
    <x v="2"/>
    <n v="2"/>
    <n v="19"/>
    <s v="02-19"/>
    <x v="1"/>
  </r>
  <r>
    <d v="2015-02-20T00:00:00"/>
    <n v="61"/>
    <n v="59.81"/>
    <n v="59.91"/>
    <n v="43.63"/>
    <s v="19/02/2015"/>
    <x v="2"/>
    <n v="2"/>
    <n v="20"/>
    <s v="02-20"/>
    <x v="1"/>
  </r>
  <r>
    <d v="2015-02-21T00:00:00"/>
    <n v="49"/>
    <n v="58.96"/>
    <n v="59.01"/>
    <n v="37.409999999999997"/>
    <s v="19/02/2015"/>
    <x v="2"/>
    <n v="2"/>
    <n v="21"/>
    <s v="02-21"/>
    <x v="0"/>
  </r>
  <r>
    <d v="2015-02-22T00:00:00"/>
    <n v="64"/>
    <n v="61.39"/>
    <n v="63.04"/>
    <n v="51.85"/>
    <s v="19/02/2015"/>
    <x v="2"/>
    <n v="2"/>
    <n v="22"/>
    <s v="02-22"/>
    <x v="1"/>
  </r>
  <r>
    <d v="2015-02-23T00:00:00"/>
    <n v="62"/>
    <n v="61.28"/>
    <n v="61.65"/>
    <n v="50.79"/>
    <s v="19/02/2015"/>
    <x v="2"/>
    <n v="2"/>
    <n v="23"/>
    <s v="02-23"/>
    <x v="1"/>
  </r>
  <r>
    <d v="2015-02-24T00:00:00"/>
    <n v="51"/>
    <n v="60.1"/>
    <n v="60.43"/>
    <n v="48.98"/>
    <s v="19/02/2015"/>
    <x v="2"/>
    <n v="2"/>
    <n v="24"/>
    <s v="02-24"/>
    <x v="0"/>
  </r>
  <r>
    <d v="2015-02-25T00:00:00"/>
    <n v="62"/>
    <n v="61.08"/>
    <n v="61.67"/>
    <n v="52.15"/>
    <s v="19/02/2015"/>
    <x v="2"/>
    <n v="2"/>
    <n v="25"/>
    <s v="02-25"/>
    <x v="1"/>
  </r>
  <r>
    <d v="2015-02-26T00:00:00"/>
    <n v="53"/>
    <n v="59.34"/>
    <n v="59.53"/>
    <n v="46"/>
    <s v="26/02/2015"/>
    <x v="2"/>
    <n v="2"/>
    <n v="26"/>
    <s v="02-26"/>
    <x v="0"/>
  </r>
  <r>
    <d v="2015-02-27T00:00:00"/>
    <n v="61"/>
    <n v="60.61"/>
    <n v="60.77"/>
    <n v="46.36"/>
    <s v="26/02/2015"/>
    <x v="2"/>
    <n v="2"/>
    <n v="27"/>
    <s v="02-27"/>
    <x v="1"/>
  </r>
  <r>
    <d v="2015-02-28T00:00:00"/>
    <n v="44"/>
    <n v="59.36"/>
    <n v="59.65"/>
    <n v="47.8"/>
    <s v="26/02/2015"/>
    <x v="2"/>
    <n v="2"/>
    <n v="28"/>
    <s v="02-28"/>
    <x v="0"/>
  </r>
  <r>
    <d v="2015-03-01T00:00:00"/>
    <n v="53"/>
    <n v="61.34"/>
    <n v="62.69"/>
    <n v="48.54"/>
    <s v="26/02/2015"/>
    <x v="2"/>
    <n v="3"/>
    <n v="1"/>
    <s v="03-01"/>
    <x v="0"/>
  </r>
  <r>
    <d v="2015-03-02T00:00:00"/>
    <n v="80"/>
    <n v="64.05"/>
    <n v="64.08"/>
    <n v="43.6"/>
    <s v="26/02/2015"/>
    <x v="2"/>
    <n v="3"/>
    <n v="2"/>
    <s v="03-02"/>
    <x v="1"/>
  </r>
  <r>
    <d v="2015-03-03T00:00:00"/>
    <n v="73"/>
    <n v="59.91"/>
    <n v="59.94"/>
    <n v="36.9"/>
    <s v="26/02/2015"/>
    <x v="2"/>
    <n v="3"/>
    <n v="3"/>
    <s v="03-03"/>
    <x v="1"/>
  </r>
  <r>
    <d v="2015-03-04T00:00:00"/>
    <n v="59"/>
    <n v="59.68"/>
    <n v="60.36"/>
    <n v="45.51"/>
    <s v="26/02/2015"/>
    <x v="2"/>
    <n v="3"/>
    <n v="4"/>
    <s v="03-04"/>
    <x v="0"/>
  </r>
  <r>
    <d v="2015-03-05T00:00:00"/>
    <n v="82"/>
    <n v="61.94"/>
    <n v="63.62"/>
    <n v="50.1"/>
    <s v="05/03/2015"/>
    <x v="2"/>
    <n v="3"/>
    <n v="5"/>
    <s v="03-05"/>
    <x v="1"/>
  </r>
  <r>
    <d v="2015-03-06T00:00:00"/>
    <n v="67"/>
    <n v="58.79"/>
    <n v="58.96"/>
    <n v="44.84"/>
    <s v="05/03/2015"/>
    <x v="2"/>
    <n v="3"/>
    <n v="6"/>
    <s v="03-06"/>
    <x v="1"/>
  </r>
  <r>
    <d v="2015-03-07T00:00:00"/>
    <n v="44"/>
    <n v="57.78"/>
    <n v="57.97"/>
    <n v="40.17"/>
    <s v="05/03/2015"/>
    <x v="2"/>
    <n v="3"/>
    <n v="7"/>
    <s v="03-07"/>
    <x v="0"/>
  </r>
  <r>
    <d v="2015-03-08T00:00:00"/>
    <n v="57"/>
    <n v="58.92"/>
    <n v="60.15"/>
    <n v="45.17"/>
    <s v="05/03/2015"/>
    <x v="2"/>
    <n v="3"/>
    <n v="8"/>
    <s v="03-08"/>
    <x v="0"/>
  </r>
  <r>
    <d v="2015-03-09T00:00:00"/>
    <n v="61"/>
    <n v="59.93"/>
    <n v="59.95"/>
    <n v="35.82"/>
    <s v="05/03/2015"/>
    <x v="2"/>
    <n v="3"/>
    <n v="9"/>
    <s v="03-09"/>
    <x v="1"/>
  </r>
  <r>
    <d v="2015-03-10T00:00:00"/>
    <n v="53"/>
    <n v="59.52"/>
    <n v="59.71"/>
    <n v="46"/>
    <s v="05/03/2015"/>
    <x v="2"/>
    <n v="3"/>
    <n v="10"/>
    <s v="03-10"/>
    <x v="0"/>
  </r>
  <r>
    <d v="2015-03-11T00:00:00"/>
    <n v="64"/>
    <n v="58.69"/>
    <n v="59.2"/>
    <n v="43.23"/>
    <s v="05/03/2015"/>
    <x v="2"/>
    <n v="3"/>
    <n v="11"/>
    <s v="03-11"/>
    <x v="1"/>
  </r>
  <r>
    <d v="2015-03-12T00:00:00"/>
    <n v="59"/>
    <n v="58.03"/>
    <n v="58.23"/>
    <n v="43.78"/>
    <s v="12/03/2015"/>
    <x v="2"/>
    <n v="3"/>
    <n v="12"/>
    <s v="03-12"/>
    <x v="1"/>
  </r>
  <r>
    <d v="2015-03-13T00:00:00"/>
    <n v="55"/>
    <n v="57.76"/>
    <n v="58.39"/>
    <n v="49.7"/>
    <s v="12/03/2015"/>
    <x v="2"/>
    <n v="3"/>
    <n v="13"/>
    <s v="03-13"/>
    <x v="0"/>
  </r>
  <r>
    <d v="2015-03-14T00:00:00"/>
    <n v="52"/>
    <n v="57.57"/>
    <n v="57.87"/>
    <n v="44.04"/>
    <s v="12/03/2015"/>
    <x v="2"/>
    <n v="3"/>
    <n v="14"/>
    <s v="03-14"/>
    <x v="0"/>
  </r>
  <r>
    <d v="2015-03-15T00:00:00"/>
    <n v="58"/>
    <n v="58.08"/>
    <n v="58.14"/>
    <n v="39.590000000000003"/>
    <s v="12/03/2015"/>
    <x v="2"/>
    <n v="3"/>
    <n v="15"/>
    <s v="03-15"/>
    <x v="0"/>
  </r>
  <r>
    <d v="2015-03-16T00:00:00"/>
    <n v="70"/>
    <n v="60.54"/>
    <n v="60.61"/>
    <n v="42.85"/>
    <s v="12/03/2015"/>
    <x v="2"/>
    <n v="3"/>
    <n v="16"/>
    <s v="03-16"/>
    <x v="1"/>
  </r>
  <r>
    <d v="2015-03-17T00:00:00"/>
    <n v="68"/>
    <n v="60.45"/>
    <n v="60.71"/>
    <n v="48.36"/>
    <s v="12/03/2015"/>
    <x v="2"/>
    <n v="3"/>
    <n v="17"/>
    <s v="03-17"/>
    <x v="1"/>
  </r>
  <r>
    <d v="2015-03-18T00:00:00"/>
    <n v="72"/>
    <n v="60.29"/>
    <n v="60.66"/>
    <n v="47.35"/>
    <s v="12/03/2015"/>
    <x v="2"/>
    <n v="3"/>
    <n v="18"/>
    <s v="03-18"/>
    <x v="1"/>
  </r>
  <r>
    <d v="2015-03-19T00:00:00"/>
    <n v="67"/>
    <n v="59.31"/>
    <n v="59.42"/>
    <n v="43.43"/>
    <s v="19/03/2015"/>
    <x v="2"/>
    <n v="3"/>
    <n v="19"/>
    <s v="03-19"/>
    <x v="1"/>
  </r>
  <r>
    <d v="2015-03-20T00:00:00"/>
    <n v="57"/>
    <n v="58.56"/>
    <n v="58.74"/>
    <n v="44.86"/>
    <s v="19/03/2015"/>
    <x v="2"/>
    <n v="3"/>
    <n v="20"/>
    <s v="03-20"/>
    <x v="0"/>
  </r>
  <r>
    <d v="2015-03-21T00:00:00"/>
    <n v="65"/>
    <n v="60.37"/>
    <n v="60.5"/>
    <n v="40.86"/>
    <s v="19/03/2015"/>
    <x v="2"/>
    <n v="3"/>
    <n v="21"/>
    <s v="03-21"/>
    <x v="1"/>
  </r>
  <r>
    <d v="2015-03-22T00:00:00"/>
    <n v="60"/>
    <n v="61.21"/>
    <n v="61.22"/>
    <n v="35.53"/>
    <s v="19/03/2015"/>
    <x v="2"/>
    <n v="3"/>
    <n v="22"/>
    <s v="03-22"/>
    <x v="0"/>
  </r>
  <r>
    <d v="2015-03-23T00:00:00"/>
    <n v="74"/>
    <n v="61.31"/>
    <n v="62.16"/>
    <n v="51.23"/>
    <s v="19/03/2015"/>
    <x v="2"/>
    <n v="3"/>
    <n v="23"/>
    <s v="03-23"/>
    <x v="1"/>
  </r>
  <r>
    <d v="2015-03-24T00:00:00"/>
    <n v="63"/>
    <n v="59.57"/>
    <n v="59.7"/>
    <n v="44.15"/>
    <s v="19/03/2015"/>
    <x v="2"/>
    <n v="3"/>
    <n v="24"/>
    <s v="03-24"/>
    <x v="1"/>
  </r>
  <r>
    <d v="2015-03-25T00:00:00"/>
    <n v="96"/>
    <n v="60.47"/>
    <n v="61.1"/>
    <n v="52.12"/>
    <s v="19/03/2015"/>
    <x v="2"/>
    <n v="3"/>
    <n v="25"/>
    <s v="03-25"/>
    <x v="1"/>
  </r>
  <r>
    <d v="2015-03-26T00:00:00"/>
    <n v="66"/>
    <n v="60.38"/>
    <n v="60.8"/>
    <n v="47.67"/>
    <s v="26/03/2015"/>
    <x v="2"/>
    <n v="3"/>
    <n v="26"/>
    <s v="03-26"/>
    <x v="1"/>
  </r>
  <r>
    <d v="2015-03-27T00:00:00"/>
    <n v="70"/>
    <n v="61.17"/>
    <n v="61.29"/>
    <n v="44.86"/>
    <s v="26/03/2015"/>
    <x v="2"/>
    <n v="3"/>
    <n v="27"/>
    <s v="03-27"/>
    <x v="1"/>
  </r>
  <r>
    <d v="2015-03-28T00:00:00"/>
    <n v="47"/>
    <n v="57.74"/>
    <n v="58.51"/>
    <n v="49.88"/>
    <s v="26/03/2015"/>
    <x v="2"/>
    <n v="3"/>
    <n v="28"/>
    <s v="03-28"/>
    <x v="0"/>
  </r>
  <r>
    <d v="2015-03-29T00:00:00"/>
    <n v="66"/>
    <n v="60.23"/>
    <n v="60.46"/>
    <n v="47.64"/>
    <s v="26/03/2015"/>
    <x v="2"/>
    <n v="3"/>
    <n v="29"/>
    <s v="03-29"/>
    <x v="1"/>
  </r>
  <r>
    <d v="2015-03-30T00:00:00"/>
    <n v="70"/>
    <n v="62.86"/>
    <n v="63.38"/>
    <n v="53.96"/>
    <s v="26/03/2015"/>
    <x v="2"/>
    <n v="3"/>
    <n v="30"/>
    <s v="03-30"/>
    <x v="1"/>
  </r>
  <r>
    <d v="2015-03-31T00:00:00"/>
    <n v="65"/>
    <n v="64.81"/>
    <n v="65.19"/>
    <n v="49.41"/>
    <s v="26/03/2015"/>
    <x v="2"/>
    <n v="3"/>
    <n v="31"/>
    <s v="03-31"/>
    <x v="1"/>
  </r>
  <r>
    <d v="2015-04-01T00:00:00"/>
    <n v="115"/>
    <n v="63.48"/>
    <n v="65.13"/>
    <n v="59.3"/>
    <s v="26/03/2015"/>
    <x v="2"/>
    <n v="4"/>
    <n v="1"/>
    <s v="04-01"/>
    <x v="1"/>
  </r>
  <r>
    <d v="2015-04-02T00:00:00"/>
    <n v="81"/>
    <n v="61.94"/>
    <n v="62.4"/>
    <n v="50.19"/>
    <s v="02/04/2015"/>
    <x v="2"/>
    <n v="4"/>
    <n v="2"/>
    <s v="04-02"/>
    <x v="1"/>
  </r>
  <r>
    <d v="2015-04-03T00:00:00"/>
    <n v="77"/>
    <n v="58.87"/>
    <n v="59.06"/>
    <n v="45.23"/>
    <s v="02/04/2015"/>
    <x v="2"/>
    <n v="4"/>
    <n v="3"/>
    <s v="04-03"/>
    <x v="1"/>
  </r>
  <r>
    <d v="2015-04-04T00:00:00"/>
    <n v="52"/>
    <n v="60.23"/>
    <n v="60.39"/>
    <n v="43.65"/>
    <s v="02/04/2015"/>
    <x v="2"/>
    <n v="4"/>
    <n v="4"/>
    <s v="04-04"/>
    <x v="0"/>
  </r>
  <r>
    <d v="2015-04-05T00:00:00"/>
    <n v="58"/>
    <n v="60.38"/>
    <n v="60.38"/>
    <n v="29.14"/>
    <s v="02/04/2015"/>
    <x v="2"/>
    <n v="4"/>
    <n v="5"/>
    <s v="04-05"/>
    <x v="0"/>
  </r>
  <r>
    <d v="2015-04-06T00:00:00"/>
    <n v="47"/>
    <n v="58.26"/>
    <n v="58.58"/>
    <n v="40.79"/>
    <s v="02/04/2015"/>
    <x v="2"/>
    <n v="4"/>
    <n v="6"/>
    <s v="04-06"/>
    <x v="0"/>
  </r>
  <r>
    <d v="2015-04-07T00:00:00"/>
    <n v="52"/>
    <n v="59.99"/>
    <n v="60.43"/>
    <n v="50.27"/>
    <s v="02/04/2015"/>
    <x v="2"/>
    <n v="4"/>
    <n v="7"/>
    <s v="04-07"/>
    <x v="0"/>
  </r>
  <r>
    <d v="2015-04-08T00:00:00"/>
    <n v="60"/>
    <n v="58.95"/>
    <n v="59.69"/>
    <n v="47.01"/>
    <s v="02/04/2015"/>
    <x v="2"/>
    <n v="4"/>
    <n v="8"/>
    <s v="04-08"/>
    <x v="1"/>
  </r>
  <r>
    <d v="2015-04-09T00:00:00"/>
    <n v="62"/>
    <n v="58.97"/>
    <n v="59.01"/>
    <n v="38.42"/>
    <s v="09/04/2015"/>
    <x v="2"/>
    <n v="4"/>
    <n v="9"/>
    <s v="04-09"/>
    <x v="1"/>
  </r>
  <r>
    <d v="2015-04-10T00:00:00"/>
    <n v="83"/>
    <n v="60.21"/>
    <n v="60.53"/>
    <n v="49.08"/>
    <s v="09/04/2015"/>
    <x v="2"/>
    <n v="4"/>
    <n v="10"/>
    <s v="04-10"/>
    <x v="1"/>
  </r>
  <r>
    <d v="2015-04-11T00:00:00"/>
    <n v="58"/>
    <n v="59.86"/>
    <n v="59.95"/>
    <n v="40.75"/>
    <s v="09/04/2015"/>
    <x v="2"/>
    <n v="4"/>
    <n v="11"/>
    <s v="04-11"/>
    <x v="0"/>
  </r>
  <r>
    <d v="2015-04-12T00:00:00"/>
    <n v="58"/>
    <n v="60.91"/>
    <n v="60.93"/>
    <n v="36.840000000000003"/>
    <s v="09/04/2015"/>
    <x v="2"/>
    <n v="4"/>
    <n v="12"/>
    <s v="04-12"/>
    <x v="0"/>
  </r>
  <r>
    <d v="2015-04-13T00:00:00"/>
    <n v="61"/>
    <n v="60.74"/>
    <n v="60.88"/>
    <n v="45.96"/>
    <s v="09/04/2015"/>
    <x v="2"/>
    <n v="4"/>
    <n v="13"/>
    <s v="04-13"/>
    <x v="1"/>
  </r>
  <r>
    <d v="2015-04-14T00:00:00"/>
    <n v="67"/>
    <n v="59.28"/>
    <n v="59.41"/>
    <n v="44.13"/>
    <s v="09/04/2015"/>
    <x v="2"/>
    <n v="4"/>
    <n v="14"/>
    <s v="04-14"/>
    <x v="1"/>
  </r>
  <r>
    <d v="2015-04-15T00:00:00"/>
    <n v="79"/>
    <n v="60.32"/>
    <n v="60.72"/>
    <n v="49.93"/>
    <s v="09/04/2015"/>
    <x v="2"/>
    <n v="4"/>
    <n v="15"/>
    <s v="04-15"/>
    <x v="1"/>
  </r>
  <r>
    <d v="2015-04-16T00:00:00"/>
    <n v="63"/>
    <n v="59.18"/>
    <n v="59.45"/>
    <n v="45.68"/>
    <s v="16/04/2015"/>
    <x v="2"/>
    <n v="4"/>
    <n v="16"/>
    <s v="04-16"/>
    <x v="1"/>
  </r>
  <r>
    <d v="2015-04-17T00:00:00"/>
    <n v="71"/>
    <n v="60.44"/>
    <n v="60.58"/>
    <n v="45.6"/>
    <s v="16/04/2015"/>
    <x v="2"/>
    <n v="4"/>
    <n v="17"/>
    <s v="04-17"/>
    <x v="1"/>
  </r>
  <r>
    <d v="2015-04-18T00:00:00"/>
    <n v="60"/>
    <n v="60.93"/>
    <n v="61.1"/>
    <n v="44.14"/>
    <s v="16/04/2015"/>
    <x v="2"/>
    <n v="4"/>
    <n v="18"/>
    <s v="04-18"/>
    <x v="0"/>
  </r>
  <r>
    <d v="2015-04-19T00:00:00"/>
    <n v="63"/>
    <n v="59.71"/>
    <n v="59.72"/>
    <n v="33.049999999999997"/>
    <s v="16/04/2015"/>
    <x v="2"/>
    <n v="4"/>
    <n v="19"/>
    <s v="04-19"/>
    <x v="1"/>
  </r>
  <r>
    <d v="2015-04-20T00:00:00"/>
    <n v="63"/>
    <n v="59.57"/>
    <n v="59.99"/>
    <n v="46.04"/>
    <s v="16/04/2015"/>
    <x v="2"/>
    <n v="4"/>
    <n v="20"/>
    <s v="04-20"/>
    <x v="1"/>
  </r>
  <r>
    <d v="2015-04-21T00:00:00"/>
    <n v="60"/>
    <n v="59.28"/>
    <n v="60.04"/>
    <n v="47.79"/>
    <s v="16/04/2015"/>
    <x v="2"/>
    <n v="4"/>
    <n v="21"/>
    <s v="04-21"/>
    <x v="1"/>
  </r>
  <r>
    <d v="2015-04-22T00:00:00"/>
    <n v="67"/>
    <n v="59.36"/>
    <n v="59.72"/>
    <n v="48.17"/>
    <s v="16/04/2015"/>
    <x v="2"/>
    <n v="4"/>
    <n v="22"/>
    <s v="04-22"/>
    <x v="1"/>
  </r>
  <r>
    <d v="2015-04-23T00:00:00"/>
    <n v="57"/>
    <n v="58.97"/>
    <n v="59.28"/>
    <n v="47.6"/>
    <s v="23/04/2015"/>
    <x v="2"/>
    <n v="4"/>
    <n v="23"/>
    <s v="04-23"/>
    <x v="0"/>
  </r>
  <r>
    <d v="2015-04-24T00:00:00"/>
    <n v="73"/>
    <n v="61.17"/>
    <n v="61.37"/>
    <n v="46.85"/>
    <s v="23/04/2015"/>
    <x v="2"/>
    <n v="4"/>
    <n v="24"/>
    <s v="04-24"/>
    <x v="1"/>
  </r>
  <r>
    <d v="2015-04-25T00:00:00"/>
    <n v="68"/>
    <n v="60.59"/>
    <n v="60.66"/>
    <n v="34.03"/>
    <s v="23/04/2015"/>
    <x v="2"/>
    <n v="4"/>
    <n v="25"/>
    <s v="04-25"/>
    <x v="1"/>
  </r>
  <r>
    <d v="2015-04-26T00:00:00"/>
    <n v="61"/>
    <n v="60.31"/>
    <n v="60.4"/>
    <n v="43.78"/>
    <s v="23/04/2015"/>
    <x v="2"/>
    <n v="4"/>
    <n v="26"/>
    <s v="04-26"/>
    <x v="1"/>
  </r>
  <r>
    <d v="2015-04-27T00:00:00"/>
    <n v="64"/>
    <n v="60.35"/>
    <n v="60.63"/>
    <n v="48.62"/>
    <s v="23/04/2015"/>
    <x v="2"/>
    <n v="4"/>
    <n v="27"/>
    <s v="04-27"/>
    <x v="1"/>
  </r>
  <r>
    <d v="2015-04-28T00:00:00"/>
    <n v="70"/>
    <n v="62.53"/>
    <n v="62.66"/>
    <n v="47.57"/>
    <s v="23/04/2015"/>
    <x v="2"/>
    <n v="4"/>
    <n v="28"/>
    <s v="04-28"/>
    <x v="1"/>
  </r>
  <r>
    <d v="2015-04-29T00:00:00"/>
    <n v="74"/>
    <n v="59.75"/>
    <n v="59.97"/>
    <n v="46.91"/>
    <s v="23/04/2015"/>
    <x v="2"/>
    <n v="4"/>
    <n v="29"/>
    <s v="04-29"/>
    <x v="1"/>
  </r>
  <r>
    <d v="2015-04-30T00:00:00"/>
    <n v="68"/>
    <n v="60.63"/>
    <n v="60.85"/>
    <n v="47.63"/>
    <s v="30/04/2015"/>
    <x v="2"/>
    <n v="4"/>
    <n v="30"/>
    <s v="04-30"/>
    <x v="1"/>
  </r>
  <r>
    <d v="2015-05-01T00:00:00"/>
    <n v="57"/>
    <n v="59.23"/>
    <n v="59.37"/>
    <n v="41.45"/>
    <s v="30/04/2015"/>
    <x v="2"/>
    <n v="5"/>
    <n v="1"/>
    <s v="05-01"/>
    <x v="0"/>
  </r>
  <r>
    <d v="2015-05-02T00:00:00"/>
    <n v="52"/>
    <n v="58.72"/>
    <n v="58.75"/>
    <n v="38.04"/>
    <s v="30/04/2015"/>
    <x v="2"/>
    <n v="5"/>
    <n v="2"/>
    <s v="05-02"/>
    <x v="0"/>
  </r>
  <r>
    <d v="2015-05-03T00:00:00"/>
    <n v="84"/>
    <n v="61.74"/>
    <n v="61.76"/>
    <n v="39.24"/>
    <s v="30/04/2015"/>
    <x v="2"/>
    <n v="5"/>
    <n v="3"/>
    <s v="05-03"/>
    <x v="1"/>
  </r>
  <r>
    <d v="2015-05-04T00:00:00"/>
    <n v="74"/>
    <n v="61.07"/>
    <n v="61.15"/>
    <n v="41.37"/>
    <s v="30/04/2015"/>
    <x v="2"/>
    <n v="5"/>
    <n v="4"/>
    <s v="05-04"/>
    <x v="1"/>
  </r>
  <r>
    <d v="2015-05-05T00:00:00"/>
    <n v="74"/>
    <n v="61.6"/>
    <n v="62.64"/>
    <n v="48.91"/>
    <s v="30/04/2015"/>
    <x v="2"/>
    <n v="5"/>
    <n v="5"/>
    <s v="05-05"/>
    <x v="1"/>
  </r>
  <r>
    <d v="2015-05-06T00:00:00"/>
    <n v="101"/>
    <n v="62.13"/>
    <n v="62.15"/>
    <n v="39.270000000000003"/>
    <s v="30/04/2015"/>
    <x v="2"/>
    <n v="5"/>
    <n v="6"/>
    <s v="05-06"/>
    <x v="1"/>
  </r>
  <r>
    <d v="2015-05-07T00:00:00"/>
    <n v="71"/>
    <n v="60.39"/>
    <n v="60.52"/>
    <n v="45.16"/>
    <s v="07/05/2015"/>
    <x v="2"/>
    <n v="5"/>
    <n v="7"/>
    <s v="05-07"/>
    <x v="1"/>
  </r>
  <r>
    <d v="2015-05-08T00:00:00"/>
    <n v="73"/>
    <n v="60.01"/>
    <n v="60.4"/>
    <n v="49.76"/>
    <s v="07/05/2015"/>
    <x v="2"/>
    <n v="5"/>
    <n v="8"/>
    <s v="05-08"/>
    <x v="1"/>
  </r>
  <r>
    <d v="2015-05-09T00:00:00"/>
    <n v="62"/>
    <n v="59.22"/>
    <n v="59.67"/>
    <n v="48.45"/>
    <s v="07/05/2015"/>
    <x v="2"/>
    <n v="5"/>
    <n v="9"/>
    <s v="05-09"/>
    <x v="1"/>
  </r>
  <r>
    <d v="2015-05-10T00:00:00"/>
    <n v="44"/>
    <n v="57.82"/>
    <n v="59.52"/>
    <n v="53.64"/>
    <s v="07/05/2015"/>
    <x v="2"/>
    <n v="5"/>
    <n v="10"/>
    <s v="05-10"/>
    <x v="0"/>
  </r>
  <r>
    <d v="2015-05-11T00:00:00"/>
    <n v="72"/>
    <n v="60.54"/>
    <n v="60.98"/>
    <n v="44.52"/>
    <s v="07/05/2015"/>
    <x v="2"/>
    <n v="5"/>
    <n v="11"/>
    <s v="05-11"/>
    <x v="1"/>
  </r>
  <r>
    <d v="2015-05-12T00:00:00"/>
    <n v="65"/>
    <n v="58.75"/>
    <n v="58.78"/>
    <n v="37.4"/>
    <s v="07/05/2015"/>
    <x v="2"/>
    <n v="5"/>
    <n v="12"/>
    <s v="05-12"/>
    <x v="1"/>
  </r>
  <r>
    <d v="2015-05-13T00:00:00"/>
    <n v="87"/>
    <n v="63.72"/>
    <n v="63.75"/>
    <n v="41.98"/>
    <s v="07/05/2015"/>
    <x v="2"/>
    <n v="5"/>
    <n v="13"/>
    <s v="05-13"/>
    <x v="1"/>
  </r>
  <r>
    <d v="2015-05-14T00:00:00"/>
    <n v="70"/>
    <n v="59.26"/>
    <n v="59.3"/>
    <n v="39.44"/>
    <s v="14/05/2015"/>
    <x v="2"/>
    <n v="5"/>
    <n v="14"/>
    <s v="05-14"/>
    <x v="1"/>
  </r>
  <r>
    <d v="2015-05-15T00:00:00"/>
    <n v="94"/>
    <n v="63.26"/>
    <n v="63.42"/>
    <n v="48.76"/>
    <s v="14/05/2015"/>
    <x v="2"/>
    <n v="5"/>
    <n v="15"/>
    <s v="05-15"/>
    <x v="1"/>
  </r>
  <r>
    <d v="2015-05-16T00:00:00"/>
    <n v="62"/>
    <n v="61.5"/>
    <n v="61.59"/>
    <n v="41.67"/>
    <s v="14/05/2015"/>
    <x v="2"/>
    <n v="5"/>
    <n v="16"/>
    <s v="05-16"/>
    <x v="1"/>
  </r>
  <r>
    <d v="2015-05-17T00:00:00"/>
    <n v="68"/>
    <n v="60.12"/>
    <n v="60.16"/>
    <n v="39.549999999999997"/>
    <s v="14/05/2015"/>
    <x v="2"/>
    <n v="5"/>
    <n v="17"/>
    <s v="05-17"/>
    <x v="1"/>
  </r>
  <r>
    <d v="2015-05-18T00:00:00"/>
    <n v="72"/>
    <n v="61.01"/>
    <n v="61.84"/>
    <n v="49.29"/>
    <s v="14/05/2015"/>
    <x v="2"/>
    <n v="5"/>
    <n v="18"/>
    <s v="05-18"/>
    <x v="1"/>
  </r>
  <r>
    <d v="2015-05-19T00:00:00"/>
    <n v="60"/>
    <n v="59.02"/>
    <n v="59.05"/>
    <n v="37.03"/>
    <s v="14/05/2015"/>
    <x v="2"/>
    <n v="5"/>
    <n v="19"/>
    <s v="05-19"/>
    <x v="1"/>
  </r>
  <r>
    <d v="2015-05-20T00:00:00"/>
    <n v="104"/>
    <n v="60.53"/>
    <n v="60.93"/>
    <n v="49.5"/>
    <s v="14/05/2015"/>
    <x v="2"/>
    <n v="5"/>
    <n v="20"/>
    <s v="05-20"/>
    <x v="1"/>
  </r>
  <r>
    <d v="2015-05-21T00:00:00"/>
    <n v="78"/>
    <n v="63.76"/>
    <n v="63.77"/>
    <n v="38.44"/>
    <s v="21/05/2015"/>
    <x v="2"/>
    <n v="5"/>
    <n v="21"/>
    <s v="05-21"/>
    <x v="1"/>
  </r>
  <r>
    <d v="2015-05-22T00:00:00"/>
    <n v="118"/>
    <n v="65.23"/>
    <n v="65.3"/>
    <n v="46.93"/>
    <s v="21/05/2015"/>
    <x v="2"/>
    <n v="5"/>
    <n v="22"/>
    <s v="05-22"/>
    <x v="1"/>
  </r>
  <r>
    <d v="2015-05-23T00:00:00"/>
    <n v="74"/>
    <n v="63.35"/>
    <n v="63.4"/>
    <n v="43.96"/>
    <s v="21/05/2015"/>
    <x v="2"/>
    <n v="5"/>
    <n v="23"/>
    <s v="05-23"/>
    <x v="1"/>
  </r>
  <r>
    <d v="2015-05-24T00:00:00"/>
    <n v="79"/>
    <n v="63.83"/>
    <n v="63.98"/>
    <n v="49.28"/>
    <s v="21/05/2015"/>
    <x v="2"/>
    <n v="5"/>
    <n v="24"/>
    <s v="05-24"/>
    <x v="1"/>
  </r>
  <r>
    <d v="2015-05-25T00:00:00"/>
    <n v="57"/>
    <n v="60.37"/>
    <n v="60.48"/>
    <n v="44.56"/>
    <s v="21/05/2015"/>
    <x v="2"/>
    <n v="5"/>
    <n v="25"/>
    <s v="05-25"/>
    <x v="0"/>
  </r>
  <r>
    <d v="2015-05-26T00:00:00"/>
    <n v="81"/>
    <n v="61.77"/>
    <n v="61.78"/>
    <n v="35.590000000000003"/>
    <s v="21/05/2015"/>
    <x v="2"/>
    <n v="5"/>
    <n v="26"/>
    <s v="05-26"/>
    <x v="1"/>
  </r>
  <r>
    <d v="2015-05-27T00:00:00"/>
    <n v="86"/>
    <n v="60.69"/>
    <n v="60.75"/>
    <n v="42.04"/>
    <s v="21/05/2015"/>
    <x v="2"/>
    <n v="5"/>
    <n v="27"/>
    <s v="05-27"/>
    <x v="1"/>
  </r>
  <r>
    <d v="2015-05-28T00:00:00"/>
    <n v="76"/>
    <n v="60.86"/>
    <n v="60.94"/>
    <n v="43.27"/>
    <s v="28/05/2015"/>
    <x v="2"/>
    <n v="5"/>
    <n v="28"/>
    <s v="05-28"/>
    <x v="1"/>
  </r>
  <r>
    <d v="2015-05-29T00:00:00"/>
    <n v="79"/>
    <n v="61.5"/>
    <n v="61.6"/>
    <n v="44.98"/>
    <s v="28/05/2015"/>
    <x v="2"/>
    <n v="5"/>
    <n v="29"/>
    <s v="05-29"/>
    <x v="1"/>
  </r>
  <r>
    <d v="2015-05-30T00:00:00"/>
    <n v="70"/>
    <n v="60.2"/>
    <n v="60.22"/>
    <n v="36.44"/>
    <s v="28/05/2015"/>
    <x v="2"/>
    <n v="5"/>
    <n v="30"/>
    <s v="05-30"/>
    <x v="1"/>
  </r>
  <r>
    <d v="2015-05-31T00:00:00"/>
    <n v="71"/>
    <n v="60.42"/>
    <n v="60.49"/>
    <n v="42.51"/>
    <s v="28/05/2015"/>
    <x v="2"/>
    <n v="5"/>
    <n v="31"/>
    <s v="05-31"/>
    <x v="1"/>
  </r>
  <r>
    <d v="2015-06-01T00:00:00"/>
    <n v="74"/>
    <n v="60.05"/>
    <n v="60.07"/>
    <n v="37.049999999999997"/>
    <s v="28/05/2015"/>
    <x v="2"/>
    <n v="6"/>
    <n v="1"/>
    <s v="06-01"/>
    <x v="1"/>
  </r>
  <r>
    <d v="2015-06-02T00:00:00"/>
    <n v="74"/>
    <n v="60.94"/>
    <n v="60.96"/>
    <n v="37.83"/>
    <s v="28/05/2015"/>
    <x v="2"/>
    <n v="6"/>
    <n v="2"/>
    <s v="06-02"/>
    <x v="1"/>
  </r>
  <r>
    <d v="2015-06-03T00:00:00"/>
    <n v="77"/>
    <n v="60.88"/>
    <n v="60.89"/>
    <n v="35.450000000000003"/>
    <s v="28/05/2015"/>
    <x v="2"/>
    <n v="6"/>
    <n v="3"/>
    <s v="06-03"/>
    <x v="1"/>
  </r>
  <r>
    <d v="2015-06-11T00:00:00"/>
    <n v="71"/>
    <n v="61.05"/>
    <n v="61.13"/>
    <n v="43.8"/>
    <s v="11/06/2015"/>
    <x v="2"/>
    <n v="6"/>
    <n v="11"/>
    <s v="06-11"/>
    <x v="1"/>
  </r>
  <r>
    <d v="2015-06-12T00:00:00"/>
    <n v="74"/>
    <n v="60.39"/>
    <n v="60.44"/>
    <n v="41.15"/>
    <s v="11/06/2015"/>
    <x v="2"/>
    <n v="6"/>
    <n v="12"/>
    <s v="06-12"/>
    <x v="1"/>
  </r>
  <r>
    <d v="2015-06-13T00:00:00"/>
    <n v="66"/>
    <n v="60.26"/>
    <n v="60.42"/>
    <n v="43.99"/>
    <s v="11/06/2015"/>
    <x v="2"/>
    <n v="6"/>
    <n v="13"/>
    <s v="06-13"/>
    <x v="1"/>
  </r>
  <r>
    <d v="2015-06-14T00:00:00"/>
    <n v="81"/>
    <n v="62.36"/>
    <n v="62.41"/>
    <n v="40.68"/>
    <s v="11/06/2015"/>
    <x v="2"/>
    <n v="6"/>
    <n v="14"/>
    <s v="06-14"/>
    <x v="1"/>
  </r>
  <r>
    <d v="2015-06-15T00:00:00"/>
    <n v="70"/>
    <n v="62.17"/>
    <n v="62.42"/>
    <n v="49.85"/>
    <s v="11/06/2015"/>
    <x v="2"/>
    <n v="6"/>
    <n v="15"/>
    <s v="06-15"/>
    <x v="1"/>
  </r>
  <r>
    <d v="2015-06-16T00:00:00"/>
    <n v="66"/>
    <n v="59.96"/>
    <n v="60.3"/>
    <n v="49.02"/>
    <s v="11/06/2015"/>
    <x v="2"/>
    <n v="6"/>
    <n v="16"/>
    <s v="06-16"/>
    <x v="1"/>
  </r>
  <r>
    <d v="2015-06-17T00:00:00"/>
    <n v="91"/>
    <n v="61.45"/>
    <n v="61.5"/>
    <n v="42.06"/>
    <s v="11/06/2015"/>
    <x v="2"/>
    <n v="6"/>
    <n v="17"/>
    <s v="06-17"/>
    <x v="1"/>
  </r>
  <r>
    <d v="2015-06-18T00:00:00"/>
    <n v="74"/>
    <n v="60.27"/>
    <n v="60.29"/>
    <n v="37.97"/>
    <s v="18/06/2015"/>
    <x v="2"/>
    <n v="6"/>
    <n v="18"/>
    <s v="06-18"/>
    <x v="1"/>
  </r>
  <r>
    <d v="2015-06-19T00:00:00"/>
    <n v="85"/>
    <n v="61.87"/>
    <n v="61.93"/>
    <n v="42.74"/>
    <s v="18/06/2015"/>
    <x v="2"/>
    <n v="6"/>
    <n v="19"/>
    <s v="06-19"/>
    <x v="1"/>
  </r>
  <r>
    <d v="2015-06-20T00:00:00"/>
    <n v="75"/>
    <n v="60.54"/>
    <n v="60.67"/>
    <n v="44.65"/>
    <s v="18/06/2015"/>
    <x v="2"/>
    <n v="6"/>
    <n v="20"/>
    <s v="06-20"/>
    <x v="1"/>
  </r>
  <r>
    <d v="2015-06-21T00:00:00"/>
    <n v="84"/>
    <n v="62.05"/>
    <n v="62.06"/>
    <n v="35.47"/>
    <s v="18/06/2015"/>
    <x v="2"/>
    <n v="6"/>
    <n v="21"/>
    <s v="06-21"/>
    <x v="1"/>
  </r>
  <r>
    <d v="2015-06-22T00:00:00"/>
    <n v="74"/>
    <n v="61.71"/>
    <n v="61.73"/>
    <n v="34.67"/>
    <s v="18/06/2015"/>
    <x v="2"/>
    <n v="6"/>
    <n v="22"/>
    <s v="06-22"/>
    <x v="1"/>
  </r>
  <r>
    <d v="2015-06-23T00:00:00"/>
    <n v="76"/>
    <n v="60.75"/>
    <n v="60.82"/>
    <n v="43.13"/>
    <s v="18/06/2015"/>
    <x v="2"/>
    <n v="6"/>
    <n v="23"/>
    <s v="06-23"/>
    <x v="1"/>
  </r>
  <r>
    <d v="2015-06-24T00:00:00"/>
    <n v="71"/>
    <n v="61.91"/>
    <n v="62.05"/>
    <n v="46.05"/>
    <s v="18/06/2015"/>
    <x v="2"/>
    <n v="6"/>
    <n v="24"/>
    <s v="06-24"/>
    <x v="1"/>
  </r>
  <r>
    <d v="2015-06-25T00:00:00"/>
    <n v="74"/>
    <n v="60.77"/>
    <n v="60.8"/>
    <n v="39.19"/>
    <s v="25/06/2015"/>
    <x v="2"/>
    <n v="6"/>
    <n v="25"/>
    <s v="06-25"/>
    <x v="1"/>
  </r>
  <r>
    <d v="2015-06-26T00:00:00"/>
    <n v="88"/>
    <n v="61.58"/>
    <n v="61.59"/>
    <n v="36.049999999999997"/>
    <s v="25/06/2015"/>
    <x v="2"/>
    <n v="6"/>
    <n v="26"/>
    <s v="06-26"/>
    <x v="1"/>
  </r>
  <r>
    <d v="2015-06-27T00:00:00"/>
    <n v="69"/>
    <n v="61.27"/>
    <n v="61.32"/>
    <n v="36.4"/>
    <s v="25/06/2015"/>
    <x v="2"/>
    <n v="6"/>
    <n v="27"/>
    <s v="06-27"/>
    <x v="1"/>
  </r>
  <r>
    <d v="2015-06-28T00:00:00"/>
    <n v="79"/>
    <n v="62.06"/>
    <n v="62.08"/>
    <n v="38.51"/>
    <s v="25/06/2015"/>
    <x v="2"/>
    <n v="6"/>
    <n v="28"/>
    <s v="06-28"/>
    <x v="1"/>
  </r>
  <r>
    <d v="2015-06-29T00:00:00"/>
    <n v="71"/>
    <n v="60.17"/>
    <n v="60.43"/>
    <n v="48.14"/>
    <s v="25/06/2015"/>
    <x v="2"/>
    <n v="6"/>
    <n v="29"/>
    <s v="06-29"/>
    <x v="1"/>
  </r>
  <r>
    <d v="2015-06-30T00:00:00"/>
    <n v="72"/>
    <n v="60.48"/>
    <n v="60.49"/>
    <n v="32.049999999999997"/>
    <s v="25/06/2015"/>
    <x v="2"/>
    <n v="6"/>
    <n v="30"/>
    <s v="06-30"/>
    <x v="1"/>
  </r>
  <r>
    <d v="2015-07-01T00:00:00"/>
    <n v="65"/>
    <n v="60.33"/>
    <n v="60.55"/>
    <n v="47.58"/>
    <s v="25/06/2015"/>
    <x v="2"/>
    <n v="7"/>
    <n v="1"/>
    <s v="07-01"/>
    <x v="1"/>
  </r>
  <r>
    <d v="2015-07-02T00:00:00"/>
    <n v="70"/>
    <n v="60.67"/>
    <n v="60.82"/>
    <n v="45.97"/>
    <s v="02/07/2015"/>
    <x v="2"/>
    <n v="7"/>
    <n v="2"/>
    <s v="07-02"/>
    <x v="1"/>
  </r>
  <r>
    <d v="2015-07-03T00:00:00"/>
    <n v="87"/>
    <n v="61.18"/>
    <n v="61.3"/>
    <n v="45.66"/>
    <s v="02/07/2015"/>
    <x v="2"/>
    <n v="7"/>
    <n v="3"/>
    <s v="07-03"/>
    <x v="1"/>
  </r>
  <r>
    <d v="2015-07-04T00:00:00"/>
    <n v="69"/>
    <n v="60.96"/>
    <n v="61.06"/>
    <n v="44.67"/>
    <s v="02/07/2015"/>
    <x v="2"/>
    <n v="7"/>
    <n v="4"/>
    <s v="07-04"/>
    <x v="1"/>
  </r>
  <r>
    <d v="2015-07-05T00:00:00"/>
    <n v="73"/>
    <n v="60.87"/>
    <n v="60.88"/>
    <n v="33.880000000000003"/>
    <s v="02/07/2015"/>
    <x v="2"/>
    <n v="7"/>
    <n v="5"/>
    <s v="07-05"/>
    <x v="1"/>
  </r>
  <r>
    <d v="2015-07-06T00:00:00"/>
    <n v="74"/>
    <n v="60.65"/>
    <n v="60.71"/>
    <n v="41.85"/>
    <s v="02/07/2015"/>
    <x v="2"/>
    <n v="7"/>
    <n v="6"/>
    <s v="07-06"/>
    <x v="1"/>
  </r>
  <r>
    <d v="2015-07-07T00:00:00"/>
    <n v="84"/>
    <n v="61.43"/>
    <n v="61.53"/>
    <n v="44.76"/>
    <s v="02/07/2015"/>
    <x v="2"/>
    <n v="7"/>
    <n v="7"/>
    <s v="07-07"/>
    <x v="1"/>
  </r>
  <r>
    <d v="2015-07-08T00:00:00"/>
    <n v="67"/>
    <n v="60.81"/>
    <n v="61.25"/>
    <n v="51.11"/>
    <s v="02/07/2015"/>
    <x v="2"/>
    <n v="7"/>
    <n v="8"/>
    <s v="07-08"/>
    <x v="1"/>
  </r>
  <r>
    <d v="2015-07-09T00:00:00"/>
    <n v="83"/>
    <n v="59.83"/>
    <n v="60.02"/>
    <n v="46.44"/>
    <s v="09/07/2015"/>
    <x v="2"/>
    <n v="7"/>
    <n v="9"/>
    <s v="07-09"/>
    <x v="1"/>
  </r>
  <r>
    <d v="2015-07-10T00:00:00"/>
    <n v="87"/>
    <n v="60.84"/>
    <n v="61.03"/>
    <n v="46.93"/>
    <s v="09/07/2015"/>
    <x v="2"/>
    <n v="7"/>
    <n v="10"/>
    <s v="07-10"/>
    <x v="1"/>
  </r>
  <r>
    <d v="2015-07-11T00:00:00"/>
    <n v="76"/>
    <n v="61.91"/>
    <n v="61.93"/>
    <n v="38.68"/>
    <s v="09/07/2015"/>
    <x v="2"/>
    <n v="7"/>
    <n v="11"/>
    <s v="07-11"/>
    <x v="1"/>
  </r>
  <r>
    <d v="2015-07-12T00:00:00"/>
    <n v="68"/>
    <n v="61.28"/>
    <n v="61.34"/>
    <n v="42.94"/>
    <s v="09/07/2015"/>
    <x v="2"/>
    <n v="7"/>
    <n v="12"/>
    <s v="07-12"/>
    <x v="1"/>
  </r>
  <r>
    <d v="2015-07-13T00:00:00"/>
    <n v="87"/>
    <n v="63.78"/>
    <n v="64.53"/>
    <n v="52.75"/>
    <s v="09/07/2015"/>
    <x v="2"/>
    <n v="7"/>
    <n v="13"/>
    <s v="07-13"/>
    <x v="1"/>
  </r>
  <r>
    <d v="2015-07-14T00:00:00"/>
    <n v="45"/>
    <n v="59.39"/>
    <n v="60.19"/>
    <n v="52.45"/>
    <s v="09/07/2015"/>
    <x v="2"/>
    <n v="7"/>
    <n v="14"/>
    <s v="07-14"/>
    <x v="0"/>
  </r>
  <r>
    <d v="2015-07-15T00:00:00"/>
    <n v="79"/>
    <n v="61.02"/>
    <n v="61.51"/>
    <n v="50.84"/>
    <s v="09/07/2015"/>
    <x v="2"/>
    <n v="7"/>
    <n v="15"/>
    <s v="07-15"/>
    <x v="1"/>
  </r>
  <r>
    <d v="2015-07-16T00:00:00"/>
    <n v="79"/>
    <n v="61.03"/>
    <n v="61.72"/>
    <n v="53.36"/>
    <s v="16/07/2015"/>
    <x v="2"/>
    <n v="7"/>
    <n v="16"/>
    <s v="07-16"/>
    <x v="1"/>
  </r>
  <r>
    <d v="2015-07-17T00:00:00"/>
    <n v="111"/>
    <n v="61.64"/>
    <n v="61.85"/>
    <n v="48.51"/>
    <s v="16/07/2015"/>
    <x v="2"/>
    <n v="7"/>
    <n v="17"/>
    <s v="07-17"/>
    <x v="1"/>
  </r>
  <r>
    <d v="2015-07-18T00:00:00"/>
    <n v="63"/>
    <n v="61.73"/>
    <n v="62.46"/>
    <n v="54.13"/>
    <s v="16/07/2015"/>
    <x v="2"/>
    <n v="7"/>
    <n v="18"/>
    <s v="07-18"/>
    <x v="1"/>
  </r>
  <r>
    <d v="2015-07-19T00:00:00"/>
    <n v="79"/>
    <n v="61.51"/>
    <n v="61.56"/>
    <n v="42.19"/>
    <s v="16/07/2015"/>
    <x v="2"/>
    <n v="7"/>
    <n v="19"/>
    <s v="07-19"/>
    <x v="1"/>
  </r>
  <r>
    <d v="2015-07-20T00:00:00"/>
    <n v="77"/>
    <n v="61.67"/>
    <n v="61.76"/>
    <n v="44.63"/>
    <s v="16/07/2015"/>
    <x v="2"/>
    <n v="7"/>
    <n v="20"/>
    <s v="07-20"/>
    <x v="1"/>
  </r>
  <r>
    <d v="2015-07-21T00:00:00"/>
    <n v="73"/>
    <n v="61.33"/>
    <n v="61.67"/>
    <n v="50.46"/>
    <s v="16/07/2015"/>
    <x v="2"/>
    <n v="7"/>
    <n v="21"/>
    <s v="07-21"/>
    <x v="1"/>
  </r>
  <r>
    <d v="2015-07-22T00:00:00"/>
    <n v="94"/>
    <n v="64.12"/>
    <n v="64.489999999999995"/>
    <n v="44.61"/>
    <s v="16/07/2015"/>
    <x v="2"/>
    <n v="7"/>
    <n v="22"/>
    <s v="07-22"/>
    <x v="1"/>
  </r>
  <r>
    <d v="2015-07-23T00:00:00"/>
    <n v="71"/>
    <n v="60.44"/>
    <n v="60.67"/>
    <n v="47.72"/>
    <s v="23/07/2015"/>
    <x v="2"/>
    <n v="7"/>
    <n v="23"/>
    <s v="07-23"/>
    <x v="1"/>
  </r>
  <r>
    <d v="2015-07-24T00:00:00"/>
    <n v="69"/>
    <n v="61.01"/>
    <n v="61.6"/>
    <n v="52.66"/>
    <s v="23/07/2015"/>
    <x v="2"/>
    <n v="7"/>
    <n v="24"/>
    <s v="07-24"/>
    <x v="1"/>
  </r>
  <r>
    <d v="2015-07-25T00:00:00"/>
    <n v="71"/>
    <n v="60.33"/>
    <n v="62.04"/>
    <n v="53.27"/>
    <s v="23/07/2015"/>
    <x v="2"/>
    <n v="7"/>
    <n v="25"/>
    <s v="07-25"/>
    <x v="1"/>
  </r>
  <r>
    <d v="2015-07-26T00:00:00"/>
    <n v="73"/>
    <n v="60.86"/>
    <n v="61.14"/>
    <n v="49.12"/>
    <s v="23/07/2015"/>
    <x v="2"/>
    <n v="7"/>
    <n v="26"/>
    <s v="07-26"/>
    <x v="1"/>
  </r>
  <r>
    <d v="2015-07-27T00:00:00"/>
    <n v="83"/>
    <n v="62.66"/>
    <n v="63.18"/>
    <n v="48.67"/>
    <s v="23/07/2015"/>
    <x v="2"/>
    <n v="7"/>
    <n v="27"/>
    <s v="07-27"/>
    <x v="1"/>
  </r>
  <r>
    <d v="2015-07-28T00:00:00"/>
    <n v="75"/>
    <n v="62.35"/>
    <n v="62.41"/>
    <n v="43.98"/>
    <s v="23/07/2015"/>
    <x v="2"/>
    <n v="7"/>
    <n v="28"/>
    <s v="07-28"/>
    <x v="1"/>
  </r>
  <r>
    <d v="2015-07-29T00:00:00"/>
    <n v="77"/>
    <n v="60.91"/>
    <n v="62"/>
    <n v="51.7"/>
    <s v="23/07/2015"/>
    <x v="2"/>
    <n v="7"/>
    <n v="29"/>
    <s v="07-29"/>
    <x v="1"/>
  </r>
  <r>
    <d v="2015-07-30T00:00:00"/>
    <n v="72"/>
    <n v="62.44"/>
    <n v="62.62"/>
    <n v="48.78"/>
    <s v="30/07/2015"/>
    <x v="2"/>
    <n v="7"/>
    <n v="30"/>
    <s v="07-30"/>
    <x v="1"/>
  </r>
  <r>
    <d v="2015-07-31T00:00:00"/>
    <n v="77"/>
    <n v="61.32"/>
    <n v="61.35"/>
    <n v="40.409999999999997"/>
    <s v="30/07/2015"/>
    <x v="2"/>
    <n v="7"/>
    <n v="31"/>
    <s v="07-31"/>
    <x v="1"/>
  </r>
  <r>
    <d v="2015-08-01T00:00:00"/>
    <n v="78"/>
    <n v="64.290000000000006"/>
    <n v="64.75"/>
    <n v="45.24"/>
    <s v="30/07/2015"/>
    <x v="2"/>
    <n v="8"/>
    <n v="1"/>
    <s v="08-01"/>
    <x v="1"/>
  </r>
  <r>
    <d v="2015-08-02T00:00:00"/>
    <n v="83"/>
    <n v="63.11"/>
    <n v="63.24"/>
    <n v="48.01"/>
    <s v="30/07/2015"/>
    <x v="2"/>
    <n v="8"/>
    <n v="2"/>
    <s v="08-02"/>
    <x v="1"/>
  </r>
  <r>
    <d v="2015-08-03T00:00:00"/>
    <n v="71"/>
    <n v="62.65"/>
    <n v="62.66"/>
    <n v="32.71"/>
    <s v="30/07/2015"/>
    <x v="2"/>
    <n v="8"/>
    <n v="3"/>
    <s v="08-03"/>
    <x v="1"/>
  </r>
  <r>
    <d v="2015-08-04T00:00:00"/>
    <n v="56"/>
    <n v="60.67"/>
    <n v="60.7"/>
    <n v="39.450000000000003"/>
    <s v="30/07/2015"/>
    <x v="2"/>
    <n v="8"/>
    <n v="4"/>
    <s v="08-04"/>
    <x v="0"/>
  </r>
  <r>
    <d v="2015-08-05T00:00:00"/>
    <n v="76"/>
    <n v="62.28"/>
    <n v="62.44"/>
    <n v="46.94"/>
    <s v="30/07/2015"/>
    <x v="2"/>
    <n v="8"/>
    <n v="5"/>
    <s v="08-05"/>
    <x v="1"/>
  </r>
  <r>
    <d v="2015-08-06T00:00:00"/>
    <n v="60"/>
    <n v="61.26"/>
    <n v="61.3"/>
    <n v="40.950000000000003"/>
    <s v="06/08/2015"/>
    <x v="2"/>
    <n v="8"/>
    <n v="6"/>
    <s v="08-06"/>
    <x v="0"/>
  </r>
  <r>
    <d v="2015-08-07T00:00:00"/>
    <n v="71"/>
    <n v="62.3"/>
    <n v="62.44"/>
    <n v="47.61"/>
    <s v="06/08/2015"/>
    <x v="2"/>
    <n v="8"/>
    <n v="7"/>
    <s v="08-07"/>
    <x v="1"/>
  </r>
  <r>
    <d v="2015-08-08T00:00:00"/>
    <n v="70"/>
    <n v="62.35"/>
    <n v="62.41"/>
    <n v="42.47"/>
    <s v="06/08/2015"/>
    <x v="2"/>
    <n v="8"/>
    <n v="8"/>
    <s v="08-08"/>
    <x v="1"/>
  </r>
  <r>
    <d v="2015-08-09T00:00:00"/>
    <n v="84"/>
    <n v="61.89"/>
    <n v="61.94"/>
    <n v="43.23"/>
    <s v="06/08/2015"/>
    <x v="2"/>
    <n v="8"/>
    <n v="9"/>
    <s v="08-09"/>
    <x v="1"/>
  </r>
  <r>
    <d v="2015-08-10T00:00:00"/>
    <n v="66"/>
    <n v="61.98"/>
    <n v="62.07"/>
    <n v="45.55"/>
    <s v="06/08/2015"/>
    <x v="2"/>
    <n v="8"/>
    <n v="10"/>
    <s v="08-10"/>
    <x v="1"/>
  </r>
  <r>
    <d v="2015-08-11T00:00:00"/>
    <n v="70"/>
    <n v="60.36"/>
    <n v="60.54"/>
    <n v="46.55"/>
    <s v="06/08/2015"/>
    <x v="2"/>
    <n v="8"/>
    <n v="11"/>
    <s v="08-11"/>
    <x v="1"/>
  </r>
  <r>
    <d v="2015-08-12T00:00:00"/>
    <n v="71"/>
    <n v="62.09"/>
    <n v="63.08"/>
    <n v="49.24"/>
    <s v="06/08/2015"/>
    <x v="2"/>
    <n v="8"/>
    <n v="12"/>
    <s v="08-12"/>
    <x v="1"/>
  </r>
  <r>
    <d v="2015-08-13T00:00:00"/>
    <n v="56"/>
    <n v="59.78"/>
    <n v="59.78"/>
    <n v="0"/>
    <s v="13/08/2015"/>
    <x v="2"/>
    <n v="8"/>
    <n v="13"/>
    <s v="08-13"/>
    <x v="0"/>
  </r>
  <r>
    <d v="2015-08-14T00:00:00"/>
    <n v="76"/>
    <n v="62.53"/>
    <n v="62.57"/>
    <n v="42.24"/>
    <s v="13/08/2015"/>
    <x v="2"/>
    <n v="8"/>
    <n v="14"/>
    <s v="08-14"/>
    <x v="1"/>
  </r>
  <r>
    <d v="2015-08-15T00:00:00"/>
    <n v="68"/>
    <n v="60.3"/>
    <n v="60.38"/>
    <n v="42.66"/>
    <s v="13/08/2015"/>
    <x v="2"/>
    <n v="8"/>
    <n v="15"/>
    <s v="08-15"/>
    <x v="1"/>
  </r>
  <r>
    <d v="2015-08-16T00:00:00"/>
    <n v="78"/>
    <n v="61.91"/>
    <n v="61.95"/>
    <n v="41.39"/>
    <s v="13/08/2015"/>
    <x v="2"/>
    <n v="8"/>
    <n v="16"/>
    <s v="08-16"/>
    <x v="1"/>
  </r>
  <r>
    <d v="2015-08-17T00:00:00"/>
    <n v="81"/>
    <n v="63.64"/>
    <n v="63.65"/>
    <n v="34.1"/>
    <s v="13/08/2015"/>
    <x v="2"/>
    <n v="8"/>
    <n v="17"/>
    <s v="08-17"/>
    <x v="1"/>
  </r>
  <r>
    <d v="2015-08-18T00:00:00"/>
    <n v="56"/>
    <n v="59.7"/>
    <n v="59.96"/>
    <n v="44.7"/>
    <s v="13/08/2015"/>
    <x v="2"/>
    <n v="8"/>
    <n v="18"/>
    <s v="08-18"/>
    <x v="0"/>
  </r>
  <r>
    <d v="2015-08-19T00:00:00"/>
    <n v="82"/>
    <n v="63.91"/>
    <n v="63.97"/>
    <n v="42.83"/>
    <s v="13/08/2015"/>
    <x v="2"/>
    <n v="8"/>
    <n v="19"/>
    <s v="08-19"/>
    <x v="1"/>
  </r>
  <r>
    <d v="2015-08-20T00:00:00"/>
    <n v="65"/>
    <n v="59.97"/>
    <n v="60.32"/>
    <n v="49.31"/>
    <s v="20/08/2015"/>
    <x v="2"/>
    <n v="8"/>
    <n v="20"/>
    <s v="08-20"/>
    <x v="1"/>
  </r>
  <r>
    <d v="2015-08-21T00:00:00"/>
    <n v="65"/>
    <n v="61.52"/>
    <n v="61.52"/>
    <n v="33.04"/>
    <s v="20/08/2015"/>
    <x v="2"/>
    <n v="8"/>
    <n v="21"/>
    <s v="08-21"/>
    <x v="1"/>
  </r>
  <r>
    <d v="2015-08-22T00:00:00"/>
    <n v="70"/>
    <n v="61.49"/>
    <n v="61.87"/>
    <n v="49.62"/>
    <s v="20/08/2015"/>
    <x v="2"/>
    <n v="8"/>
    <n v="22"/>
    <s v="08-22"/>
    <x v="1"/>
  </r>
  <r>
    <d v="2015-08-23T00:00:00"/>
    <n v="65"/>
    <n v="60.73"/>
    <n v="60.81"/>
    <n v="43.33"/>
    <s v="20/08/2015"/>
    <x v="2"/>
    <n v="8"/>
    <n v="23"/>
    <s v="08-23"/>
    <x v="1"/>
  </r>
  <r>
    <d v="2015-08-24T00:00:00"/>
    <n v="64"/>
    <n v="60.22"/>
    <n v="60.52"/>
    <n v="47.61"/>
    <s v="20/08/2015"/>
    <x v="2"/>
    <n v="8"/>
    <n v="24"/>
    <s v="08-24"/>
    <x v="1"/>
  </r>
  <r>
    <d v="2015-08-25T00:00:00"/>
    <n v="59"/>
    <n v="62.51"/>
    <n v="62.89"/>
    <n v="52.11"/>
    <s v="20/08/2015"/>
    <x v="2"/>
    <n v="8"/>
    <n v="25"/>
    <s v="08-25"/>
    <x v="0"/>
  </r>
  <r>
    <d v="2015-08-26T00:00:00"/>
    <n v="82"/>
    <n v="61.04"/>
    <n v="61.57"/>
    <n v="47.53"/>
    <s v="20/08/2015"/>
    <x v="2"/>
    <n v="8"/>
    <n v="26"/>
    <s v="08-26"/>
    <x v="1"/>
  </r>
  <r>
    <d v="2015-08-27T00:00:00"/>
    <n v="61"/>
    <n v="60.24"/>
    <n v="60.44"/>
    <n v="47.01"/>
    <s v="27/08/2015"/>
    <x v="2"/>
    <n v="8"/>
    <n v="27"/>
    <s v="08-27"/>
    <x v="1"/>
  </r>
  <r>
    <d v="2015-08-28T00:00:00"/>
    <n v="62"/>
    <n v="59.58"/>
    <n v="59.91"/>
    <n v="47.03"/>
    <s v="27/08/2015"/>
    <x v="2"/>
    <n v="8"/>
    <n v="28"/>
    <s v="08-28"/>
    <x v="1"/>
  </r>
  <r>
    <d v="2015-08-29T00:00:00"/>
    <n v="80"/>
    <n v="61.84"/>
    <n v="61.85"/>
    <n v="35.04"/>
    <s v="27/08/2015"/>
    <x v="2"/>
    <n v="8"/>
    <n v="29"/>
    <s v="08-29"/>
    <x v="1"/>
  </r>
  <r>
    <d v="2015-08-30T00:00:00"/>
    <n v="67"/>
    <n v="61.84"/>
    <n v="61.9"/>
    <n v="43.42"/>
    <s v="27/08/2015"/>
    <x v="2"/>
    <n v="8"/>
    <n v="30"/>
    <s v="08-30"/>
    <x v="1"/>
  </r>
  <r>
    <d v="2015-08-31T00:00:00"/>
    <n v="67"/>
    <n v="59.98"/>
    <n v="60.73"/>
    <n v="48.62"/>
    <s v="27/08/2015"/>
    <x v="2"/>
    <n v="8"/>
    <n v="31"/>
    <s v="08-31"/>
    <x v="1"/>
  </r>
  <r>
    <d v="2015-09-01T00:00:00"/>
    <n v="83"/>
    <n v="62.88"/>
    <n v="62.93"/>
    <n v="44"/>
    <s v="27/08/2015"/>
    <x v="2"/>
    <n v="9"/>
    <n v="1"/>
    <s v="09-01"/>
    <x v="1"/>
  </r>
  <r>
    <d v="2015-09-02T00:00:00"/>
    <n v="72"/>
    <n v="60.35"/>
    <n v="60.45"/>
    <n v="44.26"/>
    <s v="27/08/2015"/>
    <x v="2"/>
    <n v="9"/>
    <n v="2"/>
    <s v="09-02"/>
    <x v="1"/>
  </r>
  <r>
    <d v="2015-09-10T00:00:00"/>
    <n v="85"/>
    <n v="60.78"/>
    <n v="60.87"/>
    <n v="43.78"/>
    <s v="10/09/2015"/>
    <x v="2"/>
    <n v="9"/>
    <n v="10"/>
    <s v="09-10"/>
    <x v="1"/>
  </r>
  <r>
    <d v="2015-09-11T00:00:00"/>
    <n v="87"/>
    <n v="60.34"/>
    <n v="60.57"/>
    <n v="47.82"/>
    <s v="10/09/2015"/>
    <x v="2"/>
    <n v="9"/>
    <n v="11"/>
    <s v="09-11"/>
    <x v="1"/>
  </r>
  <r>
    <d v="2015-09-12T00:00:00"/>
    <n v="68"/>
    <n v="59.91"/>
    <n v="60.34"/>
    <n v="50.08"/>
    <s v="10/09/2015"/>
    <x v="2"/>
    <n v="9"/>
    <n v="12"/>
    <s v="09-12"/>
    <x v="1"/>
  </r>
  <r>
    <d v="2015-09-13T00:00:00"/>
    <n v="82"/>
    <n v="63.16"/>
    <n v="63.24"/>
    <n v="45.65"/>
    <s v="10/09/2015"/>
    <x v="2"/>
    <n v="9"/>
    <n v="13"/>
    <s v="09-13"/>
    <x v="1"/>
  </r>
  <r>
    <d v="2015-09-14T00:00:00"/>
    <n v="73"/>
    <n v="63.24"/>
    <n v="63.33"/>
    <n v="46.03"/>
    <s v="10/09/2015"/>
    <x v="2"/>
    <n v="9"/>
    <n v="14"/>
    <s v="09-14"/>
    <x v="1"/>
  </r>
  <r>
    <d v="2015-09-15T00:00:00"/>
    <n v="67"/>
    <n v="60.22"/>
    <n v="60.45"/>
    <n v="46.12"/>
    <s v="10/09/2015"/>
    <x v="2"/>
    <n v="9"/>
    <n v="15"/>
    <s v="09-15"/>
    <x v="1"/>
  </r>
  <r>
    <d v="2015-09-16T00:00:00"/>
    <n v="79"/>
    <n v="60.45"/>
    <n v="60.48"/>
    <n v="38.29"/>
    <s v="10/09/2015"/>
    <x v="2"/>
    <n v="9"/>
    <n v="16"/>
    <s v="09-16"/>
    <x v="1"/>
  </r>
  <r>
    <d v="2015-09-17T00:00:00"/>
    <n v="68"/>
    <n v="61.61"/>
    <n v="61.71"/>
    <n v="44.92"/>
    <s v="17/09/2015"/>
    <x v="2"/>
    <n v="9"/>
    <n v="17"/>
    <s v="09-17"/>
    <x v="1"/>
  </r>
  <r>
    <d v="2015-09-18T00:00:00"/>
    <n v="72"/>
    <n v="59.95"/>
    <n v="60.17"/>
    <n v="47.07"/>
    <s v="17/09/2015"/>
    <x v="2"/>
    <n v="9"/>
    <n v="18"/>
    <s v="09-18"/>
    <x v="1"/>
  </r>
  <r>
    <d v="2015-09-19T00:00:00"/>
    <n v="76"/>
    <n v="60.1"/>
    <n v="60.6"/>
    <n v="47.47"/>
    <s v="17/09/2015"/>
    <x v="2"/>
    <n v="9"/>
    <n v="19"/>
    <s v="09-19"/>
    <x v="1"/>
  </r>
  <r>
    <d v="2015-09-20T00:00:00"/>
    <n v="83"/>
    <n v="63.19"/>
    <n v="63.23"/>
    <n v="33.229999999999997"/>
    <s v="17/09/2015"/>
    <x v="2"/>
    <n v="9"/>
    <n v="20"/>
    <s v="09-20"/>
    <x v="1"/>
  </r>
  <r>
    <d v="2015-09-21T00:00:00"/>
    <n v="75"/>
    <n v="60.88"/>
    <n v="60.91"/>
    <n v="39.18"/>
    <s v="17/09/2015"/>
    <x v="2"/>
    <n v="9"/>
    <n v="21"/>
    <s v="09-21"/>
    <x v="1"/>
  </r>
  <r>
    <d v="2015-09-22T00:00:00"/>
    <n v="71"/>
    <n v="62.76"/>
    <n v="62.86"/>
    <n v="46.81"/>
    <s v="17/09/2015"/>
    <x v="2"/>
    <n v="9"/>
    <n v="22"/>
    <s v="09-22"/>
    <x v="1"/>
  </r>
  <r>
    <d v="2015-09-23T00:00:00"/>
    <n v="94"/>
    <n v="65.260000000000005"/>
    <n v="65.34"/>
    <n v="43.07"/>
    <s v="17/09/2015"/>
    <x v="2"/>
    <n v="9"/>
    <n v="23"/>
    <s v="09-23"/>
    <x v="1"/>
  </r>
  <r>
    <d v="2015-09-24T00:00:00"/>
    <n v="80"/>
    <n v="63.98"/>
    <n v="64.02"/>
    <n v="43.6"/>
    <s v="24/09/2015"/>
    <x v="2"/>
    <n v="9"/>
    <n v="24"/>
    <s v="09-24"/>
    <x v="1"/>
  </r>
  <r>
    <d v="2015-09-25T00:00:00"/>
    <n v="86"/>
    <n v="64.89"/>
    <n v="65.14"/>
    <n v="47.11"/>
    <s v="24/09/2015"/>
    <x v="2"/>
    <n v="9"/>
    <n v="25"/>
    <s v="09-25"/>
    <x v="1"/>
  </r>
  <r>
    <d v="2015-09-26T00:00:00"/>
    <n v="63"/>
    <n v="60.61"/>
    <n v="61.03"/>
    <n v="47"/>
    <s v="24/09/2015"/>
    <x v="2"/>
    <n v="9"/>
    <n v="26"/>
    <s v="09-26"/>
    <x v="1"/>
  </r>
  <r>
    <d v="2015-09-27T00:00:00"/>
    <n v="79"/>
    <n v="61.21"/>
    <n v="61.25"/>
    <n v="40.729999999999997"/>
    <s v="24/09/2015"/>
    <x v="2"/>
    <n v="9"/>
    <n v="27"/>
    <s v="09-27"/>
    <x v="1"/>
  </r>
  <r>
    <d v="2015-09-28T00:00:00"/>
    <n v="76"/>
    <n v="60.49"/>
    <n v="60.57"/>
    <n v="43.53"/>
    <s v="24/09/2015"/>
    <x v="2"/>
    <n v="9"/>
    <n v="28"/>
    <s v="09-28"/>
    <x v="1"/>
  </r>
  <r>
    <d v="2015-09-29T00:00:00"/>
    <n v="69"/>
    <n v="60.43"/>
    <n v="60.51"/>
    <n v="42.92"/>
    <s v="24/09/2015"/>
    <x v="2"/>
    <n v="9"/>
    <n v="29"/>
    <s v="09-29"/>
    <x v="1"/>
  </r>
  <r>
    <d v="2015-09-30T00:00:00"/>
    <n v="87"/>
    <n v="63.46"/>
    <n v="63.57"/>
    <n v="45.85"/>
    <s v="24/09/2015"/>
    <x v="2"/>
    <n v="9"/>
    <n v="30"/>
    <s v="09-30"/>
    <x v="1"/>
  </r>
  <r>
    <d v="2015-11-05T00:00:00"/>
    <n v="68"/>
    <n v="62.56"/>
    <n v="62.65"/>
    <n v="45.76"/>
    <s v="05/11/2015"/>
    <x v="2"/>
    <n v="11"/>
    <n v="5"/>
    <s v="11-05"/>
    <x v="1"/>
  </r>
  <r>
    <d v="2015-11-06T00:00:00"/>
    <n v="76"/>
    <n v="61.78"/>
    <n v="61.9"/>
    <n v="41.31"/>
    <s v="05/11/2015"/>
    <x v="2"/>
    <n v="11"/>
    <n v="6"/>
    <s v="11-06"/>
    <x v="1"/>
  </r>
  <r>
    <d v="2015-11-07T00:00:00"/>
    <n v="67"/>
    <n v="60.79"/>
    <n v="60.86"/>
    <n v="42.96"/>
    <s v="05/11/2015"/>
    <x v="2"/>
    <n v="11"/>
    <n v="7"/>
    <s v="11-07"/>
    <x v="1"/>
  </r>
  <r>
    <d v="2015-11-08T00:00:00"/>
    <n v="65"/>
    <n v="60.64"/>
    <n v="60.77"/>
    <n v="45.52"/>
    <s v="05/11/2015"/>
    <x v="2"/>
    <n v="11"/>
    <n v="8"/>
    <s v="11-08"/>
    <x v="1"/>
  </r>
  <r>
    <d v="2015-11-09T00:00:00"/>
    <n v="75"/>
    <n v="62.41"/>
    <n v="62.45"/>
    <n v="41.67"/>
    <s v="05/11/2015"/>
    <x v="2"/>
    <n v="11"/>
    <n v="9"/>
    <s v="11-09"/>
    <x v="1"/>
  </r>
  <r>
    <d v="2015-11-10T00:00:00"/>
    <n v="86"/>
    <n v="61.7"/>
    <n v="61.92"/>
    <n v="48.82"/>
    <s v="05/11/2015"/>
    <x v="2"/>
    <n v="11"/>
    <n v="10"/>
    <s v="11-10"/>
    <x v="1"/>
  </r>
  <r>
    <d v="2015-11-11T00:00:00"/>
    <n v="73"/>
    <n v="61.22"/>
    <n v="61.37"/>
    <n v="46.74"/>
    <s v="05/11/2015"/>
    <x v="2"/>
    <n v="11"/>
    <n v="11"/>
    <s v="11-11"/>
    <x v="1"/>
  </r>
  <r>
    <d v="2015-11-12T00:00:00"/>
    <n v="88"/>
    <n v="63.78"/>
    <n v="63.94"/>
    <n v="49.35"/>
    <s v="12/11/2015"/>
    <x v="2"/>
    <n v="11"/>
    <n v="12"/>
    <s v="11-12"/>
    <x v="1"/>
  </r>
  <r>
    <d v="2015-11-13T00:00:00"/>
    <n v="89"/>
    <n v="62.24"/>
    <n v="62.39"/>
    <n v="47.76"/>
    <s v="12/11/2015"/>
    <x v="2"/>
    <n v="11"/>
    <n v="13"/>
    <s v="11-13"/>
    <x v="1"/>
  </r>
  <r>
    <d v="2015-11-14T00:00:00"/>
    <n v="62"/>
    <n v="61.7"/>
    <n v="61.93"/>
    <n v="42.93"/>
    <s v="12/11/2015"/>
    <x v="2"/>
    <n v="11"/>
    <n v="14"/>
    <s v="11-14"/>
    <x v="1"/>
  </r>
  <r>
    <d v="2015-11-15T00:00:00"/>
    <n v="86"/>
    <n v="62.82"/>
    <n v="62.84"/>
    <n v="40.39"/>
    <s v="12/11/2015"/>
    <x v="2"/>
    <n v="11"/>
    <n v="15"/>
    <s v="11-15"/>
    <x v="1"/>
  </r>
  <r>
    <d v="2015-11-16T00:00:00"/>
    <n v="62"/>
    <n v="63.2"/>
    <n v="63.28"/>
    <n v="45.42"/>
    <s v="12/11/2015"/>
    <x v="2"/>
    <n v="11"/>
    <n v="16"/>
    <s v="11-16"/>
    <x v="0"/>
  </r>
  <r>
    <d v="2015-11-17T00:00:00"/>
    <n v="54"/>
    <n v="59.46"/>
    <n v="59.62"/>
    <n v="45.07"/>
    <s v="12/11/2015"/>
    <x v="2"/>
    <n v="11"/>
    <n v="17"/>
    <s v="11-17"/>
    <x v="0"/>
  </r>
  <r>
    <d v="2015-11-18T00:00:00"/>
    <n v="68"/>
    <n v="58.57"/>
    <n v="58.67"/>
    <n v="41.89"/>
    <s v="12/11/2015"/>
    <x v="2"/>
    <n v="11"/>
    <n v="18"/>
    <s v="11-18"/>
    <x v="1"/>
  </r>
  <r>
    <d v="2015-11-19T00:00:00"/>
    <n v="57"/>
    <n v="59.78"/>
    <n v="59.88"/>
    <n v="43.55"/>
    <s v="19/11/2015"/>
    <x v="2"/>
    <n v="11"/>
    <n v="19"/>
    <s v="11-19"/>
    <x v="0"/>
  </r>
  <r>
    <d v="2015-11-20T00:00:00"/>
    <n v="60"/>
    <n v="60.76"/>
    <n v="61"/>
    <n v="48.28"/>
    <s v="19/11/2015"/>
    <x v="2"/>
    <n v="11"/>
    <n v="20"/>
    <s v="11-20"/>
    <x v="0"/>
  </r>
  <r>
    <d v="2015-11-21T00:00:00"/>
    <n v="50"/>
    <n v="60.23"/>
    <n v="60.68"/>
    <n v="49.02"/>
    <s v="19/11/2015"/>
    <x v="2"/>
    <n v="11"/>
    <n v="21"/>
    <s v="11-21"/>
    <x v="0"/>
  </r>
  <r>
    <d v="2015-11-22T00:00:00"/>
    <n v="68"/>
    <n v="60.59"/>
    <n v="60.75"/>
    <n v="46.15"/>
    <s v="19/11/2015"/>
    <x v="2"/>
    <n v="11"/>
    <n v="22"/>
    <s v="11-22"/>
    <x v="1"/>
  </r>
  <r>
    <d v="2015-11-23T00:00:00"/>
    <n v="66"/>
    <n v="63.48"/>
    <n v="63.64"/>
    <n v="49.32"/>
    <s v="19/11/2015"/>
    <x v="2"/>
    <n v="11"/>
    <n v="23"/>
    <s v="11-23"/>
    <x v="1"/>
  </r>
  <r>
    <d v="2015-11-24T00:00:00"/>
    <n v="84"/>
    <n v="63.56"/>
    <n v="63.62"/>
    <n v="44.77"/>
    <s v="19/11/2015"/>
    <x v="2"/>
    <n v="11"/>
    <n v="24"/>
    <s v="11-24"/>
    <x v="1"/>
  </r>
  <r>
    <d v="2015-11-25T00:00:00"/>
    <n v="77"/>
    <n v="59.84"/>
    <n v="59.88"/>
    <n v="39.97"/>
    <s v="19/11/2015"/>
    <x v="2"/>
    <n v="11"/>
    <n v="25"/>
    <s v="11-25"/>
    <x v="1"/>
  </r>
  <r>
    <d v="2015-11-26T00:00:00"/>
    <n v="80"/>
    <n v="62.56"/>
    <n v="62.81"/>
    <n v="50.28"/>
    <s v="26/11/2015"/>
    <x v="2"/>
    <n v="11"/>
    <n v="26"/>
    <s v="11-26"/>
    <x v="1"/>
  </r>
  <r>
    <d v="2015-11-27T00:00:00"/>
    <n v="72"/>
    <n v="63.2"/>
    <n v="64.510000000000005"/>
    <n v="56.56"/>
    <s v="26/11/2015"/>
    <x v="2"/>
    <n v="11"/>
    <n v="27"/>
    <s v="11-27"/>
    <x v="1"/>
  </r>
  <r>
    <d v="2015-11-28T00:00:00"/>
    <n v="60"/>
    <n v="60.29"/>
    <n v="60.84"/>
    <n v="44.9"/>
    <s v="26/11/2015"/>
    <x v="2"/>
    <n v="11"/>
    <n v="28"/>
    <s v="11-28"/>
    <x v="0"/>
  </r>
  <r>
    <d v="2015-11-29T00:00:00"/>
    <n v="73"/>
    <n v="61.42"/>
    <n v="61.42"/>
    <n v="32.51"/>
    <s v="26/11/2015"/>
    <x v="2"/>
    <n v="11"/>
    <n v="29"/>
    <s v="11-29"/>
    <x v="1"/>
  </r>
  <r>
    <d v="2015-11-30T00:00:00"/>
    <n v="66"/>
    <n v="61.95"/>
    <n v="62.03"/>
    <n v="44.14"/>
    <s v="26/11/2015"/>
    <x v="2"/>
    <n v="11"/>
    <n v="30"/>
    <s v="11-30"/>
    <x v="1"/>
  </r>
  <r>
    <d v="2015-12-01T00:00:00"/>
    <n v="53"/>
    <n v="59.87"/>
    <n v="60.23"/>
    <n v="49.23"/>
    <s v="26/11/2015"/>
    <x v="2"/>
    <n v="12"/>
    <n v="1"/>
    <s v="12-01"/>
    <x v="0"/>
  </r>
  <r>
    <d v="2015-12-02T00:00:00"/>
    <n v="62"/>
    <n v="60.69"/>
    <n v="60.82"/>
    <n v="45.66"/>
    <s v="26/11/2015"/>
    <x v="2"/>
    <n v="12"/>
    <n v="2"/>
    <s v="12-02"/>
    <x v="1"/>
  </r>
  <r>
    <d v="2015-12-03T00:00:00"/>
    <n v="66"/>
    <n v="62.97"/>
    <n v="63.57"/>
    <n v="50.78"/>
    <s v="03/12/2015"/>
    <x v="2"/>
    <n v="12"/>
    <n v="3"/>
    <s v="12-03"/>
    <x v="1"/>
  </r>
  <r>
    <d v="2015-12-04T00:00:00"/>
    <n v="81"/>
    <n v="61.95"/>
    <n v="62.37"/>
    <n v="45.63"/>
    <s v="03/12/2015"/>
    <x v="2"/>
    <n v="12"/>
    <n v="4"/>
    <s v="12-04"/>
    <x v="1"/>
  </r>
  <r>
    <d v="2015-12-05T00:00:00"/>
    <n v="60"/>
    <n v="59.83"/>
    <n v="60.13"/>
    <n v="45.37"/>
    <s v="03/12/2015"/>
    <x v="2"/>
    <n v="12"/>
    <n v="5"/>
    <s v="12-05"/>
    <x v="1"/>
  </r>
  <r>
    <d v="2015-12-06T00:00:00"/>
    <n v="72"/>
    <n v="59.54"/>
    <n v="59.65"/>
    <n v="43.58"/>
    <s v="03/12/2015"/>
    <x v="2"/>
    <n v="12"/>
    <n v="6"/>
    <s v="12-06"/>
    <x v="1"/>
  </r>
  <r>
    <d v="2015-12-07T00:00:00"/>
    <n v="49"/>
    <n v="58.67"/>
    <n v="59.06"/>
    <n v="48.09"/>
    <s v="03/12/2015"/>
    <x v="2"/>
    <n v="12"/>
    <n v="7"/>
    <s v="12-07"/>
    <x v="0"/>
  </r>
  <r>
    <d v="2015-12-08T00:00:00"/>
    <n v="73"/>
    <n v="61.68"/>
    <n v="61.79"/>
    <n v="45.51"/>
    <s v="03/12/2015"/>
    <x v="2"/>
    <n v="12"/>
    <n v="8"/>
    <s v="12-08"/>
    <x v="1"/>
  </r>
  <r>
    <d v="2015-12-09T00:00:00"/>
    <n v="79"/>
    <n v="61.46"/>
    <n v="61.71"/>
    <n v="47.87"/>
    <s v="03/12/2015"/>
    <x v="2"/>
    <n v="12"/>
    <n v="9"/>
    <s v="12-09"/>
    <x v="1"/>
  </r>
  <r>
    <d v="2015-12-10T00:00:00"/>
    <n v="72"/>
    <n v="62.08"/>
    <n v="62.22"/>
    <n v="47.23"/>
    <s v="10/12/2015"/>
    <x v="2"/>
    <n v="12"/>
    <n v="10"/>
    <s v="12-10"/>
    <x v="1"/>
  </r>
  <r>
    <d v="2015-12-11T00:00:00"/>
    <n v="68"/>
    <n v="62.85"/>
    <n v="62.97"/>
    <n v="47.58"/>
    <s v="10/12/2015"/>
    <x v="2"/>
    <n v="12"/>
    <n v="11"/>
    <s v="12-11"/>
    <x v="1"/>
  </r>
  <r>
    <d v="2015-12-12T00:00:00"/>
    <n v="51"/>
    <n v="60.04"/>
    <n v="61.25"/>
    <n v="48.43"/>
    <s v="10/12/2015"/>
    <x v="2"/>
    <n v="12"/>
    <n v="12"/>
    <s v="12-12"/>
    <x v="0"/>
  </r>
  <r>
    <d v="2015-12-13T00:00:00"/>
    <n v="69"/>
    <n v="61.81"/>
    <n v="62.05"/>
    <n v="49.39"/>
    <s v="10/12/2015"/>
    <x v="2"/>
    <n v="12"/>
    <n v="13"/>
    <s v="12-13"/>
    <x v="1"/>
  </r>
  <r>
    <d v="2015-12-14T00:00:00"/>
    <n v="57"/>
    <n v="61.65"/>
    <n v="61.89"/>
    <n v="49.26"/>
    <s v="10/12/2015"/>
    <x v="2"/>
    <n v="12"/>
    <n v="14"/>
    <s v="12-14"/>
    <x v="0"/>
  </r>
  <r>
    <d v="2015-12-15T00:00:00"/>
    <n v="63"/>
    <n v="60.04"/>
    <n v="60.36"/>
    <n v="48.98"/>
    <s v="10/12/2015"/>
    <x v="2"/>
    <n v="12"/>
    <n v="15"/>
    <s v="12-15"/>
    <x v="1"/>
  </r>
  <r>
    <d v="2015-12-16T00:00:00"/>
    <n v="70"/>
    <n v="60.78"/>
    <n v="61.14"/>
    <n v="50.17"/>
    <s v="10/12/2015"/>
    <x v="2"/>
    <n v="12"/>
    <n v="16"/>
    <s v="12-16"/>
    <x v="1"/>
  </r>
  <r>
    <d v="2015-12-17T00:00:00"/>
    <n v="60"/>
    <n v="61.1"/>
    <n v="62.45"/>
    <n v="56.72"/>
    <s v="17/12/2015"/>
    <x v="2"/>
    <n v="12"/>
    <n v="17"/>
    <s v="12-17"/>
    <x v="0"/>
  </r>
  <r>
    <d v="2015-12-18T00:00:00"/>
    <n v="67"/>
    <n v="62.6"/>
    <n v="62.66"/>
    <n v="42.87"/>
    <s v="17/12/2015"/>
    <x v="2"/>
    <n v="12"/>
    <n v="18"/>
    <s v="12-18"/>
    <x v="1"/>
  </r>
  <r>
    <d v="2015-12-19T00:00:00"/>
    <n v="63"/>
    <n v="59.91"/>
    <n v="60.4"/>
    <n v="49.16"/>
    <s v="17/12/2015"/>
    <x v="2"/>
    <n v="12"/>
    <n v="19"/>
    <s v="12-19"/>
    <x v="1"/>
  </r>
  <r>
    <d v="2015-12-20T00:00:00"/>
    <n v="77"/>
    <n v="61.05"/>
    <n v="63.56"/>
    <n v="54.7"/>
    <s v="17/12/2015"/>
    <x v="2"/>
    <n v="12"/>
    <n v="20"/>
    <s v="12-20"/>
    <x v="1"/>
  </r>
  <r>
    <d v="2015-12-21T00:00:00"/>
    <n v="72"/>
    <n v="63.36"/>
    <n v="63.49"/>
    <n v="48.36"/>
    <s v="17/12/2015"/>
    <x v="2"/>
    <n v="12"/>
    <n v="21"/>
    <s v="12-21"/>
    <x v="1"/>
  </r>
  <r>
    <d v="2015-12-22T00:00:00"/>
    <n v="75"/>
    <n v="61.87"/>
    <n v="62.95"/>
    <n v="50.57"/>
    <s v="17/12/2015"/>
    <x v="2"/>
    <n v="12"/>
    <n v="22"/>
    <s v="12-22"/>
    <x v="1"/>
  </r>
  <r>
    <d v="2015-12-23T00:00:00"/>
    <n v="89"/>
    <n v="63.51"/>
    <n v="63.68"/>
    <n v="45.09"/>
    <s v="17/12/2015"/>
    <x v="2"/>
    <n v="12"/>
    <n v="23"/>
    <s v="12-23"/>
    <x v="1"/>
  </r>
  <r>
    <d v="2015-12-24T00:00:00"/>
    <n v="46"/>
    <n v="59.57"/>
    <n v="59.81"/>
    <n v="47.05"/>
    <s v="24/12/2015"/>
    <x v="2"/>
    <n v="12"/>
    <n v="24"/>
    <s v="12-24"/>
    <x v="0"/>
  </r>
  <r>
    <d v="2015-12-25T00:00:00"/>
    <n v="8"/>
    <n v="51.73"/>
    <n v="51.99"/>
    <n v="35.130000000000003"/>
    <s v="24/12/2015"/>
    <x v="2"/>
    <n v="12"/>
    <n v="25"/>
    <s v="12-25"/>
    <x v="0"/>
  </r>
  <r>
    <d v="2015-12-26T00:00:00"/>
    <n v="65"/>
    <n v="60.71"/>
    <n v="60.9"/>
    <n v="40.6"/>
    <s v="24/12/2015"/>
    <x v="2"/>
    <n v="12"/>
    <n v="26"/>
    <s v="12-26"/>
    <x v="1"/>
  </r>
  <r>
    <d v="2015-12-27T00:00:00"/>
    <n v="76"/>
    <n v="60.79"/>
    <n v="61.86"/>
    <n v="55.26"/>
    <s v="24/12/2015"/>
    <x v="2"/>
    <n v="12"/>
    <n v="27"/>
    <s v="12-27"/>
    <x v="1"/>
  </r>
  <r>
    <d v="2015-12-28T00:00:00"/>
    <n v="79"/>
    <n v="62.25"/>
    <n v="62.53"/>
    <n v="44.82"/>
    <s v="24/12/2015"/>
    <x v="2"/>
    <n v="12"/>
    <n v="28"/>
    <s v="12-28"/>
    <x v="1"/>
  </r>
  <r>
    <d v="2015-12-29T00:00:00"/>
    <n v="87"/>
    <n v="63.96"/>
    <n v="64.319999999999993"/>
    <n v="48.56"/>
    <s v="24/12/2015"/>
    <x v="2"/>
    <n v="12"/>
    <n v="29"/>
    <s v="12-29"/>
    <x v="1"/>
  </r>
  <r>
    <d v="2015-12-30T00:00:00"/>
    <n v="71"/>
    <n v="61.26"/>
    <n v="62.04"/>
    <n v="53.62"/>
    <s v="24/12/2015"/>
    <x v="2"/>
    <n v="12"/>
    <n v="30"/>
    <s v="12-30"/>
    <x v="1"/>
  </r>
  <r>
    <d v="2016-01-01T00:00:00"/>
    <n v="74"/>
    <n v="59"/>
    <n v="68.66"/>
    <n v="58.23"/>
    <s v="01/01/2016"/>
    <x v="3"/>
    <n v="1"/>
    <n v="1"/>
    <s v="01-01"/>
    <x v="1"/>
  </r>
  <r>
    <d v="2016-01-02T00:00:00"/>
    <n v="103"/>
    <n v="60.84"/>
    <n v="61.19"/>
    <n v="42.89"/>
    <s v="01/01/2016"/>
    <x v="3"/>
    <n v="1"/>
    <n v="2"/>
    <s v="01-02"/>
    <x v="1"/>
  </r>
  <r>
    <d v="2016-01-03T00:00:00"/>
    <n v="78"/>
    <n v="62.66"/>
    <n v="62.74"/>
    <n v="43.86"/>
    <s v="01/01/2016"/>
    <x v="3"/>
    <n v="1"/>
    <n v="3"/>
    <s v="01-03"/>
    <x v="1"/>
  </r>
  <r>
    <d v="2016-01-04T00:00:00"/>
    <n v="80"/>
    <n v="61.87"/>
    <n v="62.03"/>
    <n v="47.47"/>
    <s v="01/01/2016"/>
    <x v="3"/>
    <n v="1"/>
    <n v="4"/>
    <s v="01-04"/>
    <x v="1"/>
  </r>
  <r>
    <d v="2016-01-05T00:00:00"/>
    <n v="97"/>
    <n v="61.58"/>
    <n v="61.68"/>
    <n v="45.34"/>
    <s v="01/01/2016"/>
    <x v="3"/>
    <n v="1"/>
    <n v="5"/>
    <s v="01-05"/>
    <x v="1"/>
  </r>
  <r>
    <d v="2016-01-06T00:00:00"/>
    <n v="75"/>
    <n v="61.3"/>
    <n v="61.54"/>
    <n v="48.72"/>
    <s v="01/01/2016"/>
    <x v="3"/>
    <n v="1"/>
    <n v="6"/>
    <s v="01-06"/>
    <x v="1"/>
  </r>
  <r>
    <d v="2016-01-07T00:00:00"/>
    <n v="78"/>
    <n v="59.33"/>
    <n v="59.58"/>
    <n v="46.1"/>
    <s v="01/01/2016"/>
    <x v="3"/>
    <n v="1"/>
    <n v="7"/>
    <s v="01-07"/>
    <x v="1"/>
  </r>
  <r>
    <d v="2016-01-08T00:00:00"/>
    <n v="88"/>
    <n v="61.11"/>
    <n v="61.24"/>
    <n v="46.04"/>
    <s v="08/01/2016"/>
    <x v="3"/>
    <n v="1"/>
    <n v="8"/>
    <s v="01-08"/>
    <x v="1"/>
  </r>
  <r>
    <d v="2016-01-09T00:00:00"/>
    <n v="60"/>
    <n v="58.41"/>
    <n v="58.69"/>
    <n v="44.15"/>
    <s v="08/01/2016"/>
    <x v="3"/>
    <n v="1"/>
    <n v="9"/>
    <s v="01-09"/>
    <x v="1"/>
  </r>
  <r>
    <d v="2016-01-10T00:00:00"/>
    <n v="86"/>
    <n v="60.09"/>
    <n v="60.21"/>
    <n v="44.4"/>
    <s v="08/01/2016"/>
    <x v="3"/>
    <n v="1"/>
    <n v="10"/>
    <s v="01-10"/>
    <x v="1"/>
  </r>
  <r>
    <d v="2016-01-11T00:00:00"/>
    <n v="120"/>
    <n v="63.93"/>
    <n v="64.59"/>
    <n v="51.36"/>
    <s v="08/01/2016"/>
    <x v="3"/>
    <n v="1"/>
    <n v="11"/>
    <s v="01-11"/>
    <x v="1"/>
  </r>
  <r>
    <d v="2016-01-12T00:00:00"/>
    <n v="79"/>
    <n v="62.06"/>
    <n v="62.56"/>
    <n v="48.22"/>
    <s v="08/01/2016"/>
    <x v="3"/>
    <n v="1"/>
    <n v="12"/>
    <s v="01-12"/>
    <x v="1"/>
  </r>
  <r>
    <d v="2016-01-13T00:00:00"/>
    <n v="68"/>
    <n v="61.4"/>
    <n v="61.74"/>
    <n v="50.46"/>
    <s v="08/01/2016"/>
    <x v="3"/>
    <n v="1"/>
    <n v="13"/>
    <s v="01-13"/>
    <x v="1"/>
  </r>
  <r>
    <d v="2016-01-14T00:00:00"/>
    <n v="84"/>
    <n v="59.71"/>
    <n v="60.12"/>
    <n v="49.73"/>
    <s v="08/01/2016"/>
    <x v="3"/>
    <n v="1"/>
    <n v="14"/>
    <s v="01-14"/>
    <x v="1"/>
  </r>
  <r>
    <d v="2016-01-15T00:00:00"/>
    <n v="64"/>
    <n v="60.81"/>
    <n v="61.23"/>
    <n v="50.87"/>
    <s v="15/01/2016"/>
    <x v="3"/>
    <n v="1"/>
    <n v="15"/>
    <s v="01-15"/>
    <x v="1"/>
  </r>
  <r>
    <d v="2016-01-16T00:00:00"/>
    <n v="52"/>
    <n v="58.71"/>
    <n v="59.01"/>
    <n v="41.04"/>
    <s v="15/01/2016"/>
    <x v="3"/>
    <n v="1"/>
    <n v="16"/>
    <s v="01-16"/>
    <x v="0"/>
  </r>
  <r>
    <d v="2016-01-17T00:00:00"/>
    <n v="80"/>
    <n v="60.7"/>
    <n v="60.78"/>
    <n v="38.9"/>
    <s v="15/01/2016"/>
    <x v="3"/>
    <n v="1"/>
    <n v="17"/>
    <s v="01-17"/>
    <x v="1"/>
  </r>
  <r>
    <d v="2016-01-18T00:00:00"/>
    <n v="77"/>
    <n v="59.69"/>
    <n v="59.82"/>
    <n v="44.25"/>
    <s v="15/01/2016"/>
    <x v="3"/>
    <n v="1"/>
    <n v="18"/>
    <s v="01-18"/>
    <x v="1"/>
  </r>
  <r>
    <d v="2016-01-19T00:00:00"/>
    <n v="66"/>
    <n v="60.25"/>
    <n v="60.82"/>
    <n v="49.72"/>
    <s v="15/01/2016"/>
    <x v="3"/>
    <n v="1"/>
    <n v="19"/>
    <s v="01-19"/>
    <x v="1"/>
  </r>
  <r>
    <d v="2016-01-20T00:00:00"/>
    <n v="70"/>
    <n v="58.62"/>
    <n v="58.89"/>
    <n v="46.74"/>
    <s v="15/01/2016"/>
    <x v="3"/>
    <n v="1"/>
    <n v="20"/>
    <s v="01-20"/>
    <x v="1"/>
  </r>
  <r>
    <d v="2016-01-21T00:00:00"/>
    <n v="80"/>
    <n v="58.98"/>
    <n v="59.27"/>
    <n v="47.34"/>
    <s v="15/01/2016"/>
    <x v="3"/>
    <n v="1"/>
    <n v="21"/>
    <s v="01-21"/>
    <x v="1"/>
  </r>
  <r>
    <d v="2016-01-22T00:00:00"/>
    <n v="76"/>
    <n v="60.49"/>
    <n v="60.77"/>
    <n v="48.79"/>
    <s v="22/01/2016"/>
    <x v="3"/>
    <n v="1"/>
    <n v="22"/>
    <s v="01-22"/>
    <x v="1"/>
  </r>
  <r>
    <d v="2016-01-23T00:00:00"/>
    <n v="65"/>
    <n v="60.91"/>
    <n v="61.06"/>
    <n v="45.88"/>
    <s v="22/01/2016"/>
    <x v="3"/>
    <n v="1"/>
    <n v="23"/>
    <s v="01-23"/>
    <x v="1"/>
  </r>
  <r>
    <d v="2016-01-24T00:00:00"/>
    <n v="85"/>
    <n v="59.8"/>
    <n v="60.03"/>
    <n v="47.24"/>
    <s v="22/01/2016"/>
    <x v="3"/>
    <n v="1"/>
    <n v="24"/>
    <s v="01-24"/>
    <x v="1"/>
  </r>
  <r>
    <d v="2016-01-25T00:00:00"/>
    <n v="73"/>
    <n v="60.2"/>
    <n v="60.53"/>
    <n v="49.11"/>
    <s v="22/01/2016"/>
    <x v="3"/>
    <n v="1"/>
    <n v="25"/>
    <s v="01-25"/>
    <x v="1"/>
  </r>
  <r>
    <d v="2016-01-26T00:00:00"/>
    <n v="81"/>
    <n v="59.88"/>
    <n v="60.25"/>
    <n v="49.4"/>
    <s v="22/01/2016"/>
    <x v="3"/>
    <n v="1"/>
    <n v="26"/>
    <s v="01-26"/>
    <x v="1"/>
  </r>
  <r>
    <d v="2016-01-27T00:00:00"/>
    <n v="104"/>
    <n v="61.56"/>
    <n v="61.87"/>
    <n v="44.1"/>
    <s v="22/01/2016"/>
    <x v="3"/>
    <n v="1"/>
    <n v="27"/>
    <s v="01-27"/>
    <x v="1"/>
  </r>
  <r>
    <d v="2016-01-28T00:00:00"/>
    <n v="98"/>
    <n v="61.5"/>
    <n v="61.56"/>
    <n v="43.21"/>
    <s v="22/01/2016"/>
    <x v="3"/>
    <n v="1"/>
    <n v="28"/>
    <s v="01-28"/>
    <x v="1"/>
  </r>
  <r>
    <d v="2016-01-29T00:00:00"/>
    <n v="93"/>
    <n v="61.25"/>
    <n v="61.54"/>
    <n v="49.62"/>
    <s v="29/01/2016"/>
    <x v="3"/>
    <n v="1"/>
    <n v="29"/>
    <s v="01-29"/>
    <x v="1"/>
  </r>
  <r>
    <d v="2016-01-30T00:00:00"/>
    <n v="74"/>
    <n v="59.51"/>
    <n v="59.88"/>
    <n v="46.03"/>
    <s v="29/01/2016"/>
    <x v="3"/>
    <n v="1"/>
    <n v="30"/>
    <s v="01-30"/>
    <x v="1"/>
  </r>
  <r>
    <d v="2016-01-31T00:00:00"/>
    <n v="109"/>
    <n v="61.13"/>
    <n v="61.18"/>
    <n v="41.54"/>
    <s v="29/01/2016"/>
    <x v="3"/>
    <n v="1"/>
    <n v="31"/>
    <s v="01-31"/>
    <x v="1"/>
  </r>
  <r>
    <d v="2016-02-01T00:00:00"/>
    <n v="81"/>
    <n v="62"/>
    <n v="62.03"/>
    <n v="40.549999999999997"/>
    <s v="29/01/2016"/>
    <x v="3"/>
    <n v="2"/>
    <n v="1"/>
    <s v="02-01"/>
    <x v="1"/>
  </r>
  <r>
    <d v="2016-02-02T00:00:00"/>
    <n v="56"/>
    <n v="59.38"/>
    <n v="59.7"/>
    <n v="48.19"/>
    <s v="29/01/2016"/>
    <x v="3"/>
    <n v="2"/>
    <n v="2"/>
    <s v="02-02"/>
    <x v="0"/>
  </r>
  <r>
    <d v="2016-02-03T00:00:00"/>
    <n v="102"/>
    <n v="64.05"/>
    <n v="64.22"/>
    <n v="47.5"/>
    <s v="29/01/2016"/>
    <x v="3"/>
    <n v="2"/>
    <n v="3"/>
    <s v="02-03"/>
    <x v="1"/>
  </r>
  <r>
    <d v="2016-02-04T00:00:00"/>
    <n v="68"/>
    <n v="60.09"/>
    <n v="60.36"/>
    <n v="48.12"/>
    <s v="29/01/2016"/>
    <x v="3"/>
    <n v="2"/>
    <n v="4"/>
    <s v="02-04"/>
    <x v="1"/>
  </r>
  <r>
    <d v="2016-02-05T00:00:00"/>
    <n v="59"/>
    <n v="60.58"/>
    <n v="60.66"/>
    <n v="43.12"/>
    <s v="05/02/2016"/>
    <x v="3"/>
    <n v="2"/>
    <n v="5"/>
    <s v="02-05"/>
    <x v="0"/>
  </r>
  <r>
    <d v="2016-02-06T00:00:00"/>
    <n v="39"/>
    <n v="60.44"/>
    <n v="61.13"/>
    <n v="48.82"/>
    <s v="05/02/2016"/>
    <x v="3"/>
    <n v="2"/>
    <n v="6"/>
    <s v="02-06"/>
    <x v="0"/>
  </r>
  <r>
    <d v="2016-02-07T00:00:00"/>
    <n v="63"/>
    <n v="59.05"/>
    <n v="59.2"/>
    <n v="43.21"/>
    <s v="05/02/2016"/>
    <x v="3"/>
    <n v="2"/>
    <n v="7"/>
    <s v="02-07"/>
    <x v="1"/>
  </r>
  <r>
    <d v="2016-02-08T00:00:00"/>
    <n v="60"/>
    <n v="60.89"/>
    <n v="61.07"/>
    <n v="47.04"/>
    <s v="05/02/2016"/>
    <x v="3"/>
    <n v="2"/>
    <n v="8"/>
    <s v="02-08"/>
    <x v="0"/>
  </r>
  <r>
    <d v="2016-02-09T00:00:00"/>
    <n v="60"/>
    <n v="60.29"/>
    <n v="60.71"/>
    <n v="49.68"/>
    <s v="05/02/2016"/>
    <x v="3"/>
    <n v="2"/>
    <n v="9"/>
    <s v="02-09"/>
    <x v="0"/>
  </r>
  <r>
    <d v="2016-02-10T00:00:00"/>
    <n v="73"/>
    <n v="62.75"/>
    <n v="63.89"/>
    <n v="57.43"/>
    <s v="05/02/2016"/>
    <x v="3"/>
    <n v="2"/>
    <n v="10"/>
    <s v="02-10"/>
    <x v="1"/>
  </r>
  <r>
    <d v="2016-02-11T00:00:00"/>
    <n v="74"/>
    <n v="60.26"/>
    <n v="60.52"/>
    <n v="48.14"/>
    <s v="05/02/2016"/>
    <x v="3"/>
    <n v="2"/>
    <n v="11"/>
    <s v="02-11"/>
    <x v="1"/>
  </r>
  <r>
    <d v="2016-02-12T00:00:00"/>
    <n v="70"/>
    <n v="60.81"/>
    <n v="61.07"/>
    <n v="48.2"/>
    <s v="12/02/2016"/>
    <x v="3"/>
    <n v="2"/>
    <n v="12"/>
    <s v="02-12"/>
    <x v="1"/>
  </r>
  <r>
    <d v="2016-02-13T00:00:00"/>
    <n v="46"/>
    <n v="59.19"/>
    <n v="59.36"/>
    <n v="44.21"/>
    <s v="12/02/2016"/>
    <x v="3"/>
    <n v="2"/>
    <n v="13"/>
    <s v="02-13"/>
    <x v="0"/>
  </r>
  <r>
    <d v="2016-02-14T00:00:00"/>
    <n v="56"/>
    <n v="60.28"/>
    <n v="60.32"/>
    <n v="39.96"/>
    <s v="12/02/2016"/>
    <x v="3"/>
    <n v="2"/>
    <n v="14"/>
    <s v="02-14"/>
    <x v="0"/>
  </r>
  <r>
    <d v="2016-02-15T00:00:00"/>
    <n v="70"/>
    <n v="61.96"/>
    <n v="62.2"/>
    <n v="49.53"/>
    <s v="12/02/2016"/>
    <x v="3"/>
    <n v="2"/>
    <n v="15"/>
    <s v="02-15"/>
    <x v="1"/>
  </r>
  <r>
    <d v="2016-02-16T00:00:00"/>
    <n v="66"/>
    <n v="61.83"/>
    <n v="62.09"/>
    <n v="49.82"/>
    <s v="12/02/2016"/>
    <x v="3"/>
    <n v="2"/>
    <n v="16"/>
    <s v="02-16"/>
    <x v="1"/>
  </r>
  <r>
    <d v="2016-02-17T00:00:00"/>
    <n v="65"/>
    <n v="61.04"/>
    <n v="61.38"/>
    <n v="49.52"/>
    <s v="12/02/2016"/>
    <x v="3"/>
    <n v="2"/>
    <n v="17"/>
    <s v="02-17"/>
    <x v="1"/>
  </r>
  <r>
    <d v="2016-02-18T00:00:00"/>
    <n v="67"/>
    <n v="62.38"/>
    <n v="63.47"/>
    <n v="53.57"/>
    <s v="12/02/2016"/>
    <x v="3"/>
    <n v="2"/>
    <n v="18"/>
    <s v="02-18"/>
    <x v="1"/>
  </r>
  <r>
    <d v="2016-02-19T00:00:00"/>
    <n v="67"/>
    <n v="60.92"/>
    <n v="61.19"/>
    <n v="48.89"/>
    <s v="19/02/2016"/>
    <x v="3"/>
    <n v="2"/>
    <n v="19"/>
    <s v="02-19"/>
    <x v="1"/>
  </r>
  <r>
    <d v="2016-02-20T00:00:00"/>
    <n v="53"/>
    <n v="59.32"/>
    <n v="59.53"/>
    <n v="46.29"/>
    <s v="19/02/2016"/>
    <x v="3"/>
    <n v="2"/>
    <n v="20"/>
    <s v="02-20"/>
    <x v="0"/>
  </r>
  <r>
    <d v="2016-02-21T00:00:00"/>
    <n v="65"/>
    <n v="61.19"/>
    <n v="61.25"/>
    <n v="42.53"/>
    <s v="19/02/2016"/>
    <x v="3"/>
    <n v="2"/>
    <n v="21"/>
    <s v="02-21"/>
    <x v="1"/>
  </r>
  <r>
    <d v="2016-02-22T00:00:00"/>
    <n v="69"/>
    <n v="60.18"/>
    <n v="60.33"/>
    <n v="45.57"/>
    <s v="19/02/2016"/>
    <x v="3"/>
    <n v="2"/>
    <n v="22"/>
    <s v="02-22"/>
    <x v="1"/>
  </r>
  <r>
    <d v="2016-02-23T00:00:00"/>
    <n v="67"/>
    <n v="60.65"/>
    <n v="60.84"/>
    <n v="47.13"/>
    <s v="19/02/2016"/>
    <x v="3"/>
    <n v="2"/>
    <n v="23"/>
    <s v="02-23"/>
    <x v="1"/>
  </r>
  <r>
    <d v="2016-02-24T00:00:00"/>
    <n v="55"/>
    <n v="59.5"/>
    <n v="59.69"/>
    <n v="45.2"/>
    <s v="19/02/2016"/>
    <x v="3"/>
    <n v="2"/>
    <n v="24"/>
    <s v="02-24"/>
    <x v="0"/>
  </r>
  <r>
    <d v="2016-02-25T00:00:00"/>
    <n v="53"/>
    <n v="59.31"/>
    <n v="59.47"/>
    <n v="45.15"/>
    <s v="19/02/2016"/>
    <x v="3"/>
    <n v="2"/>
    <n v="25"/>
    <s v="02-25"/>
    <x v="0"/>
  </r>
  <r>
    <d v="2016-02-26T00:00:00"/>
    <n v="58"/>
    <n v="60.58"/>
    <n v="60.64"/>
    <n v="41.97"/>
    <s v="26/02/2016"/>
    <x v="3"/>
    <n v="2"/>
    <n v="26"/>
    <s v="02-26"/>
    <x v="0"/>
  </r>
  <r>
    <d v="2016-02-27T00:00:00"/>
    <n v="53"/>
    <n v="67.56"/>
    <n v="67.59"/>
    <n v="42.31"/>
    <s v="26/02/2016"/>
    <x v="3"/>
    <n v="2"/>
    <n v="27"/>
    <s v="02-27"/>
    <x v="0"/>
  </r>
  <r>
    <d v="2016-02-28T00:00:00"/>
    <n v="57"/>
    <n v="59.77"/>
    <n v="60.95"/>
    <n v="50.38"/>
    <s v="26/02/2016"/>
    <x v="3"/>
    <n v="2"/>
    <n v="28"/>
    <s v="02-28"/>
    <x v="0"/>
  </r>
  <r>
    <d v="2016-02-29T00:00:00"/>
    <n v="58"/>
    <n v="59.98"/>
    <n v="60.32"/>
    <n v="49.17"/>
    <s v="26/02/2016"/>
    <x v="3"/>
    <n v="2"/>
    <n v="29"/>
    <s v="02-29"/>
    <x v="0"/>
  </r>
  <r>
    <d v="2016-03-01T00:00:00"/>
    <n v="71"/>
    <n v="61.02"/>
    <n v="61.07"/>
    <n v="41.65"/>
    <s v="26/02/2016"/>
    <x v="3"/>
    <n v="3"/>
    <n v="1"/>
    <s v="03-01"/>
    <x v="1"/>
  </r>
  <r>
    <d v="2016-03-02T00:00:00"/>
    <n v="63"/>
    <n v="59.52"/>
    <n v="59.65"/>
    <n v="40.909999999999997"/>
    <s v="26/02/2016"/>
    <x v="3"/>
    <n v="3"/>
    <n v="2"/>
    <s v="03-02"/>
    <x v="1"/>
  </r>
  <r>
    <d v="2016-03-03T00:00:00"/>
    <n v="72"/>
    <n v="63.55"/>
    <n v="65.599999999999994"/>
    <n v="54.51"/>
    <s v="26/02/2016"/>
    <x v="3"/>
    <n v="3"/>
    <n v="3"/>
    <s v="03-03"/>
    <x v="1"/>
  </r>
  <r>
    <d v="2016-03-04T00:00:00"/>
    <n v="67"/>
    <n v="59.67"/>
    <n v="59.84"/>
    <n v="45.57"/>
    <s v="04/03/2016"/>
    <x v="3"/>
    <n v="3"/>
    <n v="4"/>
    <s v="03-04"/>
    <x v="1"/>
  </r>
  <r>
    <d v="2016-03-05T00:00:00"/>
    <n v="67"/>
    <n v="61.36"/>
    <n v="61.71"/>
    <n v="49.72"/>
    <s v="04/03/2016"/>
    <x v="3"/>
    <n v="3"/>
    <n v="5"/>
    <s v="03-05"/>
    <x v="1"/>
  </r>
  <r>
    <d v="2016-03-06T00:00:00"/>
    <n v="79"/>
    <n v="63.38"/>
    <n v="63.39"/>
    <n v="31.44"/>
    <s v="04/03/2016"/>
    <x v="3"/>
    <n v="3"/>
    <n v="6"/>
    <s v="03-06"/>
    <x v="1"/>
  </r>
  <r>
    <d v="2016-03-07T00:00:00"/>
    <n v="79"/>
    <n v="63.13"/>
    <n v="63.3"/>
    <n v="49.03"/>
    <s v="04/03/2016"/>
    <x v="3"/>
    <n v="3"/>
    <n v="7"/>
    <s v="03-07"/>
    <x v="1"/>
  </r>
  <r>
    <d v="2016-03-08T00:00:00"/>
    <n v="55"/>
    <n v="62.03"/>
    <n v="62.19"/>
    <n v="47.64"/>
    <s v="04/03/2016"/>
    <x v="3"/>
    <n v="3"/>
    <n v="8"/>
    <s v="03-08"/>
    <x v="0"/>
  </r>
  <r>
    <d v="2016-03-09T00:00:00"/>
    <n v="76"/>
    <n v="63.31"/>
    <n v="63.61"/>
    <n v="49.29"/>
    <s v="04/03/2016"/>
    <x v="3"/>
    <n v="3"/>
    <n v="9"/>
    <s v="03-09"/>
    <x v="1"/>
  </r>
  <r>
    <d v="2016-03-10T00:00:00"/>
    <n v="77"/>
    <n v="62.68"/>
    <n v="62.78"/>
    <n v="46.26"/>
    <s v="04/03/2016"/>
    <x v="3"/>
    <n v="3"/>
    <n v="10"/>
    <s v="03-10"/>
    <x v="1"/>
  </r>
  <r>
    <d v="2016-03-11T00:00:00"/>
    <n v="56"/>
    <n v="61.08"/>
    <n v="61.2"/>
    <n v="45.67"/>
    <s v="11/03/2016"/>
    <x v="3"/>
    <n v="3"/>
    <n v="11"/>
    <s v="03-11"/>
    <x v="0"/>
  </r>
  <r>
    <d v="2016-03-12T00:00:00"/>
    <n v="54"/>
    <n v="61.85"/>
    <n v="61.89"/>
    <n v="41.37"/>
    <s v="11/03/2016"/>
    <x v="3"/>
    <n v="3"/>
    <n v="12"/>
    <s v="03-12"/>
    <x v="0"/>
  </r>
  <r>
    <d v="2016-03-13T00:00:00"/>
    <n v="73"/>
    <n v="60"/>
    <n v="60.08"/>
    <n v="42.93"/>
    <s v="11/03/2016"/>
    <x v="3"/>
    <n v="3"/>
    <n v="13"/>
    <s v="03-13"/>
    <x v="1"/>
  </r>
  <r>
    <d v="2016-03-14T00:00:00"/>
    <n v="55"/>
    <n v="60.56"/>
    <n v="66.430000000000007"/>
    <n v="65.13"/>
    <s v="11/03/2016"/>
    <x v="3"/>
    <n v="3"/>
    <n v="14"/>
    <s v="03-14"/>
    <x v="0"/>
  </r>
  <r>
    <d v="2016-03-15T00:00:00"/>
    <n v="74"/>
    <n v="61.4"/>
    <n v="61.62"/>
    <n v="48.48"/>
    <s v="11/03/2016"/>
    <x v="3"/>
    <n v="3"/>
    <n v="15"/>
    <s v="03-15"/>
    <x v="1"/>
  </r>
  <r>
    <d v="2016-03-16T00:00:00"/>
    <n v="75"/>
    <n v="60.43"/>
    <n v="60.74"/>
    <n v="47.69"/>
    <s v="11/03/2016"/>
    <x v="3"/>
    <n v="3"/>
    <n v="16"/>
    <s v="03-16"/>
    <x v="1"/>
  </r>
  <r>
    <d v="2016-03-17T00:00:00"/>
    <n v="75"/>
    <n v="61.52"/>
    <n v="61.65"/>
    <n v="46.62"/>
    <s v="11/03/2016"/>
    <x v="3"/>
    <n v="3"/>
    <n v="17"/>
    <s v="03-17"/>
    <x v="1"/>
  </r>
  <r>
    <d v="2016-03-18T00:00:00"/>
    <n v="72"/>
    <n v="61.76"/>
    <n v="62.21"/>
    <n v="52.15"/>
    <s v="18/03/2016"/>
    <x v="3"/>
    <n v="3"/>
    <n v="18"/>
    <s v="03-18"/>
    <x v="1"/>
  </r>
  <r>
    <d v="2016-03-19T00:00:00"/>
    <n v="44"/>
    <n v="59.96"/>
    <n v="60.06"/>
    <n v="41.67"/>
    <s v="18/03/2016"/>
    <x v="3"/>
    <n v="3"/>
    <n v="19"/>
    <s v="03-19"/>
    <x v="0"/>
  </r>
  <r>
    <d v="2016-03-20T00:00:00"/>
    <n v="67"/>
    <n v="62.3"/>
    <n v="62.38"/>
    <n v="44.99"/>
    <s v="18/03/2016"/>
    <x v="3"/>
    <n v="3"/>
    <n v="20"/>
    <s v="03-20"/>
    <x v="1"/>
  </r>
  <r>
    <d v="2016-03-21T00:00:00"/>
    <n v="63"/>
    <n v="60.8"/>
    <n v="60.87"/>
    <n v="43.28"/>
    <s v="18/03/2016"/>
    <x v="3"/>
    <n v="3"/>
    <n v="21"/>
    <s v="03-21"/>
    <x v="1"/>
  </r>
  <r>
    <d v="2016-03-22T00:00:00"/>
    <n v="77"/>
    <n v="61.64"/>
    <n v="61.73"/>
    <n v="44.68"/>
    <s v="18/03/2016"/>
    <x v="3"/>
    <n v="3"/>
    <n v="22"/>
    <s v="03-22"/>
    <x v="1"/>
  </r>
  <r>
    <d v="2016-03-23T00:00:00"/>
    <n v="72"/>
    <n v="60.48"/>
    <n v="61.35"/>
    <n v="53.92"/>
    <s v="18/03/2016"/>
    <x v="3"/>
    <n v="3"/>
    <n v="23"/>
    <s v="03-23"/>
    <x v="1"/>
  </r>
  <r>
    <d v="2016-03-24T00:00:00"/>
    <n v="60"/>
    <n v="60.54"/>
    <n v="60.79"/>
    <n v="45.61"/>
    <s v="18/03/2016"/>
    <x v="3"/>
    <n v="3"/>
    <n v="24"/>
    <s v="03-24"/>
    <x v="0"/>
  </r>
  <r>
    <d v="2016-03-25T00:00:00"/>
    <n v="94"/>
    <n v="64.25"/>
    <n v="64.34"/>
    <n v="43.66"/>
    <s v="25/03/2016"/>
    <x v="3"/>
    <n v="3"/>
    <n v="25"/>
    <s v="03-25"/>
    <x v="1"/>
  </r>
  <r>
    <d v="2016-03-26T00:00:00"/>
    <n v="55"/>
    <n v="59"/>
    <n v="59.07"/>
    <n v="40.950000000000003"/>
    <s v="25/03/2016"/>
    <x v="3"/>
    <n v="3"/>
    <n v="26"/>
    <s v="03-26"/>
    <x v="0"/>
  </r>
  <r>
    <d v="2016-03-27T00:00:00"/>
    <n v="64"/>
    <n v="59.29"/>
    <n v="59.33"/>
    <n v="39.729999999999997"/>
    <s v="25/03/2016"/>
    <x v="3"/>
    <n v="3"/>
    <n v="27"/>
    <s v="03-27"/>
    <x v="1"/>
  </r>
  <r>
    <d v="2016-03-28T00:00:00"/>
    <n v="66"/>
    <n v="62.67"/>
    <n v="62.67"/>
    <n v="0"/>
    <s v="25/03/2016"/>
    <x v="3"/>
    <n v="3"/>
    <n v="28"/>
    <s v="03-28"/>
    <x v="1"/>
  </r>
  <r>
    <d v="2016-03-29T00:00:00"/>
    <n v="69"/>
    <n v="62.84"/>
    <n v="62.89"/>
    <n v="42.98"/>
    <s v="25/03/2016"/>
    <x v="3"/>
    <n v="3"/>
    <n v="29"/>
    <s v="03-29"/>
    <x v="1"/>
  </r>
  <r>
    <d v="2016-03-30T00:00:00"/>
    <n v="75"/>
    <n v="62.33"/>
    <n v="62.34"/>
    <n v="36.56"/>
    <s v="25/03/2016"/>
    <x v="3"/>
    <n v="3"/>
    <n v="30"/>
    <s v="03-30"/>
    <x v="1"/>
  </r>
  <r>
    <d v="2016-03-31T00:00:00"/>
    <n v="68"/>
    <n v="62.33"/>
    <n v="62.34"/>
    <n v="36.56"/>
    <s v="25/03/2016"/>
    <x v="3"/>
    <n v="3"/>
    <n v="31"/>
    <s v="03-31"/>
    <x v="1"/>
  </r>
  <r>
    <d v="2016-04-01T00:00:00"/>
    <n v="85"/>
    <n v="61.57"/>
    <n v="61.65"/>
    <n v="43.73"/>
    <s v="01/04/2016"/>
    <x v="3"/>
    <n v="4"/>
    <n v="1"/>
    <s v="04-01"/>
    <x v="1"/>
  </r>
  <r>
    <d v="2016-04-02T00:00:00"/>
    <n v="43"/>
    <n v="58.37"/>
    <n v="59.14"/>
    <n v="50.79"/>
    <s v="01/04/2016"/>
    <x v="3"/>
    <n v="4"/>
    <n v="2"/>
    <s v="04-02"/>
    <x v="0"/>
  </r>
  <r>
    <d v="2016-04-03T00:00:00"/>
    <n v="67"/>
    <n v="60.53"/>
    <n v="60.58"/>
    <n v="41.23"/>
    <s v="01/04/2016"/>
    <x v="3"/>
    <n v="4"/>
    <n v="3"/>
    <s v="04-03"/>
    <x v="1"/>
  </r>
  <r>
    <d v="2016-04-04T00:00:00"/>
    <n v="87"/>
    <n v="60.93"/>
    <n v="61.21"/>
    <n v="49.08"/>
    <s v="01/04/2016"/>
    <x v="3"/>
    <n v="4"/>
    <n v="4"/>
    <s v="04-04"/>
    <x v="1"/>
  </r>
  <r>
    <d v="2016-04-05T00:00:00"/>
    <n v="78"/>
    <n v="63.44"/>
    <n v="63.57"/>
    <n v="45.54"/>
    <s v="01/04/2016"/>
    <x v="3"/>
    <n v="4"/>
    <n v="5"/>
    <s v="04-05"/>
    <x v="1"/>
  </r>
  <r>
    <d v="2016-04-06T00:00:00"/>
    <n v="82"/>
    <n v="61.39"/>
    <n v="61.62"/>
    <n v="48.64"/>
    <s v="01/04/2016"/>
    <x v="3"/>
    <n v="4"/>
    <n v="6"/>
    <s v="04-06"/>
    <x v="1"/>
  </r>
  <r>
    <d v="2016-04-07T00:00:00"/>
    <n v="76"/>
    <n v="61.94"/>
    <n v="62.01"/>
    <n v="44.31"/>
    <s v="01/04/2016"/>
    <x v="3"/>
    <n v="4"/>
    <n v="7"/>
    <s v="04-07"/>
    <x v="1"/>
  </r>
  <r>
    <d v="2016-04-08T00:00:00"/>
    <n v="71"/>
    <n v="60.42"/>
    <n v="60.47"/>
    <n v="41.04"/>
    <s v="08/04/2016"/>
    <x v="3"/>
    <n v="4"/>
    <n v="8"/>
    <s v="04-08"/>
    <x v="1"/>
  </r>
  <r>
    <d v="2016-04-09T00:00:00"/>
    <n v="47"/>
    <n v="60.17"/>
    <n v="60.2"/>
    <n v="37.700000000000003"/>
    <s v="08/04/2016"/>
    <x v="3"/>
    <n v="4"/>
    <n v="9"/>
    <s v="04-09"/>
    <x v="0"/>
  </r>
  <r>
    <d v="2016-04-10T00:00:00"/>
    <n v="66"/>
    <n v="61.24"/>
    <n v="61.25"/>
    <n v="35.450000000000003"/>
    <s v="08/04/2016"/>
    <x v="3"/>
    <n v="4"/>
    <n v="10"/>
    <s v="04-10"/>
    <x v="1"/>
  </r>
  <r>
    <d v="2016-04-11T00:00:00"/>
    <n v="75"/>
    <n v="59.99"/>
    <n v="60.02"/>
    <n v="38.29"/>
    <s v="08/04/2016"/>
    <x v="3"/>
    <n v="4"/>
    <n v="11"/>
    <s v="04-11"/>
    <x v="1"/>
  </r>
  <r>
    <d v="2016-04-12T00:00:00"/>
    <n v="54"/>
    <n v="60.48"/>
    <n v="60.53"/>
    <n v="41.57"/>
    <s v="08/04/2016"/>
    <x v="3"/>
    <n v="4"/>
    <n v="12"/>
    <s v="04-12"/>
    <x v="0"/>
  </r>
  <r>
    <d v="2016-04-13T00:00:00"/>
    <n v="73"/>
    <n v="60.26"/>
    <n v="60.62"/>
    <n v="49"/>
    <s v="08/04/2016"/>
    <x v="3"/>
    <n v="4"/>
    <n v="13"/>
    <s v="04-13"/>
    <x v="1"/>
  </r>
  <r>
    <d v="2016-04-14T00:00:00"/>
    <n v="77"/>
    <n v="61.2"/>
    <n v="61.36"/>
    <n v="46.93"/>
    <s v="08/04/2016"/>
    <x v="3"/>
    <n v="4"/>
    <n v="14"/>
    <s v="04-14"/>
    <x v="1"/>
  </r>
  <r>
    <d v="2016-04-15T00:00:00"/>
    <n v="83"/>
    <n v="61.55"/>
    <n v="61.7"/>
    <n v="46.84"/>
    <s v="15/04/2016"/>
    <x v="3"/>
    <n v="4"/>
    <n v="15"/>
    <s v="04-15"/>
    <x v="1"/>
  </r>
  <r>
    <d v="2016-04-16T00:00:00"/>
    <n v="55"/>
    <n v="59.62"/>
    <n v="59.78"/>
    <n v="39.56"/>
    <s v="15/04/2016"/>
    <x v="3"/>
    <n v="4"/>
    <n v="16"/>
    <s v="04-16"/>
    <x v="0"/>
  </r>
  <r>
    <d v="2016-04-17T00:00:00"/>
    <n v="62"/>
    <n v="59.53"/>
    <n v="59.7"/>
    <n v="45.67"/>
    <s v="15/04/2016"/>
    <x v="3"/>
    <n v="4"/>
    <n v="17"/>
    <s v="04-17"/>
    <x v="1"/>
  </r>
  <r>
    <d v="2016-04-18T00:00:00"/>
    <n v="67"/>
    <n v="59.32"/>
    <n v="59.38"/>
    <n v="41.36"/>
    <s v="15/04/2016"/>
    <x v="3"/>
    <n v="4"/>
    <n v="18"/>
    <s v="04-18"/>
    <x v="1"/>
  </r>
  <r>
    <d v="2016-04-19T00:00:00"/>
    <n v="71"/>
    <n v="60.59"/>
    <n v="60.67"/>
    <n v="43.21"/>
    <s v="15/04/2016"/>
    <x v="3"/>
    <n v="4"/>
    <n v="19"/>
    <s v="04-19"/>
    <x v="1"/>
  </r>
  <r>
    <d v="2016-04-20T00:00:00"/>
    <n v="73"/>
    <n v="59.59"/>
    <n v="59.67"/>
    <n v="42.04"/>
    <s v="15/04/2016"/>
    <x v="3"/>
    <n v="4"/>
    <n v="20"/>
    <s v="04-20"/>
    <x v="1"/>
  </r>
  <r>
    <d v="2016-04-21T00:00:00"/>
    <n v="70"/>
    <n v="59.81"/>
    <n v="60.05"/>
    <n v="47.23"/>
    <s v="15/04/2016"/>
    <x v="3"/>
    <n v="4"/>
    <n v="21"/>
    <s v="04-21"/>
    <x v="1"/>
  </r>
  <r>
    <d v="2016-04-22T00:00:00"/>
    <n v="80"/>
    <n v="62.78"/>
    <n v="62.79"/>
    <n v="35.799999999999997"/>
    <s v="22/04/2016"/>
    <x v="3"/>
    <n v="4"/>
    <n v="22"/>
    <s v="04-22"/>
    <x v="1"/>
  </r>
  <r>
    <d v="2016-04-23T00:00:00"/>
    <n v="60"/>
    <n v="60.96"/>
    <n v="61.07"/>
    <n v="45.25"/>
    <s v="22/04/2016"/>
    <x v="3"/>
    <n v="4"/>
    <n v="23"/>
    <s v="04-23"/>
    <x v="0"/>
  </r>
  <r>
    <d v="2016-04-24T00:00:00"/>
    <n v="71"/>
    <n v="61.06"/>
    <n v="61.07"/>
    <n v="35.39"/>
    <s v="22/04/2016"/>
    <x v="3"/>
    <n v="4"/>
    <n v="24"/>
    <s v="04-24"/>
    <x v="1"/>
  </r>
  <r>
    <d v="2016-04-25T00:00:00"/>
    <n v="77"/>
    <n v="60.25"/>
    <n v="60.97"/>
    <n v="52.78"/>
    <s v="22/04/2016"/>
    <x v="3"/>
    <n v="4"/>
    <n v="25"/>
    <s v="04-25"/>
    <x v="1"/>
  </r>
  <r>
    <d v="2016-04-26T00:00:00"/>
    <n v="70"/>
    <n v="60.35"/>
    <n v="60.71"/>
    <n v="49.68"/>
    <s v="22/04/2016"/>
    <x v="3"/>
    <n v="4"/>
    <n v="26"/>
    <s v="04-26"/>
    <x v="1"/>
  </r>
  <r>
    <d v="2016-04-27T00:00:00"/>
    <n v="68"/>
    <n v="61.47"/>
    <n v="61.53"/>
    <n v="43.28"/>
    <s v="22/04/2016"/>
    <x v="3"/>
    <n v="4"/>
    <n v="27"/>
    <s v="04-27"/>
    <x v="1"/>
  </r>
  <r>
    <d v="2016-04-28T00:00:00"/>
    <n v="62"/>
    <n v="59.63"/>
    <n v="59.86"/>
    <n v="47.02"/>
    <s v="22/04/2016"/>
    <x v="3"/>
    <n v="4"/>
    <n v="28"/>
    <s v="04-28"/>
    <x v="1"/>
  </r>
  <r>
    <d v="2016-04-29T00:00:00"/>
    <n v="79"/>
    <n v="61.55"/>
    <n v="61.65"/>
    <n v="45.37"/>
    <s v="29/04/2016"/>
    <x v="3"/>
    <n v="4"/>
    <n v="29"/>
    <s v="04-29"/>
    <x v="1"/>
  </r>
  <r>
    <d v="2016-04-30T00:00:00"/>
    <n v="59"/>
    <n v="59.11"/>
    <n v="59.2"/>
    <n v="42.09"/>
    <s v="29/04/2016"/>
    <x v="3"/>
    <n v="4"/>
    <n v="30"/>
    <s v="04-30"/>
    <x v="0"/>
  </r>
  <r>
    <d v="2016-05-01T00:00:00"/>
    <n v="63"/>
    <n v="60.63"/>
    <n v="60.96"/>
    <n v="49.63"/>
    <s v="29/04/2016"/>
    <x v="3"/>
    <n v="5"/>
    <n v="1"/>
    <s v="05-01"/>
    <x v="1"/>
  </r>
  <r>
    <d v="2016-05-02T00:00:00"/>
    <n v="100"/>
    <n v="66.73"/>
    <n v="66.95"/>
    <n v="51.12"/>
    <s v="29/04/2016"/>
    <x v="3"/>
    <n v="5"/>
    <n v="2"/>
    <s v="05-02"/>
    <x v="1"/>
  </r>
  <r>
    <d v="2016-05-03T00:00:00"/>
    <n v="77"/>
    <n v="62.7"/>
    <n v="62.76"/>
    <n v="43.64"/>
    <s v="29/04/2016"/>
    <x v="3"/>
    <n v="5"/>
    <n v="3"/>
    <s v="05-03"/>
    <x v="1"/>
  </r>
  <r>
    <d v="2016-05-04T00:00:00"/>
    <n v="90"/>
    <n v="61.71"/>
    <n v="61.98"/>
    <n v="49.82"/>
    <s v="29/04/2016"/>
    <x v="3"/>
    <n v="5"/>
    <n v="4"/>
    <s v="05-04"/>
    <x v="1"/>
  </r>
  <r>
    <d v="2016-05-05T00:00:00"/>
    <n v="55"/>
    <n v="59.17"/>
    <n v="60.61"/>
    <n v="55.09"/>
    <s v="29/04/2016"/>
    <x v="3"/>
    <n v="5"/>
    <n v="5"/>
    <s v="05-05"/>
    <x v="0"/>
  </r>
  <r>
    <d v="2016-05-06T00:00:00"/>
    <n v="99"/>
    <n v="61.5"/>
    <n v="61.77"/>
    <n v="48.82"/>
    <s v="06/05/2016"/>
    <x v="3"/>
    <n v="5"/>
    <n v="6"/>
    <s v="05-06"/>
    <x v="1"/>
  </r>
  <r>
    <d v="2016-05-07T00:00:00"/>
    <n v="58"/>
    <n v="59.26"/>
    <n v="59.63"/>
    <n v="48.71"/>
    <s v="06/05/2016"/>
    <x v="3"/>
    <n v="5"/>
    <n v="7"/>
    <s v="05-07"/>
    <x v="0"/>
  </r>
  <r>
    <d v="2016-05-08T00:00:00"/>
    <n v="76"/>
    <n v="61.16"/>
    <n v="61.16"/>
    <n v="33.799999999999997"/>
    <s v="06/05/2016"/>
    <x v="3"/>
    <n v="5"/>
    <n v="8"/>
    <s v="05-08"/>
    <x v="1"/>
  </r>
  <r>
    <d v="2016-05-09T00:00:00"/>
    <n v="72"/>
    <n v="60.79"/>
    <n v="61.85"/>
    <n v="55.19"/>
    <s v="06/05/2016"/>
    <x v="3"/>
    <n v="5"/>
    <n v="9"/>
    <s v="05-09"/>
    <x v="1"/>
  </r>
  <r>
    <d v="2016-05-10T00:00:00"/>
    <n v="68"/>
    <n v="60.57"/>
    <n v="60.73"/>
    <n v="46.27"/>
    <s v="06/05/2016"/>
    <x v="3"/>
    <n v="5"/>
    <n v="10"/>
    <s v="05-10"/>
    <x v="1"/>
  </r>
  <r>
    <d v="2016-05-11T00:00:00"/>
    <n v="78"/>
    <n v="61.52"/>
    <n v="61.57"/>
    <n v="41.69"/>
    <s v="06/05/2016"/>
    <x v="3"/>
    <n v="5"/>
    <n v="11"/>
    <s v="05-11"/>
    <x v="1"/>
  </r>
  <r>
    <d v="2016-05-12T00:00:00"/>
    <n v="35"/>
    <n v="57.01"/>
    <n v="57.98"/>
    <n v="51"/>
    <s v="06/05/2016"/>
    <x v="3"/>
    <n v="5"/>
    <n v="12"/>
    <s v="05-12"/>
    <x v="0"/>
  </r>
  <r>
    <d v="2016-05-13T00:00:00"/>
    <n v="87"/>
    <n v="61.62"/>
    <n v="62.11"/>
    <n v="52.37"/>
    <s v="13/05/2016"/>
    <x v="3"/>
    <n v="5"/>
    <n v="13"/>
    <s v="05-13"/>
    <x v="1"/>
  </r>
  <r>
    <d v="2016-05-14T00:00:00"/>
    <n v="67"/>
    <n v="60.05"/>
    <n v="60.28"/>
    <n v="46.6"/>
    <s v="13/05/2016"/>
    <x v="3"/>
    <n v="5"/>
    <n v="14"/>
    <s v="05-14"/>
    <x v="1"/>
  </r>
  <r>
    <d v="2016-05-15T00:00:00"/>
    <n v="69"/>
    <n v="59.68"/>
    <n v="60"/>
    <n v="48.5"/>
    <s v="13/05/2016"/>
    <x v="3"/>
    <n v="5"/>
    <n v="15"/>
    <s v="05-15"/>
    <x v="1"/>
  </r>
  <r>
    <d v="2016-05-16T00:00:00"/>
    <n v="76"/>
    <n v="61.07"/>
    <n v="61.47"/>
    <n v="48.96"/>
    <s v="13/05/2016"/>
    <x v="3"/>
    <n v="5"/>
    <n v="16"/>
    <s v="05-16"/>
    <x v="1"/>
  </r>
  <r>
    <d v="2016-05-17T00:00:00"/>
    <n v="76"/>
    <n v="60.2"/>
    <n v="61.55"/>
    <n v="55.82"/>
    <s v="13/05/2016"/>
    <x v="3"/>
    <n v="5"/>
    <n v="17"/>
    <s v="05-17"/>
    <x v="1"/>
  </r>
  <r>
    <d v="2016-05-18T00:00:00"/>
    <n v="74"/>
    <n v="59.94"/>
    <n v="61.12"/>
    <n v="54.78"/>
    <s v="13/05/2016"/>
    <x v="3"/>
    <n v="5"/>
    <n v="18"/>
    <s v="05-18"/>
    <x v="1"/>
  </r>
  <r>
    <d v="2016-05-19T00:00:00"/>
    <n v="65"/>
    <n v="62.36"/>
    <n v="62.77"/>
    <n v="52.27"/>
    <s v="13/05/2016"/>
    <x v="3"/>
    <n v="5"/>
    <n v="19"/>
    <s v="05-19"/>
    <x v="1"/>
  </r>
  <r>
    <d v="2016-05-20T00:00:00"/>
    <n v="95"/>
    <n v="65.489999999999995"/>
    <n v="65.83"/>
    <n v="53.33"/>
    <s v="20/05/2016"/>
    <x v="3"/>
    <n v="5"/>
    <n v="20"/>
    <s v="05-20"/>
    <x v="1"/>
  </r>
  <r>
    <d v="2016-05-21T00:00:00"/>
    <n v="60"/>
    <n v="60.35"/>
    <n v="60.43"/>
    <n v="39.33"/>
    <s v="20/05/2016"/>
    <x v="3"/>
    <n v="5"/>
    <n v="21"/>
    <s v="05-21"/>
    <x v="0"/>
  </r>
  <r>
    <d v="2016-05-22T00:00:00"/>
    <n v="69"/>
    <n v="59.8"/>
    <n v="59.96"/>
    <n v="45.41"/>
    <s v="20/05/2016"/>
    <x v="3"/>
    <n v="5"/>
    <n v="22"/>
    <s v="05-22"/>
    <x v="1"/>
  </r>
  <r>
    <d v="2016-05-23T00:00:00"/>
    <n v="120"/>
    <n v="64.92"/>
    <n v="65.05"/>
    <n v="49.47"/>
    <s v="20/05/2016"/>
    <x v="3"/>
    <n v="5"/>
    <n v="23"/>
    <s v="05-23"/>
    <x v="1"/>
  </r>
  <r>
    <d v="2016-05-24T00:00:00"/>
    <n v="72"/>
    <n v="61.15"/>
    <n v="62.97"/>
    <n v="53.26"/>
    <s v="20/05/2016"/>
    <x v="3"/>
    <n v="5"/>
    <n v="24"/>
    <s v="05-24"/>
    <x v="1"/>
  </r>
  <r>
    <d v="2016-05-25T00:00:00"/>
    <n v="84"/>
    <n v="62.26"/>
    <n v="63.64"/>
    <n v="54.38"/>
    <s v="20/05/2016"/>
    <x v="3"/>
    <n v="5"/>
    <n v="25"/>
    <s v="05-25"/>
    <x v="1"/>
  </r>
  <r>
    <d v="2016-05-26T00:00:00"/>
    <n v="63"/>
    <n v="60.62"/>
    <n v="61.54"/>
    <n v="54.37"/>
    <s v="20/05/2016"/>
    <x v="3"/>
    <n v="5"/>
    <n v="26"/>
    <s v="05-26"/>
    <x v="1"/>
  </r>
  <r>
    <d v="2016-05-27T00:00:00"/>
    <n v="87"/>
    <n v="63.1"/>
    <n v="63.4"/>
    <n v="51.19"/>
    <s v="27/05/2016"/>
    <x v="3"/>
    <n v="5"/>
    <n v="27"/>
    <s v="05-27"/>
    <x v="1"/>
  </r>
  <r>
    <d v="2016-05-28T00:00:00"/>
    <n v="53"/>
    <n v="60.04"/>
    <n v="60.09"/>
    <n v="41.03"/>
    <s v="27/05/2016"/>
    <x v="3"/>
    <n v="5"/>
    <n v="28"/>
    <s v="05-28"/>
    <x v="0"/>
  </r>
  <r>
    <d v="2016-05-29T00:00:00"/>
    <n v="79"/>
    <n v="61.67"/>
    <n v="62.09"/>
    <n v="51.75"/>
    <s v="27/05/2016"/>
    <x v="3"/>
    <n v="5"/>
    <n v="29"/>
    <s v="05-29"/>
    <x v="1"/>
  </r>
  <r>
    <d v="2016-05-30T00:00:00"/>
    <n v="97"/>
    <n v="61.7"/>
    <n v="61.8"/>
    <n v="45.44"/>
    <s v="27/05/2016"/>
    <x v="3"/>
    <n v="5"/>
    <n v="30"/>
    <s v="05-30"/>
    <x v="1"/>
  </r>
  <r>
    <d v="2016-05-31T00:00:00"/>
    <n v="72"/>
    <n v="61.54"/>
    <n v="61.75"/>
    <n v="48.53"/>
    <s v="27/05/2016"/>
    <x v="3"/>
    <n v="5"/>
    <n v="31"/>
    <s v="05-31"/>
    <x v="1"/>
  </r>
  <r>
    <d v="2016-06-01T00:00:00"/>
    <n v="69"/>
    <n v="61.05"/>
    <n v="62.09"/>
    <n v="54.98"/>
    <s v="27/05/2016"/>
    <x v="3"/>
    <n v="6"/>
    <n v="1"/>
    <s v="06-01"/>
    <x v="1"/>
  </r>
  <r>
    <d v="2016-06-02T00:00:00"/>
    <n v="88"/>
    <n v="64.959999999999994"/>
    <n v="65.09"/>
    <n v="49.91"/>
    <s v="27/05/2016"/>
    <x v="3"/>
    <n v="6"/>
    <n v="2"/>
    <s v="06-02"/>
    <x v="1"/>
  </r>
  <r>
    <d v="2016-06-03T00:00:00"/>
    <n v="76"/>
    <n v="61.1"/>
    <n v="61.48"/>
    <n v="46.46"/>
    <s v="03/06/2016"/>
    <x v="3"/>
    <n v="6"/>
    <n v="3"/>
    <s v="06-03"/>
    <x v="1"/>
  </r>
  <r>
    <d v="2016-06-04T00:00:00"/>
    <n v="71"/>
    <n v="60.37"/>
    <n v="60.46"/>
    <n v="41.74"/>
    <s v="03/06/2016"/>
    <x v="3"/>
    <n v="6"/>
    <n v="4"/>
    <s v="06-04"/>
    <x v="1"/>
  </r>
  <r>
    <d v="2016-06-05T00:00:00"/>
    <n v="82"/>
    <n v="63.79"/>
    <n v="63.89"/>
    <n v="47.14"/>
    <s v="03/06/2016"/>
    <x v="3"/>
    <n v="6"/>
    <n v="5"/>
    <s v="06-05"/>
    <x v="1"/>
  </r>
  <r>
    <d v="2016-06-06T00:00:00"/>
    <n v="95"/>
    <n v="62.69"/>
    <n v="63.77"/>
    <n v="54.21"/>
    <s v="03/06/2016"/>
    <x v="3"/>
    <n v="6"/>
    <n v="6"/>
    <s v="06-06"/>
    <x v="1"/>
  </r>
  <r>
    <d v="2016-06-07T00:00:00"/>
    <n v="65"/>
    <n v="60.23"/>
    <n v="60.89"/>
    <n v="52.4"/>
    <s v="03/06/2016"/>
    <x v="3"/>
    <n v="6"/>
    <n v="7"/>
    <s v="06-07"/>
    <x v="1"/>
  </r>
  <r>
    <d v="2016-06-08T00:00:00"/>
    <n v="9"/>
    <n v="58.98"/>
    <n v="59.09"/>
    <n v="43.03"/>
    <s v="03/06/2016"/>
    <x v="3"/>
    <n v="6"/>
    <n v="8"/>
    <s v="06-08"/>
    <x v="0"/>
  </r>
  <r>
    <d v="2016-06-09T00:00:00"/>
    <n v="77"/>
    <n v="61.81"/>
    <n v="62.25"/>
    <n v="52.17"/>
    <s v="03/06/2016"/>
    <x v="3"/>
    <n v="6"/>
    <n v="9"/>
    <s v="06-09"/>
    <x v="1"/>
  </r>
  <r>
    <d v="2016-06-10T00:00:00"/>
    <n v="99"/>
    <n v="62.95"/>
    <n v="63.4"/>
    <n v="53.27"/>
    <s v="10/06/2016"/>
    <x v="3"/>
    <n v="6"/>
    <n v="10"/>
    <s v="06-10"/>
    <x v="1"/>
  </r>
  <r>
    <d v="2016-06-11T00:00:00"/>
    <n v="69"/>
    <n v="62.15"/>
    <n v="62.42"/>
    <n v="49.23"/>
    <s v="10/06/2016"/>
    <x v="3"/>
    <n v="6"/>
    <n v="11"/>
    <s v="06-11"/>
    <x v="1"/>
  </r>
  <r>
    <d v="2016-06-12T00:00:00"/>
    <n v="74"/>
    <n v="62.3"/>
    <n v="62.52"/>
    <n v="49.48"/>
    <s v="10/06/2016"/>
    <x v="3"/>
    <n v="6"/>
    <n v="12"/>
    <s v="06-12"/>
    <x v="1"/>
  </r>
  <r>
    <d v="2016-06-13T00:00:00"/>
    <n v="83"/>
    <n v="62.91"/>
    <n v="63.12"/>
    <n v="49.75"/>
    <s v="10/06/2016"/>
    <x v="3"/>
    <n v="6"/>
    <n v="13"/>
    <s v="06-13"/>
    <x v="1"/>
  </r>
  <r>
    <d v="2016-06-14T00:00:00"/>
    <n v="83"/>
    <n v="64.69"/>
    <n v="71.819999999999993"/>
    <n v="63.97"/>
    <s v="10/06/2016"/>
    <x v="3"/>
    <n v="6"/>
    <n v="14"/>
    <s v="06-14"/>
    <x v="1"/>
  </r>
  <r>
    <d v="2016-06-15T00:00:00"/>
    <n v="98"/>
    <n v="64.28"/>
    <n v="64.430000000000007"/>
    <n v="49.84"/>
    <s v="10/06/2016"/>
    <x v="3"/>
    <n v="6"/>
    <n v="15"/>
    <s v="06-15"/>
    <x v="1"/>
  </r>
  <r>
    <d v="2016-06-16T00:00:00"/>
    <n v="76"/>
    <n v="63.77"/>
    <n v="64.010000000000005"/>
    <n v="51.25"/>
    <s v="10/06/2016"/>
    <x v="3"/>
    <n v="6"/>
    <n v="16"/>
    <s v="06-16"/>
    <x v="1"/>
  </r>
  <r>
    <d v="2016-06-17T00:00:00"/>
    <n v="91"/>
    <n v="62.99"/>
    <n v="63.18"/>
    <n v="47.32"/>
    <s v="17/06/2016"/>
    <x v="3"/>
    <n v="6"/>
    <n v="17"/>
    <s v="06-17"/>
    <x v="1"/>
  </r>
  <r>
    <d v="2016-06-18T00:00:00"/>
    <n v="73"/>
    <n v="64.680000000000007"/>
    <n v="65.23"/>
    <n v="49.45"/>
    <s v="17/06/2016"/>
    <x v="3"/>
    <n v="6"/>
    <n v="18"/>
    <s v="06-18"/>
    <x v="1"/>
  </r>
  <r>
    <d v="2016-06-19T00:00:00"/>
    <n v="82"/>
    <n v="63.53"/>
    <n v="63.78"/>
    <n v="51.22"/>
    <s v="17/06/2016"/>
    <x v="3"/>
    <n v="6"/>
    <n v="19"/>
    <s v="06-19"/>
    <x v="1"/>
  </r>
  <r>
    <d v="2016-06-20T00:00:00"/>
    <n v="89"/>
    <n v="62.04"/>
    <n v="62.53"/>
    <n v="52.79"/>
    <s v="17/06/2016"/>
    <x v="3"/>
    <n v="6"/>
    <n v="20"/>
    <s v="06-20"/>
    <x v="1"/>
  </r>
  <r>
    <d v="2016-06-21T00:00:00"/>
    <n v="68"/>
    <n v="61.05"/>
    <n v="61.15"/>
    <n v="44.56"/>
    <s v="17/06/2016"/>
    <x v="3"/>
    <n v="6"/>
    <n v="21"/>
    <s v="06-21"/>
    <x v="1"/>
  </r>
  <r>
    <d v="2016-06-22T00:00:00"/>
    <n v="87"/>
    <n v="62.16"/>
    <n v="62.36"/>
    <n v="48.81"/>
    <s v="17/06/2016"/>
    <x v="3"/>
    <n v="6"/>
    <n v="22"/>
    <s v="06-22"/>
    <x v="1"/>
  </r>
  <r>
    <d v="2016-06-23T00:00:00"/>
    <n v="88"/>
    <n v="63.5"/>
    <n v="64.05"/>
    <n v="54.8"/>
    <s v="17/06/2016"/>
    <x v="3"/>
    <n v="6"/>
    <n v="23"/>
    <s v="06-23"/>
    <x v="1"/>
  </r>
  <r>
    <d v="2016-06-24T00:00:00"/>
    <n v="84"/>
    <n v="62.88"/>
    <n v="63.65"/>
    <n v="55.79"/>
    <s v="24/06/2016"/>
    <x v="3"/>
    <n v="6"/>
    <n v="24"/>
    <s v="06-24"/>
    <x v="1"/>
  </r>
  <r>
    <d v="2016-06-25T00:00:00"/>
    <n v="91"/>
    <n v="64.45"/>
    <n v="64.540000000000006"/>
    <n v="45.49"/>
    <s v="24/06/2016"/>
    <x v="3"/>
    <n v="6"/>
    <n v="25"/>
    <s v="06-25"/>
    <x v="1"/>
  </r>
  <r>
    <d v="2016-06-26T00:00:00"/>
    <n v="101"/>
    <n v="65.56"/>
    <n v="65.680000000000007"/>
    <n v="50.21"/>
    <s v="24/06/2016"/>
    <x v="3"/>
    <n v="6"/>
    <n v="26"/>
    <s v="06-26"/>
    <x v="1"/>
  </r>
  <r>
    <d v="2016-06-27T00:00:00"/>
    <n v="106"/>
    <n v="64.459999999999994"/>
    <n v="64.62"/>
    <n v="48.34"/>
    <s v="24/06/2016"/>
    <x v="3"/>
    <n v="6"/>
    <n v="27"/>
    <s v="06-27"/>
    <x v="1"/>
  </r>
  <r>
    <d v="2016-06-28T00:00:00"/>
    <n v="75"/>
    <n v="61.03"/>
    <n v="61.05"/>
    <n v="38.69"/>
    <s v="24/06/2016"/>
    <x v="3"/>
    <n v="6"/>
    <n v="28"/>
    <s v="06-28"/>
    <x v="1"/>
  </r>
  <r>
    <d v="2016-06-29T00:00:00"/>
    <n v="83"/>
    <n v="61.49"/>
    <n v="61.83"/>
    <n v="45.82"/>
    <s v="24/06/2016"/>
    <x v="3"/>
    <n v="6"/>
    <n v="29"/>
    <s v="06-29"/>
    <x v="1"/>
  </r>
  <r>
    <d v="2016-06-30T00:00:00"/>
    <n v="108"/>
    <n v="65.73"/>
    <n v="65.989999999999995"/>
    <n v="49.1"/>
    <s v="24/06/2016"/>
    <x v="3"/>
    <n v="6"/>
    <n v="30"/>
    <s v="06-30"/>
    <x v="1"/>
  </r>
  <r>
    <d v="2016-07-01T00:00:00"/>
    <n v="99"/>
    <n v="62.75"/>
    <n v="62.81"/>
    <n v="43.97"/>
    <s v="01/07/2016"/>
    <x v="3"/>
    <n v="7"/>
    <n v="1"/>
    <s v="07-01"/>
    <x v="1"/>
  </r>
  <r>
    <d v="2016-07-02T00:00:00"/>
    <n v="83"/>
    <n v="62.05"/>
    <n v="62.12"/>
    <n v="44.64"/>
    <s v="01/07/2016"/>
    <x v="3"/>
    <n v="7"/>
    <n v="2"/>
    <s v="07-02"/>
    <x v="1"/>
  </r>
  <r>
    <d v="2016-07-03T00:00:00"/>
    <n v="86"/>
    <n v="63.37"/>
    <n v="63.48"/>
    <n v="47.63"/>
    <s v="01/07/2016"/>
    <x v="3"/>
    <n v="7"/>
    <n v="3"/>
    <s v="07-03"/>
    <x v="1"/>
  </r>
  <r>
    <d v="2016-07-04T00:00:00"/>
    <n v="81"/>
    <n v="61.61"/>
    <n v="61.68"/>
    <n v="43.78"/>
    <s v="01/07/2016"/>
    <x v="3"/>
    <n v="7"/>
    <n v="4"/>
    <s v="07-04"/>
    <x v="1"/>
  </r>
  <r>
    <d v="2016-07-05T00:00:00"/>
    <n v="80"/>
    <n v="62.73"/>
    <n v="62.87"/>
    <n v="45.67"/>
    <s v="01/07/2016"/>
    <x v="3"/>
    <n v="7"/>
    <n v="5"/>
    <s v="07-05"/>
    <x v="1"/>
  </r>
  <r>
    <d v="2016-07-06T00:00:00"/>
    <n v="88"/>
    <n v="61.94"/>
    <n v="62.21"/>
    <n v="50.09"/>
    <s v="01/07/2016"/>
    <x v="3"/>
    <n v="7"/>
    <n v="6"/>
    <s v="07-06"/>
    <x v="1"/>
  </r>
  <r>
    <d v="2016-07-07T00:00:00"/>
    <n v="91"/>
    <n v="62.34"/>
    <n v="62.48"/>
    <n v="47.29"/>
    <s v="01/07/2016"/>
    <x v="3"/>
    <n v="7"/>
    <n v="7"/>
    <s v="07-07"/>
    <x v="1"/>
  </r>
  <r>
    <d v="2016-07-08T00:00:00"/>
    <n v="78"/>
    <n v="62.12"/>
    <n v="62.41"/>
    <n v="50.59"/>
    <s v="08/07/2016"/>
    <x v="3"/>
    <n v="7"/>
    <n v="8"/>
    <s v="07-08"/>
    <x v="1"/>
  </r>
  <r>
    <d v="2016-07-09T00:00:00"/>
    <n v="83"/>
    <n v="62.06"/>
    <n v="62.13"/>
    <n v="44.59"/>
    <s v="08/07/2016"/>
    <x v="3"/>
    <n v="7"/>
    <n v="9"/>
    <s v="07-09"/>
    <x v="1"/>
  </r>
  <r>
    <d v="2016-07-10T00:00:00"/>
    <n v="90"/>
    <n v="61.93"/>
    <n v="61.97"/>
    <n v="41.92"/>
    <s v="08/07/2016"/>
    <x v="3"/>
    <n v="7"/>
    <n v="10"/>
    <s v="07-10"/>
    <x v="1"/>
  </r>
  <r>
    <d v="2016-07-11T00:00:00"/>
    <n v="90"/>
    <n v="62.34"/>
    <n v="62.76"/>
    <n v="52.43"/>
    <s v="08/07/2016"/>
    <x v="3"/>
    <n v="7"/>
    <n v="11"/>
    <s v="07-11"/>
    <x v="1"/>
  </r>
  <r>
    <d v="2016-07-12T00:00:00"/>
    <n v="71"/>
    <n v="63.24"/>
    <n v="64.41"/>
    <n v="55.14"/>
    <s v="08/07/2016"/>
    <x v="3"/>
    <n v="7"/>
    <n v="12"/>
    <s v="07-12"/>
    <x v="1"/>
  </r>
  <r>
    <d v="2016-07-13T00:00:00"/>
    <n v="87"/>
    <n v="64.150000000000006"/>
    <n v="64.58"/>
    <n v="54.07"/>
    <s v="08/07/2016"/>
    <x v="3"/>
    <n v="7"/>
    <n v="13"/>
    <s v="07-13"/>
    <x v="1"/>
  </r>
  <r>
    <d v="2016-07-14T00:00:00"/>
    <n v="97"/>
    <n v="64.83"/>
    <n v="65.040000000000006"/>
    <n v="51.82"/>
    <s v="08/07/2016"/>
    <x v="3"/>
    <n v="7"/>
    <n v="14"/>
    <s v="07-14"/>
    <x v="1"/>
  </r>
  <r>
    <d v="2016-07-15T00:00:00"/>
    <n v="92"/>
    <n v="63.57"/>
    <n v="63.75"/>
    <n v="49.07"/>
    <s v="15/07/2016"/>
    <x v="3"/>
    <n v="7"/>
    <n v="15"/>
    <s v="07-15"/>
    <x v="1"/>
  </r>
  <r>
    <d v="2016-07-16T00:00:00"/>
    <n v="74"/>
    <n v="61.29"/>
    <n v="61.51"/>
    <n v="44.9"/>
    <s v="15/07/2016"/>
    <x v="3"/>
    <n v="7"/>
    <n v="16"/>
    <s v="07-16"/>
    <x v="1"/>
  </r>
  <r>
    <d v="2016-07-17T00:00:00"/>
    <n v="90"/>
    <n v="64.05"/>
    <n v="64.13"/>
    <n v="46.98"/>
    <s v="15/07/2016"/>
    <x v="3"/>
    <n v="7"/>
    <n v="17"/>
    <s v="07-17"/>
    <x v="1"/>
  </r>
  <r>
    <d v="2016-07-18T00:00:00"/>
    <n v="83"/>
    <n v="62.64"/>
    <n v="63.18"/>
    <n v="53.87"/>
    <s v="15/07/2016"/>
    <x v="3"/>
    <n v="7"/>
    <n v="18"/>
    <s v="07-18"/>
    <x v="1"/>
  </r>
  <r>
    <d v="2016-07-19T00:00:00"/>
    <n v="59"/>
    <n v="60.54"/>
    <n v="61.29"/>
    <n v="53.34"/>
    <s v="15/07/2016"/>
    <x v="3"/>
    <n v="7"/>
    <n v="19"/>
    <s v="07-19"/>
    <x v="0"/>
  </r>
  <r>
    <d v="2016-07-20T00:00:00"/>
    <n v="67"/>
    <n v="61.37"/>
    <n v="62.02"/>
    <n v="53.39"/>
    <s v="15/07/2016"/>
    <x v="3"/>
    <n v="7"/>
    <n v="20"/>
    <s v="07-20"/>
    <x v="1"/>
  </r>
  <r>
    <d v="2016-07-21T00:00:00"/>
    <n v="76"/>
    <n v="62.44"/>
    <n v="63.03"/>
    <n v="54.07"/>
    <s v="15/07/2016"/>
    <x v="3"/>
    <n v="7"/>
    <n v="21"/>
    <s v="07-21"/>
    <x v="1"/>
  </r>
  <r>
    <d v="2016-07-22T00:00:00"/>
    <n v="87"/>
    <n v="63.57"/>
    <n v="63.87"/>
    <n v="52.24"/>
    <s v="22/07/2016"/>
    <x v="3"/>
    <n v="7"/>
    <n v="22"/>
    <s v="07-22"/>
    <x v="1"/>
  </r>
  <r>
    <d v="2016-07-23T00:00:00"/>
    <n v="76"/>
    <n v="62.87"/>
    <n v="62.99"/>
    <n v="47.34"/>
    <s v="22/07/2016"/>
    <x v="3"/>
    <n v="7"/>
    <n v="23"/>
    <s v="07-23"/>
    <x v="1"/>
  </r>
  <r>
    <d v="2016-07-24T00:00:00"/>
    <n v="79"/>
    <n v="62.24"/>
    <n v="62.28"/>
    <n v="41.53"/>
    <s v="22/07/2016"/>
    <x v="3"/>
    <n v="7"/>
    <n v="24"/>
    <s v="07-24"/>
    <x v="1"/>
  </r>
  <r>
    <d v="2016-07-25T00:00:00"/>
    <n v="107"/>
    <n v="65.55"/>
    <n v="65.66"/>
    <n v="49.47"/>
    <s v="22/07/2016"/>
    <x v="3"/>
    <n v="7"/>
    <n v="25"/>
    <s v="07-25"/>
    <x v="1"/>
  </r>
  <r>
    <d v="2016-07-26T00:00:00"/>
    <n v="83"/>
    <n v="64.56"/>
    <n v="64.680000000000007"/>
    <n v="49.18"/>
    <s v="22/07/2016"/>
    <x v="3"/>
    <n v="7"/>
    <n v="26"/>
    <s v="07-26"/>
    <x v="1"/>
  </r>
  <r>
    <d v="2016-07-27T00:00:00"/>
    <n v="86"/>
    <n v="64.540000000000006"/>
    <n v="64.739999999999995"/>
    <n v="51.08"/>
    <s v="22/07/2016"/>
    <x v="3"/>
    <n v="7"/>
    <n v="27"/>
    <s v="07-27"/>
    <x v="1"/>
  </r>
  <r>
    <d v="2016-07-28T00:00:00"/>
    <n v="60"/>
    <n v="60.85"/>
    <n v="60.97"/>
    <n v="45.28"/>
    <s v="22/07/2016"/>
    <x v="3"/>
    <n v="7"/>
    <n v="28"/>
    <s v="07-28"/>
    <x v="0"/>
  </r>
  <r>
    <d v="2016-07-29T00:00:00"/>
    <m/>
    <m/>
    <m/>
    <m/>
    <s v="29/07/2016"/>
    <x v="3"/>
    <n v="7"/>
    <n v="29"/>
    <s v="07-29"/>
    <x v="2"/>
  </r>
  <r>
    <d v="2016-07-30T00:00:00"/>
    <m/>
    <m/>
    <m/>
    <m/>
    <s v="29/07/2016"/>
    <x v="3"/>
    <n v="7"/>
    <n v="30"/>
    <s v="07-30"/>
    <x v="2"/>
  </r>
  <r>
    <d v="2016-07-31T00:00:00"/>
    <m/>
    <m/>
    <m/>
    <m/>
    <s v="29/07/2016"/>
    <x v="3"/>
    <n v="7"/>
    <n v="31"/>
    <s v="07-31"/>
    <x v="2"/>
  </r>
  <r>
    <d v="2016-08-01T00:00:00"/>
    <n v="103"/>
    <n v="65.069999999999993"/>
    <n v="65.2"/>
    <n v="49.95"/>
    <s v="29/07/2016"/>
    <x v="3"/>
    <n v="8"/>
    <n v="1"/>
    <s v="08-01"/>
    <x v="1"/>
  </r>
  <r>
    <d v="2016-08-02T00:00:00"/>
    <n v="84"/>
    <n v="64.61"/>
    <n v="64.66"/>
    <n v="45.45"/>
    <s v="29/07/2016"/>
    <x v="3"/>
    <n v="8"/>
    <n v="2"/>
    <s v="08-02"/>
    <x v="1"/>
  </r>
  <r>
    <d v="2016-08-03T00:00:00"/>
    <n v="74"/>
    <n v="62.44"/>
    <n v="62.87"/>
    <n v="47.68"/>
    <s v="29/07/2016"/>
    <x v="3"/>
    <n v="8"/>
    <n v="3"/>
    <s v="08-03"/>
    <x v="1"/>
  </r>
  <r>
    <d v="2016-08-04T00:00:00"/>
    <n v="83"/>
    <n v="62.51"/>
    <n v="63.06"/>
    <n v="45.1"/>
    <s v="29/07/2016"/>
    <x v="3"/>
    <n v="8"/>
    <n v="4"/>
    <s v="08-04"/>
    <x v="1"/>
  </r>
  <r>
    <d v="2016-08-05T00:00:00"/>
    <n v="98"/>
    <n v="65.03"/>
    <n v="65.099999999999994"/>
    <n v="46.7"/>
    <s v="05/08/2016"/>
    <x v="3"/>
    <n v="8"/>
    <n v="5"/>
    <s v="08-05"/>
    <x v="1"/>
  </r>
  <r>
    <d v="2016-08-06T00:00:00"/>
    <n v="79"/>
    <n v="64.34"/>
    <n v="64.430000000000007"/>
    <n v="47.11"/>
    <s v="05/08/2016"/>
    <x v="3"/>
    <n v="8"/>
    <n v="6"/>
    <s v="08-06"/>
    <x v="1"/>
  </r>
  <r>
    <d v="2016-08-07T00:00:00"/>
    <n v="101"/>
    <n v="65.59"/>
    <n v="65.64"/>
    <n v="44.98"/>
    <s v="05/08/2016"/>
    <x v="3"/>
    <n v="8"/>
    <n v="7"/>
    <s v="08-07"/>
    <x v="1"/>
  </r>
  <r>
    <d v="2016-08-08T00:00:00"/>
    <n v="83"/>
    <n v="64.52"/>
    <n v="64.56"/>
    <n v="44.65"/>
    <s v="05/08/2016"/>
    <x v="3"/>
    <n v="8"/>
    <n v="8"/>
    <s v="08-08"/>
    <x v="1"/>
  </r>
  <r>
    <d v="2016-08-09T00:00:00"/>
    <n v="62"/>
    <n v="61.96"/>
    <n v="62.17"/>
    <n v="48.87"/>
    <s v="05/08/2016"/>
    <x v="3"/>
    <n v="8"/>
    <n v="9"/>
    <s v="08-09"/>
    <x v="1"/>
  </r>
  <r>
    <d v="2016-08-10T00:00:00"/>
    <n v="78"/>
    <n v="63.03"/>
    <n v="63.09"/>
    <n v="44.28"/>
    <s v="05/08/2016"/>
    <x v="3"/>
    <n v="8"/>
    <n v="10"/>
    <s v="08-10"/>
    <x v="1"/>
  </r>
  <r>
    <d v="2016-08-11T00:00:00"/>
    <n v="67"/>
    <n v="61.74"/>
    <n v="61.82"/>
    <n v="44.38"/>
    <s v="05/08/2016"/>
    <x v="3"/>
    <n v="8"/>
    <n v="11"/>
    <s v="08-11"/>
    <x v="1"/>
  </r>
  <r>
    <d v="2016-08-12T00:00:00"/>
    <n v="81"/>
    <n v="62.7"/>
    <n v="62.98"/>
    <n v="47.91"/>
    <s v="12/08/2016"/>
    <x v="3"/>
    <n v="8"/>
    <n v="12"/>
    <s v="08-12"/>
    <x v="1"/>
  </r>
  <r>
    <d v="2016-08-13T00:00:00"/>
    <n v="75"/>
    <n v="62.1"/>
    <n v="62.1"/>
    <n v="34.25"/>
    <s v="12/08/2016"/>
    <x v="3"/>
    <n v="8"/>
    <n v="13"/>
    <s v="08-13"/>
    <x v="1"/>
  </r>
  <r>
    <d v="2016-08-14T00:00:00"/>
    <n v="74"/>
    <n v="61.99"/>
    <n v="62.01"/>
    <n v="36.74"/>
    <s v="12/08/2016"/>
    <x v="3"/>
    <n v="8"/>
    <n v="14"/>
    <s v="08-14"/>
    <x v="1"/>
  </r>
  <r>
    <d v="2016-08-15T00:00:00"/>
    <n v="79"/>
    <n v="62.24"/>
    <n v="62.24"/>
    <n v="0"/>
    <s v="12/08/2016"/>
    <x v="3"/>
    <n v="8"/>
    <n v="15"/>
    <s v="08-15"/>
    <x v="1"/>
  </r>
  <r>
    <d v="2016-08-16T00:00:00"/>
    <n v="80"/>
    <n v="64.930000000000007"/>
    <n v="64.94"/>
    <n v="38.840000000000003"/>
    <s v="12/08/2016"/>
    <x v="3"/>
    <n v="8"/>
    <n v="16"/>
    <s v="08-16"/>
    <x v="1"/>
  </r>
  <r>
    <d v="2016-08-17T00:00:00"/>
    <n v="80"/>
    <n v="66"/>
    <n v="66.010000000000005"/>
    <n v="36.07"/>
    <s v="12/08/2016"/>
    <x v="3"/>
    <n v="8"/>
    <n v="17"/>
    <s v="08-17"/>
    <x v="1"/>
  </r>
  <r>
    <d v="2016-08-18T00:00:00"/>
    <n v="72"/>
    <n v="64.06"/>
    <n v="64.11"/>
    <n v="43.69"/>
    <s v="12/08/2016"/>
    <x v="3"/>
    <n v="8"/>
    <n v="18"/>
    <s v="08-18"/>
    <x v="1"/>
  </r>
  <r>
    <d v="2016-08-19T00:00:00"/>
    <n v="64"/>
    <n v="61.67"/>
    <n v="61.79"/>
    <n v="46.25"/>
    <s v="19/08/2016"/>
    <x v="3"/>
    <n v="8"/>
    <n v="19"/>
    <s v="08-19"/>
    <x v="1"/>
  </r>
  <r>
    <d v="2016-08-20T00:00:00"/>
    <n v="84"/>
    <n v="65.58"/>
    <n v="65.63"/>
    <n v="42.14"/>
    <s v="19/08/2016"/>
    <x v="3"/>
    <n v="8"/>
    <n v="20"/>
    <s v="08-20"/>
    <x v="1"/>
  </r>
  <r>
    <d v="2016-08-21T00:00:00"/>
    <n v="75"/>
    <n v="63.45"/>
    <n v="63.97"/>
    <n v="47.35"/>
    <s v="19/08/2016"/>
    <x v="3"/>
    <n v="8"/>
    <n v="21"/>
    <s v="08-21"/>
    <x v="1"/>
  </r>
  <r>
    <d v="2016-08-22T00:00:00"/>
    <n v="80"/>
    <n v="63.42"/>
    <n v="65.849999999999994"/>
    <n v="52.72"/>
    <s v="19/08/2016"/>
    <x v="3"/>
    <n v="8"/>
    <n v="22"/>
    <s v="08-22"/>
    <x v="1"/>
  </r>
  <r>
    <d v="2016-08-23T00:00:00"/>
    <n v="71"/>
    <n v="62.51"/>
    <n v="62.58"/>
    <n v="44.94"/>
    <s v="19/08/2016"/>
    <x v="3"/>
    <n v="8"/>
    <n v="23"/>
    <s v="08-23"/>
    <x v="1"/>
  </r>
  <r>
    <d v="2016-08-24T00:00:00"/>
    <n v="71"/>
    <n v="62.01"/>
    <n v="62.07"/>
    <n v="42.68"/>
    <s v="19/08/2016"/>
    <x v="3"/>
    <n v="8"/>
    <n v="24"/>
    <s v="08-24"/>
    <x v="1"/>
  </r>
  <r>
    <d v="2016-08-25T00:00:00"/>
    <n v="87"/>
    <n v="62.02"/>
    <n v="62.3"/>
    <n v="49.98"/>
    <s v="19/08/2016"/>
    <x v="3"/>
    <n v="8"/>
    <n v="25"/>
    <s v="08-25"/>
    <x v="1"/>
  </r>
  <r>
    <d v="2016-08-26T00:00:00"/>
    <n v="81"/>
    <n v="62.15"/>
    <n v="62.37"/>
    <n v="48.04"/>
    <s v="26/08/2016"/>
    <x v="3"/>
    <n v="8"/>
    <n v="26"/>
    <s v="08-26"/>
    <x v="1"/>
  </r>
  <r>
    <d v="2016-08-27T00:00:00"/>
    <n v="69"/>
    <n v="62.65"/>
    <n v="63.04"/>
    <n v="52.29"/>
    <s v="26/08/2016"/>
    <x v="3"/>
    <n v="8"/>
    <n v="27"/>
    <s v="08-27"/>
    <x v="1"/>
  </r>
  <r>
    <d v="2016-08-28T00:00:00"/>
    <n v="70"/>
    <n v="61.4"/>
    <n v="61.68"/>
    <n v="49.53"/>
    <s v="26/08/2016"/>
    <x v="3"/>
    <n v="8"/>
    <n v="28"/>
    <s v="08-28"/>
    <x v="1"/>
  </r>
  <r>
    <d v="2016-08-29T00:00:00"/>
    <n v="80"/>
    <n v="61.83"/>
    <n v="62.28"/>
    <n v="52.18"/>
    <s v="26/08/2016"/>
    <x v="3"/>
    <n v="8"/>
    <n v="29"/>
    <s v="08-29"/>
    <x v="1"/>
  </r>
  <r>
    <d v="2016-08-30T00:00:00"/>
    <n v="75"/>
    <n v="61.92"/>
    <n v="62.95"/>
    <n v="52.53"/>
    <s v="26/08/2016"/>
    <x v="3"/>
    <n v="8"/>
    <n v="30"/>
    <s v="08-30"/>
    <x v="1"/>
  </r>
  <r>
    <d v="2016-08-31T00:00:00"/>
    <n v="91"/>
    <n v="62"/>
    <n v="62.28"/>
    <n v="48.71"/>
    <s v="26/08/2016"/>
    <x v="3"/>
    <n v="8"/>
    <n v="31"/>
    <s v="08-31"/>
    <x v="1"/>
  </r>
  <r>
    <d v="2016-09-01T00:00:00"/>
    <n v="84"/>
    <n v="62.29"/>
    <n v="62.45"/>
    <n v="47.88"/>
    <s v="26/08/2016"/>
    <x v="3"/>
    <n v="9"/>
    <n v="1"/>
    <s v="09-01"/>
    <x v="1"/>
  </r>
  <r>
    <d v="2016-09-02T00:00:00"/>
    <n v="91"/>
    <n v="62.18"/>
    <n v="62.26"/>
    <n v="45.1"/>
    <s v="02/09/2016"/>
    <x v="3"/>
    <n v="9"/>
    <n v="2"/>
    <s v="09-02"/>
    <x v="1"/>
  </r>
  <r>
    <d v="2016-09-03T00:00:00"/>
    <n v="67"/>
    <n v="61.92"/>
    <n v="62"/>
    <n v="44.73"/>
    <s v="02/09/2016"/>
    <x v="3"/>
    <n v="9"/>
    <n v="3"/>
    <s v="09-03"/>
    <x v="1"/>
  </r>
  <r>
    <d v="2016-09-04T00:00:00"/>
    <n v="67"/>
    <n v="65.58"/>
    <n v="65.599999999999994"/>
    <n v="37.33"/>
    <s v="02/09/2016"/>
    <x v="3"/>
    <n v="9"/>
    <n v="4"/>
    <s v="09-04"/>
    <x v="1"/>
  </r>
  <r>
    <d v="2016-09-05T00:00:00"/>
    <n v="101"/>
    <n v="66.180000000000007"/>
    <n v="66.25"/>
    <n v="48.69"/>
    <s v="02/09/2016"/>
    <x v="3"/>
    <n v="9"/>
    <n v="5"/>
    <s v="09-05"/>
    <x v="1"/>
  </r>
  <r>
    <d v="2016-09-06T00:00:00"/>
    <n v="75"/>
    <n v="62.22"/>
    <n v="62.57"/>
    <n v="51.27"/>
    <s v="02/09/2016"/>
    <x v="3"/>
    <n v="9"/>
    <n v="6"/>
    <s v="09-06"/>
    <x v="1"/>
  </r>
  <r>
    <d v="2016-09-07T00:00:00"/>
    <n v="86"/>
    <n v="64.510000000000005"/>
    <n v="64.67"/>
    <n v="50.01"/>
    <s v="02/09/2016"/>
    <x v="3"/>
    <n v="9"/>
    <n v="7"/>
    <s v="09-07"/>
    <x v="1"/>
  </r>
  <r>
    <d v="2016-09-08T00:00:00"/>
    <n v="89"/>
    <n v="62.78"/>
    <n v="62.82"/>
    <n v="42.29"/>
    <s v="02/09/2016"/>
    <x v="3"/>
    <n v="9"/>
    <n v="8"/>
    <s v="09-08"/>
    <x v="1"/>
  </r>
  <r>
    <d v="2016-09-09T00:00:00"/>
    <n v="83"/>
    <n v="63.44"/>
    <n v="63.49"/>
    <n v="44.46"/>
    <s v="09/09/2016"/>
    <x v="3"/>
    <n v="9"/>
    <n v="9"/>
    <s v="09-09"/>
    <x v="1"/>
  </r>
  <r>
    <d v="2016-09-10T00:00:00"/>
    <n v="74"/>
    <n v="61.66"/>
    <n v="61.69"/>
    <n v="39.369999999999997"/>
    <s v="09/09/2016"/>
    <x v="3"/>
    <n v="9"/>
    <n v="10"/>
    <s v="09-10"/>
    <x v="1"/>
  </r>
  <r>
    <d v="2016-09-11T00:00:00"/>
    <n v="76"/>
    <n v="62.64"/>
    <n v="62.87"/>
    <n v="50.05"/>
    <s v="09/09/2016"/>
    <x v="3"/>
    <n v="9"/>
    <n v="11"/>
    <s v="09-11"/>
    <x v="1"/>
  </r>
  <r>
    <d v="2016-09-12T00:00:00"/>
    <n v="86"/>
    <n v="63.51"/>
    <n v="63.58"/>
    <n v="45.86"/>
    <s v="09/09/2016"/>
    <x v="3"/>
    <n v="9"/>
    <n v="12"/>
    <s v="09-12"/>
    <x v="1"/>
  </r>
  <r>
    <d v="2016-09-13T00:00:00"/>
    <n v="74"/>
    <n v="62.48"/>
    <n v="62.63"/>
    <n v="47.81"/>
    <s v="09/09/2016"/>
    <x v="3"/>
    <n v="9"/>
    <n v="13"/>
    <s v="09-13"/>
    <x v="1"/>
  </r>
  <r>
    <d v="2016-09-14T00:00:00"/>
    <n v="77"/>
    <n v="62.05"/>
    <n v="62.19"/>
    <n v="44.24"/>
    <s v="09/09/2016"/>
    <x v="3"/>
    <n v="9"/>
    <n v="14"/>
    <s v="09-14"/>
    <x v="1"/>
  </r>
  <r>
    <d v="2016-09-15T00:00:00"/>
    <n v="86"/>
    <n v="62.62"/>
    <n v="62.81"/>
    <n v="49.24"/>
    <s v="09/09/2016"/>
    <x v="3"/>
    <n v="9"/>
    <n v="15"/>
    <s v="09-15"/>
    <x v="1"/>
  </r>
  <r>
    <d v="2016-09-16T00:00:00"/>
    <n v="86"/>
    <n v="63.77"/>
    <n v="64.069999999999993"/>
    <n v="52.16"/>
    <s v="16/09/2016"/>
    <x v="3"/>
    <n v="9"/>
    <n v="16"/>
    <s v="09-16"/>
    <x v="1"/>
  </r>
  <r>
    <d v="2016-09-17T00:00:00"/>
    <n v="79"/>
    <n v="66.11"/>
    <n v="66.150000000000006"/>
    <n v="45.43"/>
    <s v="16/09/2016"/>
    <x v="3"/>
    <n v="9"/>
    <n v="17"/>
    <s v="09-17"/>
    <x v="1"/>
  </r>
  <r>
    <d v="2016-09-18T00:00:00"/>
    <n v="80"/>
    <n v="64.09"/>
    <n v="64.23"/>
    <n v="47.89"/>
    <s v="16/09/2016"/>
    <x v="3"/>
    <n v="9"/>
    <n v="18"/>
    <s v="09-18"/>
    <x v="1"/>
  </r>
  <r>
    <d v="2016-09-19T00:00:00"/>
    <n v="81"/>
    <n v="63.43"/>
    <n v="63.86"/>
    <n v="51.36"/>
    <s v="16/09/2016"/>
    <x v="3"/>
    <n v="9"/>
    <n v="19"/>
    <s v="09-19"/>
    <x v="1"/>
  </r>
  <r>
    <d v="2016-09-20T00:00:00"/>
    <n v="82"/>
    <n v="61.95"/>
    <n v="62.59"/>
    <n v="53.97"/>
    <s v="16/09/2016"/>
    <x v="3"/>
    <n v="9"/>
    <n v="20"/>
    <s v="09-20"/>
    <x v="1"/>
  </r>
  <r>
    <d v="2016-09-21T00:00:00"/>
    <n v="80"/>
    <n v="62.21"/>
    <n v="62.49"/>
    <n v="49.98"/>
    <s v="16/09/2016"/>
    <x v="3"/>
    <n v="9"/>
    <n v="21"/>
    <s v="09-21"/>
    <x v="1"/>
  </r>
  <r>
    <d v="2016-09-22T00:00:00"/>
    <n v="80"/>
    <n v="62.46"/>
    <n v="62.63"/>
    <n v="48.48"/>
    <s v="16/09/2016"/>
    <x v="3"/>
    <n v="9"/>
    <n v="22"/>
    <s v="09-22"/>
    <x v="1"/>
  </r>
  <r>
    <d v="2016-09-23T00:00:00"/>
    <n v="84"/>
    <n v="61.9"/>
    <n v="62.03"/>
    <n v="46.94"/>
    <s v="23/09/2016"/>
    <x v="3"/>
    <n v="9"/>
    <n v="23"/>
    <s v="09-23"/>
    <x v="1"/>
  </r>
  <r>
    <d v="2016-09-24T00:00:00"/>
    <n v="60"/>
    <n v="61.14"/>
    <n v="61.26"/>
    <n v="45.9"/>
    <s v="23/09/2016"/>
    <x v="3"/>
    <n v="9"/>
    <n v="24"/>
    <s v="09-24"/>
    <x v="0"/>
  </r>
  <r>
    <d v="2016-09-25T00:00:00"/>
    <n v="92"/>
    <n v="63.29"/>
    <n v="63.39"/>
    <n v="45.71"/>
    <s v="23/09/2016"/>
    <x v="3"/>
    <n v="9"/>
    <n v="25"/>
    <s v="09-25"/>
    <x v="1"/>
  </r>
  <r>
    <d v="2016-09-26T00:00:00"/>
    <n v="88"/>
    <n v="62.68"/>
    <n v="63.39"/>
    <n v="46.92"/>
    <s v="23/09/2016"/>
    <x v="3"/>
    <n v="9"/>
    <n v="26"/>
    <s v="09-26"/>
    <x v="1"/>
  </r>
  <r>
    <d v="2016-09-27T00:00:00"/>
    <n v="80"/>
    <n v="61.73"/>
    <n v="62.32"/>
    <n v="53.31"/>
    <s v="23/09/2016"/>
    <x v="3"/>
    <n v="9"/>
    <n v="27"/>
    <s v="09-27"/>
    <x v="1"/>
  </r>
  <r>
    <d v="2016-09-28T00:00:00"/>
    <n v="84"/>
    <n v="62.8"/>
    <n v="63.07"/>
    <n v="48.63"/>
    <s v="23/09/2016"/>
    <x v="3"/>
    <n v="9"/>
    <n v="28"/>
    <s v="09-28"/>
    <x v="1"/>
  </r>
  <r>
    <d v="2016-09-29T00:00:00"/>
    <n v="85"/>
    <n v="62.54"/>
    <n v="62.82"/>
    <n v="50.7"/>
    <s v="23/09/2016"/>
    <x v="3"/>
    <n v="9"/>
    <n v="29"/>
    <s v="09-29"/>
    <x v="1"/>
  </r>
  <r>
    <d v="2016-09-30T00:00:00"/>
    <m/>
    <m/>
    <m/>
    <m/>
    <s v="30/09/2016"/>
    <x v="3"/>
    <n v="9"/>
    <n v="30"/>
    <s v="09-30"/>
    <x v="2"/>
  </r>
  <r>
    <d v="2016-10-01T00:00:00"/>
    <m/>
    <m/>
    <m/>
    <m/>
    <s v="30/09/2016"/>
    <x v="3"/>
    <n v="10"/>
    <n v="1"/>
    <s v="10-01"/>
    <x v="2"/>
  </r>
  <r>
    <d v="2016-10-02T00:00:00"/>
    <m/>
    <m/>
    <m/>
    <m/>
    <s v="30/09/2016"/>
    <x v="3"/>
    <n v="10"/>
    <n v="2"/>
    <s v="10-02"/>
    <x v="2"/>
  </r>
  <r>
    <d v="2016-10-03T00:00:00"/>
    <m/>
    <m/>
    <m/>
    <m/>
    <s v="30/09/2016"/>
    <x v="3"/>
    <n v="10"/>
    <n v="3"/>
    <s v="10-03"/>
    <x v="2"/>
  </r>
  <r>
    <d v="2016-10-04T00:00:00"/>
    <m/>
    <m/>
    <m/>
    <m/>
    <s v="30/09/2016"/>
    <x v="3"/>
    <n v="10"/>
    <n v="4"/>
    <s v="10-04"/>
    <x v="2"/>
  </r>
  <r>
    <d v="2016-10-05T00:00:00"/>
    <n v="53"/>
    <n v="60.59"/>
    <n v="60.76"/>
    <n v="46.65"/>
    <s v="30/09/2016"/>
    <x v="3"/>
    <n v="10"/>
    <n v="5"/>
    <s v="10-05"/>
    <x v="0"/>
  </r>
  <r>
    <d v="2016-10-06T00:00:00"/>
    <n v="90"/>
    <n v="63.08"/>
    <n v="63.2"/>
    <n v="47.46"/>
    <s v="30/09/2016"/>
    <x v="3"/>
    <n v="10"/>
    <n v="6"/>
    <s v="10-06"/>
    <x v="1"/>
  </r>
  <r>
    <d v="2016-10-07T00:00:00"/>
    <n v="88"/>
    <n v="62.98"/>
    <n v="63.23"/>
    <n v="50.64"/>
    <s v="07/10/2016"/>
    <x v="3"/>
    <n v="10"/>
    <n v="7"/>
    <s v="10-07"/>
    <x v="1"/>
  </r>
  <r>
    <d v="2016-10-08T00:00:00"/>
    <n v="58"/>
    <n v="61.16"/>
    <n v="61.55"/>
    <n v="46.83"/>
    <s v="07/10/2016"/>
    <x v="3"/>
    <n v="10"/>
    <n v="8"/>
    <s v="10-08"/>
    <x v="0"/>
  </r>
  <r>
    <d v="2016-10-09T00:00:00"/>
    <n v="69"/>
    <n v="62.79"/>
    <n v="62.86"/>
    <n v="45.19"/>
    <s v="07/10/2016"/>
    <x v="3"/>
    <n v="10"/>
    <n v="9"/>
    <s v="10-09"/>
    <x v="1"/>
  </r>
  <r>
    <d v="2016-10-10T00:00:00"/>
    <n v="75"/>
    <n v="62.43"/>
    <n v="62.63"/>
    <n v="48.69"/>
    <s v="07/10/2016"/>
    <x v="3"/>
    <n v="10"/>
    <n v="10"/>
    <s v="10-10"/>
    <x v="1"/>
  </r>
  <r>
    <d v="2016-10-11T00:00:00"/>
    <n v="80"/>
    <n v="63.21"/>
    <n v="63.43"/>
    <n v="50.36"/>
    <s v="07/10/2016"/>
    <x v="3"/>
    <n v="10"/>
    <n v="11"/>
    <s v="10-11"/>
    <x v="1"/>
  </r>
  <r>
    <d v="2016-10-12T00:00:00"/>
    <n v="80"/>
    <n v="61.79"/>
    <n v="62.79"/>
    <n v="52.97"/>
    <s v="07/10/2016"/>
    <x v="3"/>
    <n v="10"/>
    <n v="12"/>
    <s v="10-12"/>
    <x v="1"/>
  </r>
  <r>
    <d v="2016-10-13T00:00:00"/>
    <n v="83"/>
    <n v="66.099999999999994"/>
    <n v="66.260000000000005"/>
    <n v="51.61"/>
    <s v="07/10/2016"/>
    <x v="3"/>
    <n v="10"/>
    <n v="13"/>
    <s v="10-13"/>
    <x v="1"/>
  </r>
  <r>
    <d v="2016-10-14T00:00:00"/>
    <n v="101"/>
    <n v="64.010000000000005"/>
    <n v="65.38"/>
    <n v="55.43"/>
    <s v="14/10/2016"/>
    <x v="3"/>
    <n v="10"/>
    <n v="14"/>
    <s v="10-14"/>
    <x v="1"/>
  </r>
  <r>
    <d v="2016-10-15T00:00:00"/>
    <n v="65"/>
    <n v="64.28"/>
    <n v="64.5"/>
    <n v="43.94"/>
    <s v="14/10/2016"/>
    <x v="3"/>
    <n v="10"/>
    <n v="15"/>
    <s v="10-15"/>
    <x v="1"/>
  </r>
  <r>
    <d v="2016-10-16T00:00:00"/>
    <n v="73"/>
    <n v="62.13"/>
    <n v="62.3"/>
    <n v="48.11"/>
    <s v="14/10/2016"/>
    <x v="3"/>
    <n v="10"/>
    <n v="16"/>
    <s v="10-16"/>
    <x v="1"/>
  </r>
  <r>
    <d v="2016-10-17T00:00:00"/>
    <n v="87"/>
    <n v="63.58"/>
    <n v="63.79"/>
    <n v="50.55"/>
    <s v="14/10/2016"/>
    <x v="3"/>
    <n v="10"/>
    <n v="17"/>
    <s v="10-17"/>
    <x v="1"/>
  </r>
  <r>
    <d v="2016-10-18T00:00:00"/>
    <n v="63"/>
    <n v="61.61"/>
    <n v="61.79"/>
    <n v="47.89"/>
    <s v="14/10/2016"/>
    <x v="3"/>
    <n v="10"/>
    <n v="18"/>
    <s v="10-18"/>
    <x v="1"/>
  </r>
  <r>
    <d v="2016-10-19T00:00:00"/>
    <n v="85"/>
    <n v="62.53"/>
    <n v="62.73"/>
    <n v="49.08"/>
    <s v="14/10/2016"/>
    <x v="3"/>
    <n v="10"/>
    <n v="19"/>
    <s v="10-19"/>
    <x v="1"/>
  </r>
  <r>
    <d v="2016-10-20T00:00:00"/>
    <n v="72"/>
    <n v="62.15"/>
    <n v="62.42"/>
    <n v="50.24"/>
    <s v="14/10/2016"/>
    <x v="3"/>
    <n v="10"/>
    <n v="20"/>
    <s v="10-20"/>
    <x v="1"/>
  </r>
  <r>
    <d v="2016-10-21T00:00:00"/>
    <n v="86"/>
    <n v="63.16"/>
    <n v="63.63"/>
    <n v="50.52"/>
    <s v="21/10/2016"/>
    <x v="3"/>
    <n v="10"/>
    <n v="21"/>
    <s v="10-21"/>
    <x v="1"/>
  </r>
  <r>
    <d v="2016-10-22T00:00:00"/>
    <n v="48"/>
    <n v="60.03"/>
    <n v="60.17"/>
    <n v="45.01"/>
    <s v="21/10/2016"/>
    <x v="3"/>
    <n v="10"/>
    <n v="22"/>
    <s v="10-22"/>
    <x v="0"/>
  </r>
  <r>
    <d v="2016-10-23T00:00:00"/>
    <n v="74"/>
    <n v="65.680000000000007"/>
    <n v="65.72"/>
    <n v="45.26"/>
    <s v="21/10/2016"/>
    <x v="3"/>
    <n v="10"/>
    <n v="23"/>
    <s v="10-23"/>
    <x v="1"/>
  </r>
  <r>
    <d v="2016-10-24T00:00:00"/>
    <n v="74"/>
    <n v="65.84"/>
    <n v="66"/>
    <n v="51.69"/>
    <s v="21/10/2016"/>
    <x v="3"/>
    <n v="10"/>
    <n v="24"/>
    <s v="10-24"/>
    <x v="1"/>
  </r>
  <r>
    <d v="2016-10-25T00:00:00"/>
    <n v="66"/>
    <n v="65.09"/>
    <n v="65.63"/>
    <n v="49.48"/>
    <s v="21/10/2016"/>
    <x v="3"/>
    <n v="10"/>
    <n v="25"/>
    <s v="10-25"/>
    <x v="1"/>
  </r>
  <r>
    <d v="2016-10-26T00:00:00"/>
    <n v="76"/>
    <n v="62.87"/>
    <n v="63.21"/>
    <n v="51.29"/>
    <s v="21/10/2016"/>
    <x v="3"/>
    <n v="10"/>
    <n v="26"/>
    <s v="10-26"/>
    <x v="1"/>
  </r>
  <r>
    <d v="2016-10-27T00:00:00"/>
    <n v="67"/>
    <n v="61.9"/>
    <n v="62.21"/>
    <n v="50.05"/>
    <s v="21/10/2016"/>
    <x v="3"/>
    <n v="10"/>
    <n v="27"/>
    <s v="10-27"/>
    <x v="1"/>
  </r>
  <r>
    <d v="2016-10-28T00:00:00"/>
    <n v="71"/>
    <n v="62.71"/>
    <n v="62.91"/>
    <n v="49.32"/>
    <s v="28/10/2016"/>
    <x v="3"/>
    <n v="10"/>
    <n v="28"/>
    <s v="10-28"/>
    <x v="1"/>
  </r>
  <r>
    <d v="2016-10-29T00:00:00"/>
    <n v="75"/>
    <n v="62.66"/>
    <n v="62.83"/>
    <n v="48.02"/>
    <s v="28/10/2016"/>
    <x v="3"/>
    <n v="10"/>
    <n v="29"/>
    <s v="10-29"/>
    <x v="1"/>
  </r>
  <r>
    <d v="2016-10-30T00:00:00"/>
    <n v="53"/>
    <n v="61.04"/>
    <n v="61.14"/>
    <n v="44.56"/>
    <s v="28/10/2016"/>
    <x v="3"/>
    <n v="10"/>
    <n v="30"/>
    <s v="10-30"/>
    <x v="0"/>
  </r>
  <r>
    <d v="2016-10-31T00:00:00"/>
    <n v="79"/>
    <n v="62.94"/>
    <n v="63.38"/>
    <n v="49.89"/>
    <s v="28/10/2016"/>
    <x v="3"/>
    <n v="10"/>
    <n v="31"/>
    <s v="10-31"/>
    <x v="1"/>
  </r>
  <r>
    <d v="2016-11-01T00:00:00"/>
    <n v="58"/>
    <n v="61.7"/>
    <n v="61.78"/>
    <n v="42.67"/>
    <s v="28/10/2016"/>
    <x v="3"/>
    <n v="11"/>
    <n v="1"/>
    <s v="11-01"/>
    <x v="0"/>
  </r>
  <r>
    <d v="2016-11-02T00:00:00"/>
    <n v="53"/>
    <n v="60.98"/>
    <n v="61.35"/>
    <n v="50.53"/>
    <s v="28/10/2016"/>
    <x v="3"/>
    <n v="11"/>
    <n v="2"/>
    <s v="11-02"/>
    <x v="0"/>
  </r>
  <r>
    <d v="2016-11-03T00:00:00"/>
    <n v="64"/>
    <n v="62.3"/>
    <n v="62.5"/>
    <n v="48.71"/>
    <s v="28/10/2016"/>
    <x v="3"/>
    <n v="11"/>
    <n v="3"/>
    <s v="11-03"/>
    <x v="1"/>
  </r>
  <r>
    <d v="2016-11-04T00:00:00"/>
    <n v="66"/>
    <n v="63.29"/>
    <n v="63.54"/>
    <n v="51.1"/>
    <s v="04/11/2016"/>
    <x v="3"/>
    <n v="11"/>
    <n v="4"/>
    <s v="11-04"/>
    <x v="1"/>
  </r>
  <r>
    <d v="2016-11-05T00:00:00"/>
    <n v="50"/>
    <n v="63.38"/>
    <n v="63.63"/>
    <n v="51.13"/>
    <s v="04/11/2016"/>
    <x v="3"/>
    <n v="11"/>
    <n v="5"/>
    <s v="11-05"/>
    <x v="0"/>
  </r>
  <r>
    <d v="2016-11-06T00:00:00"/>
    <n v="73"/>
    <n v="63.09"/>
    <n v="63.19"/>
    <n v="45.17"/>
    <s v="04/11/2016"/>
    <x v="3"/>
    <n v="11"/>
    <n v="6"/>
    <s v="11-06"/>
    <x v="1"/>
  </r>
  <r>
    <d v="2016-11-07T00:00:00"/>
    <n v="64"/>
    <n v="63.96"/>
    <n v="64.62"/>
    <n v="51.43"/>
    <s v="04/11/2016"/>
    <x v="3"/>
    <n v="11"/>
    <n v="7"/>
    <s v="11-07"/>
    <x v="1"/>
  </r>
  <r>
    <d v="2016-11-08T00:00:00"/>
    <n v="56"/>
    <n v="61.12"/>
    <n v="61.5"/>
    <n v="50.73"/>
    <s v="04/11/2016"/>
    <x v="3"/>
    <n v="11"/>
    <n v="8"/>
    <s v="11-08"/>
    <x v="0"/>
  </r>
  <r>
    <d v="2016-11-09T00:00:00"/>
    <n v="61"/>
    <n v="60.95"/>
    <n v="61.2"/>
    <n v="48.75"/>
    <s v="04/11/2016"/>
    <x v="3"/>
    <n v="11"/>
    <n v="9"/>
    <s v="11-09"/>
    <x v="1"/>
  </r>
  <r>
    <d v="2016-11-10T00:00:00"/>
    <n v="70"/>
    <n v="61.97"/>
    <n v="62.29"/>
    <n v="50.58"/>
    <s v="04/11/2016"/>
    <x v="3"/>
    <n v="11"/>
    <n v="10"/>
    <s v="11-10"/>
    <x v="1"/>
  </r>
  <r>
    <d v="2016-11-11T00:00:00"/>
    <n v="95"/>
    <n v="66.930000000000007"/>
    <n v="67.16"/>
    <n v="53.98"/>
    <s v="11/11/2016"/>
    <x v="3"/>
    <n v="11"/>
    <n v="11"/>
    <s v="11-11"/>
    <x v="1"/>
  </r>
  <r>
    <d v="2016-11-12T00:00:00"/>
    <n v="51"/>
    <n v="61.89"/>
    <n v="62.85"/>
    <n v="49.08"/>
    <s v="11/11/2016"/>
    <x v="3"/>
    <n v="11"/>
    <n v="12"/>
    <s v="11-12"/>
    <x v="0"/>
  </r>
  <r>
    <d v="2016-11-13T00:00:00"/>
    <n v="61"/>
    <n v="61.85"/>
    <n v="61.96"/>
    <n v="45.29"/>
    <s v="11/11/2016"/>
    <x v="3"/>
    <n v="11"/>
    <n v="13"/>
    <s v="11-13"/>
    <x v="0"/>
  </r>
  <r>
    <d v="2016-11-14T00:00:00"/>
    <n v="74"/>
    <n v="64.13"/>
    <n v="64.7"/>
    <n v="53.81"/>
    <s v="11/11/2016"/>
    <x v="3"/>
    <n v="11"/>
    <n v="14"/>
    <s v="11-14"/>
    <x v="1"/>
  </r>
  <r>
    <d v="2016-11-15T00:00:00"/>
    <n v="49"/>
    <n v="59.82"/>
    <n v="60.33"/>
    <n v="50.77"/>
    <s v="11/11/2016"/>
    <x v="3"/>
    <n v="11"/>
    <n v="15"/>
    <s v="11-15"/>
    <x v="0"/>
  </r>
  <r>
    <d v="2016-11-16T00:00:00"/>
    <n v="57"/>
    <n v="60.63"/>
    <n v="61.19"/>
    <n v="51.12"/>
    <s v="11/11/2016"/>
    <x v="3"/>
    <n v="11"/>
    <n v="16"/>
    <s v="11-16"/>
    <x v="0"/>
  </r>
  <r>
    <d v="2016-11-17T00:00:00"/>
    <n v="66"/>
    <n v="61.13"/>
    <n v="61.78"/>
    <n v="53.25"/>
    <s v="11/11/2016"/>
    <x v="3"/>
    <n v="11"/>
    <n v="17"/>
    <s v="11-17"/>
    <x v="1"/>
  </r>
  <r>
    <d v="2016-11-18T00:00:00"/>
    <n v="81"/>
    <n v="63.46"/>
    <n v="63.6"/>
    <n v="47.98"/>
    <s v="18/11/2016"/>
    <x v="3"/>
    <n v="11"/>
    <n v="18"/>
    <s v="11-18"/>
    <x v="1"/>
  </r>
  <r>
    <d v="2016-11-19T00:00:00"/>
    <n v="46"/>
    <n v="61.85"/>
    <n v="62.09"/>
    <n v="49.02"/>
    <s v="18/11/2016"/>
    <x v="3"/>
    <n v="11"/>
    <n v="19"/>
    <s v="11-19"/>
    <x v="0"/>
  </r>
  <r>
    <d v="2016-11-20T00:00:00"/>
    <n v="50"/>
    <n v="58.89"/>
    <n v="59.03"/>
    <n v="41.84"/>
    <s v="18/11/2016"/>
    <x v="3"/>
    <n v="11"/>
    <n v="20"/>
    <s v="11-20"/>
    <x v="0"/>
  </r>
  <r>
    <d v="2016-11-21T00:00:00"/>
    <n v="71"/>
    <n v="61.85"/>
    <n v="62.95"/>
    <n v="56.44"/>
    <s v="18/11/2016"/>
    <x v="3"/>
    <n v="11"/>
    <n v="21"/>
    <s v="11-21"/>
    <x v="1"/>
  </r>
  <r>
    <d v="2016-11-22T00:00:00"/>
    <n v="67"/>
    <n v="61.44"/>
    <n v="61.69"/>
    <n v="49.05"/>
    <s v="18/11/2016"/>
    <x v="3"/>
    <n v="11"/>
    <n v="22"/>
    <s v="11-22"/>
    <x v="1"/>
  </r>
  <r>
    <d v="2016-11-23T00:00:00"/>
    <n v="58"/>
    <n v="60.73"/>
    <n v="60.97"/>
    <n v="48.37"/>
    <s v="18/11/2016"/>
    <x v="3"/>
    <n v="11"/>
    <n v="23"/>
    <s v="11-23"/>
    <x v="0"/>
  </r>
  <r>
    <d v="2016-11-24T00:00:00"/>
    <n v="72"/>
    <n v="59.46"/>
    <n v="59.66"/>
    <n v="46.09"/>
    <s v="18/11/2016"/>
    <x v="3"/>
    <n v="11"/>
    <n v="24"/>
    <s v="11-24"/>
    <x v="1"/>
  </r>
  <r>
    <d v="2016-11-25T00:00:00"/>
    <n v="68"/>
    <n v="61.99"/>
    <n v="62.15"/>
    <n v="47.82"/>
    <s v="25/11/2016"/>
    <x v="3"/>
    <n v="11"/>
    <n v="25"/>
    <s v="11-25"/>
    <x v="1"/>
  </r>
  <r>
    <d v="2016-11-26T00:00:00"/>
    <n v="52"/>
    <n v="60.34"/>
    <n v="60.99"/>
    <n v="48.86"/>
    <s v="25/11/2016"/>
    <x v="3"/>
    <n v="11"/>
    <n v="26"/>
    <s v="11-26"/>
    <x v="0"/>
  </r>
  <r>
    <d v="2016-11-27T00:00:00"/>
    <n v="63"/>
    <n v="61.51"/>
    <n v="61.55"/>
    <n v="40.950000000000003"/>
    <s v="25/11/2016"/>
    <x v="3"/>
    <n v="11"/>
    <n v="27"/>
    <s v="11-27"/>
    <x v="1"/>
  </r>
  <r>
    <d v="2016-11-28T00:00:00"/>
    <n v="79"/>
    <n v="62.74"/>
    <n v="63.05"/>
    <n v="48.35"/>
    <s v="25/11/2016"/>
    <x v="3"/>
    <n v="11"/>
    <n v="28"/>
    <s v="11-28"/>
    <x v="1"/>
  </r>
  <r>
    <d v="2016-11-29T00:00:00"/>
    <n v="52"/>
    <n v="59.54"/>
    <n v="60.1"/>
    <n v="50.92"/>
    <s v="25/11/2016"/>
    <x v="3"/>
    <n v="11"/>
    <n v="29"/>
    <s v="11-29"/>
    <x v="0"/>
  </r>
  <r>
    <d v="2016-11-30T00:00:00"/>
    <n v="55"/>
    <n v="61.09"/>
    <n v="61.53"/>
    <n v="51.18"/>
    <s v="25/11/2016"/>
    <x v="3"/>
    <n v="11"/>
    <n v="30"/>
    <s v="11-30"/>
    <x v="0"/>
  </r>
  <r>
    <d v="2016-12-01T00:00:00"/>
    <n v="59"/>
    <n v="60.75"/>
    <n v="61.13"/>
    <n v="50.29"/>
    <s v="25/11/2016"/>
    <x v="3"/>
    <n v="12"/>
    <n v="1"/>
    <s v="12-01"/>
    <x v="0"/>
  </r>
  <r>
    <d v="2016-12-02T00:00:00"/>
    <n v="66"/>
    <n v="61.68"/>
    <n v="62.15"/>
    <n v="52.25"/>
    <s v="02/12/2016"/>
    <x v="3"/>
    <n v="12"/>
    <n v="2"/>
    <s v="12-02"/>
    <x v="1"/>
  </r>
  <r>
    <d v="2016-12-03T00:00:00"/>
    <n v="52"/>
    <n v="64.58"/>
    <n v="64.75"/>
    <n v="47.8"/>
    <s v="02/12/2016"/>
    <x v="3"/>
    <n v="12"/>
    <n v="3"/>
    <s v="12-03"/>
    <x v="0"/>
  </r>
  <r>
    <d v="2016-12-04T00:00:00"/>
    <n v="50"/>
    <n v="60.88"/>
    <n v="61.15"/>
    <n v="48.94"/>
    <s v="02/12/2016"/>
    <x v="3"/>
    <n v="12"/>
    <n v="4"/>
    <s v="12-04"/>
    <x v="0"/>
  </r>
  <r>
    <d v="2016-12-05T00:00:00"/>
    <n v="60"/>
    <n v="61.17"/>
    <n v="61.55"/>
    <n v="49.93"/>
    <s v="02/12/2016"/>
    <x v="3"/>
    <n v="12"/>
    <n v="5"/>
    <s v="12-05"/>
    <x v="0"/>
  </r>
  <r>
    <d v="2016-12-06T00:00:00"/>
    <n v="66"/>
    <n v="61.1"/>
    <n v="61.26"/>
    <n v="46.79"/>
    <s v="02/12/2016"/>
    <x v="3"/>
    <n v="12"/>
    <n v="6"/>
    <s v="12-06"/>
    <x v="1"/>
  </r>
  <r>
    <d v="2016-12-07T00:00:00"/>
    <n v="84"/>
    <n v="62.86"/>
    <n v="63.12"/>
    <n v="49.78"/>
    <s v="02/12/2016"/>
    <x v="3"/>
    <n v="12"/>
    <n v="7"/>
    <s v="12-07"/>
    <x v="1"/>
  </r>
  <r>
    <d v="2016-12-08T00:00:00"/>
    <n v="59"/>
    <n v="61.58"/>
    <n v="62.3"/>
    <n v="47.89"/>
    <s v="02/12/2016"/>
    <x v="3"/>
    <n v="12"/>
    <n v="8"/>
    <s v="12-08"/>
    <x v="0"/>
  </r>
  <r>
    <d v="2016-12-09T00:00:00"/>
    <n v="71"/>
    <n v="63.04"/>
    <n v="63.49"/>
    <n v="52.71"/>
    <s v="09/12/2016"/>
    <x v="3"/>
    <n v="12"/>
    <n v="9"/>
    <s v="12-09"/>
    <x v="1"/>
  </r>
  <r>
    <d v="2016-12-10T00:00:00"/>
    <n v="60"/>
    <n v="62.18"/>
    <n v="62.34"/>
    <n v="47.81"/>
    <s v="09/12/2016"/>
    <x v="3"/>
    <n v="12"/>
    <n v="10"/>
    <s v="12-10"/>
    <x v="0"/>
  </r>
  <r>
    <d v="2016-12-11T00:00:00"/>
    <n v="71"/>
    <n v="60.81"/>
    <n v="60.98"/>
    <n v="46.88"/>
    <s v="09/12/2016"/>
    <x v="3"/>
    <n v="12"/>
    <n v="11"/>
    <s v="12-11"/>
    <x v="1"/>
  </r>
  <r>
    <d v="2016-12-12T00:00:00"/>
    <n v="69"/>
    <n v="61.97"/>
    <n v="62.27"/>
    <n v="50.38"/>
    <s v="09/12/2016"/>
    <x v="3"/>
    <n v="12"/>
    <n v="12"/>
    <s v="12-12"/>
    <x v="1"/>
  </r>
  <r>
    <d v="2016-12-13T00:00:00"/>
    <n v="50"/>
    <n v="58.98"/>
    <n v="59.54"/>
    <n v="50.32"/>
    <s v="09/12/2016"/>
    <x v="3"/>
    <n v="12"/>
    <n v="13"/>
    <s v="12-13"/>
    <x v="0"/>
  </r>
  <r>
    <d v="2016-12-14T00:00:00"/>
    <n v="65"/>
    <n v="61.67"/>
    <n v="62"/>
    <n v="49.84"/>
    <s v="09/12/2016"/>
    <x v="3"/>
    <n v="12"/>
    <n v="14"/>
    <s v="12-14"/>
    <x v="1"/>
  </r>
  <r>
    <d v="2016-12-15T00:00:00"/>
    <n v="68"/>
    <n v="60.87"/>
    <n v="61.04"/>
    <n v="46.87"/>
    <s v="09/12/2016"/>
    <x v="3"/>
    <n v="12"/>
    <n v="15"/>
    <s v="12-15"/>
    <x v="1"/>
  </r>
  <r>
    <d v="2016-12-16T00:00:00"/>
    <n v="73"/>
    <n v="65.09"/>
    <n v="65.239999999999995"/>
    <n v="50.36"/>
    <s v="16/12/2016"/>
    <x v="3"/>
    <n v="12"/>
    <n v="16"/>
    <s v="12-16"/>
    <x v="1"/>
  </r>
  <r>
    <d v="2016-12-17T00:00:00"/>
    <n v="46"/>
    <n v="63.15"/>
    <n v="63.51"/>
    <n v="51.96"/>
    <s v="16/12/2016"/>
    <x v="3"/>
    <n v="12"/>
    <n v="17"/>
    <s v="12-17"/>
    <x v="0"/>
  </r>
  <r>
    <d v="2016-12-18T00:00:00"/>
    <n v="66"/>
    <n v="61.06"/>
    <n v="61.14"/>
    <n v="43.56"/>
    <s v="16/12/2016"/>
    <x v="3"/>
    <n v="12"/>
    <n v="18"/>
    <s v="12-18"/>
    <x v="1"/>
  </r>
  <r>
    <d v="2016-12-19T00:00:00"/>
    <n v="88"/>
    <n v="65.75"/>
    <n v="65.900000000000006"/>
    <n v="51.18"/>
    <s v="16/12/2016"/>
    <x v="3"/>
    <n v="12"/>
    <n v="19"/>
    <s v="12-19"/>
    <x v="1"/>
  </r>
  <r>
    <d v="2016-12-20T00:00:00"/>
    <n v="54"/>
    <n v="61.49"/>
    <n v="62.52"/>
    <n v="55.1"/>
    <s v="16/12/2016"/>
    <x v="3"/>
    <n v="12"/>
    <n v="20"/>
    <s v="12-20"/>
    <x v="0"/>
  </r>
  <r>
    <d v="2016-12-21T00:00:00"/>
    <n v="68"/>
    <n v="65.510000000000005"/>
    <n v="65.75"/>
    <n v="52.11"/>
    <s v="16/12/2016"/>
    <x v="3"/>
    <n v="12"/>
    <n v="21"/>
    <s v="12-21"/>
    <x v="1"/>
  </r>
  <r>
    <d v="2016-12-22T00:00:00"/>
    <n v="64"/>
    <n v="62.67"/>
    <n v="62.95"/>
    <n v="49.52"/>
    <s v="16/12/2016"/>
    <x v="3"/>
    <n v="12"/>
    <n v="22"/>
    <s v="12-22"/>
    <x v="1"/>
  </r>
  <r>
    <d v="2016-12-23T00:00:00"/>
    <n v="59"/>
    <n v="62.01"/>
    <n v="62.51"/>
    <n v="52.5"/>
    <s v="23/12/2016"/>
    <x v="3"/>
    <n v="12"/>
    <n v="23"/>
    <s v="12-23"/>
    <x v="0"/>
  </r>
  <r>
    <d v="2016-12-24T00:00:00"/>
    <n v="41"/>
    <n v="60.96"/>
    <n v="61.08"/>
    <n v="40.69"/>
    <s v="23/12/2016"/>
    <x v="3"/>
    <n v="12"/>
    <n v="24"/>
    <s v="12-24"/>
    <x v="0"/>
  </r>
  <r>
    <d v="2016-12-25T00:00:00"/>
    <n v="12"/>
    <n v="55.35"/>
    <n v="55.38"/>
    <n v="34.799999999999997"/>
    <s v="23/12/2016"/>
    <x v="3"/>
    <n v="12"/>
    <n v="25"/>
    <s v="12-25"/>
    <x v="0"/>
  </r>
  <r>
    <d v="2016-12-26T00:00:00"/>
    <n v="72"/>
    <n v="64.91"/>
    <n v="64.959999999999994"/>
    <n v="45.48"/>
    <s v="23/12/2016"/>
    <x v="3"/>
    <n v="12"/>
    <n v="26"/>
    <s v="12-26"/>
    <x v="1"/>
  </r>
  <r>
    <d v="2016-12-27T00:00:00"/>
    <n v="63"/>
    <n v="62.29"/>
    <n v="62.72"/>
    <n v="52.02"/>
    <s v="23/12/2016"/>
    <x v="3"/>
    <n v="12"/>
    <n v="27"/>
    <s v="12-27"/>
    <x v="1"/>
  </r>
  <r>
    <d v="2016-12-28T00:00:00"/>
    <n v="71"/>
    <n v="62.15"/>
    <n v="62.32"/>
    <n v="46.66"/>
    <s v="23/12/2016"/>
    <x v="3"/>
    <n v="12"/>
    <n v="28"/>
    <s v="12-28"/>
    <x v="1"/>
  </r>
  <r>
    <d v="2016-12-29T00:00:00"/>
    <n v="92"/>
    <n v="61.13"/>
    <n v="61.13"/>
    <n v="32.47"/>
    <s v="23/12/2016"/>
    <x v="3"/>
    <n v="12"/>
    <n v="29"/>
    <s v="12-29"/>
    <x v="1"/>
  </r>
  <r>
    <d v="2017-01-01T00:00:00"/>
    <n v="49"/>
    <n v="60.11"/>
    <n v="61.39"/>
    <n v="45.97"/>
    <s v="01/01/2017"/>
    <x v="4"/>
    <n v="1"/>
    <n v="1"/>
    <s v="01-01"/>
    <x v="0"/>
  </r>
  <r>
    <d v="2017-01-02T00:00:00"/>
    <n v="67"/>
    <n v="61.8"/>
    <n v="62.09"/>
    <n v="50.24"/>
    <s v="01/01/2017"/>
    <x v="4"/>
    <n v="1"/>
    <n v="2"/>
    <s v="01-02"/>
    <x v="1"/>
  </r>
  <r>
    <d v="2017-01-03T00:00:00"/>
    <n v="65"/>
    <n v="61.77"/>
    <n v="62.08"/>
    <n v="50.3"/>
    <s v="01/01/2017"/>
    <x v="4"/>
    <n v="1"/>
    <n v="3"/>
    <s v="01-03"/>
    <x v="1"/>
  </r>
  <r>
    <d v="2017-01-04T00:00:00"/>
    <n v="57"/>
    <n v="60.58"/>
    <n v="60.96"/>
    <n v="48.4"/>
    <s v="01/01/2017"/>
    <x v="4"/>
    <n v="1"/>
    <n v="4"/>
    <s v="01-04"/>
    <x v="0"/>
  </r>
  <r>
    <d v="2017-01-05T00:00:00"/>
    <n v="53"/>
    <n v="62.76"/>
    <n v="62.94"/>
    <n v="48.53"/>
    <s v="01/01/2017"/>
    <x v="4"/>
    <n v="1"/>
    <n v="5"/>
    <s v="01-05"/>
    <x v="0"/>
  </r>
  <r>
    <d v="2017-01-06T00:00:00"/>
    <n v="44"/>
    <n v="60.65"/>
    <n v="60.82"/>
    <n v="41.04"/>
    <s v="01/01/2017"/>
    <x v="4"/>
    <n v="1"/>
    <n v="6"/>
    <s v="01-06"/>
    <x v="0"/>
  </r>
  <r>
    <d v="2017-01-07T00:00:00"/>
    <n v="38"/>
    <n v="57.52"/>
    <n v="57.72"/>
    <n v="42.53"/>
    <s v="01/01/2017"/>
    <x v="4"/>
    <n v="1"/>
    <n v="7"/>
    <s v="01-07"/>
    <x v="0"/>
  </r>
  <r>
    <d v="2017-01-08T00:00:00"/>
    <n v="49"/>
    <n v="59.04"/>
    <n v="59.05"/>
    <n v="30.04"/>
    <s v="08/01/2017"/>
    <x v="4"/>
    <n v="1"/>
    <n v="8"/>
    <s v="01-08"/>
    <x v="0"/>
  </r>
  <r>
    <d v="2017-01-09T00:00:00"/>
    <n v="45"/>
    <n v="60.98"/>
    <n v="61.23"/>
    <n v="48.64"/>
    <s v="08/01/2017"/>
    <x v="4"/>
    <n v="1"/>
    <n v="9"/>
    <s v="01-09"/>
    <x v="0"/>
  </r>
  <r>
    <d v="2017-01-10T00:00:00"/>
    <n v="40"/>
    <n v="59.07"/>
    <n v="59.28"/>
    <n v="45.92"/>
    <s v="08/01/2017"/>
    <x v="4"/>
    <n v="1"/>
    <n v="10"/>
    <s v="01-10"/>
    <x v="0"/>
  </r>
  <r>
    <d v="2017-01-11T00:00:00"/>
    <n v="51"/>
    <n v="59.13"/>
    <n v="59.56"/>
    <n v="49.31"/>
    <s v="08/01/2017"/>
    <x v="4"/>
    <n v="1"/>
    <n v="11"/>
    <s v="01-11"/>
    <x v="0"/>
  </r>
  <r>
    <d v="2017-01-12T00:00:00"/>
    <n v="54"/>
    <n v="59.11"/>
    <n v="59.56"/>
    <n v="49.21"/>
    <s v="08/01/2017"/>
    <x v="4"/>
    <n v="1"/>
    <n v="12"/>
    <s v="01-12"/>
    <x v="0"/>
  </r>
  <r>
    <d v="2017-01-13T00:00:00"/>
    <n v="59"/>
    <n v="60.88"/>
    <n v="61.54"/>
    <n v="51.69"/>
    <s v="08/01/2017"/>
    <x v="4"/>
    <n v="1"/>
    <n v="13"/>
    <s v="01-13"/>
    <x v="0"/>
  </r>
  <r>
    <d v="2017-01-14T00:00:00"/>
    <n v="49"/>
    <n v="60.06"/>
    <n v="60.16"/>
    <n v="42.24"/>
    <s v="08/01/2017"/>
    <x v="4"/>
    <n v="1"/>
    <n v="14"/>
    <s v="01-14"/>
    <x v="0"/>
  </r>
  <r>
    <d v="2017-01-15T00:00:00"/>
    <n v="85"/>
    <n v="62.96"/>
    <n v="63.03"/>
    <n v="45.37"/>
    <s v="15/01/2017"/>
    <x v="4"/>
    <n v="1"/>
    <n v="15"/>
    <s v="01-15"/>
    <x v="1"/>
  </r>
  <r>
    <d v="2017-01-16T00:00:00"/>
    <n v="59"/>
    <n v="60.97"/>
    <n v="61.08"/>
    <n v="45.25"/>
    <s v="15/01/2017"/>
    <x v="4"/>
    <n v="1"/>
    <n v="16"/>
    <s v="01-16"/>
    <x v="0"/>
  </r>
  <r>
    <d v="2017-01-17T00:00:00"/>
    <n v="60"/>
    <n v="61.12"/>
    <n v="62.35"/>
    <n v="56.28"/>
    <s v="15/01/2017"/>
    <x v="4"/>
    <n v="1"/>
    <n v="17"/>
    <s v="01-17"/>
    <x v="0"/>
  </r>
  <r>
    <d v="2017-01-18T00:00:00"/>
    <m/>
    <m/>
    <m/>
    <m/>
    <s v="15/01/2017"/>
    <x v="4"/>
    <n v="1"/>
    <n v="18"/>
    <s v="01-18"/>
    <x v="2"/>
  </r>
  <r>
    <d v="2017-01-19T00:00:00"/>
    <n v="55"/>
    <n v="60.9"/>
    <n v="61.15"/>
    <n v="48.21"/>
    <s v="15/01/2017"/>
    <x v="4"/>
    <n v="1"/>
    <n v="19"/>
    <s v="01-19"/>
    <x v="0"/>
  </r>
  <r>
    <d v="2017-01-20T00:00:00"/>
    <n v="58"/>
    <n v="60.53"/>
    <n v="60.8"/>
    <n v="48.47"/>
    <s v="15/01/2017"/>
    <x v="4"/>
    <n v="1"/>
    <n v="20"/>
    <s v="01-20"/>
    <x v="0"/>
  </r>
  <r>
    <d v="2017-01-21T00:00:00"/>
    <n v="37"/>
    <n v="58.44"/>
    <n v="59.14"/>
    <n v="48.15"/>
    <s v="15/01/2017"/>
    <x v="4"/>
    <n v="1"/>
    <n v="21"/>
    <s v="01-21"/>
    <x v="0"/>
  </r>
  <r>
    <d v="2017-01-22T00:00:00"/>
    <n v="62"/>
    <n v="61.57"/>
    <n v="61.74"/>
    <n v="46.38"/>
    <s v="22/01/2017"/>
    <x v="4"/>
    <n v="1"/>
    <n v="22"/>
    <s v="01-22"/>
    <x v="1"/>
  </r>
  <r>
    <d v="2017-01-23T00:00:00"/>
    <n v="62"/>
    <n v="61.31"/>
    <n v="61.53"/>
    <n v="48.39"/>
    <s v="22/01/2017"/>
    <x v="4"/>
    <n v="1"/>
    <n v="23"/>
    <s v="01-23"/>
    <x v="1"/>
  </r>
  <r>
    <d v="2017-01-24T00:00:00"/>
    <n v="55"/>
    <n v="60.77"/>
    <n v="61.06"/>
    <n v="46.33"/>
    <s v="22/01/2017"/>
    <x v="4"/>
    <n v="1"/>
    <n v="24"/>
    <s v="01-24"/>
    <x v="0"/>
  </r>
  <r>
    <d v="2017-01-25T00:00:00"/>
    <n v="57"/>
    <n v="61.03"/>
    <n v="61.17"/>
    <n v="45.94"/>
    <s v="22/01/2017"/>
    <x v="4"/>
    <n v="1"/>
    <n v="25"/>
    <s v="01-25"/>
    <x v="0"/>
  </r>
  <r>
    <d v="2017-01-26T00:00:00"/>
    <m/>
    <m/>
    <m/>
    <m/>
    <s v="22/01/2017"/>
    <x v="4"/>
    <n v="1"/>
    <n v="26"/>
    <s v="01-26"/>
    <x v="2"/>
  </r>
  <r>
    <d v="2017-01-27T00:00:00"/>
    <m/>
    <m/>
    <m/>
    <m/>
    <s v="22/01/2017"/>
    <x v="4"/>
    <n v="1"/>
    <n v="27"/>
    <s v="01-27"/>
    <x v="2"/>
  </r>
  <r>
    <d v="2017-01-28T00:00:00"/>
    <m/>
    <m/>
    <m/>
    <m/>
    <s v="22/01/2017"/>
    <x v="4"/>
    <n v="1"/>
    <n v="28"/>
    <s v="01-28"/>
    <x v="2"/>
  </r>
  <r>
    <d v="2017-01-29T00:00:00"/>
    <m/>
    <m/>
    <m/>
    <m/>
    <s v="29/01/2017"/>
    <x v="4"/>
    <n v="1"/>
    <n v="29"/>
    <s v="01-29"/>
    <x v="2"/>
  </r>
  <r>
    <d v="2017-01-30T00:00:00"/>
    <m/>
    <m/>
    <m/>
    <m/>
    <s v="29/01/2017"/>
    <x v="4"/>
    <n v="1"/>
    <n v="30"/>
    <s v="01-30"/>
    <x v="2"/>
  </r>
  <r>
    <d v="2017-01-31T00:00:00"/>
    <m/>
    <m/>
    <m/>
    <m/>
    <s v="29/01/2017"/>
    <x v="4"/>
    <n v="1"/>
    <n v="31"/>
    <s v="01-31"/>
    <x v="2"/>
  </r>
  <r>
    <d v="2017-02-01T00:00:00"/>
    <n v="58"/>
    <n v="59.96"/>
    <n v="59.99"/>
    <n v="38.299999999999997"/>
    <s v="29/01/2017"/>
    <x v="4"/>
    <n v="2"/>
    <n v="1"/>
    <s v="02-01"/>
    <x v="0"/>
  </r>
  <r>
    <d v="2017-02-02T00:00:00"/>
    <n v="65"/>
    <n v="60.49"/>
    <n v="60.71"/>
    <n v="47.49"/>
    <s v="29/01/2017"/>
    <x v="4"/>
    <n v="2"/>
    <n v="2"/>
    <s v="02-02"/>
    <x v="1"/>
  </r>
  <r>
    <d v="2017-02-03T00:00:00"/>
    <n v="78"/>
    <n v="62.66"/>
    <n v="62.87"/>
    <n v="48.18"/>
    <s v="29/01/2017"/>
    <x v="4"/>
    <n v="2"/>
    <n v="3"/>
    <s v="02-03"/>
    <x v="1"/>
  </r>
  <r>
    <d v="2017-02-04T00:00:00"/>
    <n v="35"/>
    <n v="61.19"/>
    <n v="61.32"/>
    <n v="41.29"/>
    <s v="29/01/2017"/>
    <x v="4"/>
    <n v="2"/>
    <n v="4"/>
    <s v="02-04"/>
    <x v="0"/>
  </r>
  <r>
    <d v="2017-02-05T00:00:00"/>
    <n v="34"/>
    <n v="57.75"/>
    <n v="58.51"/>
    <n v="50.56"/>
    <s v="05/02/2017"/>
    <x v="4"/>
    <n v="2"/>
    <n v="5"/>
    <s v="02-05"/>
    <x v="0"/>
  </r>
  <r>
    <d v="2017-02-06T00:00:00"/>
    <n v="83"/>
    <n v="65.67"/>
    <n v="65.97"/>
    <n v="54.22"/>
    <s v="05/02/2017"/>
    <x v="4"/>
    <n v="2"/>
    <n v="6"/>
    <s v="02-06"/>
    <x v="1"/>
  </r>
  <r>
    <d v="2017-02-07T00:00:00"/>
    <n v="49"/>
    <n v="59.97"/>
    <n v="60.28"/>
    <n v="48.33"/>
    <s v="05/02/2017"/>
    <x v="4"/>
    <n v="2"/>
    <n v="7"/>
    <s v="02-07"/>
    <x v="0"/>
  </r>
  <r>
    <d v="2017-02-08T00:00:00"/>
    <n v="55"/>
    <n v="59.48"/>
    <n v="59.64"/>
    <n v="44.13"/>
    <s v="05/02/2017"/>
    <x v="4"/>
    <n v="2"/>
    <n v="8"/>
    <s v="02-08"/>
    <x v="0"/>
  </r>
  <r>
    <d v="2017-02-09T00:00:00"/>
    <n v="72"/>
    <n v="61.62"/>
    <n v="61.81"/>
    <n v="48.13"/>
    <s v="05/02/2017"/>
    <x v="4"/>
    <n v="2"/>
    <n v="9"/>
    <s v="02-09"/>
    <x v="1"/>
  </r>
  <r>
    <d v="2017-02-10T00:00:00"/>
    <n v="69"/>
    <n v="61.33"/>
    <n v="61.46"/>
    <n v="46.12"/>
    <s v="05/02/2017"/>
    <x v="4"/>
    <n v="2"/>
    <n v="10"/>
    <s v="02-10"/>
    <x v="1"/>
  </r>
  <r>
    <d v="2017-02-11T00:00:00"/>
    <n v="38"/>
    <n v="60.06"/>
    <n v="60.45"/>
    <n v="49.87"/>
    <s v="05/02/2017"/>
    <x v="4"/>
    <n v="2"/>
    <n v="11"/>
    <s v="02-11"/>
    <x v="0"/>
  </r>
  <r>
    <d v="2017-02-12T00:00:00"/>
    <n v="45"/>
    <n v="59.87"/>
    <n v="59.87"/>
    <n v="31.46"/>
    <s v="12/02/2017"/>
    <x v="4"/>
    <n v="2"/>
    <n v="12"/>
    <s v="02-12"/>
    <x v="0"/>
  </r>
  <r>
    <d v="2017-02-13T00:00:00"/>
    <n v="62"/>
    <n v="60.63"/>
    <n v="60.75"/>
    <n v="45.1"/>
    <s v="12/02/2017"/>
    <x v="4"/>
    <n v="2"/>
    <n v="13"/>
    <s v="02-13"/>
    <x v="1"/>
  </r>
  <r>
    <d v="2017-02-14T00:00:00"/>
    <n v="54"/>
    <n v="60.71"/>
    <n v="60.93"/>
    <n v="47.88"/>
    <s v="12/02/2017"/>
    <x v="4"/>
    <n v="2"/>
    <n v="14"/>
    <s v="02-14"/>
    <x v="0"/>
  </r>
  <r>
    <d v="2017-02-15T00:00:00"/>
    <n v="67"/>
    <n v="62"/>
    <n v="62.29"/>
    <n v="49.21"/>
    <s v="12/02/2017"/>
    <x v="4"/>
    <n v="2"/>
    <n v="15"/>
    <s v="02-15"/>
    <x v="1"/>
  </r>
  <r>
    <d v="2017-02-16T00:00:00"/>
    <n v="64"/>
    <n v="60.63"/>
    <n v="61.83"/>
    <n v="48.99"/>
    <s v="12/02/2017"/>
    <x v="4"/>
    <n v="2"/>
    <n v="16"/>
    <s v="02-16"/>
    <x v="1"/>
  </r>
  <r>
    <d v="2017-02-17T00:00:00"/>
    <n v="58"/>
    <n v="60.98"/>
    <n v="61.81"/>
    <n v="47.81"/>
    <s v="12/02/2017"/>
    <x v="4"/>
    <n v="2"/>
    <n v="17"/>
    <s v="02-17"/>
    <x v="0"/>
  </r>
  <r>
    <d v="2017-02-18T00:00:00"/>
    <n v="38"/>
    <n v="58.99"/>
    <n v="59.15"/>
    <n v="38.86"/>
    <s v="12/02/2017"/>
    <x v="4"/>
    <n v="2"/>
    <n v="18"/>
    <s v="02-18"/>
    <x v="0"/>
  </r>
  <r>
    <d v="2017-02-19T00:00:00"/>
    <n v="56"/>
    <n v="60.79"/>
    <n v="60.96"/>
    <n v="46.95"/>
    <s v="19/02/2017"/>
    <x v="4"/>
    <n v="2"/>
    <n v="19"/>
    <s v="02-19"/>
    <x v="0"/>
  </r>
  <r>
    <d v="2017-02-20T00:00:00"/>
    <n v="59"/>
    <n v="61.48"/>
    <n v="61.58"/>
    <n v="45.26"/>
    <s v="19/02/2017"/>
    <x v="4"/>
    <n v="2"/>
    <n v="20"/>
    <s v="02-20"/>
    <x v="0"/>
  </r>
  <r>
    <d v="2017-02-21T00:00:00"/>
    <n v="58"/>
    <n v="61.7"/>
    <n v="61.82"/>
    <n v="46.14"/>
    <s v="19/02/2017"/>
    <x v="4"/>
    <n v="2"/>
    <n v="21"/>
    <s v="02-21"/>
    <x v="0"/>
  </r>
  <r>
    <d v="2017-02-22T00:00:00"/>
    <n v="77"/>
    <n v="63.11"/>
    <n v="63.23"/>
    <n v="47.37"/>
    <s v="19/02/2017"/>
    <x v="4"/>
    <n v="2"/>
    <n v="22"/>
    <s v="02-22"/>
    <x v="1"/>
  </r>
  <r>
    <d v="2017-02-23T00:00:00"/>
    <n v="69"/>
    <n v="61.66"/>
    <n v="63.82"/>
    <n v="53.3"/>
    <s v="19/02/2017"/>
    <x v="4"/>
    <n v="2"/>
    <n v="23"/>
    <s v="02-23"/>
    <x v="1"/>
  </r>
  <r>
    <d v="2017-02-24T00:00:00"/>
    <n v="78"/>
    <n v="64.900000000000006"/>
    <n v="65.010000000000005"/>
    <n v="49.09"/>
    <s v="19/02/2017"/>
    <x v="4"/>
    <n v="2"/>
    <n v="24"/>
    <s v="02-24"/>
    <x v="1"/>
  </r>
  <r>
    <d v="2017-02-25T00:00:00"/>
    <m/>
    <m/>
    <m/>
    <m/>
    <s v="19/02/2017"/>
    <x v="4"/>
    <n v="2"/>
    <n v="25"/>
    <s v="02-25"/>
    <x v="2"/>
  </r>
  <r>
    <d v="2017-02-26T00:00:00"/>
    <m/>
    <m/>
    <m/>
    <m/>
    <s v="26/02/2017"/>
    <x v="4"/>
    <n v="2"/>
    <n v="26"/>
    <s v="02-26"/>
    <x v="2"/>
  </r>
  <r>
    <d v="2017-02-27T00:00:00"/>
    <m/>
    <m/>
    <m/>
    <m/>
    <s v="26/02/2017"/>
    <x v="4"/>
    <n v="2"/>
    <n v="27"/>
    <s v="02-27"/>
    <x v="2"/>
  </r>
  <r>
    <d v="2017-02-28T00:00:00"/>
    <m/>
    <m/>
    <m/>
    <m/>
    <s v="26/02/2017"/>
    <x v="4"/>
    <n v="2"/>
    <n v="28"/>
    <s v="02-28"/>
    <x v="2"/>
  </r>
  <r>
    <d v="2017-03-01T00:00:00"/>
    <n v="46"/>
    <n v="60.07"/>
    <n v="61.01"/>
    <n v="50.61"/>
    <s v="26/02/2017"/>
    <x v="4"/>
    <n v="3"/>
    <n v="1"/>
    <s v="03-01"/>
    <x v="0"/>
  </r>
  <r>
    <d v="2017-03-02T00:00:00"/>
    <n v="69"/>
    <n v="64.34"/>
    <n v="64.430000000000007"/>
    <n v="42.36"/>
    <s v="26/02/2017"/>
    <x v="4"/>
    <n v="3"/>
    <n v="2"/>
    <s v="03-02"/>
    <x v="1"/>
  </r>
  <r>
    <d v="2017-03-03T00:00:00"/>
    <n v="75"/>
    <n v="64.31"/>
    <n v="64.489999999999995"/>
    <n v="48.55"/>
    <s v="26/02/2017"/>
    <x v="4"/>
    <n v="3"/>
    <n v="3"/>
    <s v="03-03"/>
    <x v="1"/>
  </r>
  <r>
    <d v="2017-03-04T00:00:00"/>
    <n v="72"/>
    <n v="62.26"/>
    <n v="63.65"/>
    <n v="48.28"/>
    <s v="26/02/2017"/>
    <x v="4"/>
    <n v="3"/>
    <n v="4"/>
    <s v="03-04"/>
    <x v="1"/>
  </r>
  <r>
    <d v="2017-03-05T00:00:00"/>
    <m/>
    <m/>
    <m/>
    <m/>
    <s v="05/03/2017"/>
    <x v="4"/>
    <n v="3"/>
    <n v="5"/>
    <s v="03-05"/>
    <x v="2"/>
  </r>
  <r>
    <d v="2017-03-06T00:00:00"/>
    <n v="65"/>
    <n v="61.83"/>
    <n v="62.06"/>
    <n v="47.19"/>
    <s v="05/03/2017"/>
    <x v="4"/>
    <n v="3"/>
    <n v="6"/>
    <s v="03-06"/>
    <x v="1"/>
  </r>
  <r>
    <d v="2017-03-07T00:00:00"/>
    <m/>
    <m/>
    <m/>
    <m/>
    <s v="05/03/2017"/>
    <x v="4"/>
    <n v="3"/>
    <n v="7"/>
    <s v="03-07"/>
    <x v="2"/>
  </r>
  <r>
    <d v="2017-03-08T00:00:00"/>
    <m/>
    <m/>
    <m/>
    <m/>
    <s v="05/03/2017"/>
    <x v="4"/>
    <n v="3"/>
    <n v="8"/>
    <s v="03-08"/>
    <x v="2"/>
  </r>
  <r>
    <d v="2017-03-09T00:00:00"/>
    <m/>
    <m/>
    <m/>
    <m/>
    <s v="05/03/2017"/>
    <x v="4"/>
    <n v="3"/>
    <n v="9"/>
    <s v="03-09"/>
    <x v="2"/>
  </r>
  <r>
    <d v="2017-03-10T00:00:00"/>
    <n v="48"/>
    <n v="59.79"/>
    <n v="59.92"/>
    <n v="44.4"/>
    <s v="05/03/2017"/>
    <x v="4"/>
    <n v="3"/>
    <n v="10"/>
    <s v="03-10"/>
    <x v="0"/>
  </r>
  <r>
    <d v="2017-03-11T00:00:00"/>
    <n v="51"/>
    <n v="58.69"/>
    <n v="58.99"/>
    <n v="47.21"/>
    <s v="05/03/2017"/>
    <x v="4"/>
    <n v="3"/>
    <n v="11"/>
    <s v="03-11"/>
    <x v="0"/>
  </r>
  <r>
    <d v="2017-03-12T00:00:00"/>
    <n v="62"/>
    <n v="60.45"/>
    <n v="60.48"/>
    <n v="37.880000000000003"/>
    <s v="12/03/2017"/>
    <x v="4"/>
    <n v="3"/>
    <n v="12"/>
    <s v="03-12"/>
    <x v="1"/>
  </r>
  <r>
    <d v="2017-03-13T00:00:00"/>
    <n v="76"/>
    <n v="61.48"/>
    <n v="61.76"/>
    <n v="49.33"/>
    <s v="12/03/2017"/>
    <x v="4"/>
    <n v="3"/>
    <n v="13"/>
    <s v="03-13"/>
    <x v="1"/>
  </r>
  <r>
    <d v="2017-03-14T00:00:00"/>
    <n v="72"/>
    <n v="61.22"/>
    <n v="61.46"/>
    <n v="48.15"/>
    <s v="12/03/2017"/>
    <x v="4"/>
    <n v="3"/>
    <n v="14"/>
    <s v="03-14"/>
    <x v="1"/>
  </r>
  <r>
    <d v="2017-03-15T00:00:00"/>
    <n v="63"/>
    <n v="60.06"/>
    <n v="60.48"/>
    <n v="49.82"/>
    <s v="12/03/2017"/>
    <x v="4"/>
    <n v="3"/>
    <n v="15"/>
    <s v="03-15"/>
    <x v="1"/>
  </r>
  <r>
    <d v="2017-03-16T00:00:00"/>
    <n v="63"/>
    <n v="60.76"/>
    <n v="60.82"/>
    <n v="41.66"/>
    <s v="12/03/2017"/>
    <x v="4"/>
    <n v="3"/>
    <n v="16"/>
    <s v="03-16"/>
    <x v="1"/>
  </r>
  <r>
    <d v="2017-03-17T00:00:00"/>
    <n v="55"/>
    <n v="60.96"/>
    <n v="61"/>
    <n v="39.229999999999997"/>
    <s v="12/03/2017"/>
    <x v="4"/>
    <n v="3"/>
    <n v="17"/>
    <s v="03-17"/>
    <x v="0"/>
  </r>
  <r>
    <d v="2017-03-18T00:00:00"/>
    <n v="46"/>
    <n v="60.84"/>
    <n v="61.87"/>
    <n v="48.7"/>
    <s v="12/03/2017"/>
    <x v="4"/>
    <n v="3"/>
    <n v="18"/>
    <s v="03-18"/>
    <x v="0"/>
  </r>
  <r>
    <d v="2017-03-19T00:00:00"/>
    <n v="92"/>
    <n v="65.760000000000005"/>
    <n v="65.94"/>
    <n v="51.57"/>
    <s v="19/03/2017"/>
    <x v="4"/>
    <n v="3"/>
    <n v="19"/>
    <s v="03-19"/>
    <x v="1"/>
  </r>
  <r>
    <d v="2017-03-20T00:00:00"/>
    <n v="90"/>
    <n v="62.45"/>
    <n v="62.48"/>
    <n v="41.75"/>
    <s v="19/03/2017"/>
    <x v="4"/>
    <n v="3"/>
    <n v="20"/>
    <s v="03-20"/>
    <x v="1"/>
  </r>
  <r>
    <d v="2017-03-21T00:00:00"/>
    <n v="84"/>
    <n v="60.28"/>
    <n v="60.87"/>
    <n v="51.88"/>
    <s v="19/03/2017"/>
    <x v="4"/>
    <n v="3"/>
    <n v="21"/>
    <s v="03-21"/>
    <x v="1"/>
  </r>
  <r>
    <d v="2017-03-22T00:00:00"/>
    <n v="72"/>
    <n v="61.33"/>
    <n v="62.23"/>
    <n v="49.46"/>
    <s v="19/03/2017"/>
    <x v="4"/>
    <n v="3"/>
    <n v="22"/>
    <s v="03-22"/>
    <x v="1"/>
  </r>
  <r>
    <d v="2017-03-23T00:00:00"/>
    <n v="77"/>
    <n v="61.66"/>
    <n v="61.78"/>
    <n v="46.22"/>
    <s v="19/03/2017"/>
    <x v="4"/>
    <n v="3"/>
    <n v="23"/>
    <s v="03-23"/>
    <x v="1"/>
  </r>
  <r>
    <d v="2017-03-24T00:00:00"/>
    <n v="77"/>
    <n v="65.37"/>
    <n v="65.45"/>
    <n v="48.1"/>
    <s v="19/03/2017"/>
    <x v="4"/>
    <n v="3"/>
    <n v="24"/>
    <s v="03-24"/>
    <x v="1"/>
  </r>
  <r>
    <d v="2017-03-25T00:00:00"/>
    <n v="50"/>
    <n v="60.07"/>
    <n v="60.13"/>
    <n v="41.96"/>
    <s v="19/03/2017"/>
    <x v="4"/>
    <n v="3"/>
    <n v="25"/>
    <s v="03-25"/>
    <x v="0"/>
  </r>
  <r>
    <d v="2017-03-26T00:00:00"/>
    <n v="73"/>
    <n v="61.15"/>
    <n v="61.29"/>
    <n v="46.47"/>
    <s v="26/03/2017"/>
    <x v="4"/>
    <n v="3"/>
    <n v="26"/>
    <s v="03-26"/>
    <x v="1"/>
  </r>
  <r>
    <d v="2017-03-27T00:00:00"/>
    <n v="77"/>
    <n v="60.73"/>
    <n v="60.86"/>
    <n v="45.71"/>
    <s v="26/03/2017"/>
    <x v="4"/>
    <n v="3"/>
    <n v="27"/>
    <s v="03-27"/>
    <x v="1"/>
  </r>
  <r>
    <d v="2017-03-28T00:00:00"/>
    <n v="94"/>
    <n v="62.94"/>
    <n v="63"/>
    <n v="44.53"/>
    <s v="26/03/2017"/>
    <x v="4"/>
    <n v="3"/>
    <n v="28"/>
    <s v="03-28"/>
    <x v="1"/>
  </r>
  <r>
    <d v="2017-03-29T00:00:00"/>
    <n v="71"/>
    <n v="61.31"/>
    <n v="61.48"/>
    <n v="47.26"/>
    <s v="26/03/2017"/>
    <x v="4"/>
    <n v="3"/>
    <n v="29"/>
    <s v="03-29"/>
    <x v="1"/>
  </r>
  <r>
    <d v="2017-03-30T00:00:00"/>
    <n v="89"/>
    <n v="62.72"/>
    <n v="62.75"/>
    <n v="41.61"/>
    <s v="26/03/2017"/>
    <x v="4"/>
    <n v="3"/>
    <n v="30"/>
    <s v="03-30"/>
    <x v="1"/>
  </r>
  <r>
    <d v="2017-03-31T00:00:00"/>
    <m/>
    <m/>
    <m/>
    <m/>
    <s v="26/03/2017"/>
    <x v="4"/>
    <n v="3"/>
    <n v="31"/>
    <s v="03-31"/>
    <x v="2"/>
  </r>
  <r>
    <d v="2017-04-01T00:00:00"/>
    <n v="62"/>
    <n v="60.89"/>
    <n v="60.98"/>
    <n v="44.19"/>
    <s v="26/03/2017"/>
    <x v="4"/>
    <n v="4"/>
    <n v="1"/>
    <s v="04-01"/>
    <x v="1"/>
  </r>
  <r>
    <d v="2017-04-02T00:00:00"/>
    <n v="66"/>
    <n v="61.58"/>
    <n v="61.64"/>
    <n v="43.1"/>
    <s v="02/04/2017"/>
    <x v="4"/>
    <n v="4"/>
    <n v="2"/>
    <s v="04-02"/>
    <x v="1"/>
  </r>
  <r>
    <d v="2017-04-03T00:00:00"/>
    <n v="82"/>
    <n v="62.47"/>
    <n v="62.63"/>
    <n v="47.31"/>
    <s v="02/04/2017"/>
    <x v="4"/>
    <n v="4"/>
    <n v="3"/>
    <s v="04-03"/>
    <x v="1"/>
  </r>
  <r>
    <d v="2017-04-04T00:00:00"/>
    <n v="78"/>
    <n v="62.65"/>
    <n v="62.86"/>
    <n v="48.99"/>
    <s v="02/04/2017"/>
    <x v="4"/>
    <n v="4"/>
    <n v="4"/>
    <s v="04-04"/>
    <x v="1"/>
  </r>
  <r>
    <d v="2017-04-05T00:00:00"/>
    <n v="74"/>
    <n v="62.94"/>
    <n v="63.15"/>
    <n v="48.21"/>
    <s v="02/04/2017"/>
    <x v="4"/>
    <n v="4"/>
    <n v="5"/>
    <s v="04-05"/>
    <x v="1"/>
  </r>
  <r>
    <d v="2017-04-06T00:00:00"/>
    <n v="65"/>
    <n v="61.49"/>
    <n v="61.62"/>
    <n v="46.18"/>
    <s v="02/04/2017"/>
    <x v="4"/>
    <n v="4"/>
    <n v="6"/>
    <s v="04-06"/>
    <x v="1"/>
  </r>
  <r>
    <d v="2017-04-07T00:00:00"/>
    <n v="85"/>
    <n v="63.07"/>
    <n v="63.38"/>
    <n v="47.72"/>
    <s v="02/04/2017"/>
    <x v="4"/>
    <n v="4"/>
    <n v="7"/>
    <s v="04-07"/>
    <x v="1"/>
  </r>
  <r>
    <d v="2017-04-08T00:00:00"/>
    <n v="63"/>
    <n v="61.38"/>
    <n v="61.53"/>
    <n v="42.87"/>
    <s v="02/04/2017"/>
    <x v="4"/>
    <n v="4"/>
    <n v="8"/>
    <s v="04-08"/>
    <x v="1"/>
  </r>
  <r>
    <d v="2017-04-09T00:00:00"/>
    <n v="64"/>
    <n v="61.4"/>
    <n v="61.62"/>
    <n v="47.41"/>
    <s v="09/04/2017"/>
    <x v="4"/>
    <n v="4"/>
    <n v="9"/>
    <s v="04-09"/>
    <x v="1"/>
  </r>
  <r>
    <d v="2017-04-10T00:00:00"/>
    <n v="73"/>
    <n v="62.1"/>
    <n v="62.43"/>
    <n v="51.08"/>
    <s v="09/04/2017"/>
    <x v="4"/>
    <n v="4"/>
    <n v="10"/>
    <s v="04-10"/>
    <x v="1"/>
  </r>
  <r>
    <d v="2017-04-11T00:00:00"/>
    <n v="63"/>
    <n v="63.93"/>
    <n v="64.040000000000006"/>
    <n v="47.97"/>
    <s v="09/04/2017"/>
    <x v="4"/>
    <n v="4"/>
    <n v="11"/>
    <s v="04-11"/>
    <x v="0"/>
  </r>
  <r>
    <d v="2017-04-12T00:00:00"/>
    <n v="91"/>
    <n v="63.12"/>
    <n v="63.28"/>
    <n v="48.6"/>
    <s v="09/04/2017"/>
    <x v="4"/>
    <n v="4"/>
    <n v="12"/>
    <s v="04-12"/>
    <x v="1"/>
  </r>
  <r>
    <d v="2017-04-13T00:00:00"/>
    <n v="79"/>
    <n v="62.82"/>
    <n v="62.95"/>
    <n v="47.37"/>
    <s v="09/04/2017"/>
    <x v="4"/>
    <n v="4"/>
    <n v="13"/>
    <s v="04-13"/>
    <x v="1"/>
  </r>
  <r>
    <d v="2017-04-14T00:00:00"/>
    <n v="78"/>
    <n v="63.11"/>
    <n v="63.45"/>
    <n v="45.72"/>
    <s v="09/04/2017"/>
    <x v="4"/>
    <n v="4"/>
    <n v="14"/>
    <s v="04-14"/>
    <x v="1"/>
  </r>
  <r>
    <d v="2017-04-15T00:00:00"/>
    <n v="76"/>
    <n v="64.14"/>
    <n v="64.39"/>
    <n v="44.65"/>
    <s v="09/04/2017"/>
    <x v="4"/>
    <n v="4"/>
    <n v="15"/>
    <s v="04-15"/>
    <x v="1"/>
  </r>
  <r>
    <d v="2017-04-16T00:00:00"/>
    <n v="65"/>
    <n v="62.19"/>
    <n v="62.38"/>
    <n v="47.79"/>
    <s v="16/04/2017"/>
    <x v="4"/>
    <n v="4"/>
    <n v="16"/>
    <s v="04-16"/>
    <x v="1"/>
  </r>
  <r>
    <d v="2017-04-17T00:00:00"/>
    <n v="83"/>
    <n v="62.56"/>
    <n v="62.57"/>
    <n v="30.84"/>
    <s v="16/04/2017"/>
    <x v="4"/>
    <n v="4"/>
    <n v="17"/>
    <s v="04-17"/>
    <x v="1"/>
  </r>
  <r>
    <d v="2017-04-18T00:00:00"/>
    <n v="82"/>
    <n v="63.43"/>
    <n v="63.76"/>
    <n v="52.47"/>
    <s v="16/04/2017"/>
    <x v="4"/>
    <n v="4"/>
    <n v="18"/>
    <s v="04-18"/>
    <x v="1"/>
  </r>
  <r>
    <d v="2017-04-19T00:00:00"/>
    <n v="82"/>
    <n v="61.56"/>
    <n v="61.84"/>
    <n v="49.52"/>
    <s v="16/04/2017"/>
    <x v="4"/>
    <n v="4"/>
    <n v="19"/>
    <s v="04-19"/>
    <x v="1"/>
  </r>
  <r>
    <d v="2017-04-20T00:00:00"/>
    <n v="83"/>
    <n v="61.61"/>
    <n v="61.95"/>
    <n v="50.37"/>
    <s v="16/04/2017"/>
    <x v="4"/>
    <n v="4"/>
    <n v="20"/>
    <s v="04-20"/>
    <x v="1"/>
  </r>
  <r>
    <d v="2017-04-21T00:00:00"/>
    <n v="74"/>
    <n v="61.43"/>
    <n v="61.65"/>
    <n v="48.72"/>
    <s v="16/04/2017"/>
    <x v="4"/>
    <n v="4"/>
    <n v="21"/>
    <s v="04-21"/>
    <x v="1"/>
  </r>
  <r>
    <d v="2017-04-22T00:00:00"/>
    <n v="77"/>
    <n v="62.08"/>
    <n v="62.09"/>
    <n v="36.020000000000003"/>
    <s v="16/04/2017"/>
    <x v="4"/>
    <n v="4"/>
    <n v="22"/>
    <s v="04-22"/>
    <x v="1"/>
  </r>
  <r>
    <d v="2017-04-23T00:00:00"/>
    <n v="65"/>
    <n v="61.56"/>
    <n v="61.63"/>
    <n v="43.58"/>
    <s v="23/04/2017"/>
    <x v="4"/>
    <n v="4"/>
    <n v="23"/>
    <s v="04-23"/>
    <x v="1"/>
  </r>
  <r>
    <d v="2017-04-24T00:00:00"/>
    <n v="65"/>
    <n v="62.31"/>
    <n v="62.36"/>
    <n v="42.27"/>
    <s v="23/04/2017"/>
    <x v="4"/>
    <n v="4"/>
    <n v="24"/>
    <s v="04-24"/>
    <x v="1"/>
  </r>
  <r>
    <d v="2017-04-25T00:00:00"/>
    <n v="68"/>
    <n v="61.82"/>
    <n v="62.51"/>
    <n v="54.2"/>
    <s v="23/04/2017"/>
    <x v="4"/>
    <n v="4"/>
    <n v="25"/>
    <s v="04-25"/>
    <x v="1"/>
  </r>
  <r>
    <d v="2017-04-26T00:00:00"/>
    <n v="76"/>
    <n v="62.51"/>
    <n v="62.69"/>
    <n v="48.12"/>
    <s v="23/04/2017"/>
    <x v="4"/>
    <n v="4"/>
    <n v="26"/>
    <s v="04-26"/>
    <x v="1"/>
  </r>
  <r>
    <d v="2017-04-27T00:00:00"/>
    <n v="82"/>
    <n v="62.78"/>
    <n v="63.12"/>
    <n v="47.96"/>
    <s v="23/04/2017"/>
    <x v="4"/>
    <n v="4"/>
    <n v="27"/>
    <s v="04-27"/>
    <x v="1"/>
  </r>
  <r>
    <d v="2017-04-28T00:00:00"/>
    <n v="94"/>
    <n v="64.22"/>
    <n v="64.349999999999994"/>
    <n v="48.98"/>
    <s v="23/04/2017"/>
    <x v="4"/>
    <n v="4"/>
    <n v="28"/>
    <s v="04-28"/>
    <x v="1"/>
  </r>
  <r>
    <d v="2017-04-29T00:00:00"/>
    <n v="63"/>
    <n v="61.66"/>
    <n v="61.98"/>
    <n v="49.56"/>
    <s v="23/04/2017"/>
    <x v="4"/>
    <n v="4"/>
    <n v="29"/>
    <s v="04-29"/>
    <x v="1"/>
  </r>
  <r>
    <d v="2017-04-30T00:00:00"/>
    <n v="58"/>
    <n v="60.4"/>
    <n v="60.44"/>
    <n v="40.299999999999997"/>
    <s v="30/04/2017"/>
    <x v="4"/>
    <n v="4"/>
    <n v="30"/>
    <s v="04-30"/>
    <x v="0"/>
  </r>
  <r>
    <d v="2017-05-01T00:00:00"/>
    <n v="80"/>
    <n v="61.75"/>
    <n v="61.82"/>
    <n v="43.59"/>
    <s v="30/04/2017"/>
    <x v="4"/>
    <n v="5"/>
    <n v="1"/>
    <s v="05-01"/>
    <x v="1"/>
  </r>
  <r>
    <d v="2017-05-02T00:00:00"/>
    <n v="74"/>
    <n v="62.23"/>
    <n v="62.39"/>
    <n v="47.97"/>
    <s v="30/04/2017"/>
    <x v="4"/>
    <n v="5"/>
    <n v="2"/>
    <s v="05-02"/>
    <x v="1"/>
  </r>
  <r>
    <d v="2017-05-03T00:00:00"/>
    <n v="77"/>
    <n v="62.55"/>
    <n v="62.8"/>
    <n v="50.17"/>
    <s v="30/04/2017"/>
    <x v="4"/>
    <n v="5"/>
    <n v="3"/>
    <s v="05-03"/>
    <x v="1"/>
  </r>
  <r>
    <d v="2017-05-04T00:00:00"/>
    <n v="76"/>
    <n v="63.99"/>
    <n v="64.11"/>
    <n v="47.21"/>
    <s v="30/04/2017"/>
    <x v="4"/>
    <n v="5"/>
    <n v="4"/>
    <s v="05-04"/>
    <x v="1"/>
  </r>
  <r>
    <d v="2017-05-05T00:00:00"/>
    <n v="91"/>
    <n v="63.72"/>
    <n v="63.88"/>
    <n v="49.47"/>
    <s v="30/04/2017"/>
    <x v="4"/>
    <n v="5"/>
    <n v="5"/>
    <s v="05-05"/>
    <x v="1"/>
  </r>
  <r>
    <d v="2017-05-06T00:00:00"/>
    <n v="66"/>
    <n v="62.44"/>
    <n v="62.71"/>
    <n v="49.73"/>
    <s v="30/04/2017"/>
    <x v="4"/>
    <n v="5"/>
    <n v="6"/>
    <s v="05-06"/>
    <x v="1"/>
  </r>
  <r>
    <d v="2017-05-07T00:00:00"/>
    <m/>
    <m/>
    <m/>
    <m/>
    <s v="07/05/2017"/>
    <x v="4"/>
    <n v="5"/>
    <n v="7"/>
    <s v="05-07"/>
    <x v="2"/>
  </r>
  <r>
    <d v="2017-05-08T00:00:00"/>
    <m/>
    <m/>
    <m/>
    <m/>
    <s v="07/05/2017"/>
    <x v="4"/>
    <n v="5"/>
    <n v="8"/>
    <s v="05-08"/>
    <x v="2"/>
  </r>
  <r>
    <d v="2017-05-09T00:00:00"/>
    <m/>
    <m/>
    <m/>
    <m/>
    <s v="07/05/2017"/>
    <x v="4"/>
    <n v="5"/>
    <n v="9"/>
    <s v="05-09"/>
    <x v="2"/>
  </r>
  <r>
    <d v="2017-05-10T00:00:00"/>
    <n v="58"/>
    <n v="60.81"/>
    <n v="61.08"/>
    <n v="48.88"/>
    <s v="07/05/2017"/>
    <x v="4"/>
    <n v="5"/>
    <n v="10"/>
    <s v="05-10"/>
    <x v="0"/>
  </r>
  <r>
    <d v="2017-05-11T00:00:00"/>
    <n v="81"/>
    <n v="62.94"/>
    <n v="64.58"/>
    <n v="53.35"/>
    <s v="07/05/2017"/>
    <x v="4"/>
    <n v="5"/>
    <n v="11"/>
    <s v="05-11"/>
    <x v="1"/>
  </r>
  <r>
    <d v="2017-05-12T00:00:00"/>
    <n v="93"/>
    <n v="63.49"/>
    <n v="63.6"/>
    <n v="47.68"/>
    <s v="07/05/2017"/>
    <x v="4"/>
    <n v="5"/>
    <n v="12"/>
    <s v="05-12"/>
    <x v="1"/>
  </r>
  <r>
    <d v="2017-05-13T00:00:00"/>
    <n v="70"/>
    <n v="62.51"/>
    <n v="62.58"/>
    <n v="43.05"/>
    <s v="07/05/2017"/>
    <x v="4"/>
    <n v="5"/>
    <n v="13"/>
    <s v="05-13"/>
    <x v="1"/>
  </r>
  <r>
    <d v="2017-05-14T00:00:00"/>
    <n v="78"/>
    <n v="62.65"/>
    <n v="62.65"/>
    <n v="35.28"/>
    <s v="14/05/2017"/>
    <x v="4"/>
    <n v="5"/>
    <n v="14"/>
    <s v="05-14"/>
    <x v="1"/>
  </r>
  <r>
    <d v="2017-05-15T00:00:00"/>
    <n v="80"/>
    <n v="62.81"/>
    <n v="63.03"/>
    <n v="49.68"/>
    <s v="14/05/2017"/>
    <x v="4"/>
    <n v="5"/>
    <n v="15"/>
    <s v="05-15"/>
    <x v="1"/>
  </r>
  <r>
    <d v="2017-05-16T00:00:00"/>
    <n v="82"/>
    <n v="62.62"/>
    <n v="62.72"/>
    <n v="45.59"/>
    <s v="14/05/2017"/>
    <x v="4"/>
    <n v="5"/>
    <n v="16"/>
    <s v="05-16"/>
    <x v="1"/>
  </r>
  <r>
    <d v="2017-05-17T00:00:00"/>
    <n v="86"/>
    <n v="61.53"/>
    <n v="61.58"/>
    <n v="41.98"/>
    <s v="14/05/2017"/>
    <x v="4"/>
    <n v="5"/>
    <n v="17"/>
    <s v="05-17"/>
    <x v="1"/>
  </r>
  <r>
    <d v="2017-05-18T00:00:00"/>
    <n v="74"/>
    <n v="60.83"/>
    <n v="60.91"/>
    <n v="43.33"/>
    <s v="14/05/2017"/>
    <x v="4"/>
    <n v="5"/>
    <n v="18"/>
    <s v="05-18"/>
    <x v="1"/>
  </r>
  <r>
    <d v="2017-05-19T00:00:00"/>
    <n v="90"/>
    <n v="62.44"/>
    <n v="62.53"/>
    <n v="46.02"/>
    <s v="14/05/2017"/>
    <x v="4"/>
    <n v="5"/>
    <n v="19"/>
    <s v="05-19"/>
    <x v="1"/>
  </r>
  <r>
    <d v="2017-05-20T00:00:00"/>
    <n v="67"/>
    <n v="62.11"/>
    <n v="62.29"/>
    <n v="48.34"/>
    <s v="14/05/2017"/>
    <x v="4"/>
    <n v="5"/>
    <n v="20"/>
    <s v="05-20"/>
    <x v="1"/>
  </r>
  <r>
    <d v="2017-05-21T00:00:00"/>
    <n v="71"/>
    <n v="62.13"/>
    <n v="62.14"/>
    <n v="36.409999999999997"/>
    <s v="21/05/2017"/>
    <x v="4"/>
    <n v="5"/>
    <n v="21"/>
    <s v="05-21"/>
    <x v="1"/>
  </r>
  <r>
    <d v="2017-05-22T00:00:00"/>
    <n v="75"/>
    <n v="63.33"/>
    <n v="63.38"/>
    <n v="43.7"/>
    <s v="21/05/2017"/>
    <x v="4"/>
    <n v="5"/>
    <n v="22"/>
    <s v="05-22"/>
    <x v="1"/>
  </r>
  <r>
    <d v="2017-05-23T00:00:00"/>
    <n v="80"/>
    <n v="63.38"/>
    <n v="63.44"/>
    <n v="44.4"/>
    <s v="21/05/2017"/>
    <x v="4"/>
    <n v="5"/>
    <n v="23"/>
    <s v="05-23"/>
    <x v="1"/>
  </r>
  <r>
    <d v="2017-05-24T00:00:00"/>
    <n v="89"/>
    <n v="63.1"/>
    <n v="63.18"/>
    <n v="43.56"/>
    <s v="21/05/2017"/>
    <x v="4"/>
    <n v="5"/>
    <n v="24"/>
    <s v="05-24"/>
    <x v="1"/>
  </r>
  <r>
    <d v="2017-05-25T00:00:00"/>
    <n v="92"/>
    <n v="61.67"/>
    <n v="61.82"/>
    <n v="47.03"/>
    <s v="21/05/2017"/>
    <x v="4"/>
    <n v="5"/>
    <n v="25"/>
    <s v="05-25"/>
    <x v="1"/>
  </r>
  <r>
    <d v="2017-05-26T00:00:00"/>
    <n v="79"/>
    <n v="61.98"/>
    <n v="62.04"/>
    <n v="43.19"/>
    <s v="21/05/2017"/>
    <x v="4"/>
    <n v="5"/>
    <n v="26"/>
    <s v="05-26"/>
    <x v="1"/>
  </r>
  <r>
    <d v="2017-05-27T00:00:00"/>
    <n v="71"/>
    <n v="62.21"/>
    <n v="62.24"/>
    <n v="40.04"/>
    <s v="21/05/2017"/>
    <x v="4"/>
    <n v="5"/>
    <n v="27"/>
    <s v="05-27"/>
    <x v="1"/>
  </r>
  <r>
    <d v="2017-05-28T00:00:00"/>
    <n v="67"/>
    <n v="61.25"/>
    <n v="61.26"/>
    <n v="32.58"/>
    <s v="28/05/2017"/>
    <x v="4"/>
    <n v="5"/>
    <n v="28"/>
    <s v="05-28"/>
    <x v="1"/>
  </r>
  <r>
    <d v="2017-05-29T00:00:00"/>
    <n v="82"/>
    <n v="62.13"/>
    <n v="62.15"/>
    <n v="40.26"/>
    <s v="28/05/2017"/>
    <x v="4"/>
    <n v="5"/>
    <n v="29"/>
    <s v="05-29"/>
    <x v="1"/>
  </r>
  <r>
    <d v="2017-05-30T00:00:00"/>
    <n v="77"/>
    <n v="62.41"/>
    <n v="62.47"/>
    <n v="43.93"/>
    <s v="28/05/2017"/>
    <x v="4"/>
    <n v="5"/>
    <n v="30"/>
    <s v="05-30"/>
    <x v="1"/>
  </r>
  <r>
    <d v="2017-05-31T00:00:00"/>
    <n v="80"/>
    <n v="61.93"/>
    <n v="62.01"/>
    <n v="44.51"/>
    <s v="28/05/2017"/>
    <x v="4"/>
    <n v="5"/>
    <n v="31"/>
    <s v="05-31"/>
    <x v="1"/>
  </r>
  <r>
    <d v="2017-06-01T00:00:00"/>
    <n v="84"/>
    <n v="62.33"/>
    <n v="62.41"/>
    <n v="43.66"/>
    <s v="28/05/2017"/>
    <x v="4"/>
    <n v="6"/>
    <n v="1"/>
    <s v="06-01"/>
    <x v="1"/>
  </r>
  <r>
    <d v="2017-06-02T00:00:00"/>
    <n v="84"/>
    <n v="62.49"/>
    <n v="62.52"/>
    <n v="40.950000000000003"/>
    <s v="28/05/2017"/>
    <x v="4"/>
    <n v="6"/>
    <n v="2"/>
    <s v="06-02"/>
    <x v="1"/>
  </r>
  <r>
    <d v="2017-06-03T00:00:00"/>
    <n v="69"/>
    <n v="62.44"/>
    <n v="63.02"/>
    <n v="54"/>
    <s v="28/05/2017"/>
    <x v="4"/>
    <n v="6"/>
    <n v="3"/>
    <s v="06-03"/>
    <x v="1"/>
  </r>
  <r>
    <d v="2017-06-04T00:00:00"/>
    <n v="82"/>
    <n v="62.23"/>
    <n v="62.27"/>
    <n v="41.2"/>
    <s v="04/06/2017"/>
    <x v="4"/>
    <n v="6"/>
    <n v="4"/>
    <s v="06-04"/>
    <x v="1"/>
  </r>
  <r>
    <d v="2017-06-05T00:00:00"/>
    <n v="96"/>
    <n v="62.91"/>
    <n v="63"/>
    <n v="45.96"/>
    <s v="04/06/2017"/>
    <x v="4"/>
    <n v="6"/>
    <n v="5"/>
    <s v="06-05"/>
    <x v="1"/>
  </r>
  <r>
    <d v="2017-06-06T00:00:00"/>
    <n v="74"/>
    <n v="63.11"/>
    <n v="63.23"/>
    <n v="44.23"/>
    <s v="04/06/2017"/>
    <x v="4"/>
    <n v="6"/>
    <n v="6"/>
    <s v="06-06"/>
    <x v="1"/>
  </r>
  <r>
    <d v="2017-06-07T00:00:00"/>
    <n v="74"/>
    <n v="63.43"/>
    <n v="63.51"/>
    <n v="45.35"/>
    <s v="04/06/2017"/>
    <x v="4"/>
    <n v="6"/>
    <n v="7"/>
    <s v="06-07"/>
    <x v="1"/>
  </r>
  <r>
    <d v="2017-06-08T00:00:00"/>
    <n v="84"/>
    <n v="62.78"/>
    <n v="62.8"/>
    <n v="37.96"/>
    <s v="04/06/2017"/>
    <x v="4"/>
    <n v="6"/>
    <n v="8"/>
    <s v="06-08"/>
    <x v="1"/>
  </r>
  <r>
    <d v="2017-06-09T00:00:00"/>
    <n v="96"/>
    <n v="62.91"/>
    <n v="62.93"/>
    <n v="40.01"/>
    <s v="04/06/2017"/>
    <x v="4"/>
    <n v="6"/>
    <n v="9"/>
    <s v="06-09"/>
    <x v="1"/>
  </r>
  <r>
    <d v="2017-06-10T00:00:00"/>
    <n v="76"/>
    <n v="62.12"/>
    <n v="62.15"/>
    <n v="32.81"/>
    <s v="04/06/2017"/>
    <x v="4"/>
    <n v="6"/>
    <n v="10"/>
    <s v="06-10"/>
    <x v="1"/>
  </r>
  <r>
    <d v="2017-06-11T00:00:00"/>
    <n v="84"/>
    <n v="62.11"/>
    <n v="62.14"/>
    <n v="30.84"/>
    <s v="11/06/2017"/>
    <x v="4"/>
    <n v="6"/>
    <n v="11"/>
    <s v="06-11"/>
    <x v="1"/>
  </r>
  <r>
    <d v="2017-06-12T00:00:00"/>
    <n v="82"/>
    <n v="62.59"/>
    <n v="62.64"/>
    <n v="43.26"/>
    <s v="11/06/2017"/>
    <x v="4"/>
    <n v="6"/>
    <n v="12"/>
    <s v="06-12"/>
    <x v="1"/>
  </r>
  <r>
    <d v="2017-06-13T00:00:00"/>
    <n v="93"/>
    <n v="62.34"/>
    <n v="62.4"/>
    <n v="43.28"/>
    <s v="11/06/2017"/>
    <x v="4"/>
    <n v="6"/>
    <n v="13"/>
    <s v="06-13"/>
    <x v="1"/>
  </r>
  <r>
    <d v="2017-06-14T00:00:00"/>
    <n v="93"/>
    <n v="64.569999999999993"/>
    <n v="64.78"/>
    <n v="47.19"/>
    <s v="11/06/2017"/>
    <x v="4"/>
    <n v="6"/>
    <n v="14"/>
    <s v="06-14"/>
    <x v="1"/>
  </r>
  <r>
    <d v="2017-06-15T00:00:00"/>
    <n v="92"/>
    <n v="63"/>
    <n v="63.05"/>
    <n v="43.26"/>
    <s v="11/06/2017"/>
    <x v="4"/>
    <n v="6"/>
    <n v="15"/>
    <s v="06-15"/>
    <x v="1"/>
  </r>
  <r>
    <d v="2017-06-16T00:00:00"/>
    <n v="88"/>
    <n v="63.15"/>
    <n v="63.5"/>
    <n v="49"/>
    <s v="11/06/2017"/>
    <x v="4"/>
    <n v="6"/>
    <n v="16"/>
    <s v="06-16"/>
    <x v="1"/>
  </r>
  <r>
    <d v="2017-06-17T00:00:00"/>
    <n v="73"/>
    <n v="62.41"/>
    <n v="62.8"/>
    <n v="52.18"/>
    <s v="11/06/2017"/>
    <x v="4"/>
    <n v="6"/>
    <n v="17"/>
    <s v="06-17"/>
    <x v="1"/>
  </r>
  <r>
    <d v="2017-06-18T00:00:00"/>
    <n v="83"/>
    <n v="61.68"/>
    <n v="61.68"/>
    <n v="0"/>
    <s v="18/06/2017"/>
    <x v="4"/>
    <n v="6"/>
    <n v="18"/>
    <s v="06-18"/>
    <x v="1"/>
  </r>
  <r>
    <d v="2017-06-19T00:00:00"/>
    <n v="93"/>
    <n v="62.7"/>
    <n v="62.72"/>
    <n v="38.96"/>
    <s v="18/06/2017"/>
    <x v="4"/>
    <n v="6"/>
    <n v="19"/>
    <s v="06-19"/>
    <x v="1"/>
  </r>
  <r>
    <d v="2017-06-20T00:00:00"/>
    <n v="85"/>
    <n v="62.02"/>
    <n v="62.18"/>
    <n v="47.85"/>
    <s v="18/06/2017"/>
    <x v="4"/>
    <n v="6"/>
    <n v="20"/>
    <s v="06-20"/>
    <x v="1"/>
  </r>
  <r>
    <d v="2017-06-21T00:00:00"/>
    <n v="85"/>
    <n v="62.1"/>
    <n v="62.85"/>
    <n v="52.95"/>
    <s v="18/06/2017"/>
    <x v="4"/>
    <n v="6"/>
    <n v="21"/>
    <s v="06-21"/>
    <x v="1"/>
  </r>
  <r>
    <d v="2017-06-22T00:00:00"/>
    <n v="108"/>
    <n v="63.53"/>
    <n v="64.25"/>
    <n v="50.75"/>
    <s v="18/06/2017"/>
    <x v="4"/>
    <n v="6"/>
    <n v="22"/>
    <s v="06-22"/>
    <x v="1"/>
  </r>
  <r>
    <d v="2017-06-23T00:00:00"/>
    <n v="90"/>
    <n v="63.05"/>
    <n v="63.36"/>
    <n v="51.73"/>
    <s v="18/06/2017"/>
    <x v="4"/>
    <n v="6"/>
    <n v="23"/>
    <s v="06-23"/>
    <x v="1"/>
  </r>
  <r>
    <d v="2017-06-24T00:00:00"/>
    <n v="75"/>
    <n v="61.87"/>
    <n v="61.9"/>
    <n v="40.32"/>
    <s v="18/06/2017"/>
    <x v="4"/>
    <n v="6"/>
    <n v="24"/>
    <s v="06-24"/>
    <x v="1"/>
  </r>
  <r>
    <d v="2017-06-25T00:00:00"/>
    <n v="80"/>
    <n v="64.290000000000006"/>
    <n v="64.349999999999994"/>
    <n v="45.86"/>
    <s v="25/06/2017"/>
    <x v="4"/>
    <n v="6"/>
    <n v="25"/>
    <s v="06-25"/>
    <x v="1"/>
  </r>
  <r>
    <d v="2017-06-26T00:00:00"/>
    <n v="86"/>
    <n v="62.64"/>
    <n v="63.25"/>
    <n v="54.41"/>
    <s v="25/06/2017"/>
    <x v="4"/>
    <n v="6"/>
    <n v="26"/>
    <s v="06-26"/>
    <x v="1"/>
  </r>
  <r>
    <d v="2017-06-27T00:00:00"/>
    <n v="90"/>
    <n v="64.75"/>
    <n v="65.14"/>
    <n v="54.39"/>
    <s v="25/06/2017"/>
    <x v="4"/>
    <n v="6"/>
    <n v="27"/>
    <s v="06-27"/>
    <x v="1"/>
  </r>
  <r>
    <d v="2017-06-28T00:00:00"/>
    <n v="81"/>
    <n v="61.72"/>
    <n v="62.19"/>
    <n v="51.79"/>
    <s v="25/06/2017"/>
    <x v="4"/>
    <n v="6"/>
    <n v="28"/>
    <s v="06-28"/>
    <x v="1"/>
  </r>
  <r>
    <d v="2017-06-29T00:00:00"/>
    <n v="100"/>
    <n v="63.28"/>
    <n v="64.05"/>
    <n v="56.17"/>
    <s v="25/06/2017"/>
    <x v="4"/>
    <n v="6"/>
    <n v="29"/>
    <s v="06-29"/>
    <x v="1"/>
  </r>
  <r>
    <d v="2017-06-30T00:00:00"/>
    <n v="87"/>
    <n v="63.59"/>
    <n v="63.85"/>
    <n v="51.49"/>
    <s v="25/06/2017"/>
    <x v="4"/>
    <n v="6"/>
    <n v="30"/>
    <s v="06-30"/>
    <x v="1"/>
  </r>
  <r>
    <d v="2017-07-01T00:00:00"/>
    <n v="80"/>
    <n v="63.31"/>
    <n v="63.36"/>
    <n v="43.36"/>
    <s v="25/06/2017"/>
    <x v="4"/>
    <n v="7"/>
    <n v="1"/>
    <s v="07-01"/>
    <x v="1"/>
  </r>
  <r>
    <d v="2017-07-02T00:00:00"/>
    <n v="79"/>
    <n v="62.06"/>
    <n v="62.12"/>
    <n v="43.47"/>
    <s v="02/07/2017"/>
    <x v="4"/>
    <n v="7"/>
    <n v="2"/>
    <s v="07-02"/>
    <x v="1"/>
  </r>
  <r>
    <d v="2017-07-03T00:00:00"/>
    <n v="87"/>
    <n v="63.3"/>
    <n v="63.34"/>
    <n v="43.69"/>
    <s v="02/07/2017"/>
    <x v="4"/>
    <n v="7"/>
    <n v="3"/>
    <s v="07-03"/>
    <x v="1"/>
  </r>
  <r>
    <d v="2017-07-04T00:00:00"/>
    <n v="87"/>
    <n v="62.64"/>
    <n v="62.79"/>
    <n v="47.9"/>
    <s v="02/07/2017"/>
    <x v="4"/>
    <n v="7"/>
    <n v="4"/>
    <s v="07-04"/>
    <x v="1"/>
  </r>
  <r>
    <d v="2017-07-05T00:00:00"/>
    <n v="89"/>
    <n v="62.59"/>
    <n v="62.59"/>
    <n v="0"/>
    <s v="02/07/2017"/>
    <x v="4"/>
    <n v="7"/>
    <n v="5"/>
    <s v="07-05"/>
    <x v="1"/>
  </r>
  <r>
    <d v="2017-07-06T00:00:00"/>
    <n v="90"/>
    <n v="62.82"/>
    <n v="62.83"/>
    <n v="37.090000000000003"/>
    <s v="02/07/2017"/>
    <x v="4"/>
    <n v="7"/>
    <n v="6"/>
    <s v="07-06"/>
    <x v="1"/>
  </r>
  <r>
    <d v="2017-07-07T00:00:00"/>
    <n v="41"/>
    <n v="58.71"/>
    <n v="62.54"/>
    <n v="60.22"/>
    <s v="02/07/2017"/>
    <x v="4"/>
    <n v="7"/>
    <n v="7"/>
    <s v="07-07"/>
    <x v="0"/>
  </r>
  <r>
    <d v="2017-07-08T00:00:00"/>
    <n v="59"/>
    <n v="62.05"/>
    <n v="63.34"/>
    <n v="57.46"/>
    <s v="02/07/2017"/>
    <x v="4"/>
    <n v="7"/>
    <n v="8"/>
    <s v="07-08"/>
    <x v="0"/>
  </r>
  <r>
    <d v="2017-07-09T00:00:00"/>
    <n v="79"/>
    <n v="62.11"/>
    <n v="62.23"/>
    <n v="44.89"/>
    <s v="09/07/2017"/>
    <x v="4"/>
    <n v="7"/>
    <n v="9"/>
    <s v="07-09"/>
    <x v="1"/>
  </r>
  <r>
    <d v="2017-07-10T00:00:00"/>
    <n v="95"/>
    <n v="63.33"/>
    <n v="63.39"/>
    <n v="45.32"/>
    <s v="09/07/2017"/>
    <x v="4"/>
    <n v="7"/>
    <n v="10"/>
    <s v="07-10"/>
    <x v="1"/>
  </r>
  <r>
    <d v="2017-07-11T00:00:00"/>
    <n v="88"/>
    <n v="64.92"/>
    <n v="66.41"/>
    <n v="59.92"/>
    <s v="09/07/2017"/>
    <x v="4"/>
    <n v="7"/>
    <n v="11"/>
    <s v="07-11"/>
    <x v="1"/>
  </r>
  <r>
    <d v="2017-07-12T00:00:00"/>
    <n v="68"/>
    <n v="63.28"/>
    <n v="64.349999999999994"/>
    <n v="57.74"/>
    <s v="09/07/2017"/>
    <x v="4"/>
    <n v="7"/>
    <n v="12"/>
    <s v="07-12"/>
    <x v="1"/>
  </r>
  <r>
    <d v="2017-07-13T00:00:00"/>
    <n v="99"/>
    <n v="63.31"/>
    <n v="63.49"/>
    <n v="49.63"/>
    <s v="09/07/2017"/>
    <x v="4"/>
    <n v="7"/>
    <n v="13"/>
    <s v="07-13"/>
    <x v="1"/>
  </r>
  <r>
    <d v="2017-07-14T00:00:00"/>
    <n v="94"/>
    <n v="63.52"/>
    <n v="63.68"/>
    <n v="49.35"/>
    <s v="09/07/2017"/>
    <x v="4"/>
    <n v="7"/>
    <n v="14"/>
    <s v="07-14"/>
    <x v="1"/>
  </r>
  <r>
    <d v="2017-07-15T00:00:00"/>
    <n v="83"/>
    <n v="63.58"/>
    <n v="63.88"/>
    <n v="52.09"/>
    <s v="09/07/2017"/>
    <x v="4"/>
    <n v="7"/>
    <n v="15"/>
    <s v="07-15"/>
    <x v="1"/>
  </r>
  <r>
    <d v="2017-07-16T00:00:00"/>
    <n v="80"/>
    <n v="61.96"/>
    <n v="62.01"/>
    <n v="35.81"/>
    <s v="16/07/2017"/>
    <x v="4"/>
    <n v="7"/>
    <n v="16"/>
    <s v="07-16"/>
    <x v="1"/>
  </r>
  <r>
    <d v="2017-07-17T00:00:00"/>
    <n v="93"/>
    <n v="63.53"/>
    <n v="63.69"/>
    <n v="49.24"/>
    <s v="16/07/2017"/>
    <x v="4"/>
    <n v="7"/>
    <n v="17"/>
    <s v="07-17"/>
    <x v="1"/>
  </r>
  <r>
    <d v="2017-07-18T00:00:00"/>
    <n v="94"/>
    <n v="63.53"/>
    <n v="63.69"/>
    <n v="49.3"/>
    <s v="16/07/2017"/>
    <x v="4"/>
    <n v="7"/>
    <n v="18"/>
    <s v="07-18"/>
    <x v="1"/>
  </r>
  <r>
    <d v="2017-07-19T00:00:00"/>
    <n v="103"/>
    <n v="63.36"/>
    <n v="63.48"/>
    <n v="47.92"/>
    <s v="16/07/2017"/>
    <x v="4"/>
    <n v="7"/>
    <n v="19"/>
    <s v="07-19"/>
    <x v="1"/>
  </r>
  <r>
    <d v="2017-07-20T00:00:00"/>
    <m/>
    <m/>
    <m/>
    <m/>
    <s v="16/07/2017"/>
    <x v="4"/>
    <n v="7"/>
    <n v="20"/>
    <s v="07-20"/>
    <x v="2"/>
  </r>
  <r>
    <d v="2017-07-21T00:00:00"/>
    <m/>
    <m/>
    <m/>
    <m/>
    <s v="16/07/2017"/>
    <x v="4"/>
    <n v="7"/>
    <n v="21"/>
    <s v="07-21"/>
    <x v="2"/>
  </r>
  <r>
    <d v="2017-07-22T00:00:00"/>
    <m/>
    <m/>
    <m/>
    <m/>
    <s v="16/07/2017"/>
    <x v="4"/>
    <n v="7"/>
    <n v="22"/>
    <s v="07-22"/>
    <x v="2"/>
  </r>
  <r>
    <d v="2017-07-23T00:00:00"/>
    <m/>
    <m/>
    <m/>
    <m/>
    <s v="23/07/2017"/>
    <x v="4"/>
    <n v="7"/>
    <n v="23"/>
    <s v="07-23"/>
    <x v="2"/>
  </r>
  <r>
    <d v="2017-07-24T00:00:00"/>
    <m/>
    <m/>
    <m/>
    <m/>
    <s v="23/07/2017"/>
    <x v="4"/>
    <n v="7"/>
    <n v="24"/>
    <s v="07-24"/>
    <x v="2"/>
  </r>
  <r>
    <d v="2017-07-25T00:00:00"/>
    <n v="82"/>
    <n v="62.44"/>
    <n v="62.61"/>
    <n v="48.41"/>
    <s v="23/07/2017"/>
    <x v="4"/>
    <n v="7"/>
    <n v="25"/>
    <s v="07-25"/>
    <x v="1"/>
  </r>
  <r>
    <d v="2017-07-26T00:00:00"/>
    <n v="83"/>
    <n v="62.35"/>
    <n v="62.55"/>
    <n v="48.98"/>
    <s v="23/07/2017"/>
    <x v="4"/>
    <n v="7"/>
    <n v="26"/>
    <s v="07-26"/>
    <x v="1"/>
  </r>
  <r>
    <d v="2017-07-27T00:00:00"/>
    <n v="107"/>
    <n v="64.03"/>
    <n v="64.12"/>
    <n v="46.94"/>
    <s v="23/07/2017"/>
    <x v="4"/>
    <n v="7"/>
    <n v="27"/>
    <s v="07-27"/>
    <x v="1"/>
  </r>
  <r>
    <d v="2017-07-28T00:00:00"/>
    <n v="103"/>
    <n v="63.27"/>
    <n v="63.27"/>
    <n v="0"/>
    <s v="23/07/2017"/>
    <x v="4"/>
    <n v="7"/>
    <n v="28"/>
    <s v="07-28"/>
    <x v="1"/>
  </r>
  <r>
    <d v="2017-07-29T00:00:00"/>
    <n v="82"/>
    <n v="63.46"/>
    <n v="63.47"/>
    <n v="38.549999999999997"/>
    <s v="23/07/2017"/>
    <x v="4"/>
    <n v="7"/>
    <n v="29"/>
    <s v="07-29"/>
    <x v="1"/>
  </r>
  <r>
    <d v="2017-07-30T00:00:00"/>
    <n v="92"/>
    <n v="64.14"/>
    <n v="64.14"/>
    <n v="0"/>
    <s v="30/07/2017"/>
    <x v="4"/>
    <n v="7"/>
    <n v="30"/>
    <s v="07-30"/>
    <x v="1"/>
  </r>
  <r>
    <d v="2017-07-31T00:00:00"/>
    <n v="81"/>
    <n v="63.21"/>
    <n v="63.22"/>
    <n v="23.55"/>
    <s v="30/07/2017"/>
    <x v="4"/>
    <n v="7"/>
    <n v="31"/>
    <s v="07-31"/>
    <x v="1"/>
  </r>
  <r>
    <d v="2017-08-01T00:00:00"/>
    <n v="95"/>
    <n v="63.22"/>
    <n v="63.24"/>
    <n v="37.68"/>
    <s v="30/07/2017"/>
    <x v="4"/>
    <n v="8"/>
    <n v="1"/>
    <s v="08-01"/>
    <x v="1"/>
  </r>
  <r>
    <d v="2017-08-02T00:00:00"/>
    <n v="83"/>
    <n v="62.36"/>
    <n v="62.37"/>
    <n v="37.22"/>
    <s v="30/07/2017"/>
    <x v="4"/>
    <n v="8"/>
    <n v="2"/>
    <s v="08-02"/>
    <x v="1"/>
  </r>
  <r>
    <d v="2017-08-03T00:00:00"/>
    <n v="85"/>
    <n v="63.03"/>
    <n v="63.05"/>
    <n v="37.72"/>
    <s v="30/07/2017"/>
    <x v="4"/>
    <n v="8"/>
    <n v="3"/>
    <s v="08-03"/>
    <x v="1"/>
  </r>
  <r>
    <d v="2017-08-04T00:00:00"/>
    <n v="89"/>
    <n v="62.58"/>
    <n v="62.6"/>
    <n v="28.34"/>
    <s v="30/07/2017"/>
    <x v="4"/>
    <n v="8"/>
    <n v="4"/>
    <s v="08-04"/>
    <x v="1"/>
  </r>
  <r>
    <d v="2017-08-05T00:00:00"/>
    <n v="84"/>
    <n v="63.63"/>
    <n v="63.64"/>
    <n v="30.54"/>
    <s v="30/07/2017"/>
    <x v="4"/>
    <n v="8"/>
    <n v="5"/>
    <s v="08-05"/>
    <x v="1"/>
  </r>
  <r>
    <d v="2017-08-06T00:00:00"/>
    <n v="61"/>
    <n v="62.22"/>
    <n v="62.41"/>
    <n v="47.61"/>
    <s v="06/08/2017"/>
    <x v="4"/>
    <n v="8"/>
    <n v="6"/>
    <s v="08-06"/>
    <x v="0"/>
  </r>
  <r>
    <d v="2017-08-07T00:00:00"/>
    <n v="88"/>
    <n v="63.23"/>
    <n v="63.24"/>
    <n v="32.92"/>
    <s v="06/08/2017"/>
    <x v="4"/>
    <n v="8"/>
    <n v="7"/>
    <s v="08-07"/>
    <x v="1"/>
  </r>
  <r>
    <d v="2017-08-08T00:00:00"/>
    <n v="80"/>
    <n v="62.23"/>
    <n v="62.27"/>
    <n v="41.81"/>
    <s v="06/08/2017"/>
    <x v="4"/>
    <n v="8"/>
    <n v="8"/>
    <s v="08-08"/>
    <x v="1"/>
  </r>
  <r>
    <d v="2017-08-09T00:00:00"/>
    <n v="75"/>
    <n v="61.77"/>
    <n v="61.8"/>
    <n v="32"/>
    <s v="06/08/2017"/>
    <x v="4"/>
    <n v="8"/>
    <n v="9"/>
    <s v="08-09"/>
    <x v="1"/>
  </r>
  <r>
    <d v="2017-08-10T00:00:00"/>
    <n v="81"/>
    <n v="62.42"/>
    <n v="62.44"/>
    <n v="37.65"/>
    <s v="06/08/2017"/>
    <x v="4"/>
    <n v="8"/>
    <n v="10"/>
    <s v="08-10"/>
    <x v="1"/>
  </r>
  <r>
    <d v="2017-08-11T00:00:00"/>
    <n v="93"/>
    <n v="62.32"/>
    <n v="62.37"/>
    <n v="42.61"/>
    <s v="06/08/2017"/>
    <x v="4"/>
    <n v="8"/>
    <n v="11"/>
    <s v="08-11"/>
    <x v="1"/>
  </r>
  <r>
    <d v="2017-08-12T00:00:00"/>
    <n v="84"/>
    <n v="61.8"/>
    <n v="61.9"/>
    <n v="41.26"/>
    <s v="06/08/2017"/>
    <x v="4"/>
    <n v="8"/>
    <n v="12"/>
    <s v="08-12"/>
    <x v="1"/>
  </r>
  <r>
    <d v="2017-08-13T00:00:00"/>
    <n v="79"/>
    <n v="61.6"/>
    <n v="61.62"/>
    <n v="38.44"/>
    <s v="13/08/2017"/>
    <x v="4"/>
    <n v="8"/>
    <n v="13"/>
    <s v="08-13"/>
    <x v="1"/>
  </r>
  <r>
    <d v="2017-08-14T00:00:00"/>
    <n v="81"/>
    <n v="61.71"/>
    <n v="61.71"/>
    <n v="0"/>
    <s v="13/08/2017"/>
    <x v="4"/>
    <n v="8"/>
    <n v="14"/>
    <s v="08-14"/>
    <x v="1"/>
  </r>
  <r>
    <d v="2017-08-15T00:00:00"/>
    <n v="65"/>
    <n v="60.98"/>
    <n v="60.98"/>
    <n v="27.04"/>
    <s v="13/08/2017"/>
    <x v="4"/>
    <n v="8"/>
    <n v="15"/>
    <s v="08-15"/>
    <x v="1"/>
  </r>
  <r>
    <d v="2017-08-16T00:00:00"/>
    <n v="68"/>
    <n v="61.06"/>
    <n v="61.15"/>
    <n v="34.54"/>
    <s v="13/08/2017"/>
    <x v="4"/>
    <n v="8"/>
    <n v="16"/>
    <s v="08-16"/>
    <x v="1"/>
  </r>
  <r>
    <d v="2017-08-17T00:00:00"/>
    <n v="74"/>
    <n v="62.18"/>
    <n v="62.19"/>
    <n v="37.85"/>
    <s v="13/08/2017"/>
    <x v="4"/>
    <n v="8"/>
    <n v="17"/>
    <s v="08-17"/>
    <x v="1"/>
  </r>
  <r>
    <d v="2017-08-18T00:00:00"/>
    <n v="75"/>
    <n v="61.33"/>
    <n v="61.34"/>
    <n v="35.01"/>
    <s v="13/08/2017"/>
    <x v="4"/>
    <n v="8"/>
    <n v="18"/>
    <s v="08-18"/>
    <x v="1"/>
  </r>
  <r>
    <d v="2017-08-19T00:00:00"/>
    <n v="65"/>
    <n v="62.04"/>
    <n v="62.09"/>
    <n v="42.06"/>
    <s v="13/08/2017"/>
    <x v="4"/>
    <n v="8"/>
    <n v="19"/>
    <s v="08-19"/>
    <x v="1"/>
  </r>
  <r>
    <d v="2017-08-20T00:00:00"/>
    <n v="78"/>
    <n v="61.75"/>
    <n v="61.78"/>
    <n v="31.97"/>
    <s v="20/08/2017"/>
    <x v="4"/>
    <n v="8"/>
    <n v="20"/>
    <s v="08-20"/>
    <x v="1"/>
  </r>
  <r>
    <d v="2017-08-21T00:00:00"/>
    <n v="80"/>
    <n v="62.11"/>
    <n v="62.11"/>
    <n v="26.34"/>
    <s v="20/08/2017"/>
    <x v="4"/>
    <n v="8"/>
    <n v="21"/>
    <s v="08-21"/>
    <x v="1"/>
  </r>
  <r>
    <d v="2017-08-22T00:00:00"/>
    <n v="78"/>
    <n v="62.55"/>
    <n v="62.6"/>
    <n v="43.42"/>
    <s v="20/08/2017"/>
    <x v="4"/>
    <n v="8"/>
    <n v="22"/>
    <s v="08-22"/>
    <x v="1"/>
  </r>
  <r>
    <d v="2017-08-23T00:00:00"/>
    <n v="82"/>
    <n v="61.07"/>
    <n v="61.16"/>
    <n v="35.61"/>
    <s v="20/08/2017"/>
    <x v="4"/>
    <n v="8"/>
    <n v="23"/>
    <s v="08-23"/>
    <x v="1"/>
  </r>
  <r>
    <d v="2017-08-24T00:00:00"/>
    <n v="77"/>
    <n v="60.91"/>
    <n v="60.92"/>
    <n v="35.950000000000003"/>
    <s v="20/08/2017"/>
    <x v="4"/>
    <n v="8"/>
    <n v="24"/>
    <s v="08-24"/>
    <x v="1"/>
  </r>
  <r>
    <d v="2017-08-25T00:00:00"/>
    <n v="88"/>
    <n v="61.71"/>
    <n v="61.72"/>
    <n v="29.14"/>
    <s v="20/08/2017"/>
    <x v="4"/>
    <n v="8"/>
    <n v="25"/>
    <s v="08-25"/>
    <x v="1"/>
  </r>
  <r>
    <d v="2017-08-26T00:00:00"/>
    <n v="79"/>
    <n v="62.18"/>
    <n v="62.18"/>
    <n v="0"/>
    <s v="20/08/2017"/>
    <x v="4"/>
    <n v="8"/>
    <n v="26"/>
    <s v="08-26"/>
    <x v="1"/>
  </r>
  <r>
    <d v="2017-08-27T00:00:00"/>
    <n v="83"/>
    <n v="61.49"/>
    <n v="61.5"/>
    <n v="34.24"/>
    <s v="27/08/2017"/>
    <x v="4"/>
    <n v="8"/>
    <n v="27"/>
    <s v="08-27"/>
    <x v="1"/>
  </r>
  <r>
    <d v="2017-08-28T00:00:00"/>
    <n v="84"/>
    <n v="61.97"/>
    <n v="61.99"/>
    <n v="40.229999999999997"/>
    <s v="27/08/2017"/>
    <x v="4"/>
    <n v="8"/>
    <n v="28"/>
    <s v="08-28"/>
    <x v="1"/>
  </r>
  <r>
    <d v="2017-08-29T00:00:00"/>
    <n v="85"/>
    <n v="63.67"/>
    <n v="63.69"/>
    <n v="38.369999999999997"/>
    <s v="27/08/2017"/>
    <x v="4"/>
    <n v="8"/>
    <n v="29"/>
    <s v="08-29"/>
    <x v="1"/>
  </r>
  <r>
    <d v="2017-08-30T00:00:00"/>
    <n v="81"/>
    <n v="61.31"/>
    <n v="61.34"/>
    <n v="39.44"/>
    <s v="27/08/2017"/>
    <x v="4"/>
    <n v="8"/>
    <n v="30"/>
    <s v="08-30"/>
    <x v="1"/>
  </r>
  <r>
    <d v="2017-08-31T00:00:00"/>
    <n v="87"/>
    <n v="62.34"/>
    <n v="62.38"/>
    <n v="42.28"/>
    <s v="27/08/2017"/>
    <x v="4"/>
    <n v="8"/>
    <n v="31"/>
    <s v="08-31"/>
    <x v="1"/>
  </r>
  <r>
    <d v="2017-09-01T00:00:00"/>
    <n v="95"/>
    <n v="62.37"/>
    <n v="62.57"/>
    <n v="49.18"/>
    <s v="27/08/2017"/>
    <x v="4"/>
    <n v="9"/>
    <n v="1"/>
    <s v="09-01"/>
    <x v="1"/>
  </r>
  <r>
    <d v="2017-09-02T00:00:00"/>
    <n v="100"/>
    <n v="66.11"/>
    <n v="66.14"/>
    <n v="42"/>
    <s v="27/08/2017"/>
    <x v="4"/>
    <n v="9"/>
    <n v="2"/>
    <s v="09-02"/>
    <x v="1"/>
  </r>
  <r>
    <d v="2017-09-03T00:00:00"/>
    <n v="87"/>
    <n v="65.78"/>
    <n v="65.790000000000006"/>
    <n v="38.85"/>
    <s v="03/09/2017"/>
    <x v="4"/>
    <n v="9"/>
    <n v="3"/>
    <s v="09-03"/>
    <x v="1"/>
  </r>
  <r>
    <d v="2017-09-04T00:00:00"/>
    <n v="88"/>
    <n v="63.46"/>
    <n v="63.49"/>
    <n v="41.24"/>
    <s v="03/09/2017"/>
    <x v="4"/>
    <n v="9"/>
    <n v="4"/>
    <s v="09-04"/>
    <x v="1"/>
  </r>
  <r>
    <d v="2017-09-05T00:00:00"/>
    <n v="93"/>
    <n v="62.22"/>
    <n v="62.26"/>
    <n v="41.75"/>
    <s v="03/09/2017"/>
    <x v="4"/>
    <n v="9"/>
    <n v="5"/>
    <s v="09-05"/>
    <x v="1"/>
  </r>
  <r>
    <d v="2017-09-06T00:00:00"/>
    <n v="92"/>
    <n v="62.83"/>
    <n v="62.87"/>
    <n v="43.13"/>
    <s v="03/09/2017"/>
    <x v="4"/>
    <n v="9"/>
    <n v="6"/>
    <s v="09-06"/>
    <x v="1"/>
  </r>
  <r>
    <d v="2017-09-07T00:00:00"/>
    <n v="94"/>
    <n v="64.5"/>
    <n v="64.53"/>
    <n v="42.91"/>
    <s v="03/09/2017"/>
    <x v="4"/>
    <n v="9"/>
    <n v="7"/>
    <s v="09-07"/>
    <x v="1"/>
  </r>
  <r>
    <d v="2017-09-08T00:00:00"/>
    <n v="98"/>
    <n v="63.34"/>
    <n v="63.43"/>
    <n v="46.13"/>
    <s v="03/09/2017"/>
    <x v="4"/>
    <n v="9"/>
    <n v="8"/>
    <s v="09-08"/>
    <x v="1"/>
  </r>
  <r>
    <d v="2017-09-09T00:00:00"/>
    <n v="93"/>
    <n v="63.13"/>
    <n v="63.13"/>
    <n v="0"/>
    <s v="03/09/2017"/>
    <x v="4"/>
    <n v="9"/>
    <n v="9"/>
    <s v="09-09"/>
    <x v="1"/>
  </r>
  <r>
    <d v="2017-09-10T00:00:00"/>
    <n v="122"/>
    <n v="64.3"/>
    <n v="64.61"/>
    <n v="49.89"/>
    <s v="10/09/2017"/>
    <x v="4"/>
    <n v="9"/>
    <n v="10"/>
    <s v="09-10"/>
    <x v="1"/>
  </r>
  <r>
    <d v="2017-09-11T00:00:00"/>
    <n v="96"/>
    <n v="63.44"/>
    <n v="63.48"/>
    <n v="43.61"/>
    <s v="10/09/2017"/>
    <x v="4"/>
    <n v="9"/>
    <n v="11"/>
    <s v="09-11"/>
    <x v="1"/>
  </r>
  <r>
    <d v="2017-09-12T00:00:00"/>
    <n v="106"/>
    <n v="64.37"/>
    <n v="64.41"/>
    <n v="42.09"/>
    <s v="10/09/2017"/>
    <x v="4"/>
    <n v="9"/>
    <n v="12"/>
    <s v="09-12"/>
    <x v="1"/>
  </r>
  <r>
    <d v="2017-09-13T00:00:00"/>
    <n v="97"/>
    <n v="63.29"/>
    <n v="63.54"/>
    <n v="50.28"/>
    <s v="10/09/2017"/>
    <x v="4"/>
    <n v="9"/>
    <n v="13"/>
    <s v="09-13"/>
    <x v="1"/>
  </r>
  <r>
    <d v="2017-09-14T00:00:00"/>
    <n v="113"/>
    <n v="66.150000000000006"/>
    <n v="66.22"/>
    <n v="45.87"/>
    <s v="10/09/2017"/>
    <x v="4"/>
    <n v="9"/>
    <n v="14"/>
    <s v="09-14"/>
    <x v="1"/>
  </r>
  <r>
    <d v="2017-09-15T00:00:00"/>
    <n v="93"/>
    <n v="65.42"/>
    <n v="65.48"/>
    <n v="47.13"/>
    <s v="10/09/2017"/>
    <x v="4"/>
    <n v="9"/>
    <n v="15"/>
    <s v="09-15"/>
    <x v="1"/>
  </r>
  <r>
    <d v="2017-09-16T00:00:00"/>
    <n v="60"/>
    <n v="62.25"/>
    <n v="62.27"/>
    <n v="37.94"/>
    <s v="10/09/2017"/>
    <x v="4"/>
    <n v="9"/>
    <n v="16"/>
    <s v="09-16"/>
    <x v="0"/>
  </r>
  <r>
    <d v="2017-09-17T00:00:00"/>
    <n v="83"/>
    <n v="61.66"/>
    <n v="61.75"/>
    <n v="44.53"/>
    <s v="17/09/2017"/>
    <x v="4"/>
    <n v="9"/>
    <n v="17"/>
    <s v="09-17"/>
    <x v="1"/>
  </r>
  <r>
    <d v="2017-09-18T00:00:00"/>
    <n v="80"/>
    <n v="63.11"/>
    <n v="63.17"/>
    <n v="44.21"/>
    <s v="17/09/2017"/>
    <x v="4"/>
    <n v="9"/>
    <n v="18"/>
    <s v="09-18"/>
    <x v="1"/>
  </r>
  <r>
    <d v="2017-09-19T00:00:00"/>
    <n v="92"/>
    <n v="63.17"/>
    <n v="63.41"/>
    <n v="50.73"/>
    <s v="17/09/2017"/>
    <x v="4"/>
    <n v="9"/>
    <n v="19"/>
    <s v="09-19"/>
    <x v="1"/>
  </r>
  <r>
    <d v="2017-09-20T00:00:00"/>
    <n v="100"/>
    <n v="62.73"/>
    <n v="63.3"/>
    <n v="54.16"/>
    <s v="17/09/2017"/>
    <x v="4"/>
    <n v="9"/>
    <n v="20"/>
    <s v="09-20"/>
    <x v="1"/>
  </r>
  <r>
    <d v="2017-09-21T00:00:00"/>
    <n v="87"/>
    <n v="62.49"/>
    <n v="62.64"/>
    <n v="47.84"/>
    <s v="17/09/2017"/>
    <x v="4"/>
    <n v="9"/>
    <n v="21"/>
    <s v="09-21"/>
    <x v="1"/>
  </r>
  <r>
    <d v="2017-09-22T00:00:00"/>
    <n v="90"/>
    <n v="63.42"/>
    <n v="63.69"/>
    <n v="51.28"/>
    <s v="17/09/2017"/>
    <x v="4"/>
    <n v="9"/>
    <n v="22"/>
    <s v="09-22"/>
    <x v="1"/>
  </r>
  <r>
    <d v="2017-09-23T00:00:00"/>
    <n v="72"/>
    <n v="62.64"/>
    <n v="62.77"/>
    <n v="47.66"/>
    <s v="17/09/2017"/>
    <x v="4"/>
    <n v="9"/>
    <n v="23"/>
    <s v="09-23"/>
    <x v="1"/>
  </r>
  <r>
    <d v="2017-09-24T00:00:00"/>
    <n v="93"/>
    <n v="63.42"/>
    <n v="63.51"/>
    <n v="44.47"/>
    <s v="24/09/2017"/>
    <x v="4"/>
    <n v="9"/>
    <n v="24"/>
    <s v="09-24"/>
    <x v="1"/>
  </r>
  <r>
    <d v="2017-09-25T00:00:00"/>
    <n v="73"/>
    <n v="63.37"/>
    <n v="63.57"/>
    <n v="49.86"/>
    <s v="24/09/2017"/>
    <x v="4"/>
    <n v="9"/>
    <n v="25"/>
    <s v="09-25"/>
    <x v="1"/>
  </r>
  <r>
    <d v="2017-09-26T00:00:00"/>
    <n v="78"/>
    <n v="62.67"/>
    <n v="62.85"/>
    <n v="48.79"/>
    <s v="24/09/2017"/>
    <x v="4"/>
    <n v="9"/>
    <n v="26"/>
    <s v="09-26"/>
    <x v="1"/>
  </r>
  <r>
    <d v="2017-09-27T00:00:00"/>
    <n v="99"/>
    <n v="63.18"/>
    <n v="63.44"/>
    <n v="47.54"/>
    <s v="24/09/2017"/>
    <x v="4"/>
    <n v="9"/>
    <n v="27"/>
    <s v="09-27"/>
    <x v="1"/>
  </r>
  <r>
    <d v="2017-09-28T00:00:00"/>
    <n v="92"/>
    <n v="63.42"/>
    <n v="63.94"/>
    <n v="51.63"/>
    <s v="24/09/2017"/>
    <x v="4"/>
    <n v="9"/>
    <n v="28"/>
    <s v="09-28"/>
    <x v="1"/>
  </r>
  <r>
    <d v="2017-09-29T00:00:00"/>
    <n v="75"/>
    <n v="62.01"/>
    <n v="62.01"/>
    <n v="0"/>
    <s v="24/09/2017"/>
    <x v="4"/>
    <n v="9"/>
    <n v="29"/>
    <s v="09-29"/>
    <x v="1"/>
  </r>
  <r>
    <d v="2017-09-30T00:00:00"/>
    <n v="60"/>
    <n v="62.46"/>
    <n v="62.77"/>
    <n v="51.24"/>
    <s v="24/09/2017"/>
    <x v="4"/>
    <n v="9"/>
    <n v="30"/>
    <s v="09-30"/>
    <x v="0"/>
  </r>
  <r>
    <d v="2017-10-01T00:00:00"/>
    <n v="73"/>
    <n v="61.96"/>
    <n v="62"/>
    <n v="42.22"/>
    <s v="01/10/2017"/>
    <x v="4"/>
    <n v="10"/>
    <n v="1"/>
    <s v="10-01"/>
    <x v="1"/>
  </r>
  <r>
    <d v="2017-10-02T00:00:00"/>
    <n v="80"/>
    <n v="62.82"/>
    <n v="63.05"/>
    <n v="50.19"/>
    <s v="01/10/2017"/>
    <x v="4"/>
    <n v="10"/>
    <n v="2"/>
    <s v="10-02"/>
    <x v="1"/>
  </r>
  <r>
    <d v="2017-10-03T00:00:00"/>
    <n v="83"/>
    <n v="62.71"/>
    <n v="62.77"/>
    <n v="43.47"/>
    <s v="01/10/2017"/>
    <x v="4"/>
    <n v="10"/>
    <n v="3"/>
    <s v="10-03"/>
    <x v="1"/>
  </r>
  <r>
    <d v="2017-10-04T00:00:00"/>
    <n v="83"/>
    <n v="62.41"/>
    <n v="62.46"/>
    <n v="43.23"/>
    <s v="01/10/2017"/>
    <x v="4"/>
    <n v="10"/>
    <n v="4"/>
    <s v="10-04"/>
    <x v="1"/>
  </r>
  <r>
    <d v="2017-10-05T00:00:00"/>
    <n v="70"/>
    <n v="61.51"/>
    <n v="61.61"/>
    <n v="45.45"/>
    <s v="01/10/2017"/>
    <x v="4"/>
    <n v="10"/>
    <n v="5"/>
    <s v="10-05"/>
    <x v="1"/>
  </r>
  <r>
    <d v="2017-10-06T00:00:00"/>
    <n v="89"/>
    <n v="63.78"/>
    <n v="64.02"/>
    <n v="51.24"/>
    <s v="01/10/2017"/>
    <x v="4"/>
    <n v="10"/>
    <n v="6"/>
    <s v="10-06"/>
    <x v="1"/>
  </r>
  <r>
    <d v="2017-10-07T00:00:00"/>
    <n v="75"/>
    <n v="61.66"/>
    <n v="61.82"/>
    <n v="42.24"/>
    <s v="01/10/2017"/>
    <x v="4"/>
    <n v="10"/>
    <n v="7"/>
    <s v="10-07"/>
    <x v="1"/>
  </r>
  <r>
    <d v="2017-10-08T00:00:00"/>
    <n v="66"/>
    <n v="60.96"/>
    <n v="60.98"/>
    <n v="36.75"/>
    <s v="08/10/2017"/>
    <x v="4"/>
    <n v="10"/>
    <n v="8"/>
    <s v="10-08"/>
    <x v="1"/>
  </r>
  <r>
    <d v="2017-10-09T00:00:00"/>
    <n v="80"/>
    <n v="62.48"/>
    <n v="62.6"/>
    <n v="46.63"/>
    <s v="08/10/2017"/>
    <x v="4"/>
    <n v="10"/>
    <n v="9"/>
    <s v="10-09"/>
    <x v="1"/>
  </r>
  <r>
    <d v="2017-10-10T00:00:00"/>
    <n v="78"/>
    <n v="61.95"/>
    <n v="61.98"/>
    <n v="41.13"/>
    <s v="08/10/2017"/>
    <x v="4"/>
    <n v="10"/>
    <n v="10"/>
    <s v="10-10"/>
    <x v="1"/>
  </r>
  <r>
    <d v="2017-10-11T00:00:00"/>
    <n v="75"/>
    <n v="61.53"/>
    <n v="61.86"/>
    <n v="50.36"/>
    <s v="08/10/2017"/>
    <x v="4"/>
    <n v="10"/>
    <n v="11"/>
    <s v="10-11"/>
    <x v="1"/>
  </r>
  <r>
    <d v="2017-10-12T00:00:00"/>
    <n v="82"/>
    <n v="61.48"/>
    <n v="61.81"/>
    <n v="50.14"/>
    <s v="08/10/2017"/>
    <x v="4"/>
    <n v="10"/>
    <n v="12"/>
    <s v="10-12"/>
    <x v="1"/>
  </r>
  <r>
    <d v="2017-10-13T00:00:00"/>
    <n v="84"/>
    <n v="62.83"/>
    <n v="62.9"/>
    <n v="42.96"/>
    <s v="08/10/2017"/>
    <x v="4"/>
    <n v="10"/>
    <n v="13"/>
    <s v="10-13"/>
    <x v="1"/>
  </r>
  <r>
    <d v="2017-10-14T00:00:00"/>
    <n v="80"/>
    <n v="62.3"/>
    <n v="62.33"/>
    <n v="37.65"/>
    <s v="08/10/2017"/>
    <x v="4"/>
    <n v="10"/>
    <n v="14"/>
    <s v="10-14"/>
    <x v="1"/>
  </r>
  <r>
    <d v="2017-10-15T00:00:00"/>
    <n v="89"/>
    <n v="62.7"/>
    <n v="62.81"/>
    <n v="40.68"/>
    <s v="15/10/2017"/>
    <x v="4"/>
    <n v="10"/>
    <n v="15"/>
    <s v="10-15"/>
    <x v="1"/>
  </r>
  <r>
    <d v="2017-10-16T00:00:00"/>
    <n v="82"/>
    <n v="62.58"/>
    <n v="62.78"/>
    <n v="49.25"/>
    <s v="15/10/2017"/>
    <x v="4"/>
    <n v="10"/>
    <n v="16"/>
    <s v="10-16"/>
    <x v="1"/>
  </r>
  <r>
    <d v="2017-10-17T00:00:00"/>
    <n v="92"/>
    <n v="61.92"/>
    <n v="62.12"/>
    <n v="48.73"/>
    <s v="15/10/2017"/>
    <x v="4"/>
    <n v="10"/>
    <n v="17"/>
    <s v="10-17"/>
    <x v="1"/>
  </r>
  <r>
    <d v="2017-10-18T00:00:00"/>
    <n v="79"/>
    <n v="61.79"/>
    <n v="61.97"/>
    <n v="48"/>
    <s v="15/10/2017"/>
    <x v="4"/>
    <n v="10"/>
    <n v="18"/>
    <s v="10-18"/>
    <x v="1"/>
  </r>
  <r>
    <d v="2017-10-19T00:00:00"/>
    <n v="78"/>
    <n v="61.55"/>
    <n v="61.72"/>
    <n v="47.44"/>
    <s v="15/10/2017"/>
    <x v="4"/>
    <n v="10"/>
    <n v="19"/>
    <s v="10-19"/>
    <x v="1"/>
  </r>
  <r>
    <d v="2017-10-20T00:00:00"/>
    <n v="84"/>
    <n v="62.93"/>
    <n v="63"/>
    <n v="45.3"/>
    <s v="15/10/2017"/>
    <x v="4"/>
    <n v="10"/>
    <n v="20"/>
    <s v="10-20"/>
    <x v="1"/>
  </r>
  <r>
    <d v="2017-10-21T00:00:00"/>
    <n v="68"/>
    <n v="62.15"/>
    <n v="62.22"/>
    <n v="41.04"/>
    <s v="15/10/2017"/>
    <x v="4"/>
    <n v="10"/>
    <n v="21"/>
    <s v="10-21"/>
    <x v="1"/>
  </r>
  <r>
    <d v="2017-10-22T00:00:00"/>
    <n v="64"/>
    <n v="61.83"/>
    <n v="61.85"/>
    <n v="36"/>
    <s v="22/10/2017"/>
    <x v="4"/>
    <n v="10"/>
    <n v="22"/>
    <s v="10-22"/>
    <x v="1"/>
  </r>
  <r>
    <d v="2017-10-23T00:00:00"/>
    <n v="79"/>
    <n v="61.37"/>
    <n v="61.94"/>
    <n v="52.88"/>
    <s v="22/10/2017"/>
    <x v="4"/>
    <n v="10"/>
    <n v="23"/>
    <s v="10-23"/>
    <x v="1"/>
  </r>
  <r>
    <d v="2017-10-24T00:00:00"/>
    <n v="84"/>
    <n v="61.44"/>
    <n v="62.4"/>
    <n v="55.35"/>
    <s v="22/10/2017"/>
    <x v="4"/>
    <n v="10"/>
    <n v="24"/>
    <s v="10-24"/>
    <x v="1"/>
  </r>
  <r>
    <d v="2017-10-25T00:00:00"/>
    <n v="72"/>
    <n v="60.63"/>
    <n v="61.06"/>
    <n v="49.54"/>
    <s v="22/10/2017"/>
    <x v="4"/>
    <n v="10"/>
    <n v="25"/>
    <s v="10-25"/>
    <x v="1"/>
  </r>
  <r>
    <d v="2017-10-26T00:00:00"/>
    <n v="76"/>
    <n v="62.44"/>
    <n v="62.54"/>
    <n v="46.18"/>
    <s v="22/10/2017"/>
    <x v="4"/>
    <n v="10"/>
    <n v="26"/>
    <s v="10-26"/>
    <x v="1"/>
  </r>
  <r>
    <d v="2017-10-27T00:00:00"/>
    <n v="69"/>
    <n v="61.85"/>
    <n v="61.99"/>
    <n v="47.09"/>
    <s v="22/10/2017"/>
    <x v="4"/>
    <n v="10"/>
    <n v="27"/>
    <s v="10-27"/>
    <x v="1"/>
  </r>
  <r>
    <d v="2017-10-28T00:00:00"/>
    <n v="61"/>
    <n v="61.87"/>
    <n v="61.91"/>
    <n v="38.79"/>
    <s v="22/10/2017"/>
    <x v="4"/>
    <n v="10"/>
    <n v="28"/>
    <s v="10-28"/>
    <x v="0"/>
  </r>
  <r>
    <d v="2017-10-29T00:00:00"/>
    <n v="67"/>
    <n v="59.65"/>
    <n v="60.33"/>
    <n v="51.92"/>
    <s v="29/10/2017"/>
    <x v="4"/>
    <n v="10"/>
    <n v="29"/>
    <s v="10-29"/>
    <x v="1"/>
  </r>
  <r>
    <d v="2017-10-30T00:00:00"/>
    <n v="72"/>
    <n v="61.85"/>
    <n v="62.16"/>
    <n v="50.58"/>
    <s v="29/10/2017"/>
    <x v="4"/>
    <n v="10"/>
    <n v="30"/>
    <s v="10-30"/>
    <x v="1"/>
  </r>
  <r>
    <d v="2017-10-31T00:00:00"/>
    <n v="64"/>
    <n v="60.96"/>
    <n v="61.28"/>
    <n v="49.77"/>
    <s v="29/10/2017"/>
    <x v="4"/>
    <n v="10"/>
    <n v="31"/>
    <s v="10-31"/>
    <x v="1"/>
  </r>
  <r>
    <d v="2017-11-01T00:00:00"/>
    <n v="50"/>
    <n v="60.47"/>
    <n v="60.65"/>
    <n v="40.01"/>
    <s v="29/10/2017"/>
    <x v="4"/>
    <n v="11"/>
    <n v="1"/>
    <s v="11-01"/>
    <x v="0"/>
  </r>
  <r>
    <d v="2017-11-02T00:00:00"/>
    <n v="53"/>
    <n v="60.33"/>
    <n v="62.71"/>
    <n v="58.92"/>
    <s v="29/10/2017"/>
    <x v="4"/>
    <n v="11"/>
    <n v="2"/>
    <s v="11-02"/>
    <x v="0"/>
  </r>
  <r>
    <d v="2017-11-03T00:00:00"/>
    <n v="75"/>
    <n v="61.33"/>
    <n v="61.44"/>
    <n v="43.8"/>
    <s v="29/10/2017"/>
    <x v="4"/>
    <n v="11"/>
    <n v="3"/>
    <s v="11-03"/>
    <x v="1"/>
  </r>
  <r>
    <d v="2017-11-04T00:00:00"/>
    <n v="67"/>
    <n v="61.94"/>
    <n v="61.98"/>
    <n v="40.71"/>
    <s v="29/10/2017"/>
    <x v="4"/>
    <n v="11"/>
    <n v="4"/>
    <s v="11-04"/>
    <x v="1"/>
  </r>
  <r>
    <d v="2017-11-05T00:00:00"/>
    <n v="80"/>
    <n v="64.959999999999994"/>
    <n v="65.2"/>
    <n v="52.41"/>
    <s v="05/11/2017"/>
    <x v="4"/>
    <n v="11"/>
    <n v="5"/>
    <s v="11-05"/>
    <x v="1"/>
  </r>
  <r>
    <d v="2017-11-06T00:00:00"/>
    <n v="74"/>
    <n v="62.74"/>
    <n v="63"/>
    <n v="50.76"/>
    <s v="05/11/2017"/>
    <x v="4"/>
    <n v="11"/>
    <n v="6"/>
    <s v="11-06"/>
    <x v="1"/>
  </r>
  <r>
    <d v="2017-11-07T00:00:00"/>
    <n v="66"/>
    <n v="62.16"/>
    <n v="62.79"/>
    <n v="54.09"/>
    <s v="05/11/2017"/>
    <x v="4"/>
    <n v="11"/>
    <n v="7"/>
    <s v="11-07"/>
    <x v="1"/>
  </r>
  <r>
    <d v="2017-11-08T00:00:00"/>
    <n v="54"/>
    <n v="60.56"/>
    <n v="60.93"/>
    <n v="50.1"/>
    <s v="05/11/2017"/>
    <x v="4"/>
    <n v="11"/>
    <n v="8"/>
    <s v="11-08"/>
    <x v="0"/>
  </r>
  <r>
    <d v="2017-11-09T00:00:00"/>
    <n v="59"/>
    <n v="61.17"/>
    <n v="61.48"/>
    <n v="49.86"/>
    <s v="05/11/2017"/>
    <x v="4"/>
    <n v="11"/>
    <n v="9"/>
    <s v="11-09"/>
    <x v="0"/>
  </r>
  <r>
    <d v="2017-11-10T00:00:00"/>
    <n v="56"/>
    <n v="61.74"/>
    <n v="62.31"/>
    <n v="51.04"/>
    <s v="05/11/2017"/>
    <x v="4"/>
    <n v="11"/>
    <n v="10"/>
    <s v="11-10"/>
    <x v="0"/>
  </r>
  <r>
    <d v="2017-11-11T00:00:00"/>
    <n v="48"/>
    <n v="61.31"/>
    <n v="61.55"/>
    <n v="46.72"/>
    <s v="05/11/2017"/>
    <x v="4"/>
    <n v="11"/>
    <n v="11"/>
    <s v="11-11"/>
    <x v="0"/>
  </r>
  <r>
    <d v="2017-11-12T00:00:00"/>
    <n v="76"/>
    <n v="62.19"/>
    <n v="62.24"/>
    <n v="43.41"/>
    <s v="12/11/2017"/>
    <x v="4"/>
    <n v="11"/>
    <n v="12"/>
    <s v="11-12"/>
    <x v="1"/>
  </r>
  <r>
    <d v="2017-11-13T00:00:00"/>
    <n v="80"/>
    <n v="67.44"/>
    <n v="67.73"/>
    <n v="55.27"/>
    <s v="12/11/2017"/>
    <x v="4"/>
    <n v="11"/>
    <n v="13"/>
    <s v="11-13"/>
    <x v="1"/>
  </r>
  <r>
    <d v="2017-11-14T00:00:00"/>
    <n v="85"/>
    <n v="63.15"/>
    <n v="63.8"/>
    <n v="53.93"/>
    <s v="12/11/2017"/>
    <x v="4"/>
    <n v="11"/>
    <n v="14"/>
    <s v="11-14"/>
    <x v="1"/>
  </r>
  <r>
    <d v="2017-11-15T00:00:00"/>
    <n v="75"/>
    <n v="61.36"/>
    <n v="61.68"/>
    <n v="49.81"/>
    <s v="12/11/2017"/>
    <x v="4"/>
    <n v="11"/>
    <n v="15"/>
    <s v="11-15"/>
    <x v="1"/>
  </r>
  <r>
    <d v="2017-11-16T00:00:00"/>
    <n v="69"/>
    <n v="61.71"/>
    <n v="62.14"/>
    <n v="51.87"/>
    <s v="12/11/2017"/>
    <x v="4"/>
    <n v="11"/>
    <n v="16"/>
    <s v="11-16"/>
    <x v="1"/>
  </r>
  <r>
    <d v="2017-11-17T00:00:00"/>
    <n v="75"/>
    <n v="62.45"/>
    <n v="62.91"/>
    <n v="51.23"/>
    <s v="12/11/2017"/>
    <x v="4"/>
    <n v="11"/>
    <n v="17"/>
    <s v="11-17"/>
    <x v="1"/>
  </r>
  <r>
    <d v="2017-11-18T00:00:00"/>
    <n v="48"/>
    <n v="60.75"/>
    <n v="60.82"/>
    <n v="43.32"/>
    <s v="12/11/2017"/>
    <x v="4"/>
    <n v="11"/>
    <n v="18"/>
    <s v="11-18"/>
    <x v="0"/>
  </r>
  <r>
    <d v="2017-11-19T00:00:00"/>
    <n v="72"/>
    <n v="61.93"/>
    <n v="61.98"/>
    <n v="41.45"/>
    <s v="19/11/2017"/>
    <x v="4"/>
    <n v="11"/>
    <n v="19"/>
    <s v="11-19"/>
    <x v="1"/>
  </r>
  <r>
    <d v="2017-11-20T00:00:00"/>
    <n v="60"/>
    <n v="61.25"/>
    <n v="61.42"/>
    <n v="47.29"/>
    <s v="19/11/2017"/>
    <x v="4"/>
    <n v="11"/>
    <n v="20"/>
    <s v="11-20"/>
    <x v="0"/>
  </r>
  <r>
    <d v="2017-11-21T00:00:00"/>
    <n v="60"/>
    <n v="60.67"/>
    <n v="60.82"/>
    <n v="43.15"/>
    <s v="19/11/2017"/>
    <x v="4"/>
    <n v="11"/>
    <n v="21"/>
    <s v="11-21"/>
    <x v="0"/>
  </r>
  <r>
    <d v="2017-11-22T00:00:00"/>
    <n v="64"/>
    <n v="60.54"/>
    <n v="60.78"/>
    <n v="48.14"/>
    <s v="19/11/2017"/>
    <x v="4"/>
    <n v="11"/>
    <n v="22"/>
    <s v="11-22"/>
    <x v="1"/>
  </r>
  <r>
    <d v="2017-11-23T00:00:00"/>
    <n v="68"/>
    <n v="61.9"/>
    <n v="62.09"/>
    <n v="47.99"/>
    <s v="19/11/2017"/>
    <x v="4"/>
    <n v="11"/>
    <n v="23"/>
    <s v="11-23"/>
    <x v="1"/>
  </r>
  <r>
    <d v="2017-11-24T00:00:00"/>
    <n v="71"/>
    <n v="61.99"/>
    <n v="62.19"/>
    <n v="48.41"/>
    <s v="19/11/2017"/>
    <x v="4"/>
    <n v="11"/>
    <n v="24"/>
    <s v="11-24"/>
    <x v="1"/>
  </r>
  <r>
    <d v="2017-11-25T00:00:00"/>
    <n v="65"/>
    <n v="63.15"/>
    <n v="63.27"/>
    <n v="46.45"/>
    <s v="19/11/2017"/>
    <x v="4"/>
    <n v="11"/>
    <n v="25"/>
    <s v="11-25"/>
    <x v="1"/>
  </r>
  <r>
    <d v="2017-11-26T00:00:00"/>
    <n v="58"/>
    <n v="61.53"/>
    <n v="61.59"/>
    <n v="42.92"/>
    <s v="26/11/2017"/>
    <x v="4"/>
    <n v="11"/>
    <n v="26"/>
    <s v="11-26"/>
    <x v="0"/>
  </r>
  <r>
    <d v="2017-11-27T00:00:00"/>
    <n v="64"/>
    <n v="60.5"/>
    <n v="61.06"/>
    <n v="51.94"/>
    <s v="26/11/2017"/>
    <x v="4"/>
    <n v="11"/>
    <n v="27"/>
    <s v="11-27"/>
    <x v="1"/>
  </r>
  <r>
    <d v="2017-11-28T00:00:00"/>
    <n v="53"/>
    <n v="60.23"/>
    <n v="60.52"/>
    <n v="48.68"/>
    <s v="26/11/2017"/>
    <x v="4"/>
    <n v="11"/>
    <n v="28"/>
    <s v="11-28"/>
    <x v="0"/>
  </r>
  <r>
    <d v="2017-11-29T00:00:00"/>
    <n v="70"/>
    <n v="61.12"/>
    <n v="61.4"/>
    <n v="49.36"/>
    <s v="26/11/2017"/>
    <x v="4"/>
    <n v="11"/>
    <n v="29"/>
    <s v="11-29"/>
    <x v="1"/>
  </r>
  <r>
    <d v="2017-11-30T00:00:00"/>
    <n v="71"/>
    <n v="61.27"/>
    <n v="61.49"/>
    <n v="48.45"/>
    <s v="26/11/2017"/>
    <x v="4"/>
    <n v="11"/>
    <n v="30"/>
    <s v="11-30"/>
    <x v="1"/>
  </r>
  <r>
    <d v="2017-12-01T00:00:00"/>
    <n v="79"/>
    <n v="62.69"/>
    <n v="63.05"/>
    <n v="52.1"/>
    <s v="26/11/2017"/>
    <x v="4"/>
    <n v="12"/>
    <n v="1"/>
    <s v="12-01"/>
    <x v="1"/>
  </r>
  <r>
    <d v="2017-12-02T00:00:00"/>
    <n v="45"/>
    <n v="60.15"/>
    <n v="60.48"/>
    <n v="44.16"/>
    <s v="26/11/2017"/>
    <x v="4"/>
    <n v="12"/>
    <n v="2"/>
    <s v="12-02"/>
    <x v="0"/>
  </r>
  <r>
    <d v="2017-12-03T00:00:00"/>
    <n v="66"/>
    <n v="60.73"/>
    <n v="60.83"/>
    <n v="41.56"/>
    <s v="03/12/2017"/>
    <x v="4"/>
    <n v="12"/>
    <n v="3"/>
    <s v="12-03"/>
    <x v="1"/>
  </r>
  <r>
    <d v="2017-12-04T00:00:00"/>
    <n v="74"/>
    <n v="61.4"/>
    <n v="61.55"/>
    <n v="46.82"/>
    <s v="03/12/2017"/>
    <x v="4"/>
    <n v="12"/>
    <n v="4"/>
    <s v="12-04"/>
    <x v="1"/>
  </r>
  <r>
    <d v="2017-12-05T00:00:00"/>
    <n v="70"/>
    <n v="61.05"/>
    <n v="61.27"/>
    <n v="47.94"/>
    <s v="03/12/2017"/>
    <x v="4"/>
    <n v="12"/>
    <n v="5"/>
    <s v="12-05"/>
    <x v="1"/>
  </r>
  <r>
    <d v="2017-12-06T00:00:00"/>
    <n v="46"/>
    <n v="58.75"/>
    <n v="59.38"/>
    <n v="50.63"/>
    <s v="03/12/2017"/>
    <x v="4"/>
    <n v="12"/>
    <n v="6"/>
    <s v="12-06"/>
    <x v="0"/>
  </r>
  <r>
    <d v="2017-12-07T00:00:00"/>
    <n v="73"/>
    <n v="61.69"/>
    <n v="62.1"/>
    <n v="51.62"/>
    <s v="03/12/2017"/>
    <x v="4"/>
    <n v="12"/>
    <n v="7"/>
    <s v="12-07"/>
    <x v="1"/>
  </r>
  <r>
    <d v="2017-12-08T00:00:00"/>
    <n v="51"/>
    <n v="60.78"/>
    <n v="60.88"/>
    <n v="38.35"/>
    <s v="03/12/2017"/>
    <x v="4"/>
    <n v="12"/>
    <n v="8"/>
    <s v="12-08"/>
    <x v="0"/>
  </r>
  <r>
    <d v="2017-12-09T00:00:00"/>
    <n v="48"/>
    <n v="59.14"/>
    <n v="59.48"/>
    <n v="45.33"/>
    <s v="03/12/2017"/>
    <x v="4"/>
    <n v="12"/>
    <n v="9"/>
    <s v="12-09"/>
    <x v="0"/>
  </r>
  <r>
    <d v="2017-12-10T00:00:00"/>
    <n v="61"/>
    <n v="62.95"/>
    <n v="63.02"/>
    <n v="44.49"/>
    <s v="10/12/2017"/>
    <x v="4"/>
    <n v="12"/>
    <n v="10"/>
    <s v="12-10"/>
    <x v="0"/>
  </r>
  <r>
    <d v="2017-12-11T00:00:00"/>
    <n v="81"/>
    <n v="63.88"/>
    <n v="64.459999999999994"/>
    <n v="53.56"/>
    <s v="10/12/2017"/>
    <x v="4"/>
    <n v="12"/>
    <n v="11"/>
    <s v="12-11"/>
    <x v="1"/>
  </r>
  <r>
    <d v="2017-12-12T00:00:00"/>
    <n v="62"/>
    <n v="61.78"/>
    <n v="62.08"/>
    <n v="49.11"/>
    <s v="10/12/2017"/>
    <x v="4"/>
    <n v="12"/>
    <n v="12"/>
    <s v="12-12"/>
    <x v="1"/>
  </r>
  <r>
    <d v="2017-12-13T00:00:00"/>
    <n v="52"/>
    <n v="59.22"/>
    <n v="60.49"/>
    <n v="54.53"/>
    <s v="10/12/2017"/>
    <x v="4"/>
    <n v="12"/>
    <n v="13"/>
    <s v="12-13"/>
    <x v="0"/>
  </r>
  <r>
    <d v="2017-12-14T00:00:00"/>
    <n v="68"/>
    <n v="62.26"/>
    <n v="62.43"/>
    <n v="48.32"/>
    <s v="10/12/2017"/>
    <x v="4"/>
    <n v="12"/>
    <n v="14"/>
    <s v="12-14"/>
    <x v="1"/>
  </r>
  <r>
    <d v="2017-12-15T00:00:00"/>
    <n v="68"/>
    <n v="64.27"/>
    <n v="64.680000000000007"/>
    <n v="53.81"/>
    <s v="10/12/2017"/>
    <x v="4"/>
    <n v="12"/>
    <n v="15"/>
    <s v="12-15"/>
    <x v="1"/>
  </r>
  <r>
    <d v="2017-12-16T00:00:00"/>
    <n v="57"/>
    <n v="64.040000000000006"/>
    <n v="64.2"/>
    <n v="48.25"/>
    <s v="10/12/2017"/>
    <x v="4"/>
    <n v="12"/>
    <n v="16"/>
    <s v="12-16"/>
    <x v="0"/>
  </r>
  <r>
    <d v="2017-12-17T00:00:00"/>
    <n v="59"/>
    <n v="60.44"/>
    <n v="60.7"/>
    <n v="48.42"/>
    <s v="17/12/2017"/>
    <x v="4"/>
    <n v="12"/>
    <n v="17"/>
    <s v="12-17"/>
    <x v="0"/>
  </r>
  <r>
    <d v="2017-12-18T00:00:00"/>
    <n v="62"/>
    <n v="60.13"/>
    <n v="60.61"/>
    <n v="50.57"/>
    <s v="17/12/2017"/>
    <x v="4"/>
    <n v="12"/>
    <n v="18"/>
    <s v="12-18"/>
    <x v="1"/>
  </r>
  <r>
    <d v="2017-12-19T00:00:00"/>
    <n v="71"/>
    <n v="61.19"/>
    <n v="61.85"/>
    <n v="53.23"/>
    <s v="17/12/2017"/>
    <x v="4"/>
    <n v="12"/>
    <n v="19"/>
    <s v="12-19"/>
    <x v="1"/>
  </r>
  <r>
    <d v="2017-12-20T00:00:00"/>
    <n v="66"/>
    <n v="63.02"/>
    <n v="63.72"/>
    <n v="51.68"/>
    <s v="17/12/2017"/>
    <x v="4"/>
    <n v="12"/>
    <n v="20"/>
    <s v="12-20"/>
    <x v="1"/>
  </r>
  <r>
    <d v="2017-12-21T00:00:00"/>
    <n v="76"/>
    <n v="61.82"/>
    <n v="62.48"/>
    <n v="53.38"/>
    <s v="17/12/2017"/>
    <x v="4"/>
    <n v="12"/>
    <n v="21"/>
    <s v="12-21"/>
    <x v="1"/>
  </r>
  <r>
    <d v="2017-12-22T00:00:00"/>
    <n v="58"/>
    <n v="61.32"/>
    <n v="61.59"/>
    <n v="48.53"/>
    <s v="17/12/2017"/>
    <x v="4"/>
    <n v="12"/>
    <n v="22"/>
    <s v="12-22"/>
    <x v="0"/>
  </r>
  <r>
    <d v="2017-12-23T00:00:00"/>
    <n v="46"/>
    <n v="60.48"/>
    <n v="60.7"/>
    <n v="43.95"/>
    <s v="17/12/2017"/>
    <x v="4"/>
    <n v="12"/>
    <n v="23"/>
    <s v="12-23"/>
    <x v="0"/>
  </r>
  <r>
    <d v="2017-12-24T00:00:00"/>
    <n v="42"/>
    <n v="59.94"/>
    <n v="60.02"/>
    <n v="42.42"/>
    <s v="24/12/2017"/>
    <x v="4"/>
    <n v="12"/>
    <n v="24"/>
    <s v="12-24"/>
    <x v="0"/>
  </r>
  <r>
    <d v="2017-12-25T00:00:00"/>
    <n v="6"/>
    <n v="50.16"/>
    <n v="50.36"/>
    <n v="36.92"/>
    <s v="24/12/2017"/>
    <x v="4"/>
    <n v="12"/>
    <n v="25"/>
    <s v="12-25"/>
    <x v="0"/>
  </r>
  <r>
    <d v="2017-12-26T00:00:00"/>
    <n v="58"/>
    <n v="62.16"/>
    <n v="62.18"/>
    <n v="37.020000000000003"/>
    <s v="24/12/2017"/>
    <x v="4"/>
    <n v="12"/>
    <n v="26"/>
    <s v="12-26"/>
    <x v="0"/>
  </r>
  <r>
    <d v="2017-12-27T00:00:00"/>
    <n v="77"/>
    <n v="62.46"/>
    <n v="62.57"/>
    <n v="45.44"/>
    <s v="24/12/2017"/>
    <x v="4"/>
    <n v="12"/>
    <n v="27"/>
    <s v="12-27"/>
    <x v="1"/>
  </r>
  <r>
    <d v="2017-12-28T00:00:00"/>
    <n v="71"/>
    <n v="61.71"/>
    <n v="61.96"/>
    <n v="49.42"/>
    <s v="24/12/2017"/>
    <x v="4"/>
    <n v="12"/>
    <n v="28"/>
    <s v="12-28"/>
    <x v="1"/>
  </r>
  <r>
    <d v="2017-12-29T00:00:00"/>
    <n v="62"/>
    <n v="62.4"/>
    <n v="62.49"/>
    <n v="44.58"/>
    <s v="24/12/2017"/>
    <x v="4"/>
    <n v="12"/>
    <n v="29"/>
    <s v="12-29"/>
    <x v="0"/>
  </r>
  <r>
    <d v="2017-12-30T00:00:00"/>
    <n v="46"/>
    <n v="59.85"/>
    <n v="65.73"/>
    <n v="63.99"/>
    <s v="24/12/2017"/>
    <x v="4"/>
    <n v="12"/>
    <n v="30"/>
    <s v="12-30"/>
    <x v="0"/>
  </r>
  <r>
    <d v="2018-01-01T00:00:00"/>
    <n v="49"/>
    <n v="60.11"/>
    <n v="61.39"/>
    <n v="45.97"/>
    <s v="01/01/2018"/>
    <x v="5"/>
    <n v="1"/>
    <n v="1"/>
    <s v="01-01"/>
    <x v="0"/>
  </r>
  <r>
    <d v="2018-01-02T00:00:00"/>
    <n v="81"/>
    <n v="63.6"/>
    <n v="63.67"/>
    <n v="42.69"/>
    <s v="01/01/2018"/>
    <x v="5"/>
    <n v="1"/>
    <n v="2"/>
    <s v="01-02"/>
    <x v="1"/>
  </r>
  <r>
    <d v="2018-01-03T00:00:00"/>
    <n v="65"/>
    <n v="61.77"/>
    <n v="62.08"/>
    <n v="50.3"/>
    <s v="01/01/2018"/>
    <x v="5"/>
    <n v="1"/>
    <n v="3"/>
    <s v="01-03"/>
    <x v="1"/>
  </r>
  <r>
    <d v="2018-01-04T00:00:00"/>
    <n v="63"/>
    <n v="61.99"/>
    <n v="62.51"/>
    <n v="49.52"/>
    <s v="01/01/2018"/>
    <x v="5"/>
    <n v="1"/>
    <n v="4"/>
    <s v="01-04"/>
    <x v="1"/>
  </r>
  <r>
    <d v="2018-01-05T00:00:00"/>
    <n v="53"/>
    <n v="62.76"/>
    <n v="62.94"/>
    <n v="48.53"/>
    <s v="01/01/2018"/>
    <x v="5"/>
    <n v="1"/>
    <n v="5"/>
    <s v="01-05"/>
    <x v="0"/>
  </r>
  <r>
    <d v="2018-01-06T00:00:00"/>
    <n v="44"/>
    <n v="60.65"/>
    <n v="60.82"/>
    <n v="41.04"/>
    <s v="01/01/2018"/>
    <x v="5"/>
    <n v="1"/>
    <n v="6"/>
    <s v="01-06"/>
    <x v="0"/>
  </r>
  <r>
    <d v="2018-01-07T00:00:00"/>
    <n v="63"/>
    <n v="60.16"/>
    <n v="60.25"/>
    <n v="34.840000000000003"/>
    <s v="01/01/2018"/>
    <x v="5"/>
    <n v="1"/>
    <n v="7"/>
    <s v="01-07"/>
    <x v="1"/>
  </r>
  <r>
    <d v="2018-01-08T00:00:00"/>
    <n v="68"/>
    <n v="61.18"/>
    <n v="61.25"/>
    <n v="42.96"/>
    <s v="08/01/2018"/>
    <x v="5"/>
    <n v="1"/>
    <n v="8"/>
    <s v="01-08"/>
    <x v="1"/>
  </r>
  <r>
    <d v="2018-01-09T00:00:00"/>
    <n v="83"/>
    <n v="62.12"/>
    <n v="62.22"/>
    <n v="46.18"/>
    <s v="08/01/2018"/>
    <x v="5"/>
    <n v="1"/>
    <n v="9"/>
    <s v="01-09"/>
    <x v="1"/>
  </r>
  <r>
    <d v="2018-01-10T00:00:00"/>
    <n v="50"/>
    <n v="59.22"/>
    <n v="59.55"/>
    <n v="47.14"/>
    <s v="08/01/2018"/>
    <x v="5"/>
    <n v="1"/>
    <n v="10"/>
    <s v="01-10"/>
    <x v="0"/>
  </r>
  <r>
    <d v="2018-01-11T00:00:00"/>
    <n v="58"/>
    <n v="60.62"/>
    <n v="60.82"/>
    <n v="47.32"/>
    <s v="08/01/2018"/>
    <x v="5"/>
    <n v="1"/>
    <n v="11"/>
    <s v="01-11"/>
    <x v="0"/>
  </r>
  <r>
    <d v="2018-01-12T00:00:00"/>
    <n v="69"/>
    <n v="62.41"/>
    <n v="62.54"/>
    <n v="47.09"/>
    <s v="08/01/2018"/>
    <x v="5"/>
    <n v="1"/>
    <n v="12"/>
    <s v="01-12"/>
    <x v="1"/>
  </r>
  <r>
    <d v="2018-01-13T00:00:00"/>
    <n v="45"/>
    <n v="59.67"/>
    <n v="60.22"/>
    <n v="42.92"/>
    <s v="08/01/2018"/>
    <x v="5"/>
    <n v="1"/>
    <n v="13"/>
    <s v="01-13"/>
    <x v="0"/>
  </r>
  <r>
    <d v="2018-01-14T00:00:00"/>
    <n v="49"/>
    <n v="60.06"/>
    <n v="60.16"/>
    <n v="42.24"/>
    <s v="08/01/2018"/>
    <x v="5"/>
    <n v="1"/>
    <n v="14"/>
    <s v="01-14"/>
    <x v="0"/>
  </r>
  <r>
    <d v="2018-01-15T00:00:00"/>
    <n v="85"/>
    <n v="62.96"/>
    <n v="63.03"/>
    <n v="45.37"/>
    <s v="15/01/2018"/>
    <x v="5"/>
    <n v="1"/>
    <n v="15"/>
    <s v="01-15"/>
    <x v="1"/>
  </r>
  <r>
    <d v="2018-01-16T00:00:00"/>
    <n v="59"/>
    <n v="60.97"/>
    <n v="61.08"/>
    <n v="45.25"/>
    <s v="15/01/2018"/>
    <x v="5"/>
    <n v="1"/>
    <n v="16"/>
    <s v="01-16"/>
    <x v="0"/>
  </r>
  <r>
    <d v="2018-01-17T00:00:00"/>
    <n v="103"/>
    <n v="64.819999999999993"/>
    <n v="65.44"/>
    <n v="56.55"/>
    <s v="15/01/2018"/>
    <x v="5"/>
    <n v="1"/>
    <n v="17"/>
    <s v="01-17"/>
    <x v="1"/>
  </r>
  <r>
    <d v="2018-01-18T00:00:00"/>
    <m/>
    <m/>
    <m/>
    <m/>
    <s v="15/01/2018"/>
    <x v="5"/>
    <n v="1"/>
    <n v="18"/>
    <s v="01-18"/>
    <x v="2"/>
  </r>
  <r>
    <d v="2018-01-19T00:00:00"/>
    <n v="55"/>
    <n v="60.9"/>
    <n v="61.15"/>
    <n v="48.21"/>
    <s v="15/01/2018"/>
    <x v="5"/>
    <n v="1"/>
    <n v="19"/>
    <s v="01-19"/>
    <x v="0"/>
  </r>
  <r>
    <d v="2018-01-20T00:00:00"/>
    <n v="41"/>
    <n v="59.67"/>
    <n v="59.84"/>
    <n v="43.97"/>
    <s v="15/01/2018"/>
    <x v="5"/>
    <n v="1"/>
    <n v="20"/>
    <s v="01-20"/>
    <x v="0"/>
  </r>
  <r>
    <d v="2018-01-21T00:00:00"/>
    <n v="51"/>
    <n v="60.25"/>
    <n v="60.6"/>
    <n v="49.25"/>
    <s v="15/01/2018"/>
    <x v="5"/>
    <n v="1"/>
    <n v="21"/>
    <s v="01-21"/>
    <x v="0"/>
  </r>
  <r>
    <d v="2018-01-22T00:00:00"/>
    <n v="62"/>
    <n v="61.57"/>
    <n v="61.74"/>
    <n v="46.38"/>
    <s v="22/01/2018"/>
    <x v="5"/>
    <n v="1"/>
    <n v="22"/>
    <s v="01-22"/>
    <x v="1"/>
  </r>
  <r>
    <d v="2018-01-23T00:00:00"/>
    <n v="62"/>
    <n v="61.31"/>
    <n v="61.53"/>
    <n v="48.39"/>
    <s v="22/01/2018"/>
    <x v="5"/>
    <n v="1"/>
    <n v="23"/>
    <s v="01-23"/>
    <x v="1"/>
  </r>
  <r>
    <d v="2018-01-24T00:00:00"/>
    <n v="55"/>
    <n v="60.77"/>
    <n v="61.06"/>
    <n v="46.33"/>
    <s v="22/01/2018"/>
    <x v="5"/>
    <n v="1"/>
    <n v="24"/>
    <s v="01-24"/>
    <x v="0"/>
  </r>
  <r>
    <d v="2018-01-25T00:00:00"/>
    <n v="57"/>
    <n v="61.03"/>
    <n v="61.17"/>
    <n v="45.94"/>
    <s v="22/01/2018"/>
    <x v="5"/>
    <n v="1"/>
    <n v="25"/>
    <s v="01-25"/>
    <x v="0"/>
  </r>
  <r>
    <d v="2018-01-26T00:00:00"/>
    <n v="64"/>
    <n v="60.92"/>
    <n v="61.02"/>
    <n v="44.61"/>
    <s v="22/01/2018"/>
    <x v="5"/>
    <n v="1"/>
    <n v="26"/>
    <s v="01-26"/>
    <x v="1"/>
  </r>
  <r>
    <d v="2018-01-27T00:00:00"/>
    <n v="48"/>
    <n v="59.92"/>
    <n v="59.98"/>
    <n v="39.32"/>
    <s v="22/01/2018"/>
    <x v="5"/>
    <n v="1"/>
    <n v="27"/>
    <s v="01-27"/>
    <x v="0"/>
  </r>
  <r>
    <d v="2018-01-28T00:00:00"/>
    <n v="48"/>
    <n v="60.41"/>
    <n v="60.47"/>
    <n v="41.71"/>
    <s v="22/01/2018"/>
    <x v="5"/>
    <n v="1"/>
    <n v="28"/>
    <s v="01-28"/>
    <x v="0"/>
  </r>
  <r>
    <d v="2018-03-05T00:00:00"/>
    <n v="71"/>
    <n v="63.21"/>
    <n v="63.62"/>
    <n v="50.82"/>
    <s v="05/03/2018"/>
    <x v="5"/>
    <n v="3"/>
    <n v="5"/>
    <s v="03-05"/>
    <x v="1"/>
  </r>
  <r>
    <d v="2018-03-06T00:00:00"/>
    <n v="65"/>
    <n v="61.83"/>
    <n v="62.06"/>
    <n v="47.19"/>
    <s v="05/03/2018"/>
    <x v="5"/>
    <n v="3"/>
    <n v="6"/>
    <s v="03-06"/>
    <x v="1"/>
  </r>
  <r>
    <d v="2018-03-07T00:00:00"/>
    <n v="90"/>
    <n v="64.38"/>
    <n v="64.56"/>
    <n v="50.61"/>
    <s v="05/03/2018"/>
    <x v="5"/>
    <n v="3"/>
    <n v="7"/>
    <s v="03-07"/>
    <x v="1"/>
  </r>
  <r>
    <d v="2018-03-08T00:00:00"/>
    <n v="47"/>
    <n v="59.41"/>
    <n v="59.9"/>
    <n v="49.84"/>
    <s v="05/03/2018"/>
    <x v="5"/>
    <n v="3"/>
    <n v="8"/>
    <s v="03-08"/>
    <x v="0"/>
  </r>
  <r>
    <d v="2018-03-09T00:00:00"/>
    <n v="79"/>
    <n v="62.11"/>
    <n v="62.49"/>
    <n v="51.74"/>
    <s v="05/03/2018"/>
    <x v="5"/>
    <n v="3"/>
    <n v="9"/>
    <s v="03-09"/>
    <x v="1"/>
  </r>
  <r>
    <d v="2018-03-10T00:00:00"/>
    <n v="48"/>
    <n v="59.79"/>
    <n v="59.92"/>
    <n v="44.4"/>
    <s v="05/03/2018"/>
    <x v="5"/>
    <n v="3"/>
    <n v="10"/>
    <s v="03-10"/>
    <x v="0"/>
  </r>
  <r>
    <d v="2018-03-11T00:00:00"/>
    <n v="58"/>
    <n v="60.41"/>
    <n v="60.8"/>
    <n v="49.68"/>
    <s v="05/03/2018"/>
    <x v="5"/>
    <n v="3"/>
    <n v="11"/>
    <s v="03-11"/>
    <x v="0"/>
  </r>
  <r>
    <d v="2018-03-12T00:00:00"/>
    <n v="85"/>
    <n v="62.75"/>
    <n v="62.83"/>
    <n v="45.54"/>
    <s v="12/03/2018"/>
    <x v="5"/>
    <n v="3"/>
    <n v="12"/>
    <s v="03-12"/>
    <x v="1"/>
  </r>
  <r>
    <d v="2018-03-13T00:00:00"/>
    <n v="76"/>
    <n v="61.48"/>
    <n v="61.76"/>
    <n v="49.33"/>
    <s v="12/03/2018"/>
    <x v="5"/>
    <n v="3"/>
    <n v="13"/>
    <s v="03-13"/>
    <x v="1"/>
  </r>
  <r>
    <d v="2018-03-14T00:00:00"/>
    <n v="72"/>
    <n v="61.22"/>
    <n v="61.46"/>
    <n v="48.15"/>
    <s v="12/03/2018"/>
    <x v="5"/>
    <n v="3"/>
    <n v="14"/>
    <s v="03-14"/>
    <x v="1"/>
  </r>
  <r>
    <d v="2018-03-15T00:00:00"/>
    <n v="85"/>
    <n v="61.24"/>
    <n v="61.48"/>
    <n v="48.82"/>
    <s v="12/03/2018"/>
    <x v="5"/>
    <n v="3"/>
    <n v="15"/>
    <s v="03-15"/>
    <x v="1"/>
  </r>
  <r>
    <d v="2018-03-16T00:00:00"/>
    <n v="87"/>
    <n v="62.99"/>
    <n v="63.08"/>
    <n v="45.92"/>
    <s v="12/03/2018"/>
    <x v="5"/>
    <n v="3"/>
    <n v="16"/>
    <s v="03-16"/>
    <x v="1"/>
  </r>
  <r>
    <d v="2018-03-17T00:00:00"/>
    <n v="55"/>
    <n v="60.96"/>
    <n v="61"/>
    <n v="39.229999999999997"/>
    <s v="12/03/2018"/>
    <x v="5"/>
    <n v="3"/>
    <n v="17"/>
    <s v="03-17"/>
    <x v="0"/>
  </r>
  <r>
    <d v="2018-03-18T00:00:00"/>
    <n v="68"/>
    <n v="62.07"/>
    <n v="62.18"/>
    <n v="43.85"/>
    <s v="12/03/2018"/>
    <x v="5"/>
    <n v="3"/>
    <n v="18"/>
    <s v="03-18"/>
    <x v="1"/>
  </r>
  <r>
    <d v="2018-03-19T00:00:00"/>
    <n v="92"/>
    <n v="65.760000000000005"/>
    <n v="65.94"/>
    <n v="51.57"/>
    <s v="19/03/2018"/>
    <x v="5"/>
    <n v="3"/>
    <n v="19"/>
    <s v="03-19"/>
    <x v="1"/>
  </r>
  <r>
    <d v="2018-03-20T00:00:00"/>
    <n v="90"/>
    <n v="62.45"/>
    <n v="62.48"/>
    <n v="41.75"/>
    <s v="19/03/2018"/>
    <x v="5"/>
    <n v="3"/>
    <n v="20"/>
    <s v="03-20"/>
    <x v="1"/>
  </r>
  <r>
    <d v="2018-03-21T00:00:00"/>
    <n v="84"/>
    <n v="60.28"/>
    <n v="60.87"/>
    <n v="51.88"/>
    <s v="19/03/2018"/>
    <x v="5"/>
    <n v="3"/>
    <n v="21"/>
    <s v="03-21"/>
    <x v="1"/>
  </r>
  <r>
    <d v="2018-03-22T00:00:00"/>
    <n v="72"/>
    <n v="61.33"/>
    <n v="62.23"/>
    <n v="49.46"/>
    <s v="19/03/2018"/>
    <x v="5"/>
    <n v="3"/>
    <n v="22"/>
    <s v="03-22"/>
    <x v="1"/>
  </r>
  <r>
    <d v="2018-03-23T00:00:00"/>
    <n v="79"/>
    <n v="60.87"/>
    <n v="61.16"/>
    <n v="46.37"/>
    <s v="19/03/2018"/>
    <x v="5"/>
    <n v="3"/>
    <n v="23"/>
    <s v="03-23"/>
    <x v="1"/>
  </r>
  <r>
    <d v="2018-03-24T00:00:00"/>
    <n v="67"/>
    <n v="59.64"/>
    <n v="59.7"/>
    <n v="34.08"/>
    <s v="19/03/2018"/>
    <x v="5"/>
    <n v="3"/>
    <n v="24"/>
    <s v="03-24"/>
    <x v="1"/>
  </r>
  <r>
    <d v="2018-03-25T00:00:00"/>
    <n v="77"/>
    <n v="61.43"/>
    <n v="61.43"/>
    <n v="32.15"/>
    <s v="19/03/2018"/>
    <x v="5"/>
    <n v="3"/>
    <n v="25"/>
    <s v="03-25"/>
    <x v="1"/>
  </r>
  <r>
    <d v="2018-03-26T00:00:00"/>
    <n v="73"/>
    <n v="61.15"/>
    <n v="61.29"/>
    <n v="46.47"/>
    <s v="26/03/2018"/>
    <x v="5"/>
    <n v="3"/>
    <n v="26"/>
    <s v="03-26"/>
    <x v="1"/>
  </r>
  <r>
    <d v="2018-03-27T00:00:00"/>
    <n v="77"/>
    <n v="60.73"/>
    <n v="60.86"/>
    <n v="45.71"/>
    <s v="26/03/2018"/>
    <x v="5"/>
    <n v="3"/>
    <n v="27"/>
    <s v="03-27"/>
    <x v="1"/>
  </r>
  <r>
    <d v="2018-03-28T00:00:00"/>
    <n v="94"/>
    <n v="62.94"/>
    <n v="63"/>
    <n v="44.53"/>
    <s v="26/03/2018"/>
    <x v="5"/>
    <n v="3"/>
    <n v="28"/>
    <s v="03-28"/>
    <x v="1"/>
  </r>
  <r>
    <d v="2018-03-29T00:00:00"/>
    <n v="71"/>
    <n v="61.31"/>
    <n v="61.48"/>
    <n v="47.26"/>
    <s v="26/03/2018"/>
    <x v="5"/>
    <n v="3"/>
    <n v="29"/>
    <s v="03-29"/>
    <x v="1"/>
  </r>
  <r>
    <d v="2018-03-30T00:00:00"/>
    <n v="89"/>
    <n v="62.72"/>
    <n v="62.75"/>
    <n v="41.61"/>
    <s v="26/03/2018"/>
    <x v="5"/>
    <n v="3"/>
    <n v="30"/>
    <s v="03-30"/>
    <x v="1"/>
  </r>
  <r>
    <d v="2018-03-31T00:00:00"/>
    <n v="65"/>
    <n v="61.95"/>
    <n v="62.23"/>
    <n v="48.51"/>
    <s v="26/03/2018"/>
    <x v="5"/>
    <n v="3"/>
    <n v="31"/>
    <s v="03-31"/>
    <x v="1"/>
  </r>
  <r>
    <d v="2018-04-01T00:00:00"/>
    <n v="79"/>
    <n v="63.5"/>
    <n v="63.53"/>
    <n v="41.72"/>
    <s v="26/03/2018"/>
    <x v="5"/>
    <n v="4"/>
    <n v="1"/>
    <s v="04-01"/>
    <x v="1"/>
  </r>
  <r>
    <d v="2018-04-02T00:00:00"/>
    <n v="74"/>
    <n v="62.28"/>
    <n v="62.33"/>
    <n v="43.17"/>
    <s v="02/04/2018"/>
    <x v="5"/>
    <n v="4"/>
    <n v="2"/>
    <s v="04-02"/>
    <x v="1"/>
  </r>
  <r>
    <d v="2018-04-03T00:00:00"/>
    <n v="75"/>
    <n v="61.94"/>
    <n v="62.06"/>
    <n v="46.42"/>
    <s v="02/04/2018"/>
    <x v="5"/>
    <n v="4"/>
    <n v="3"/>
    <s v="04-03"/>
    <x v="1"/>
  </r>
  <r>
    <d v="2018-04-04T00:00:00"/>
    <n v="85"/>
    <n v="61.97"/>
    <n v="62.14"/>
    <n v="47.9"/>
    <s v="02/04/2018"/>
    <x v="5"/>
    <n v="4"/>
    <n v="4"/>
    <s v="04-04"/>
    <x v="1"/>
  </r>
  <r>
    <d v="2018-04-05T00:00:00"/>
    <n v="92"/>
    <n v="62.28"/>
    <n v="62.76"/>
    <n v="52.8"/>
    <s v="02/04/2018"/>
    <x v="5"/>
    <n v="4"/>
    <n v="5"/>
    <s v="04-05"/>
    <x v="1"/>
  </r>
  <r>
    <d v="2018-04-06T00:00:00"/>
    <n v="88"/>
    <n v="61.52"/>
    <n v="61.7"/>
    <n v="47.59"/>
    <s v="02/04/2018"/>
    <x v="5"/>
    <n v="4"/>
    <n v="6"/>
    <s v="04-06"/>
    <x v="1"/>
  </r>
  <r>
    <d v="2018-04-07T00:00:00"/>
    <n v="68"/>
    <n v="60.95"/>
    <n v="61.09"/>
    <n v="43.81"/>
    <s v="02/04/2018"/>
    <x v="5"/>
    <n v="4"/>
    <n v="7"/>
    <s v="04-07"/>
    <x v="1"/>
  </r>
  <r>
    <d v="2018-04-08T00:00:00"/>
    <n v="35"/>
    <n v="58.51"/>
    <n v="59.37"/>
    <n v="51.92"/>
    <s v="02/04/2018"/>
    <x v="5"/>
    <n v="4"/>
    <n v="8"/>
    <s v="04-08"/>
    <x v="0"/>
  </r>
  <r>
    <d v="2018-04-09T00:00:00"/>
    <n v="81"/>
    <n v="62.42"/>
    <n v="62.7"/>
    <n v="50.64"/>
    <s v="09/04/2018"/>
    <x v="5"/>
    <n v="4"/>
    <n v="9"/>
    <s v="04-09"/>
    <x v="1"/>
  </r>
  <r>
    <d v="2018-04-10T00:00:00"/>
    <n v="77"/>
    <n v="61.63"/>
    <n v="61.71"/>
    <n v="41.12"/>
    <s v="09/04/2018"/>
    <x v="5"/>
    <n v="4"/>
    <n v="10"/>
    <s v="04-10"/>
    <x v="1"/>
  </r>
  <r>
    <d v="2018-04-11T00:00:00"/>
    <n v="86"/>
    <n v="62.33"/>
    <n v="62.55"/>
    <n v="48.65"/>
    <s v="09/04/2018"/>
    <x v="5"/>
    <n v="4"/>
    <n v="11"/>
    <s v="04-11"/>
    <x v="1"/>
  </r>
  <r>
    <d v="2018-04-12T00:00:00"/>
    <n v="94"/>
    <n v="62.21"/>
    <n v="62.24"/>
    <n v="39.28"/>
    <s v="09/04/2018"/>
    <x v="5"/>
    <n v="4"/>
    <n v="12"/>
    <s v="04-12"/>
    <x v="1"/>
  </r>
  <r>
    <d v="2018-04-13T00:00:00"/>
    <n v="91"/>
    <n v="62.73"/>
    <n v="62.88"/>
    <n v="48.38"/>
    <s v="09/04/2018"/>
    <x v="5"/>
    <n v="4"/>
    <n v="13"/>
    <s v="04-13"/>
    <x v="1"/>
  </r>
  <r>
    <d v="2018-04-14T00:00:00"/>
    <n v="64"/>
    <n v="61.24"/>
    <n v="61.38"/>
    <n v="44.2"/>
    <s v="09/04/2018"/>
    <x v="5"/>
    <n v="4"/>
    <n v="14"/>
    <s v="04-14"/>
    <x v="1"/>
  </r>
  <r>
    <d v="2018-04-15T00:00:00"/>
    <n v="87"/>
    <n v="63.93"/>
    <n v="63.94"/>
    <n v="38.869999999999997"/>
    <s v="09/04/2018"/>
    <x v="5"/>
    <n v="4"/>
    <n v="15"/>
    <s v="04-15"/>
    <x v="1"/>
  </r>
  <r>
    <d v="2018-04-16T00:00:00"/>
    <n v="81"/>
    <n v="62.43"/>
    <n v="62.65"/>
    <n v="43.69"/>
    <s v="16/04/2018"/>
    <x v="5"/>
    <n v="4"/>
    <n v="16"/>
    <s v="04-16"/>
    <x v="1"/>
  </r>
  <r>
    <d v="2018-04-17T00:00:00"/>
    <n v="74"/>
    <n v="61.39"/>
    <n v="61.42"/>
    <n v="39.090000000000003"/>
    <s v="16/04/2018"/>
    <x v="5"/>
    <n v="4"/>
    <n v="17"/>
    <s v="04-17"/>
    <x v="1"/>
  </r>
  <r>
    <d v="2018-04-18T00:00:00"/>
    <n v="88"/>
    <n v="62.22"/>
    <n v="62.33"/>
    <n v="41.17"/>
    <s v="16/04/2018"/>
    <x v="5"/>
    <n v="4"/>
    <n v="18"/>
    <s v="04-18"/>
    <x v="1"/>
  </r>
  <r>
    <d v="2018-04-19T00:00:00"/>
    <n v="82"/>
    <n v="61.68"/>
    <n v="61.78"/>
    <n v="44.44"/>
    <s v="16/04/2018"/>
    <x v="5"/>
    <n v="4"/>
    <n v="19"/>
    <s v="04-19"/>
    <x v="1"/>
  </r>
  <r>
    <d v="2018-04-20T00:00:00"/>
    <n v="81"/>
    <n v="61.67"/>
    <n v="61.71"/>
    <n v="41.42"/>
    <s v="16/04/2018"/>
    <x v="5"/>
    <n v="4"/>
    <n v="20"/>
    <s v="04-20"/>
    <x v="1"/>
  </r>
  <r>
    <d v="2018-04-21T00:00:00"/>
    <n v="66"/>
    <n v="61.33"/>
    <n v="61.53"/>
    <n v="41.8"/>
    <s v="16/04/2018"/>
    <x v="5"/>
    <n v="4"/>
    <n v="21"/>
    <s v="04-21"/>
    <x v="1"/>
  </r>
  <r>
    <d v="2018-04-22T00:00:00"/>
    <n v="83"/>
    <n v="62.04"/>
    <n v="62.1"/>
    <n v="43.83"/>
    <s v="16/04/2018"/>
    <x v="5"/>
    <n v="4"/>
    <n v="22"/>
    <s v="04-22"/>
    <x v="1"/>
  </r>
  <r>
    <d v="2018-04-23T00:00:00"/>
    <n v="89"/>
    <n v="62.79"/>
    <n v="62.87"/>
    <n v="45.09"/>
    <s v="23/04/2018"/>
    <x v="5"/>
    <n v="4"/>
    <n v="23"/>
    <s v="04-23"/>
    <x v="1"/>
  </r>
  <r>
    <d v="2018-04-24T00:00:00"/>
    <n v="77"/>
    <n v="61.75"/>
    <n v="61.9"/>
    <n v="47.26"/>
    <s v="23/04/2018"/>
    <x v="5"/>
    <n v="4"/>
    <n v="24"/>
    <s v="04-24"/>
    <x v="1"/>
  </r>
  <r>
    <d v="2018-04-25T00:00:00"/>
    <n v="83"/>
    <n v="62.24"/>
    <n v="62.52"/>
    <n v="50.39"/>
    <s v="23/04/2018"/>
    <x v="5"/>
    <n v="4"/>
    <n v="25"/>
    <s v="04-25"/>
    <x v="1"/>
  </r>
  <r>
    <d v="2018-04-26T00:00:00"/>
    <n v="75"/>
    <n v="61.02"/>
    <n v="61.07"/>
    <n v="41.89"/>
    <s v="23/04/2018"/>
    <x v="5"/>
    <n v="4"/>
    <n v="26"/>
    <s v="04-26"/>
    <x v="1"/>
  </r>
  <r>
    <d v="2018-04-27T00:00:00"/>
    <n v="91"/>
    <n v="61.84"/>
    <n v="61.87"/>
    <n v="40.229999999999997"/>
    <s v="23/04/2018"/>
    <x v="5"/>
    <n v="4"/>
    <n v="27"/>
    <s v="04-27"/>
    <x v="1"/>
  </r>
  <r>
    <d v="2018-04-28T00:00:00"/>
    <n v="74"/>
    <n v="61.5"/>
    <n v="61.84"/>
    <n v="50.52"/>
    <s v="23/04/2018"/>
    <x v="5"/>
    <n v="4"/>
    <n v="28"/>
    <s v="04-28"/>
    <x v="1"/>
  </r>
  <r>
    <d v="2018-04-29T00:00:00"/>
    <n v="73"/>
    <n v="61.01"/>
    <n v="61.02"/>
    <n v="35.659999999999997"/>
    <s v="23/04/2018"/>
    <x v="5"/>
    <n v="4"/>
    <n v="29"/>
    <s v="04-29"/>
    <x v="1"/>
  </r>
  <r>
    <d v="2018-04-30T00:00:00"/>
    <n v="88"/>
    <n v="61.6"/>
    <n v="61.61"/>
    <n v="34.840000000000003"/>
    <s v="30/04/2018"/>
    <x v="5"/>
    <n v="4"/>
    <n v="30"/>
    <s v="04-30"/>
    <x v="1"/>
  </r>
  <r>
    <d v="2018-05-01T00:00:00"/>
    <n v="57"/>
    <n v="60.85"/>
    <n v="61.11"/>
    <n v="48.07"/>
    <s v="30/04/2018"/>
    <x v="5"/>
    <n v="5"/>
    <n v="1"/>
    <s v="05-01"/>
    <x v="0"/>
  </r>
  <r>
    <d v="2018-05-02T00:00:00"/>
    <n v="94"/>
    <n v="65.09"/>
    <n v="65.489999999999995"/>
    <n v="54.84"/>
    <s v="30/04/2018"/>
    <x v="5"/>
    <n v="5"/>
    <n v="2"/>
    <s v="05-02"/>
    <x v="1"/>
  </r>
  <r>
    <d v="2018-05-03T00:00:00"/>
    <n v="82"/>
    <n v="62.95"/>
    <n v="63.19"/>
    <n v="49.12"/>
    <s v="30/04/2018"/>
    <x v="5"/>
    <n v="5"/>
    <n v="3"/>
    <s v="05-03"/>
    <x v="1"/>
  </r>
  <r>
    <d v="2018-05-04T00:00:00"/>
    <n v="88"/>
    <n v="61.8"/>
    <n v="61.87"/>
    <n v="44.04"/>
    <s v="30/04/2018"/>
    <x v="5"/>
    <n v="5"/>
    <n v="4"/>
    <s v="05-04"/>
    <x v="1"/>
  </r>
  <r>
    <d v="2018-05-05T00:00:00"/>
    <n v="80"/>
    <n v="62.54"/>
    <n v="62.73"/>
    <n v="48.69"/>
    <s v="30/04/2018"/>
    <x v="5"/>
    <n v="5"/>
    <n v="5"/>
    <s v="05-05"/>
    <x v="1"/>
  </r>
  <r>
    <d v="2018-05-06T00:00:00"/>
    <n v="78"/>
    <n v="61.53"/>
    <n v="61.55"/>
    <n v="37.68"/>
    <s v="30/04/2018"/>
    <x v="5"/>
    <n v="5"/>
    <n v="6"/>
    <s v="05-06"/>
    <x v="1"/>
  </r>
  <r>
    <d v="2018-05-07T00:00:00"/>
    <n v="77"/>
    <n v="63.32"/>
    <n v="63.52"/>
    <n v="50.12"/>
    <s v="07/05/2018"/>
    <x v="5"/>
    <n v="5"/>
    <n v="7"/>
    <s v="05-07"/>
    <x v="1"/>
  </r>
  <r>
    <d v="2018-05-08T00:00:00"/>
    <n v="47"/>
    <n v="60.39"/>
    <n v="60.54"/>
    <n v="45.95"/>
    <s v="07/05/2018"/>
    <x v="5"/>
    <n v="5"/>
    <n v="8"/>
    <s v="05-08"/>
    <x v="0"/>
  </r>
  <r>
    <d v="2018-05-09T00:00:00"/>
    <n v="85"/>
    <n v="62.49"/>
    <n v="62.76"/>
    <n v="50.36"/>
    <s v="07/05/2018"/>
    <x v="5"/>
    <n v="5"/>
    <n v="9"/>
    <s v="05-09"/>
    <x v="1"/>
  </r>
  <r>
    <d v="2018-05-10T00:00:00"/>
    <n v="77"/>
    <n v="61.58"/>
    <n v="62.13"/>
    <n v="51.43"/>
    <s v="07/05/2018"/>
    <x v="5"/>
    <n v="5"/>
    <n v="10"/>
    <s v="05-10"/>
    <x v="1"/>
  </r>
  <r>
    <d v="2018-05-11T00:00:00"/>
    <n v="75"/>
    <n v="61.87"/>
    <n v="62.11"/>
    <n v="49.31"/>
    <s v="07/05/2018"/>
    <x v="5"/>
    <n v="5"/>
    <n v="11"/>
    <s v="05-11"/>
    <x v="1"/>
  </r>
  <r>
    <d v="2018-05-12T00:00:00"/>
    <n v="73"/>
    <n v="62.06"/>
    <n v="62.08"/>
    <n v="38.409999999999997"/>
    <s v="07/05/2018"/>
    <x v="5"/>
    <n v="5"/>
    <n v="12"/>
    <s v="05-12"/>
    <x v="1"/>
  </r>
  <r>
    <d v="2018-05-13T00:00:00"/>
    <n v="75"/>
    <n v="61.97"/>
    <n v="62.18"/>
    <n v="48.76"/>
    <s v="07/05/2018"/>
    <x v="5"/>
    <n v="5"/>
    <n v="13"/>
    <s v="05-13"/>
    <x v="1"/>
  </r>
  <r>
    <d v="2018-05-14T00:00:00"/>
    <n v="56"/>
    <n v="61.33"/>
    <n v="61.74"/>
    <n v="50.88"/>
    <s v="14/05/2018"/>
    <x v="5"/>
    <n v="5"/>
    <n v="14"/>
    <s v="05-14"/>
    <x v="0"/>
  </r>
  <r>
    <d v="2018-05-15T00:00:00"/>
    <n v="65"/>
    <n v="61.6"/>
    <n v="61.68"/>
    <n v="44.1"/>
    <s v="14/05/2018"/>
    <x v="5"/>
    <n v="5"/>
    <n v="15"/>
    <s v="05-15"/>
    <x v="1"/>
  </r>
  <r>
    <d v="2018-05-16T00:00:00"/>
    <n v="85"/>
    <n v="61.73"/>
    <n v="61.89"/>
    <n v="47.36"/>
    <s v="14/05/2018"/>
    <x v="5"/>
    <n v="5"/>
    <n v="16"/>
    <s v="05-16"/>
    <x v="1"/>
  </r>
  <r>
    <d v="2018-05-17T00:00:00"/>
    <n v="73"/>
    <n v="61.3"/>
    <n v="61.52"/>
    <n v="47.81"/>
    <s v="14/05/2018"/>
    <x v="5"/>
    <n v="5"/>
    <n v="17"/>
    <s v="05-17"/>
    <x v="1"/>
  </r>
  <r>
    <d v="2018-05-18T00:00:00"/>
    <n v="95"/>
    <n v="62.41"/>
    <n v="62.45"/>
    <n v="42.72"/>
    <s v="14/05/2018"/>
    <x v="5"/>
    <n v="5"/>
    <n v="18"/>
    <s v="05-18"/>
    <x v="1"/>
  </r>
  <r>
    <d v="2018-05-19T00:00:00"/>
    <n v="77"/>
    <n v="61.82"/>
    <n v="62.17"/>
    <n v="46.32"/>
    <s v="14/05/2018"/>
    <x v="5"/>
    <n v="5"/>
    <n v="19"/>
    <s v="05-19"/>
    <x v="1"/>
  </r>
  <r>
    <d v="2018-05-20T00:00:00"/>
    <n v="74"/>
    <n v="61.61"/>
    <n v="61.62"/>
    <n v="35.24"/>
    <s v="14/05/2018"/>
    <x v="5"/>
    <n v="5"/>
    <n v="20"/>
    <s v="05-20"/>
    <x v="1"/>
  </r>
  <r>
    <d v="2018-05-21T00:00:00"/>
    <n v="81"/>
    <n v="62.26"/>
    <n v="62.38"/>
    <n v="46.35"/>
    <s v="21/05/2018"/>
    <x v="5"/>
    <n v="5"/>
    <n v="21"/>
    <s v="05-21"/>
    <x v="1"/>
  </r>
  <r>
    <d v="2018-05-22T00:00:00"/>
    <n v="71"/>
    <n v="61.62"/>
    <n v="61.7"/>
    <n v="44.53"/>
    <s v="21/05/2018"/>
    <x v="5"/>
    <n v="5"/>
    <n v="22"/>
    <s v="05-22"/>
    <x v="1"/>
  </r>
  <r>
    <d v="2018-05-23T00:00:00"/>
    <n v="82"/>
    <n v="62.15"/>
    <n v="62.29"/>
    <n v="46.54"/>
    <s v="21/05/2018"/>
    <x v="5"/>
    <n v="5"/>
    <n v="23"/>
    <s v="05-23"/>
    <x v="1"/>
  </r>
  <r>
    <d v="2018-05-24T00:00:00"/>
    <n v="89"/>
    <n v="62.52"/>
    <n v="62.7"/>
    <n v="48.79"/>
    <s v="21/05/2018"/>
    <x v="5"/>
    <n v="5"/>
    <n v="24"/>
    <s v="05-24"/>
    <x v="1"/>
  </r>
  <r>
    <d v="2018-05-25T00:00:00"/>
    <n v="94"/>
    <n v="62.33"/>
    <n v="62.42"/>
    <n v="45.51"/>
    <s v="21/05/2018"/>
    <x v="5"/>
    <n v="5"/>
    <n v="25"/>
    <s v="05-25"/>
    <x v="1"/>
  </r>
  <r>
    <d v="2018-05-26T00:00:00"/>
    <n v="71"/>
    <n v="61.36"/>
    <n v="61.86"/>
    <n v="52.26"/>
    <s v="21/05/2018"/>
    <x v="5"/>
    <n v="5"/>
    <n v="26"/>
    <s v="05-26"/>
    <x v="1"/>
  </r>
  <r>
    <d v="2018-05-27T00:00:00"/>
    <n v="75"/>
    <n v="61.7"/>
    <n v="61.72"/>
    <n v="38.25"/>
    <s v="21/05/2018"/>
    <x v="5"/>
    <n v="5"/>
    <n v="27"/>
    <s v="05-27"/>
    <x v="1"/>
  </r>
  <r>
    <d v="2018-05-28T00:00:00"/>
    <n v="100"/>
    <n v="62.5"/>
    <n v="62.6"/>
    <n v="46.34"/>
    <s v="28/05/2018"/>
    <x v="5"/>
    <n v="5"/>
    <n v="28"/>
    <s v="05-28"/>
    <x v="1"/>
  </r>
  <r>
    <d v="2018-05-29T00:00:00"/>
    <n v="75"/>
    <n v="61.99"/>
    <n v="62.16"/>
    <n v="48.11"/>
    <s v="28/05/2018"/>
    <x v="5"/>
    <n v="5"/>
    <n v="29"/>
    <s v="05-29"/>
    <x v="1"/>
  </r>
  <r>
    <d v="2018-05-30T00:00:00"/>
    <n v="90"/>
    <n v="61.99"/>
    <n v="62.16"/>
    <n v="40.020000000000003"/>
    <s v="28/05/2018"/>
    <x v="5"/>
    <n v="5"/>
    <n v="30"/>
    <s v="05-30"/>
    <x v="1"/>
  </r>
  <r>
    <d v="2018-05-31T00:00:00"/>
    <n v="78"/>
    <n v="61.23"/>
    <n v="61.44"/>
    <n v="45.45"/>
    <s v="28/05/2018"/>
    <x v="5"/>
    <n v="5"/>
    <n v="31"/>
    <s v="05-31"/>
    <x v="1"/>
  </r>
  <r>
    <d v="2018-06-01T00:00:00"/>
    <m/>
    <m/>
    <m/>
    <m/>
    <s v="28/05/2018"/>
    <x v="5"/>
    <n v="6"/>
    <n v="1"/>
    <s v="06-01"/>
    <x v="2"/>
  </r>
  <r>
    <d v="2018-06-02T00:00:00"/>
    <n v="76"/>
    <n v="61.71"/>
    <n v="61.79"/>
    <n v="35.520000000000003"/>
    <s v="28/05/2018"/>
    <x v="5"/>
    <n v="6"/>
    <n v="2"/>
    <s v="06-02"/>
    <x v="1"/>
  </r>
  <r>
    <d v="2018-06-03T00:00:00"/>
    <n v="84"/>
    <n v="61.6"/>
    <n v="61.71"/>
    <n v="41.79"/>
    <s v="28/05/2018"/>
    <x v="5"/>
    <n v="6"/>
    <n v="3"/>
    <s v="06-03"/>
    <x v="1"/>
  </r>
  <r>
    <d v="2018-06-04T00:00:00"/>
    <n v="76"/>
    <n v="62.16"/>
    <n v="62.49"/>
    <n v="51.14"/>
    <s v="04/06/2018"/>
    <x v="5"/>
    <n v="6"/>
    <n v="4"/>
    <s v="06-04"/>
    <x v="1"/>
  </r>
  <r>
    <d v="2018-06-05T00:00:00"/>
    <n v="97"/>
    <n v="62.63"/>
    <n v="62.66"/>
    <n v="41.94"/>
    <s v="04/06/2018"/>
    <x v="5"/>
    <n v="6"/>
    <n v="5"/>
    <s v="06-05"/>
    <x v="1"/>
  </r>
  <r>
    <d v="2018-06-06T00:00:00"/>
    <n v="85"/>
    <n v="62.83"/>
    <n v="62.91"/>
    <n v="40.01"/>
    <s v="04/06/2018"/>
    <x v="5"/>
    <n v="6"/>
    <n v="6"/>
    <s v="06-06"/>
    <x v="1"/>
  </r>
  <r>
    <d v="2018-06-07T00:00:00"/>
    <n v="95"/>
    <n v="65.650000000000006"/>
    <n v="65.680000000000007"/>
    <n v="43.85"/>
    <s v="04/06/2018"/>
    <x v="5"/>
    <n v="6"/>
    <n v="7"/>
    <s v="06-07"/>
    <x v="1"/>
  </r>
  <r>
    <d v="2018-06-08T00:00:00"/>
    <n v="73"/>
    <n v="64.430000000000007"/>
    <n v="65.06"/>
    <n v="49.12"/>
    <s v="04/06/2018"/>
    <x v="5"/>
    <n v="6"/>
    <n v="8"/>
    <s v="06-08"/>
    <x v="1"/>
  </r>
  <r>
    <d v="2018-06-09T00:00:00"/>
    <n v="89"/>
    <n v="62.39"/>
    <n v="62.4"/>
    <n v="35.6"/>
    <s v="04/06/2018"/>
    <x v="5"/>
    <n v="6"/>
    <n v="9"/>
    <s v="06-09"/>
    <x v="1"/>
  </r>
  <r>
    <d v="2018-06-10T00:00:00"/>
    <n v="83"/>
    <n v="62.57"/>
    <n v="62.58"/>
    <n v="34.89"/>
    <s v="04/06/2018"/>
    <x v="5"/>
    <n v="6"/>
    <n v="10"/>
    <s v="06-10"/>
    <x v="1"/>
  </r>
  <r>
    <d v="2018-06-11T00:00:00"/>
    <n v="84"/>
    <n v="62.56"/>
    <n v="63.23"/>
    <n v="51.34"/>
    <s v="11/06/2018"/>
    <x v="5"/>
    <n v="6"/>
    <n v="11"/>
    <s v="06-11"/>
    <x v="1"/>
  </r>
  <r>
    <d v="2018-06-12T00:00:00"/>
    <n v="79"/>
    <n v="61.81"/>
    <n v="61.93"/>
    <n v="46.34"/>
    <s v="11/06/2018"/>
    <x v="5"/>
    <n v="6"/>
    <n v="12"/>
    <s v="06-12"/>
    <x v="1"/>
  </r>
  <r>
    <d v="2018-06-13T00:00:00"/>
    <n v="79"/>
    <n v="62.78"/>
    <n v="62.92"/>
    <n v="47.49"/>
    <s v="11/06/2018"/>
    <x v="5"/>
    <n v="6"/>
    <n v="13"/>
    <s v="06-13"/>
    <x v="1"/>
  </r>
  <r>
    <d v="2018-06-14T00:00:00"/>
    <n v="90"/>
    <n v="63.19"/>
    <n v="63.33"/>
    <n v="48.37"/>
    <s v="11/06/2018"/>
    <x v="5"/>
    <n v="6"/>
    <n v="14"/>
    <s v="06-14"/>
    <x v="1"/>
  </r>
  <r>
    <d v="2018-06-15T00:00:00"/>
    <n v="99"/>
    <n v="62.96"/>
    <n v="63"/>
    <n v="43.43"/>
    <s v="11/06/2018"/>
    <x v="5"/>
    <n v="6"/>
    <n v="15"/>
    <s v="06-15"/>
    <x v="1"/>
  </r>
  <r>
    <d v="2018-06-16T00:00:00"/>
    <n v="89"/>
    <n v="63.34"/>
    <n v="63.37"/>
    <n v="36.24"/>
    <s v="11/06/2018"/>
    <x v="5"/>
    <n v="6"/>
    <n v="16"/>
    <s v="06-16"/>
    <x v="1"/>
  </r>
  <r>
    <d v="2018-06-17T00:00:00"/>
    <n v="81"/>
    <n v="62.28"/>
    <n v="62.31"/>
    <n v="41.08"/>
    <s v="11/06/2018"/>
    <x v="5"/>
    <n v="6"/>
    <n v="17"/>
    <s v="06-17"/>
    <x v="1"/>
  </r>
  <r>
    <d v="2018-06-18T00:00:00"/>
    <n v="96"/>
    <n v="63.25"/>
    <n v="63.38"/>
    <n v="48.07"/>
    <s v="18/06/2018"/>
    <x v="5"/>
    <n v="6"/>
    <n v="18"/>
    <s v="06-18"/>
    <x v="1"/>
  </r>
  <r>
    <d v="2018-06-19T00:00:00"/>
    <n v="85"/>
    <n v="61.72"/>
    <n v="61.77"/>
    <n v="41.98"/>
    <s v="18/06/2018"/>
    <x v="5"/>
    <n v="6"/>
    <n v="19"/>
    <s v="06-19"/>
    <x v="1"/>
  </r>
  <r>
    <d v="2018-06-20T00:00:00"/>
    <n v="88"/>
    <n v="61.78"/>
    <n v="61.84"/>
    <n v="43.53"/>
    <s v="18/06/2018"/>
    <x v="5"/>
    <n v="6"/>
    <n v="20"/>
    <s v="06-20"/>
    <x v="1"/>
  </r>
  <r>
    <d v="2018-06-21T00:00:00"/>
    <n v="89"/>
    <n v="62.68"/>
    <n v="62.83"/>
    <n v="48.16"/>
    <s v="18/06/2018"/>
    <x v="5"/>
    <n v="6"/>
    <n v="21"/>
    <s v="06-21"/>
    <x v="1"/>
  </r>
  <r>
    <d v="2018-06-22T00:00:00"/>
    <n v="103"/>
    <n v="63.04"/>
    <n v="63.08"/>
    <n v="41.52"/>
    <s v="18/06/2018"/>
    <x v="5"/>
    <n v="6"/>
    <n v="22"/>
    <s v="06-22"/>
    <x v="1"/>
  </r>
  <r>
    <d v="2018-06-23T00:00:00"/>
    <n v="86"/>
    <n v="61.9"/>
    <n v="61.98"/>
    <n v="44.49"/>
    <s v="18/06/2018"/>
    <x v="5"/>
    <n v="6"/>
    <n v="23"/>
    <s v="06-23"/>
    <x v="1"/>
  </r>
  <r>
    <d v="2018-06-24T00:00:00"/>
    <n v="100"/>
    <n v="62.66"/>
    <n v="62.66"/>
    <n v="31.95"/>
    <s v="18/06/2018"/>
    <x v="5"/>
    <n v="6"/>
    <n v="24"/>
    <s v="06-24"/>
    <x v="1"/>
  </r>
  <r>
    <d v="2018-06-25T00:00:00"/>
    <n v="92"/>
    <n v="62.92"/>
    <n v="63.14"/>
    <n v="42.64"/>
    <s v="25/06/2018"/>
    <x v="5"/>
    <n v="6"/>
    <n v="25"/>
    <s v="06-25"/>
    <x v="1"/>
  </r>
  <r>
    <d v="2018-06-26T00:00:00"/>
    <n v="93"/>
    <n v="62.53"/>
    <n v="62.67"/>
    <n v="45.79"/>
    <s v="25/06/2018"/>
    <x v="5"/>
    <n v="6"/>
    <n v="26"/>
    <s v="06-26"/>
    <x v="1"/>
  </r>
  <r>
    <d v="2018-06-27T00:00:00"/>
    <n v="84"/>
    <n v="61.17"/>
    <n v="61.28"/>
    <n v="42.77"/>
    <s v="25/06/2018"/>
    <x v="5"/>
    <n v="6"/>
    <n v="27"/>
    <s v="06-27"/>
    <x v="1"/>
  </r>
  <r>
    <d v="2018-06-28T00:00:00"/>
    <n v="98"/>
    <n v="62.41"/>
    <n v="62.5"/>
    <n v="45.38"/>
    <s v="25/06/2018"/>
    <x v="5"/>
    <n v="6"/>
    <n v="28"/>
    <s v="06-28"/>
    <x v="1"/>
  </r>
  <r>
    <d v="2018-06-29T00:00:00"/>
    <n v="102"/>
    <n v="62.47"/>
    <n v="62.56"/>
    <n v="44.74"/>
    <s v="25/06/2018"/>
    <x v="5"/>
    <n v="6"/>
    <n v="29"/>
    <s v="06-29"/>
    <x v="1"/>
  </r>
  <r>
    <d v="2018-06-30T00:00:00"/>
    <n v="87"/>
    <n v="62.99"/>
    <n v="63.05"/>
    <n v="44.45"/>
    <s v="25/06/2018"/>
    <x v="5"/>
    <n v="6"/>
    <n v="30"/>
    <s v="06-30"/>
    <x v="1"/>
  </r>
  <r>
    <d v="2018-07-01T00:00:00"/>
    <n v="96"/>
    <n v="62.81"/>
    <n v="62.95"/>
    <n v="45.48"/>
    <s v="25/06/2018"/>
    <x v="5"/>
    <n v="7"/>
    <n v="1"/>
    <s v="07-01"/>
    <x v="1"/>
  </r>
  <r>
    <d v="2018-07-02T00:00:00"/>
    <n v="94"/>
    <n v="63.18"/>
    <n v="63.43"/>
    <n v="50.81"/>
    <s v="02/07/2018"/>
    <x v="5"/>
    <n v="7"/>
    <n v="2"/>
    <s v="07-02"/>
    <x v="1"/>
  </r>
  <r>
    <d v="2018-07-03T00:00:00"/>
    <n v="97"/>
    <n v="64.510000000000005"/>
    <n v="64.790000000000006"/>
    <n v="52.62"/>
    <s v="02/07/2018"/>
    <x v="5"/>
    <n v="7"/>
    <n v="3"/>
    <s v="07-03"/>
    <x v="1"/>
  </r>
  <r>
    <d v="2018-07-04T00:00:00"/>
    <n v="89"/>
    <n v="62.03"/>
    <n v="62.72"/>
    <n v="54.4"/>
    <s v="02/07/2018"/>
    <x v="5"/>
    <n v="7"/>
    <n v="4"/>
    <s v="07-04"/>
    <x v="1"/>
  </r>
  <r>
    <d v="2018-07-05T00:00:00"/>
    <n v="102"/>
    <n v="62.93"/>
    <n v="63.83"/>
    <n v="56.56"/>
    <s v="02/07/2018"/>
    <x v="5"/>
    <n v="7"/>
    <n v="5"/>
    <s v="07-05"/>
    <x v="1"/>
  </r>
  <r>
    <d v="2018-07-06T00:00:00"/>
    <n v="95"/>
    <n v="62.34"/>
    <n v="62.97"/>
    <n v="54.28"/>
    <s v="02/07/2018"/>
    <x v="5"/>
    <n v="7"/>
    <n v="6"/>
    <s v="07-06"/>
    <x v="1"/>
  </r>
  <r>
    <d v="2018-07-07T00:00:00"/>
    <n v="87"/>
    <n v="62.63"/>
    <n v="62.67"/>
    <n v="42.2"/>
    <s v="02/07/2018"/>
    <x v="5"/>
    <n v="7"/>
    <n v="7"/>
    <s v="07-07"/>
    <x v="1"/>
  </r>
  <r>
    <d v="2018-07-08T00:00:00"/>
    <n v="108"/>
    <n v="62.31"/>
    <n v="62.31"/>
    <n v="0"/>
    <s v="02/07/2018"/>
    <x v="5"/>
    <n v="7"/>
    <n v="8"/>
    <s v="07-08"/>
    <x v="1"/>
  </r>
  <r>
    <d v="2018-07-09T00:00:00"/>
    <n v="97"/>
    <n v="63.33"/>
    <n v="63.45"/>
    <n v="47.48"/>
    <s v="09/07/2018"/>
    <x v="5"/>
    <n v="7"/>
    <n v="9"/>
    <s v="07-09"/>
    <x v="1"/>
  </r>
  <r>
    <d v="2018-07-10T00:00:00"/>
    <n v="84"/>
    <n v="61.88"/>
    <n v="61.96"/>
    <n v="44.46"/>
    <s v="09/07/2018"/>
    <x v="5"/>
    <n v="7"/>
    <n v="10"/>
    <s v="07-10"/>
    <x v="1"/>
  </r>
  <r>
    <d v="2018-07-11T00:00:00"/>
    <n v="78"/>
    <n v="61.67"/>
    <n v="61.67"/>
    <n v="0"/>
    <s v="09/07/2018"/>
    <x v="5"/>
    <n v="7"/>
    <n v="11"/>
    <s v="07-11"/>
    <x v="1"/>
  </r>
  <r>
    <d v="2018-07-12T00:00:00"/>
    <n v="92"/>
    <n v="62.93"/>
    <n v="63.14"/>
    <n v="49.95"/>
    <s v="09/07/2018"/>
    <x v="5"/>
    <n v="7"/>
    <n v="12"/>
    <s v="07-12"/>
    <x v="1"/>
  </r>
  <r>
    <d v="2018-07-13T00:00:00"/>
    <n v="98"/>
    <n v="62.79"/>
    <n v="62.93"/>
    <n v="47.94"/>
    <s v="09/07/2018"/>
    <x v="5"/>
    <n v="7"/>
    <n v="13"/>
    <s v="07-13"/>
    <x v="1"/>
  </r>
  <r>
    <d v="2018-07-14T00:00:00"/>
    <n v="93"/>
    <n v="62.99"/>
    <n v="63.29"/>
    <n v="51.53"/>
    <s v="09/07/2018"/>
    <x v="5"/>
    <n v="7"/>
    <n v="14"/>
    <s v="07-14"/>
    <x v="1"/>
  </r>
  <r>
    <d v="2018-07-15T00:00:00"/>
    <n v="102"/>
    <n v="63.33"/>
    <n v="63.49"/>
    <n v="49.11"/>
    <s v="09/07/2018"/>
    <x v="5"/>
    <n v="7"/>
    <n v="15"/>
    <s v="07-15"/>
    <x v="1"/>
  </r>
  <r>
    <d v="2018-07-16T00:00:00"/>
    <n v="82"/>
    <n v="63.13"/>
    <n v="63.56"/>
    <n v="53.26"/>
    <s v="16/07/2018"/>
    <x v="5"/>
    <n v="7"/>
    <n v="16"/>
    <s v="07-16"/>
    <x v="1"/>
  </r>
  <r>
    <d v="2018-07-17T00:00:00"/>
    <n v="87"/>
    <n v="62.97"/>
    <n v="63.21"/>
    <n v="50.45"/>
    <s v="16/07/2018"/>
    <x v="5"/>
    <n v="7"/>
    <n v="17"/>
    <s v="07-17"/>
    <x v="1"/>
  </r>
  <r>
    <d v="2018-07-18T00:00:00"/>
    <n v="95"/>
    <n v="62.9"/>
    <n v="63.04"/>
    <n v="47.83"/>
    <s v="16/07/2018"/>
    <x v="5"/>
    <n v="7"/>
    <n v="18"/>
    <s v="07-18"/>
    <x v="1"/>
  </r>
  <r>
    <d v="2018-07-19T00:00:00"/>
    <n v="95"/>
    <n v="62.58"/>
    <n v="62.74"/>
    <n v="45.47"/>
    <s v="16/07/2018"/>
    <x v="5"/>
    <n v="7"/>
    <n v="19"/>
    <s v="07-19"/>
    <x v="1"/>
  </r>
  <r>
    <d v="2018-07-20T00:00:00"/>
    <n v="90"/>
    <n v="62.4"/>
    <n v="62.59"/>
    <n v="48.85"/>
    <s v="16/07/2018"/>
    <x v="5"/>
    <n v="7"/>
    <n v="20"/>
    <s v="07-20"/>
    <x v="1"/>
  </r>
  <r>
    <d v="2018-07-21T00:00:00"/>
    <n v="83"/>
    <n v="63.29"/>
    <n v="63.66"/>
    <n v="52.81"/>
    <s v="16/07/2018"/>
    <x v="5"/>
    <n v="7"/>
    <n v="21"/>
    <s v="07-21"/>
    <x v="1"/>
  </r>
  <r>
    <d v="2018-07-22T00:00:00"/>
    <n v="91"/>
    <n v="62.65"/>
    <n v="62.93"/>
    <n v="50.95"/>
    <s v="16/07/2018"/>
    <x v="5"/>
    <n v="7"/>
    <n v="22"/>
    <s v="07-22"/>
    <x v="1"/>
  </r>
  <r>
    <d v="2018-07-23T00:00:00"/>
    <n v="89"/>
    <n v="62.75"/>
    <n v="62.83"/>
    <n v="45.48"/>
    <s v="23/07/2018"/>
    <x v="5"/>
    <n v="7"/>
    <n v="23"/>
    <s v="07-23"/>
    <x v="1"/>
  </r>
  <r>
    <d v="2018-07-24T00:00:00"/>
    <n v="95"/>
    <n v="62.72"/>
    <n v="63.07"/>
    <n v="51.92"/>
    <s v="23/07/2018"/>
    <x v="5"/>
    <n v="7"/>
    <n v="24"/>
    <s v="07-24"/>
    <x v="1"/>
  </r>
  <r>
    <d v="2018-07-25T00:00:00"/>
    <n v="61"/>
    <n v="61.29"/>
    <n v="61.3"/>
    <n v="35.090000000000003"/>
    <s v="23/07/2018"/>
    <x v="5"/>
    <n v="7"/>
    <n v="25"/>
    <s v="07-25"/>
    <x v="0"/>
  </r>
  <r>
    <d v="2018-07-26T00:00:00"/>
    <n v="82"/>
    <n v="62.63"/>
    <n v="62.66"/>
    <n v="41.13"/>
    <s v="23/07/2018"/>
    <x v="5"/>
    <n v="7"/>
    <n v="26"/>
    <s v="07-26"/>
    <x v="1"/>
  </r>
  <r>
    <d v="2018-07-27T00:00:00"/>
    <n v="91"/>
    <n v="63.16"/>
    <n v="63.16"/>
    <n v="0"/>
    <s v="23/07/2018"/>
    <x v="5"/>
    <n v="7"/>
    <n v="27"/>
    <s v="07-27"/>
    <x v="1"/>
  </r>
  <r>
    <d v="2018-07-28T00:00:00"/>
    <n v="72"/>
    <n v="61.58"/>
    <n v="61.73"/>
    <n v="45.42"/>
    <s v="23/07/2018"/>
    <x v="5"/>
    <n v="7"/>
    <n v="28"/>
    <s v="07-28"/>
    <x v="1"/>
  </r>
  <r>
    <d v="2018-07-29T00:00:00"/>
    <n v="88"/>
    <n v="63.53"/>
    <n v="63.59"/>
    <n v="38.93"/>
    <s v="23/07/2018"/>
    <x v="5"/>
    <n v="7"/>
    <n v="29"/>
    <s v="07-29"/>
    <x v="1"/>
  </r>
  <r>
    <d v="2018-07-30T00:00:00"/>
    <n v="82"/>
    <n v="63"/>
    <n v="63"/>
    <n v="0"/>
    <s v="30/07/2018"/>
    <x v="5"/>
    <n v="7"/>
    <n v="30"/>
    <s v="07-30"/>
    <x v="1"/>
  </r>
  <r>
    <d v="2018-07-31T00:00:00"/>
    <n v="79"/>
    <n v="62.67"/>
    <n v="62.74"/>
    <n v="44.65"/>
    <s v="30/07/2018"/>
    <x v="5"/>
    <n v="7"/>
    <n v="31"/>
    <s v="07-31"/>
    <x v="1"/>
  </r>
  <r>
    <d v="2018-08-01T00:00:00"/>
    <n v="69"/>
    <n v="61.94"/>
    <n v="62.31"/>
    <n v="51.43"/>
    <s v="30/07/2018"/>
    <x v="5"/>
    <n v="8"/>
    <n v="1"/>
    <s v="08-01"/>
    <x v="1"/>
  </r>
  <r>
    <d v="2018-08-02T00:00:00"/>
    <n v="85"/>
    <n v="62.74"/>
    <n v="63.11"/>
    <n v="52.24"/>
    <s v="30/07/2018"/>
    <x v="5"/>
    <n v="8"/>
    <n v="2"/>
    <s v="08-02"/>
    <x v="1"/>
  </r>
  <r>
    <d v="2018-08-03T00:00:00"/>
    <n v="94"/>
    <n v="63.28"/>
    <n v="63.35"/>
    <n v="45.32"/>
    <s v="30/07/2018"/>
    <x v="5"/>
    <n v="8"/>
    <n v="3"/>
    <s v="08-03"/>
    <x v="1"/>
  </r>
  <r>
    <d v="2018-08-04T00:00:00"/>
    <n v="88"/>
    <n v="62.81"/>
    <n v="63.02"/>
    <n v="43.41"/>
    <s v="30/07/2018"/>
    <x v="5"/>
    <n v="8"/>
    <n v="4"/>
    <s v="08-04"/>
    <x v="1"/>
  </r>
  <r>
    <d v="2018-08-05T00:00:00"/>
    <n v="100"/>
    <n v="63.32"/>
    <n v="63.32"/>
    <n v="0"/>
    <s v="30/07/2018"/>
    <x v="5"/>
    <n v="8"/>
    <n v="5"/>
    <s v="08-05"/>
    <x v="1"/>
  </r>
  <r>
    <d v="2018-08-06T00:00:00"/>
    <n v="80"/>
    <n v="61.99"/>
    <n v="62.03"/>
    <n v="41.56"/>
    <s v="06/08/2018"/>
    <x v="5"/>
    <n v="8"/>
    <n v="6"/>
    <s v="08-06"/>
    <x v="1"/>
  </r>
  <r>
    <d v="2018-08-07T00:00:00"/>
    <n v="94"/>
    <n v="62.92"/>
    <n v="62.95"/>
    <n v="41.94"/>
    <s v="06/08/2018"/>
    <x v="5"/>
    <n v="8"/>
    <n v="7"/>
    <s v="08-07"/>
    <x v="1"/>
  </r>
  <r>
    <d v="2018-08-08T00:00:00"/>
    <n v="87"/>
    <n v="61.56"/>
    <n v="61.73"/>
    <n v="47.55"/>
    <s v="06/08/2018"/>
    <x v="5"/>
    <n v="8"/>
    <n v="8"/>
    <s v="08-08"/>
    <x v="1"/>
  </r>
  <r>
    <d v="2018-08-09T00:00:00"/>
    <n v="96"/>
    <n v="63.3"/>
    <n v="63.53"/>
    <n v="50.5"/>
    <s v="06/08/2018"/>
    <x v="5"/>
    <n v="8"/>
    <n v="9"/>
    <s v="08-09"/>
    <x v="1"/>
  </r>
  <r>
    <d v="2018-08-10T00:00:00"/>
    <n v="85"/>
    <n v="63.24"/>
    <n v="63.25"/>
    <n v="36.880000000000003"/>
    <s v="06/08/2018"/>
    <x v="5"/>
    <n v="8"/>
    <n v="10"/>
    <s v="08-10"/>
    <x v="1"/>
  </r>
  <r>
    <d v="2018-08-11T00:00:00"/>
    <n v="88"/>
    <n v="62.34"/>
    <n v="62.72"/>
    <n v="51.96"/>
    <s v="06/08/2018"/>
    <x v="5"/>
    <n v="8"/>
    <n v="11"/>
    <s v="08-11"/>
    <x v="1"/>
  </r>
  <r>
    <d v="2018-08-12T00:00:00"/>
    <n v="86"/>
    <n v="62.54"/>
    <n v="62.57"/>
    <n v="36.83"/>
    <s v="06/08/2018"/>
    <x v="5"/>
    <n v="8"/>
    <n v="12"/>
    <s v="08-12"/>
    <x v="1"/>
  </r>
  <r>
    <d v="2018-08-13T00:00:00"/>
    <n v="97"/>
    <n v="64.61"/>
    <n v="65.27"/>
    <n v="47.17"/>
    <s v="13/08/2018"/>
    <x v="5"/>
    <n v="8"/>
    <n v="13"/>
    <s v="08-13"/>
    <x v="1"/>
  </r>
  <r>
    <d v="2018-08-14T00:00:00"/>
    <n v="76"/>
    <n v="62.35"/>
    <n v="62.38"/>
    <n v="39.51"/>
    <s v="13/08/2018"/>
    <x v="5"/>
    <n v="8"/>
    <n v="14"/>
    <s v="08-14"/>
    <x v="1"/>
  </r>
  <r>
    <d v="2018-08-15T00:00:00"/>
    <n v="75"/>
    <n v="61.81"/>
    <n v="61.81"/>
    <n v="0"/>
    <s v="13/08/2018"/>
    <x v="5"/>
    <n v="8"/>
    <n v="15"/>
    <s v="08-15"/>
    <x v="1"/>
  </r>
  <r>
    <d v="2018-08-16T00:00:00"/>
    <n v="75"/>
    <n v="62.42"/>
    <n v="62.87"/>
    <n v="50.89"/>
    <s v="13/08/2018"/>
    <x v="5"/>
    <n v="8"/>
    <n v="16"/>
    <s v="08-16"/>
    <x v="1"/>
  </r>
  <r>
    <d v="2018-08-17T00:00:00"/>
    <n v="81"/>
    <n v="62.43"/>
    <n v="62.43"/>
    <n v="26.64"/>
    <s v="13/08/2018"/>
    <x v="5"/>
    <n v="8"/>
    <n v="17"/>
    <s v="08-17"/>
    <x v="1"/>
  </r>
  <r>
    <d v="2018-08-18T00:00:00"/>
    <n v="83"/>
    <n v="62.68"/>
    <n v="62.68"/>
    <n v="0"/>
    <s v="13/08/2018"/>
    <x v="5"/>
    <n v="8"/>
    <n v="18"/>
    <s v="08-18"/>
    <x v="1"/>
  </r>
  <r>
    <d v="2018-08-19T00:00:00"/>
    <n v="86"/>
    <n v="62.42"/>
    <n v="62.48"/>
    <n v="40.840000000000003"/>
    <s v="13/08/2018"/>
    <x v="5"/>
    <n v="8"/>
    <n v="19"/>
    <s v="08-19"/>
    <x v="1"/>
  </r>
  <r>
    <d v="2018-08-20T00:00:00"/>
    <n v="86"/>
    <n v="61.93"/>
    <n v="62"/>
    <n v="44.24"/>
    <s v="20/08/2018"/>
    <x v="5"/>
    <n v="8"/>
    <n v="20"/>
    <s v="08-20"/>
    <x v="1"/>
  </r>
  <r>
    <d v="2018-08-21T00:00:00"/>
    <n v="79"/>
    <n v="61.82"/>
    <n v="61.82"/>
    <n v="0"/>
    <s v="20/08/2018"/>
    <x v="5"/>
    <n v="8"/>
    <n v="21"/>
    <s v="08-21"/>
    <x v="1"/>
  </r>
  <r>
    <d v="2018-08-22T00:00:00"/>
    <n v="75"/>
    <n v="61.51"/>
    <n v="61.65"/>
    <n v="46.56"/>
    <s v="20/08/2018"/>
    <x v="5"/>
    <n v="8"/>
    <n v="22"/>
    <s v="08-22"/>
    <x v="1"/>
  </r>
  <r>
    <d v="2018-08-23T00:00:00"/>
    <n v="77"/>
    <n v="61.76"/>
    <n v="61.8"/>
    <n v="41.44"/>
    <s v="20/08/2018"/>
    <x v="5"/>
    <n v="8"/>
    <n v="23"/>
    <s v="08-23"/>
    <x v="1"/>
  </r>
  <r>
    <d v="2018-08-24T00:00:00"/>
    <n v="89"/>
    <n v="62.69"/>
    <n v="62.71"/>
    <n v="38.1"/>
    <s v="20/08/2018"/>
    <x v="5"/>
    <n v="8"/>
    <n v="24"/>
    <s v="08-24"/>
    <x v="1"/>
  </r>
  <r>
    <d v="2018-08-25T00:00:00"/>
    <n v="88"/>
    <n v="62.29"/>
    <n v="62.3"/>
    <n v="34.22"/>
    <s v="20/08/2018"/>
    <x v="5"/>
    <n v="8"/>
    <n v="25"/>
    <s v="08-25"/>
    <x v="1"/>
  </r>
  <r>
    <d v="2018-08-26T00:00:00"/>
    <n v="87"/>
    <n v="62.51"/>
    <n v="62.54"/>
    <n v="41.5"/>
    <s v="20/08/2018"/>
    <x v="5"/>
    <n v="8"/>
    <n v="26"/>
    <s v="08-26"/>
    <x v="1"/>
  </r>
  <r>
    <d v="2018-08-27T00:00:00"/>
    <n v="94"/>
    <n v="62.86"/>
    <n v="63.17"/>
    <n v="51.37"/>
    <s v="27/08/2018"/>
    <x v="5"/>
    <n v="8"/>
    <n v="27"/>
    <s v="08-27"/>
    <x v="1"/>
  </r>
  <r>
    <d v="2018-08-28T00:00:00"/>
    <n v="86"/>
    <n v="62.02"/>
    <n v="62.04"/>
    <n v="40.020000000000003"/>
    <s v="27/08/2018"/>
    <x v="5"/>
    <n v="8"/>
    <n v="28"/>
    <s v="08-28"/>
    <x v="1"/>
  </r>
  <r>
    <d v="2018-08-29T00:00:00"/>
    <n v="88"/>
    <n v="61.23"/>
    <n v="61.24"/>
    <n v="35.74"/>
    <s v="27/08/2018"/>
    <x v="5"/>
    <n v="8"/>
    <n v="29"/>
    <s v="08-29"/>
    <x v="1"/>
  </r>
  <r>
    <d v="2018-08-30T00:00:00"/>
    <n v="86"/>
    <n v="61.33"/>
    <n v="61.39"/>
    <n v="41.84"/>
    <s v="27/08/2018"/>
    <x v="5"/>
    <n v="8"/>
    <n v="30"/>
    <s v="08-30"/>
    <x v="1"/>
  </r>
  <r>
    <d v="2018-08-31T00:00:00"/>
    <n v="90"/>
    <n v="62.37"/>
    <n v="62.4"/>
    <n v="40.25"/>
    <s v="27/08/2018"/>
    <x v="5"/>
    <n v="8"/>
    <n v="31"/>
    <s v="08-31"/>
    <x v="1"/>
  </r>
  <r>
    <d v="2018-09-01T00:00:00"/>
    <n v="85"/>
    <n v="63.19"/>
    <n v="63.19"/>
    <n v="32.11"/>
    <s v="27/08/2018"/>
    <x v="5"/>
    <n v="9"/>
    <n v="1"/>
    <s v="09-01"/>
    <x v="1"/>
  </r>
  <r>
    <d v="2018-09-02T00:00:00"/>
    <n v="85"/>
    <n v="63.16"/>
    <n v="63.41"/>
    <n v="44.6"/>
    <s v="27/08/2018"/>
    <x v="5"/>
    <n v="9"/>
    <n v="2"/>
    <s v="09-02"/>
    <x v="1"/>
  </r>
  <r>
    <d v="2018-09-03T00:00:00"/>
    <n v="96"/>
    <n v="62.6"/>
    <n v="63.28"/>
    <n v="54.86"/>
    <s v="03/09/2018"/>
    <x v="5"/>
    <n v="9"/>
    <n v="3"/>
    <s v="09-03"/>
    <x v="1"/>
  </r>
  <r>
    <d v="2018-09-04T00:00:00"/>
    <n v="97"/>
    <n v="62.8"/>
    <n v="62.91"/>
    <n v="46.75"/>
    <s v="03/09/2018"/>
    <x v="5"/>
    <n v="9"/>
    <n v="4"/>
    <s v="09-04"/>
    <x v="1"/>
  </r>
  <r>
    <d v="2018-09-05T00:00:00"/>
    <n v="91"/>
    <n v="62.57"/>
    <n v="62.63"/>
    <n v="44.01"/>
    <s v="03/09/2018"/>
    <x v="5"/>
    <n v="9"/>
    <n v="5"/>
    <s v="09-05"/>
    <x v="1"/>
  </r>
  <r>
    <d v="2018-09-06T00:00:00"/>
    <n v="116"/>
    <n v="65.97"/>
    <n v="66.28"/>
    <n v="50.05"/>
    <s v="03/09/2018"/>
    <x v="5"/>
    <n v="9"/>
    <n v="6"/>
    <s v="09-06"/>
    <x v="1"/>
  </r>
  <r>
    <d v="2018-09-07T00:00:00"/>
    <n v="91"/>
    <n v="62.83"/>
    <n v="63.03"/>
    <n v="49.7"/>
    <s v="03/09/2018"/>
    <x v="5"/>
    <n v="9"/>
    <n v="7"/>
    <s v="09-07"/>
    <x v="1"/>
  </r>
  <r>
    <d v="2018-09-08T00:00:00"/>
    <n v="85"/>
    <n v="62.52"/>
    <n v="62.64"/>
    <n v="46.5"/>
    <s v="03/09/2018"/>
    <x v="5"/>
    <n v="9"/>
    <n v="8"/>
    <s v="09-08"/>
    <x v="1"/>
  </r>
  <r>
    <d v="2018-09-09T00:00:00"/>
    <n v="94"/>
    <n v="62.35"/>
    <n v="62.36"/>
    <n v="33.17"/>
    <s v="03/09/2018"/>
    <x v="5"/>
    <n v="9"/>
    <n v="9"/>
    <s v="09-09"/>
    <x v="1"/>
  </r>
  <r>
    <d v="2018-09-10T00:00:00"/>
    <n v="89"/>
    <n v="62.07"/>
    <n v="62.64"/>
    <n v="53.5"/>
    <s v="10/09/2018"/>
    <x v="5"/>
    <n v="9"/>
    <n v="10"/>
    <s v="09-10"/>
    <x v="1"/>
  </r>
  <r>
    <d v="2018-09-11T00:00:00"/>
    <n v="95"/>
    <n v="61.94"/>
    <n v="62.57"/>
    <n v="53.88"/>
    <s v="10/09/2018"/>
    <x v="5"/>
    <n v="9"/>
    <n v="11"/>
    <s v="09-11"/>
    <x v="1"/>
  </r>
  <r>
    <d v="2018-09-12T00:00:00"/>
    <n v="88"/>
    <n v="60.98"/>
    <n v="61.74"/>
    <n v="53.78"/>
    <s v="10/09/2018"/>
    <x v="5"/>
    <n v="9"/>
    <n v="12"/>
    <s v="09-12"/>
    <x v="1"/>
  </r>
  <r>
    <d v="2018-09-13T00:00:00"/>
    <n v="79"/>
    <n v="61.88"/>
    <n v="61.99"/>
    <n v="45.95"/>
    <s v="10/09/2018"/>
    <x v="5"/>
    <n v="9"/>
    <n v="13"/>
    <s v="09-13"/>
    <x v="1"/>
  </r>
  <r>
    <d v="2018-09-14T00:00:00"/>
    <n v="0"/>
    <n v="0"/>
    <n v="47.74"/>
    <n v="47.74"/>
    <s v="10/09/2018"/>
    <x v="5"/>
    <n v="9"/>
    <n v="14"/>
    <s v="09-14"/>
    <x v="1"/>
  </r>
  <r>
    <d v="2018-09-15T00:00:00"/>
    <n v="0"/>
    <n v="0"/>
    <n v="36.700000000000003"/>
    <n v="36.700000000000003"/>
    <s v="10/09/2018"/>
    <x v="5"/>
    <n v="9"/>
    <n v="15"/>
    <s v="09-15"/>
    <x v="1"/>
  </r>
  <r>
    <d v="2018-09-16T00:00:00"/>
    <n v="0"/>
    <n v="0"/>
    <n v="43.48"/>
    <n v="37.6"/>
    <s v="10/09/2018"/>
    <x v="5"/>
    <n v="9"/>
    <n v="16"/>
    <s v="09-16"/>
    <x v="1"/>
  </r>
  <r>
    <d v="2018-09-17T00:00:00"/>
    <n v="0"/>
    <n v="0"/>
    <n v="45.99"/>
    <n v="45.99"/>
    <s v="17/09/2018"/>
    <x v="5"/>
    <n v="9"/>
    <n v="17"/>
    <s v="09-17"/>
    <x v="1"/>
  </r>
  <r>
    <d v="2018-09-18T00:00:00"/>
    <n v="99"/>
    <n v="62.42"/>
    <n v="63.22"/>
    <n v="55.44"/>
    <s v="17/09/2018"/>
    <x v="5"/>
    <n v="9"/>
    <n v="18"/>
    <s v="09-18"/>
    <x v="1"/>
  </r>
  <r>
    <d v="2018-09-19T00:00:00"/>
    <n v="94"/>
    <n v="62.36"/>
    <n v="62.48"/>
    <n v="43.44"/>
    <s v="17/09/2018"/>
    <x v="5"/>
    <n v="9"/>
    <n v="19"/>
    <s v="09-19"/>
    <x v="1"/>
  </r>
  <r>
    <d v="2018-09-20T00:00:00"/>
    <n v="92"/>
    <n v="63.33"/>
    <n v="63.44"/>
    <n v="47.54"/>
    <s v="17/09/2018"/>
    <x v="5"/>
    <n v="9"/>
    <n v="20"/>
    <s v="09-20"/>
    <x v="1"/>
  </r>
  <r>
    <d v="2018-09-21T00:00:00"/>
    <n v="97"/>
    <n v="62.65"/>
    <n v="62.72"/>
    <n v="44.34"/>
    <s v="17/09/2018"/>
    <x v="5"/>
    <n v="9"/>
    <n v="21"/>
    <s v="09-21"/>
    <x v="1"/>
  </r>
  <r>
    <d v="2018-09-22T00:00:00"/>
    <n v="83"/>
    <n v="62.86"/>
    <n v="62.93"/>
    <n v="45.02"/>
    <s v="17/09/2018"/>
    <x v="5"/>
    <n v="9"/>
    <n v="22"/>
    <s v="09-22"/>
    <x v="1"/>
  </r>
  <r>
    <d v="2018-09-23T00:00:00"/>
    <n v="89"/>
    <n v="62.75"/>
    <n v="62.81"/>
    <n v="44.25"/>
    <s v="17/09/2018"/>
    <x v="5"/>
    <n v="9"/>
    <n v="23"/>
    <s v="09-23"/>
    <x v="1"/>
  </r>
  <r>
    <d v="2018-09-24T00:00:00"/>
    <n v="101"/>
    <n v="62.05"/>
    <n v="62.72"/>
    <n v="54.27"/>
    <s v="24/09/2018"/>
    <x v="5"/>
    <n v="9"/>
    <n v="24"/>
    <s v="09-24"/>
    <x v="1"/>
  </r>
  <r>
    <d v="2018-09-25T00:00:00"/>
    <n v="101"/>
    <n v="61.06"/>
    <n v="61.36"/>
    <n v="49.59"/>
    <s v="24/09/2018"/>
    <x v="5"/>
    <n v="9"/>
    <n v="25"/>
    <s v="09-25"/>
    <x v="1"/>
  </r>
  <r>
    <d v="2018-09-26T00:00:00"/>
    <n v="114"/>
    <n v="61.75"/>
    <n v="61.83"/>
    <n v="44.32"/>
    <s v="24/09/2018"/>
    <x v="5"/>
    <n v="9"/>
    <n v="26"/>
    <s v="09-26"/>
    <x v="1"/>
  </r>
  <r>
    <d v="2018-09-27T00:00:00"/>
    <n v="87"/>
    <n v="62.3"/>
    <n v="62.47"/>
    <n v="48.33"/>
    <s v="24/09/2018"/>
    <x v="5"/>
    <n v="9"/>
    <n v="27"/>
    <s v="09-27"/>
    <x v="1"/>
  </r>
  <r>
    <d v="2018-09-28T00:00:00"/>
    <n v="100"/>
    <n v="62.76"/>
    <n v="63.19"/>
    <n v="52.17"/>
    <s v="24/09/2018"/>
    <x v="5"/>
    <n v="9"/>
    <n v="28"/>
    <s v="09-28"/>
    <x v="1"/>
  </r>
  <r>
    <d v="2018-09-29T00:00:00"/>
    <n v="86"/>
    <n v="62.17"/>
    <n v="62.33"/>
    <n v="46.65"/>
    <s v="24/09/2018"/>
    <x v="5"/>
    <n v="9"/>
    <n v="29"/>
    <s v="09-29"/>
    <x v="1"/>
  </r>
  <r>
    <d v="2018-09-30T00:00:00"/>
    <n v="100"/>
    <n v="62.85"/>
    <n v="62.97"/>
    <n v="47.24"/>
    <s v="24/09/2018"/>
    <x v="5"/>
    <n v="9"/>
    <n v="30"/>
    <s v="09-30"/>
    <x v="1"/>
  </r>
  <r>
    <d v="2018-10-01T00:00:00"/>
    <n v="95"/>
    <n v="64.489999999999995"/>
    <n v="64.61"/>
    <n v="48.7"/>
    <s v="01/10/2018"/>
    <x v="5"/>
    <n v="10"/>
    <n v="1"/>
    <s v="10-01"/>
    <x v="1"/>
  </r>
  <r>
    <d v="2018-10-02T00:00:00"/>
    <n v="88"/>
    <n v="62.17"/>
    <n v="62.47"/>
    <n v="50.69"/>
    <s v="01/10/2018"/>
    <x v="5"/>
    <n v="10"/>
    <n v="2"/>
    <s v="10-02"/>
    <x v="1"/>
  </r>
  <r>
    <d v="2018-10-03T00:00:00"/>
    <n v="75"/>
    <n v="61.51"/>
    <n v="61.65"/>
    <n v="46.49"/>
    <s v="01/10/2018"/>
    <x v="5"/>
    <n v="10"/>
    <n v="3"/>
    <s v="10-03"/>
    <x v="1"/>
  </r>
  <r>
    <d v="2018-10-04T00:00:00"/>
    <n v="73"/>
    <n v="61.8"/>
    <n v="61.87"/>
    <n v="44.04"/>
    <s v="01/10/2018"/>
    <x v="5"/>
    <n v="10"/>
    <n v="4"/>
    <s v="10-04"/>
    <x v="1"/>
  </r>
  <r>
    <d v="2018-10-05T00:00:00"/>
    <n v="81"/>
    <n v="62.3"/>
    <n v="63.68"/>
    <n v="58.02"/>
    <s v="01/10/2018"/>
    <x v="5"/>
    <n v="10"/>
    <n v="5"/>
    <s v="10-05"/>
    <x v="1"/>
  </r>
  <r>
    <d v="2018-10-06T00:00:00"/>
    <n v="70"/>
    <n v="63.44"/>
    <n v="63.5"/>
    <n v="40.409999999999997"/>
    <s v="01/10/2018"/>
    <x v="5"/>
    <n v="10"/>
    <n v="6"/>
    <s v="10-06"/>
    <x v="1"/>
  </r>
  <r>
    <d v="2018-10-07T00:00:00"/>
    <n v="79"/>
    <n v="62.92"/>
    <n v="62.97"/>
    <n v="42.21"/>
    <s v="01/10/2018"/>
    <x v="5"/>
    <n v="10"/>
    <n v="7"/>
    <s v="10-07"/>
    <x v="1"/>
  </r>
  <r>
    <d v="2018-10-08T00:00:00"/>
    <n v="82"/>
    <n v="63.34"/>
    <n v="63.39"/>
    <n v="44.45"/>
    <s v="08/10/2018"/>
    <x v="5"/>
    <n v="10"/>
    <n v="8"/>
    <s v="10-08"/>
    <x v="1"/>
  </r>
  <r>
    <d v="2018-10-09T00:00:00"/>
    <n v="77"/>
    <n v="62.26"/>
    <n v="62.58"/>
    <n v="51.17"/>
    <s v="08/10/2018"/>
    <x v="5"/>
    <n v="10"/>
    <n v="9"/>
    <s v="10-09"/>
    <x v="1"/>
  </r>
  <r>
    <d v="2018-10-10T00:00:00"/>
    <n v="85"/>
    <n v="61.42"/>
    <n v="61.89"/>
    <n v="51.81"/>
    <s v="08/10/2018"/>
    <x v="5"/>
    <n v="10"/>
    <n v="10"/>
    <s v="10-10"/>
    <x v="1"/>
  </r>
  <r>
    <d v="2018-10-11T00:00:00"/>
    <n v="101"/>
    <n v="62.01"/>
    <n v="62.38"/>
    <n v="47.45"/>
    <s v="08/10/2018"/>
    <x v="5"/>
    <n v="10"/>
    <n v="11"/>
    <s v="10-11"/>
    <x v="1"/>
  </r>
  <r>
    <d v="2018-10-12T00:00:00"/>
    <n v="91"/>
    <n v="63.55"/>
    <n v="63.68"/>
    <n v="47.85"/>
    <s v="08/10/2018"/>
    <x v="5"/>
    <n v="10"/>
    <n v="12"/>
    <s v="10-12"/>
    <x v="1"/>
  </r>
  <r>
    <d v="2018-10-13T00:00:00"/>
    <n v="69"/>
    <n v="62.46"/>
    <n v="62.52"/>
    <n v="43.61"/>
    <s v="08/10/2018"/>
    <x v="5"/>
    <n v="10"/>
    <n v="13"/>
    <s v="10-13"/>
    <x v="1"/>
  </r>
  <r>
    <d v="2018-10-14T00:00:00"/>
    <n v="82"/>
    <n v="62.34"/>
    <n v="62.85"/>
    <n v="53.34"/>
    <s v="08/10/2018"/>
    <x v="5"/>
    <n v="10"/>
    <n v="14"/>
    <s v="10-14"/>
    <x v="1"/>
  </r>
  <r>
    <d v="2018-10-15T00:00:00"/>
    <n v="85"/>
    <n v="62.68"/>
    <n v="62.78"/>
    <n v="46.12"/>
    <s v="15/10/2018"/>
    <x v="5"/>
    <n v="10"/>
    <n v="15"/>
    <s v="10-15"/>
    <x v="1"/>
  </r>
  <r>
    <d v="2018-10-16T00:00:00"/>
    <n v="88"/>
    <n v="63.16"/>
    <n v="63.58"/>
    <n v="53.22"/>
    <s v="15/10/2018"/>
    <x v="5"/>
    <n v="10"/>
    <n v="16"/>
    <s v="10-16"/>
    <x v="1"/>
  </r>
  <r>
    <d v="2018-10-17T00:00:00"/>
    <n v="75"/>
    <n v="62.31"/>
    <n v="62.62"/>
    <n v="48.73"/>
    <s v="15/10/2018"/>
    <x v="5"/>
    <n v="10"/>
    <n v="17"/>
    <s v="10-17"/>
    <x v="1"/>
  </r>
  <r>
    <d v="2018-10-18T00:00:00"/>
    <n v="80"/>
    <n v="62.81"/>
    <n v="62.89"/>
    <n v="43.66"/>
    <s v="15/10/2018"/>
    <x v="5"/>
    <n v="10"/>
    <n v="18"/>
    <s v="10-18"/>
    <x v="1"/>
  </r>
  <r>
    <d v="2018-10-19T00:00:00"/>
    <n v="87"/>
    <n v="63.19"/>
    <n v="63.3"/>
    <n v="47.03"/>
    <s v="15/10/2018"/>
    <x v="5"/>
    <n v="10"/>
    <n v="19"/>
    <s v="10-19"/>
    <x v="1"/>
  </r>
  <r>
    <d v="2018-10-20T00:00:00"/>
    <n v="62"/>
    <n v="62.67"/>
    <n v="62.74"/>
    <n v="43.49"/>
    <s v="15/10/2018"/>
    <x v="5"/>
    <n v="10"/>
    <n v="20"/>
    <s v="10-20"/>
    <x v="0"/>
  </r>
  <r>
    <d v="2018-10-21T00:00:00"/>
    <n v="71"/>
    <n v="61.56"/>
    <n v="62.14"/>
    <n v="53.06"/>
    <s v="15/10/2018"/>
    <x v="5"/>
    <n v="10"/>
    <n v="21"/>
    <s v="10-21"/>
    <x v="1"/>
  </r>
  <r>
    <d v="2018-10-22T00:00:00"/>
    <n v="80"/>
    <n v="63.22"/>
    <n v="63.67"/>
    <n v="53.58"/>
    <s v="22/10/2018"/>
    <x v="5"/>
    <n v="10"/>
    <n v="22"/>
    <s v="10-22"/>
    <x v="1"/>
  </r>
  <r>
    <d v="2018-10-23T00:00:00"/>
    <n v="76"/>
    <n v="62.81"/>
    <n v="63.01"/>
    <n v="49.41"/>
    <s v="22/10/2018"/>
    <x v="5"/>
    <n v="10"/>
    <n v="23"/>
    <s v="10-23"/>
    <x v="1"/>
  </r>
  <r>
    <d v="2018-10-24T00:00:00"/>
    <n v="88"/>
    <n v="62.74"/>
    <n v="62.98"/>
    <n v="48.54"/>
    <s v="22/10/2018"/>
    <x v="5"/>
    <n v="10"/>
    <n v="24"/>
    <s v="10-24"/>
    <x v="1"/>
  </r>
  <r>
    <d v="2018-10-25T00:00:00"/>
    <n v="89"/>
    <n v="62.13"/>
    <n v="62.56"/>
    <n v="49"/>
    <s v="22/10/2018"/>
    <x v="5"/>
    <n v="10"/>
    <n v="25"/>
    <s v="10-25"/>
    <x v="1"/>
  </r>
  <r>
    <d v="2018-10-26T00:00:00"/>
    <n v="79"/>
    <n v="62.44"/>
    <n v="62.52"/>
    <n v="45.43"/>
    <s v="22/10/2018"/>
    <x v="5"/>
    <n v="10"/>
    <n v="26"/>
    <s v="10-26"/>
    <x v="1"/>
  </r>
  <r>
    <d v="2018-10-27T00:00:00"/>
    <n v="70"/>
    <n v="62.13"/>
    <n v="62.25"/>
    <n v="46.3"/>
    <s v="22/10/2018"/>
    <x v="5"/>
    <n v="10"/>
    <n v="27"/>
    <s v="10-27"/>
    <x v="1"/>
  </r>
  <r>
    <d v="2018-10-28T00:00:00"/>
    <n v="84"/>
    <n v="63.72"/>
    <n v="63.82"/>
    <n v="44.02"/>
    <s v="22/10/2018"/>
    <x v="5"/>
    <n v="10"/>
    <n v="28"/>
    <s v="10-28"/>
    <x v="1"/>
  </r>
  <r>
    <d v="2018-10-29T00:00:00"/>
    <n v="107"/>
    <n v="63.33"/>
    <n v="66.03"/>
    <n v="62.69"/>
    <s v="29/10/2018"/>
    <x v="5"/>
    <n v="10"/>
    <n v="29"/>
    <s v="10-29"/>
    <x v="1"/>
  </r>
  <r>
    <d v="2018-10-30T00:00:00"/>
    <n v="78"/>
    <n v="63.96"/>
    <n v="64.63"/>
    <n v="50.72"/>
    <s v="29/10/2018"/>
    <x v="5"/>
    <n v="10"/>
    <n v="30"/>
    <s v="10-30"/>
    <x v="1"/>
  </r>
  <r>
    <d v="2018-10-31T00:00:00"/>
    <n v="71"/>
    <n v="61.62"/>
    <n v="62.05"/>
    <n v="51.72"/>
    <s v="29/10/2018"/>
    <x v="5"/>
    <n v="10"/>
    <n v="31"/>
    <s v="10-31"/>
    <x v="1"/>
  </r>
  <r>
    <d v="2018-11-01T00:00:00"/>
    <n v="78"/>
    <n v="63.47"/>
    <n v="63.57"/>
    <n v="47.26"/>
    <s v="29/10/2018"/>
    <x v="5"/>
    <n v="11"/>
    <n v="1"/>
    <s v="11-01"/>
    <x v="1"/>
  </r>
  <r>
    <d v="2018-11-02T00:00:00"/>
    <n v="71"/>
    <n v="62.71"/>
    <n v="62.91"/>
    <n v="48.14"/>
    <s v="29/10/2018"/>
    <x v="5"/>
    <n v="11"/>
    <n v="2"/>
    <s v="11-02"/>
    <x v="1"/>
  </r>
  <r>
    <d v="2018-11-03T00:00:00"/>
    <n v="54"/>
    <n v="62.3"/>
    <n v="62.32"/>
    <n v="36.08"/>
    <s v="29/10/2018"/>
    <x v="5"/>
    <n v="11"/>
    <n v="3"/>
    <s v="11-03"/>
    <x v="0"/>
  </r>
  <r>
    <d v="2018-11-04T00:00:00"/>
    <n v="68"/>
    <n v="62.32"/>
    <n v="62.46"/>
    <n v="43.17"/>
    <s v="29/10/2018"/>
    <x v="5"/>
    <n v="11"/>
    <n v="4"/>
    <s v="11-04"/>
    <x v="1"/>
  </r>
  <r>
    <d v="2018-11-05T00:00:00"/>
    <n v="86"/>
    <n v="63.34"/>
    <n v="63.44"/>
    <n v="46.93"/>
    <s v="05/11/2018"/>
    <x v="5"/>
    <n v="11"/>
    <n v="5"/>
    <s v="11-05"/>
    <x v="1"/>
  </r>
  <r>
    <d v="2018-11-06T00:00:00"/>
    <n v="73"/>
    <n v="61.78"/>
    <n v="62.01"/>
    <n v="49.25"/>
    <s v="05/11/2018"/>
    <x v="5"/>
    <n v="11"/>
    <n v="6"/>
    <s v="11-06"/>
    <x v="1"/>
  </r>
  <r>
    <d v="2018-11-07T00:00:00"/>
    <n v="81"/>
    <n v="65.28"/>
    <n v="65.34"/>
    <n v="46.47"/>
    <s v="05/11/2018"/>
    <x v="5"/>
    <n v="11"/>
    <n v="7"/>
    <s v="11-07"/>
    <x v="1"/>
  </r>
  <r>
    <d v="2018-11-08T00:00:00"/>
    <n v="78"/>
    <n v="62.65"/>
    <n v="62.91"/>
    <n v="50.65"/>
    <s v="05/11/2018"/>
    <x v="5"/>
    <n v="11"/>
    <n v="8"/>
    <s v="11-08"/>
    <x v="1"/>
  </r>
  <r>
    <d v="2018-11-09T00:00:00"/>
    <n v="79"/>
    <n v="63.03"/>
    <n v="63.32"/>
    <n v="50.84"/>
    <s v="05/11/2018"/>
    <x v="5"/>
    <n v="11"/>
    <n v="9"/>
    <s v="11-09"/>
    <x v="1"/>
  </r>
  <r>
    <d v="2018-11-10T00:00:00"/>
    <n v="75"/>
    <n v="62.51"/>
    <n v="62.63"/>
    <n v="47.01"/>
    <s v="05/11/2018"/>
    <x v="5"/>
    <n v="11"/>
    <n v="10"/>
    <s v="11-10"/>
    <x v="1"/>
  </r>
  <r>
    <d v="2018-11-11T00:00:00"/>
    <n v="71"/>
    <n v="63.39"/>
    <n v="63.41"/>
    <n v="39.020000000000003"/>
    <s v="05/11/2018"/>
    <x v="5"/>
    <n v="11"/>
    <n v="11"/>
    <s v="11-11"/>
    <x v="1"/>
  </r>
  <r>
    <d v="2018-11-12T00:00:00"/>
    <n v="88"/>
    <n v="63.52"/>
    <n v="63.72"/>
    <n v="49.91"/>
    <s v="12/11/2018"/>
    <x v="5"/>
    <n v="11"/>
    <n v="12"/>
    <s v="11-12"/>
    <x v="1"/>
  </r>
  <r>
    <d v="2018-11-13T00:00:00"/>
    <n v="75"/>
    <n v="62.91"/>
    <n v="63"/>
    <n v="46.05"/>
    <s v="12/11/2018"/>
    <x v="5"/>
    <n v="11"/>
    <n v="13"/>
    <s v="11-13"/>
    <x v="1"/>
  </r>
  <r>
    <d v="2018-11-14T00:00:00"/>
    <n v="84"/>
    <n v="63.17"/>
    <n v="63.63"/>
    <n v="53.49"/>
    <s v="12/11/2018"/>
    <x v="5"/>
    <n v="11"/>
    <n v="14"/>
    <s v="11-14"/>
    <x v="1"/>
  </r>
  <r>
    <d v="2018-11-15T00:00:00"/>
    <n v="87"/>
    <n v="62.84"/>
    <n v="63.25"/>
    <n v="48.86"/>
    <s v="12/11/2018"/>
    <x v="5"/>
    <n v="11"/>
    <n v="15"/>
    <s v="11-15"/>
    <x v="1"/>
  </r>
  <r>
    <d v="2018-11-16T00:00:00"/>
    <n v="85"/>
    <n v="62.75"/>
    <n v="62.97"/>
    <n v="49.85"/>
    <s v="12/11/2018"/>
    <x v="5"/>
    <n v="11"/>
    <n v="16"/>
    <s v="11-16"/>
    <x v="1"/>
  </r>
  <r>
    <d v="2018-11-17T00:00:00"/>
    <n v="54"/>
    <n v="61.01"/>
    <n v="61.11"/>
    <n v="44.64"/>
    <s v="12/11/2018"/>
    <x v="5"/>
    <n v="11"/>
    <n v="17"/>
    <s v="11-17"/>
    <x v="0"/>
  </r>
  <r>
    <d v="2018-11-18T00:00:00"/>
    <n v="65"/>
    <n v="61.18"/>
    <n v="61.26"/>
    <n v="43.98"/>
    <s v="12/11/2018"/>
    <x v="5"/>
    <n v="11"/>
    <n v="18"/>
    <s v="11-18"/>
    <x v="1"/>
  </r>
  <r>
    <d v="2018-11-19T00:00:00"/>
    <n v="66"/>
    <n v="62.41"/>
    <n v="62.61"/>
    <n v="48.88"/>
    <s v="19/11/2018"/>
    <x v="5"/>
    <n v="11"/>
    <n v="19"/>
    <s v="11-19"/>
    <x v="1"/>
  </r>
  <r>
    <d v="2018-11-20T00:00:00"/>
    <n v="88"/>
    <n v="66.959999999999994"/>
    <n v="67.14"/>
    <n v="53.26"/>
    <s v="19/11/2018"/>
    <x v="5"/>
    <n v="11"/>
    <n v="20"/>
    <s v="11-20"/>
    <x v="1"/>
  </r>
  <r>
    <d v="2018-11-21T00:00:00"/>
    <n v="84"/>
    <n v="62.53"/>
    <n v="63.01"/>
    <n v="53.03"/>
    <s v="19/11/2018"/>
    <x v="5"/>
    <n v="11"/>
    <n v="21"/>
    <s v="11-21"/>
    <x v="1"/>
  </r>
  <r>
    <d v="2018-11-22T00:00:00"/>
    <n v="68"/>
    <n v="62.3"/>
    <n v="62.53"/>
    <n v="49.69"/>
    <s v="19/11/2018"/>
    <x v="5"/>
    <n v="11"/>
    <n v="22"/>
    <s v="11-22"/>
    <x v="1"/>
  </r>
  <r>
    <d v="2018-11-23T00:00:00"/>
    <n v="79"/>
    <n v="62.48"/>
    <n v="63.04"/>
    <n v="53.82"/>
    <s v="19/11/2018"/>
    <x v="5"/>
    <n v="11"/>
    <n v="23"/>
    <s v="11-23"/>
    <x v="1"/>
  </r>
  <r>
    <d v="2018-11-24T00:00:00"/>
    <n v="65"/>
    <n v="61.99"/>
    <n v="62.11"/>
    <n v="45.73"/>
    <s v="19/11/2018"/>
    <x v="5"/>
    <n v="11"/>
    <n v="24"/>
    <s v="11-24"/>
    <x v="1"/>
  </r>
  <r>
    <d v="2018-11-25T00:00:00"/>
    <n v="76"/>
    <n v="62.76"/>
    <n v="62.92"/>
    <n v="42.74"/>
    <s v="19/11/2018"/>
    <x v="5"/>
    <n v="11"/>
    <n v="25"/>
    <s v="11-25"/>
    <x v="1"/>
  </r>
  <r>
    <d v="2018-11-26T00:00:00"/>
    <n v="91"/>
    <n v="63.12"/>
    <n v="63.55"/>
    <n v="53.03"/>
    <s v="26/11/2018"/>
    <x v="5"/>
    <n v="11"/>
    <n v="26"/>
    <s v="11-26"/>
    <x v="1"/>
  </r>
  <r>
    <d v="2018-11-27T00:00:00"/>
    <n v="68"/>
    <n v="62.94"/>
    <n v="63.15"/>
    <n v="50.06"/>
    <s v="26/11/2018"/>
    <x v="5"/>
    <n v="11"/>
    <n v="27"/>
    <s v="11-27"/>
    <x v="1"/>
  </r>
  <r>
    <d v="2018-11-28T00:00:00"/>
    <n v="75"/>
    <n v="61.94"/>
    <n v="62.15"/>
    <n v="48.63"/>
    <s v="26/11/2018"/>
    <x v="5"/>
    <n v="11"/>
    <n v="28"/>
    <s v="11-28"/>
    <x v="1"/>
  </r>
  <r>
    <d v="2018-11-29T00:00:00"/>
    <n v="80"/>
    <n v="61.59"/>
    <n v="61.77"/>
    <n v="46.91"/>
    <s v="26/11/2018"/>
    <x v="5"/>
    <n v="11"/>
    <n v="29"/>
    <s v="11-29"/>
    <x v="1"/>
  </r>
  <r>
    <d v="2018-11-30T00:00:00"/>
    <n v="68"/>
    <n v="61.84"/>
    <n v="62.26"/>
    <n v="51.94"/>
    <s v="26/11/2018"/>
    <x v="5"/>
    <n v="11"/>
    <n v="30"/>
    <s v="11-30"/>
    <x v="1"/>
  </r>
  <r>
    <d v="2018-12-01T00:00:00"/>
    <n v="46"/>
    <n v="60.03"/>
    <n v="60.39"/>
    <n v="49.49"/>
    <s v="26/11/2018"/>
    <x v="5"/>
    <n v="12"/>
    <n v="1"/>
    <s v="12-01"/>
    <x v="0"/>
  </r>
  <r>
    <d v="2018-12-02T00:00:00"/>
    <n v="66"/>
    <n v="62.29"/>
    <n v="62.55"/>
    <n v="50.21"/>
    <s v="26/11/2018"/>
    <x v="5"/>
    <n v="12"/>
    <n v="2"/>
    <s v="12-02"/>
    <x v="1"/>
  </r>
  <r>
    <d v="2018-12-03T00:00:00"/>
    <n v="75"/>
    <n v="62.42"/>
    <n v="62.62"/>
    <n v="46.74"/>
    <s v="03/12/2018"/>
    <x v="5"/>
    <n v="12"/>
    <n v="3"/>
    <s v="12-03"/>
    <x v="1"/>
  </r>
  <r>
    <d v="2018-12-04T00:00:00"/>
    <n v="82"/>
    <n v="62.8"/>
    <n v="62.93"/>
    <n v="47.77"/>
    <s v="03/12/2018"/>
    <x v="5"/>
    <n v="12"/>
    <n v="4"/>
    <s v="12-04"/>
    <x v="1"/>
  </r>
  <r>
    <d v="2018-12-05T00:00:00"/>
    <n v="87"/>
    <n v="62.57"/>
    <n v="62.79"/>
    <n v="47.62"/>
    <s v="03/12/2018"/>
    <x v="5"/>
    <n v="12"/>
    <n v="5"/>
    <s v="12-05"/>
    <x v="1"/>
  </r>
  <r>
    <d v="2018-12-06T00:00:00"/>
    <n v="73"/>
    <n v="62.88"/>
    <n v="63.21"/>
    <n v="50.38"/>
    <s v="03/12/2018"/>
    <x v="5"/>
    <n v="12"/>
    <n v="6"/>
    <s v="12-06"/>
    <x v="1"/>
  </r>
  <r>
    <d v="2018-12-07T00:00:00"/>
    <n v="72"/>
    <n v="62.26"/>
    <n v="62.72"/>
    <n v="52.69"/>
    <s v="03/12/2018"/>
    <x v="5"/>
    <n v="12"/>
    <n v="7"/>
    <s v="12-07"/>
    <x v="1"/>
  </r>
  <r>
    <d v="2018-12-08T00:00:00"/>
    <n v="65"/>
    <n v="61.66"/>
    <n v="61.72"/>
    <n v="39.54"/>
    <s v="03/12/2018"/>
    <x v="5"/>
    <n v="12"/>
    <n v="8"/>
    <s v="12-08"/>
    <x v="1"/>
  </r>
  <r>
    <d v="2018-12-09T00:00:00"/>
    <n v="75"/>
    <n v="65.44"/>
    <n v="65.599999999999994"/>
    <n v="47.7"/>
    <s v="03/12/2018"/>
    <x v="5"/>
    <n v="12"/>
    <n v="9"/>
    <s v="12-09"/>
    <x v="1"/>
  </r>
  <r>
    <d v="2018-12-10T00:00:00"/>
    <n v="96"/>
    <n v="66.790000000000006"/>
    <n v="66.88"/>
    <n v="49.72"/>
    <s v="10/12/2018"/>
    <x v="5"/>
    <n v="12"/>
    <n v="10"/>
    <s v="12-10"/>
    <x v="1"/>
  </r>
  <r>
    <d v="2018-12-11T00:00:00"/>
    <n v="75"/>
    <n v="62.04"/>
    <n v="62.12"/>
    <n v="44.66"/>
    <s v="10/12/2018"/>
    <x v="5"/>
    <n v="12"/>
    <n v="11"/>
    <s v="12-11"/>
    <x v="1"/>
  </r>
  <r>
    <d v="2018-12-12T00:00:00"/>
    <n v="70"/>
    <n v="61.06"/>
    <n v="61.37"/>
    <n v="49.78"/>
    <s v="10/12/2018"/>
    <x v="5"/>
    <n v="12"/>
    <n v="12"/>
    <s v="12-12"/>
    <x v="1"/>
  </r>
  <r>
    <d v="2018-12-13T00:00:00"/>
    <n v="88"/>
    <n v="64.2"/>
    <n v="64.37"/>
    <n v="49.07"/>
    <s v="10/12/2018"/>
    <x v="5"/>
    <n v="12"/>
    <n v="13"/>
    <s v="12-13"/>
    <x v="1"/>
  </r>
  <r>
    <d v="2018-12-14T00:00:00"/>
    <n v="81"/>
    <n v="63.07"/>
    <n v="63.68"/>
    <n v="54.36"/>
    <s v="10/12/2018"/>
    <x v="5"/>
    <n v="12"/>
    <n v="14"/>
    <s v="12-14"/>
    <x v="1"/>
  </r>
  <r>
    <d v="2018-12-15T00:00:00"/>
    <n v="64"/>
    <n v="61.35"/>
    <n v="62.44"/>
    <n v="54.18"/>
    <s v="10/12/2018"/>
    <x v="5"/>
    <n v="12"/>
    <n v="15"/>
    <s v="12-15"/>
    <x v="1"/>
  </r>
  <r>
    <d v="2018-12-16T00:00:00"/>
    <n v="51"/>
    <n v="61.64"/>
    <n v="61.87"/>
    <n v="46.66"/>
    <s v="10/12/2018"/>
    <x v="5"/>
    <n v="12"/>
    <n v="16"/>
    <s v="12-16"/>
    <x v="0"/>
  </r>
  <r>
    <d v="2018-12-17T00:00:00"/>
    <n v="83"/>
    <n v="63.81"/>
    <n v="64.47"/>
    <n v="49.69"/>
    <s v="17/12/2018"/>
    <x v="5"/>
    <n v="12"/>
    <n v="17"/>
    <s v="12-17"/>
    <x v="1"/>
  </r>
  <r>
    <d v="2018-12-18T00:00:00"/>
    <n v="75"/>
    <n v="61.19"/>
    <n v="61.35"/>
    <n v="46.78"/>
    <s v="17/12/2018"/>
    <x v="5"/>
    <n v="12"/>
    <n v="18"/>
    <s v="12-18"/>
    <x v="1"/>
  </r>
  <r>
    <d v="2018-12-19T00:00:00"/>
    <n v="71"/>
    <n v="63.29"/>
    <n v="64.22"/>
    <n v="50.93"/>
    <s v="17/12/2018"/>
    <x v="5"/>
    <n v="12"/>
    <n v="19"/>
    <s v="12-19"/>
    <x v="1"/>
  </r>
  <r>
    <d v="2018-12-20T00:00:00"/>
    <n v="95"/>
    <n v="65.849999999999994"/>
    <n v="66"/>
    <n v="50.54"/>
    <s v="17/12/2018"/>
    <x v="5"/>
    <n v="12"/>
    <n v="20"/>
    <s v="12-20"/>
    <x v="1"/>
  </r>
  <r>
    <d v="2018-12-21T00:00:00"/>
    <n v="90"/>
    <n v="63.9"/>
    <n v="64.430000000000007"/>
    <n v="55.01"/>
    <s v="17/12/2018"/>
    <x v="5"/>
    <n v="12"/>
    <n v="21"/>
    <s v="12-21"/>
    <x v="1"/>
  </r>
  <r>
    <d v="2018-12-22T00:00:00"/>
    <n v="67"/>
    <n v="63.02"/>
    <n v="63.19"/>
    <n v="47.76"/>
    <s v="17/12/2018"/>
    <x v="5"/>
    <n v="12"/>
    <n v="22"/>
    <s v="12-22"/>
    <x v="1"/>
  </r>
  <r>
    <d v="2018-12-23T00:00:00"/>
    <n v="79"/>
    <n v="62.12"/>
    <n v="62.12"/>
    <n v="32.840000000000003"/>
    <s v="17/12/2018"/>
    <x v="5"/>
    <n v="12"/>
    <n v="23"/>
    <s v="12-23"/>
    <x v="1"/>
  </r>
  <r>
    <d v="2018-12-24T00:00:00"/>
    <n v="44"/>
    <n v="59.74"/>
    <n v="59.88"/>
    <n v="44.22"/>
    <s v="24/12/2018"/>
    <x v="5"/>
    <n v="12"/>
    <n v="24"/>
    <s v="12-24"/>
    <x v="0"/>
  </r>
  <r>
    <d v="2018-12-25T00:00:00"/>
    <n v="30"/>
    <n v="60.99"/>
    <n v="61.03"/>
    <n v="40.39"/>
    <s v="24/12/2018"/>
    <x v="5"/>
    <n v="12"/>
    <n v="25"/>
    <s v="12-25"/>
    <x v="0"/>
  </r>
  <r>
    <d v="2018-12-26T00:00:00"/>
    <n v="61"/>
    <n v="62.08"/>
    <n v="62.1"/>
    <n v="38.51"/>
    <s v="24/12/2018"/>
    <x v="5"/>
    <n v="12"/>
    <n v="26"/>
    <s v="12-26"/>
    <x v="0"/>
  </r>
  <r>
    <d v="2018-12-27T00:00:00"/>
    <n v="98"/>
    <n v="64.77"/>
    <n v="64.959999999999994"/>
    <n v="50.99"/>
    <s v="24/12/2018"/>
    <x v="5"/>
    <n v="12"/>
    <n v="27"/>
    <s v="12-27"/>
    <x v="1"/>
  </r>
  <r>
    <d v="2018-12-28T00:00:00"/>
    <n v="86"/>
    <n v="65.569999999999993"/>
    <n v="65.650000000000006"/>
    <n v="47.25"/>
    <s v="24/12/2018"/>
    <x v="5"/>
    <n v="12"/>
    <n v="28"/>
    <s v="12-28"/>
    <x v="1"/>
  </r>
  <r>
    <d v="2018-12-29T00:00:00"/>
    <n v="69"/>
    <n v="64.069999999999993"/>
    <n v="64.430000000000007"/>
    <n v="47.51"/>
    <s v="24/12/2018"/>
    <x v="5"/>
    <n v="12"/>
    <n v="29"/>
    <s v="12-29"/>
    <x v="1"/>
  </r>
  <r>
    <d v="2018-12-30T00:00:00"/>
    <n v="67"/>
    <n v="62.58"/>
    <n v="62.66"/>
    <n v="42.71"/>
    <s v="24/12/2018"/>
    <x v="5"/>
    <n v="12"/>
    <n v="30"/>
    <s v="12-30"/>
    <x v="1"/>
  </r>
  <r>
    <d v="2019-01-01T00:00:00"/>
    <n v="51"/>
    <n v="60.89"/>
    <n v="64.510000000000005"/>
    <n v="53.28"/>
    <s v="01/01/2019"/>
    <x v="6"/>
    <n v="1"/>
    <n v="1"/>
    <s v="01-01"/>
    <x v="0"/>
  </r>
  <r>
    <d v="2019-01-02T00:00:00"/>
    <n v="88"/>
    <n v="63.9"/>
    <n v="64.62"/>
    <n v="48.75"/>
    <s v="01/01/2019"/>
    <x v="6"/>
    <n v="1"/>
    <n v="2"/>
    <s v="01-02"/>
    <x v="1"/>
  </r>
  <r>
    <d v="2019-01-03T00:00:00"/>
    <n v="69"/>
    <n v="60.86"/>
    <n v="60.95"/>
    <n v="44.18"/>
    <s v="01/01/2019"/>
    <x v="6"/>
    <n v="1"/>
    <n v="3"/>
    <s v="01-03"/>
    <x v="1"/>
  </r>
  <r>
    <d v="2019-01-04T00:00:00"/>
    <n v="72"/>
    <n v="60.59"/>
    <n v="61.23"/>
    <n v="49.63"/>
    <s v="01/01/2019"/>
    <x v="6"/>
    <n v="1"/>
    <n v="4"/>
    <s v="01-04"/>
    <x v="1"/>
  </r>
  <r>
    <d v="2019-01-05T00:00:00"/>
    <n v="60"/>
    <n v="61.58"/>
    <n v="61.6"/>
    <n v="35.9"/>
    <s v="01/01/2019"/>
    <x v="6"/>
    <n v="1"/>
    <n v="5"/>
    <s v="01-05"/>
    <x v="0"/>
  </r>
  <r>
    <d v="2019-01-06T00:00:00"/>
    <n v="58"/>
    <n v="61.4"/>
    <n v="61.64"/>
    <n v="42.41"/>
    <s v="01/01/2019"/>
    <x v="6"/>
    <n v="1"/>
    <n v="6"/>
    <s v="01-06"/>
    <x v="0"/>
  </r>
  <r>
    <d v="2019-01-07T00:00:00"/>
    <n v="78"/>
    <n v="62.55"/>
    <n v="62.71"/>
    <n v="48.28"/>
    <s v="01/01/2019"/>
    <x v="6"/>
    <n v="1"/>
    <n v="7"/>
    <s v="01-07"/>
    <x v="1"/>
  </r>
  <r>
    <d v="2019-01-08T00:00:00"/>
    <n v="65"/>
    <n v="64.27"/>
    <n v="64.48"/>
    <n v="51.29"/>
    <s v="08/01/2019"/>
    <x v="6"/>
    <n v="1"/>
    <n v="8"/>
    <s v="01-08"/>
    <x v="1"/>
  </r>
  <r>
    <d v="2019-01-09T00:00:00"/>
    <n v="87"/>
    <n v="63.5"/>
    <n v="63.68"/>
    <n v="48.69"/>
    <s v="08/01/2019"/>
    <x v="6"/>
    <n v="1"/>
    <n v="9"/>
    <s v="01-09"/>
    <x v="1"/>
  </r>
  <r>
    <d v="2019-01-10T00:00:00"/>
    <n v="69"/>
    <n v="62.85"/>
    <n v="63.35"/>
    <n v="52.01"/>
    <s v="08/01/2019"/>
    <x v="6"/>
    <n v="1"/>
    <n v="10"/>
    <s v="01-10"/>
    <x v="1"/>
  </r>
  <r>
    <d v="2019-01-11T00:00:00"/>
    <n v="60"/>
    <n v="60.6"/>
    <n v="60.75"/>
    <n v="45.99"/>
    <s v="08/01/2019"/>
    <x v="6"/>
    <n v="1"/>
    <n v="11"/>
    <s v="01-11"/>
    <x v="0"/>
  </r>
  <r>
    <d v="2019-01-12T00:00:00"/>
    <n v="49"/>
    <n v="59.08"/>
    <n v="59.19"/>
    <n v="40.799999999999997"/>
    <s v="08/01/2019"/>
    <x v="6"/>
    <n v="1"/>
    <n v="12"/>
    <s v="01-12"/>
    <x v="0"/>
  </r>
  <r>
    <d v="2019-01-13T00:00:00"/>
    <n v="58"/>
    <n v="60.47"/>
    <n v="60.53"/>
    <n v="33.799999999999997"/>
    <s v="08/01/2019"/>
    <x v="6"/>
    <n v="1"/>
    <n v="13"/>
    <s v="01-13"/>
    <x v="0"/>
  </r>
  <r>
    <d v="2019-01-14T00:00:00"/>
    <n v="84"/>
    <n v="63.97"/>
    <n v="64.77"/>
    <n v="56.98"/>
    <s v="08/01/2019"/>
    <x v="6"/>
    <n v="1"/>
    <n v="14"/>
    <s v="01-14"/>
    <x v="1"/>
  </r>
  <r>
    <d v="2019-01-15T00:00:00"/>
    <n v="58"/>
    <n v="60.49"/>
    <n v="60.84"/>
    <n v="49.7"/>
    <s v="15/01/2019"/>
    <x v="6"/>
    <n v="1"/>
    <n v="15"/>
    <s v="01-15"/>
    <x v="0"/>
  </r>
  <r>
    <d v="2019-01-16T00:00:00"/>
    <n v="70"/>
    <n v="61.81"/>
    <n v="62.12"/>
    <n v="50.53"/>
    <s v="15/01/2019"/>
    <x v="6"/>
    <n v="1"/>
    <n v="16"/>
    <s v="01-16"/>
    <x v="1"/>
  </r>
  <r>
    <d v="2019-01-17T00:00:00"/>
    <n v="66"/>
    <n v="61.19"/>
    <n v="62.16"/>
    <n v="50.35"/>
    <s v="15/01/2019"/>
    <x v="6"/>
    <n v="1"/>
    <n v="17"/>
    <s v="01-17"/>
    <x v="1"/>
  </r>
  <r>
    <d v="2019-01-18T00:00:00"/>
    <n v="83"/>
    <n v="62.59"/>
    <n v="62.81"/>
    <n v="49.82"/>
    <s v="15/01/2019"/>
    <x v="6"/>
    <n v="1"/>
    <n v="18"/>
    <s v="01-18"/>
    <x v="1"/>
  </r>
  <r>
    <d v="2019-01-19T00:00:00"/>
    <n v="63"/>
    <n v="61.94"/>
    <n v="62.08"/>
    <n v="47.11"/>
    <s v="15/01/2019"/>
    <x v="6"/>
    <n v="1"/>
    <n v="19"/>
    <s v="01-19"/>
    <x v="1"/>
  </r>
  <r>
    <d v="2019-01-20T00:00:00"/>
    <n v="65"/>
    <n v="61.49"/>
    <n v="61.57"/>
    <n v="41.84"/>
    <s v="15/01/2019"/>
    <x v="6"/>
    <n v="1"/>
    <n v="20"/>
    <s v="01-20"/>
    <x v="1"/>
  </r>
  <r>
    <d v="2019-01-21T00:00:00"/>
    <n v="79"/>
    <n v="63.11"/>
    <n v="63.39"/>
    <n v="51.05"/>
    <s v="15/01/2019"/>
    <x v="6"/>
    <n v="1"/>
    <n v="21"/>
    <s v="01-21"/>
    <x v="1"/>
  </r>
  <r>
    <d v="2019-01-22T00:00:00"/>
    <n v="72"/>
    <n v="64.489999999999995"/>
    <n v="64.97"/>
    <n v="55.01"/>
    <s v="22/01/2019"/>
    <x v="6"/>
    <n v="1"/>
    <n v="22"/>
    <s v="01-22"/>
    <x v="1"/>
  </r>
  <r>
    <d v="2019-01-23T00:00:00"/>
    <n v="78"/>
    <n v="63.46"/>
    <n v="63.64"/>
    <n v="48.7"/>
    <s v="22/01/2019"/>
    <x v="6"/>
    <n v="1"/>
    <n v="23"/>
    <s v="01-23"/>
    <x v="1"/>
  </r>
  <r>
    <d v="2019-01-24T00:00:00"/>
    <n v="74"/>
    <n v="63.97"/>
    <n v="64.19"/>
    <n v="50.85"/>
    <s v="22/01/2019"/>
    <x v="6"/>
    <n v="1"/>
    <n v="24"/>
    <s v="01-24"/>
    <x v="1"/>
  </r>
  <r>
    <d v="2019-01-25T00:00:00"/>
    <n v="67"/>
    <n v="62.74"/>
    <n v="63.06"/>
    <n v="51.07"/>
    <s v="22/01/2019"/>
    <x v="6"/>
    <n v="1"/>
    <n v="25"/>
    <s v="01-25"/>
    <x v="1"/>
  </r>
  <r>
    <d v="2019-01-26T00:00:00"/>
    <n v="52"/>
    <n v="60.76"/>
    <n v="60.96"/>
    <n v="42.69"/>
    <s v="22/01/2019"/>
    <x v="6"/>
    <n v="1"/>
    <n v="26"/>
    <s v="01-26"/>
    <x v="0"/>
  </r>
  <r>
    <d v="2019-01-27T00:00:00"/>
    <n v="70"/>
    <n v="62.4"/>
    <n v="62.73"/>
    <n v="46.24"/>
    <s v="22/01/2019"/>
    <x v="6"/>
    <n v="1"/>
    <n v="27"/>
    <s v="01-27"/>
    <x v="1"/>
  </r>
  <r>
    <d v="2019-01-28T00:00:00"/>
    <n v="97"/>
    <n v="67.14"/>
    <n v="67.28"/>
    <n v="51.93"/>
    <s v="22/01/2019"/>
    <x v="6"/>
    <n v="1"/>
    <n v="28"/>
    <s v="01-28"/>
    <x v="1"/>
  </r>
  <r>
    <d v="2019-03-05T00:00:00"/>
    <n v="62"/>
    <n v="61.37"/>
    <n v="61.48"/>
    <n v="45.29"/>
    <s v="05/03/2019"/>
    <x v="6"/>
    <n v="3"/>
    <n v="5"/>
    <s v="03-05"/>
    <x v="1"/>
  </r>
  <r>
    <d v="2019-03-06T00:00:00"/>
    <n v="76"/>
    <n v="62.24"/>
    <n v="63.92"/>
    <n v="58.9"/>
    <s v="05/03/2019"/>
    <x v="6"/>
    <n v="3"/>
    <n v="6"/>
    <s v="03-06"/>
    <x v="1"/>
  </r>
  <r>
    <d v="2019-03-07T00:00:00"/>
    <n v="97"/>
    <n v="62.34"/>
    <n v="65.209999999999994"/>
    <n v="53.02"/>
    <s v="05/03/2019"/>
    <x v="6"/>
    <n v="3"/>
    <n v="7"/>
    <s v="03-07"/>
    <x v="1"/>
  </r>
  <r>
    <d v="2019-03-08T00:00:00"/>
    <n v="68"/>
    <n v="61.09"/>
    <n v="61.31"/>
    <n v="45.68"/>
    <s v="05/03/2019"/>
    <x v="6"/>
    <n v="3"/>
    <n v="8"/>
    <s v="03-08"/>
    <x v="1"/>
  </r>
  <r>
    <d v="2019-03-09T00:00:00"/>
    <n v="61"/>
    <n v="61.01"/>
    <n v="61.18"/>
    <n v="45.42"/>
    <s v="05/03/2019"/>
    <x v="6"/>
    <n v="3"/>
    <n v="9"/>
    <s v="03-09"/>
    <x v="0"/>
  </r>
  <r>
    <d v="2019-03-10T00:00:00"/>
    <n v="65"/>
    <n v="62.05"/>
    <n v="62.17"/>
    <n v="46.77"/>
    <s v="05/03/2019"/>
    <x v="6"/>
    <n v="3"/>
    <n v="10"/>
    <s v="03-10"/>
    <x v="1"/>
  </r>
  <r>
    <d v="2019-03-11T00:00:00"/>
    <n v="89"/>
    <n v="61.86"/>
    <n v="62.24"/>
    <n v="49.28"/>
    <s v="05/03/2019"/>
    <x v="6"/>
    <n v="3"/>
    <n v="11"/>
    <s v="03-11"/>
    <x v="1"/>
  </r>
  <r>
    <d v="2019-03-12T00:00:00"/>
    <n v="77"/>
    <n v="59.82"/>
    <n v="60.44"/>
    <n v="47.26"/>
    <s v="12/03/2019"/>
    <x v="6"/>
    <n v="3"/>
    <n v="12"/>
    <s v="03-12"/>
    <x v="1"/>
  </r>
  <r>
    <d v="2019-03-13T00:00:00"/>
    <n v="71"/>
    <n v="61.1"/>
    <n v="62.31"/>
    <n v="54.57"/>
    <s v="12/03/2019"/>
    <x v="6"/>
    <n v="3"/>
    <n v="13"/>
    <s v="03-13"/>
    <x v="1"/>
  </r>
  <r>
    <d v="2019-03-14T00:00:00"/>
    <n v="83"/>
    <n v="61.52"/>
    <n v="61.68"/>
    <n v="47.32"/>
    <s v="12/03/2019"/>
    <x v="6"/>
    <n v="3"/>
    <n v="14"/>
    <s v="03-14"/>
    <x v="1"/>
  </r>
  <r>
    <d v="2019-03-15T00:00:00"/>
    <n v="85"/>
    <n v="62.2"/>
    <n v="62.75"/>
    <n v="53.52"/>
    <s v="12/03/2019"/>
    <x v="6"/>
    <n v="3"/>
    <n v="15"/>
    <s v="03-15"/>
    <x v="1"/>
  </r>
  <r>
    <d v="2019-03-16T00:00:00"/>
    <n v="64"/>
    <n v="62.15"/>
    <n v="62.31"/>
    <n v="48.05"/>
    <s v="12/03/2019"/>
    <x v="6"/>
    <n v="3"/>
    <n v="16"/>
    <s v="03-16"/>
    <x v="1"/>
  </r>
  <r>
    <d v="2019-03-17T00:00:00"/>
    <n v="76"/>
    <n v="63.02"/>
    <n v="63.04"/>
    <n v="40.31"/>
    <s v="12/03/2019"/>
    <x v="6"/>
    <n v="3"/>
    <n v="17"/>
    <s v="03-17"/>
    <x v="1"/>
  </r>
  <r>
    <d v="2019-03-18T00:00:00"/>
    <n v="95"/>
    <n v="63.2"/>
    <n v="67.36"/>
    <n v="65.25"/>
    <s v="12/03/2019"/>
    <x v="6"/>
    <n v="3"/>
    <n v="18"/>
    <s v="03-18"/>
    <x v="1"/>
  </r>
  <r>
    <d v="2019-03-19T00:00:00"/>
    <n v="81"/>
    <n v="62.13"/>
    <n v="62.8"/>
    <n v="54.34"/>
    <s v="19/03/2019"/>
    <x v="6"/>
    <n v="3"/>
    <n v="19"/>
    <s v="03-19"/>
    <x v="1"/>
  </r>
  <r>
    <d v="2019-03-20T00:00:00"/>
    <n v="87"/>
    <n v="61"/>
    <n v="61.38"/>
    <n v="48.01"/>
    <s v="19/03/2019"/>
    <x v="6"/>
    <n v="3"/>
    <n v="20"/>
    <s v="03-20"/>
    <x v="1"/>
  </r>
  <r>
    <d v="2019-03-21T00:00:00"/>
    <n v="89"/>
    <n v="62.09"/>
    <n v="62.34"/>
    <n v="48.12"/>
    <s v="19/03/2019"/>
    <x v="6"/>
    <n v="3"/>
    <n v="21"/>
    <s v="03-21"/>
    <x v="1"/>
  </r>
  <r>
    <d v="2019-03-22T00:00:00"/>
    <n v="85"/>
    <n v="62.16"/>
    <n v="62.33"/>
    <n v="47.83"/>
    <s v="19/03/2019"/>
    <x v="6"/>
    <n v="3"/>
    <n v="22"/>
    <s v="03-22"/>
    <x v="1"/>
  </r>
  <r>
    <d v="2019-03-23T00:00:00"/>
    <n v="60"/>
    <n v="61.04"/>
    <n v="61.4"/>
    <n v="50.12"/>
    <s v="19/03/2019"/>
    <x v="6"/>
    <n v="3"/>
    <n v="23"/>
    <s v="03-23"/>
    <x v="0"/>
  </r>
  <r>
    <d v="2019-03-24T00:00:00"/>
    <n v="62"/>
    <n v="61.9"/>
    <n v="61.9"/>
    <n v="33.1"/>
    <s v="19/03/2019"/>
    <x v="6"/>
    <n v="3"/>
    <n v="24"/>
    <s v="03-24"/>
    <x v="1"/>
  </r>
  <r>
    <d v="2019-03-25T00:00:00"/>
    <n v="76"/>
    <n v="62.22"/>
    <n v="63.93"/>
    <n v="52.65"/>
    <s v="19/03/2019"/>
    <x v="6"/>
    <n v="3"/>
    <n v="25"/>
    <s v="03-25"/>
    <x v="1"/>
  </r>
  <r>
    <d v="2019-03-26T00:00:00"/>
    <n v="90"/>
    <n v="63.61"/>
    <n v="66.66"/>
    <n v="55.54"/>
    <s v="26/03/2019"/>
    <x v="6"/>
    <n v="3"/>
    <n v="26"/>
    <s v="03-26"/>
    <x v="1"/>
  </r>
  <r>
    <d v="2019-03-27T00:00:00"/>
    <n v="83"/>
    <n v="60.64"/>
    <n v="73.8"/>
    <n v="63.74"/>
    <s v="26/03/2019"/>
    <x v="6"/>
    <n v="3"/>
    <n v="27"/>
    <s v="03-27"/>
    <x v="1"/>
  </r>
  <r>
    <d v="2019-03-28T00:00:00"/>
    <n v="78"/>
    <n v="60.81"/>
    <n v="61.11"/>
    <n v="47.78"/>
    <s v="26/03/2019"/>
    <x v="6"/>
    <n v="3"/>
    <n v="28"/>
    <s v="03-28"/>
    <x v="1"/>
  </r>
  <r>
    <d v="2019-03-29T00:00:00"/>
    <n v="86"/>
    <n v="62.09"/>
    <n v="62.38"/>
    <n v="50.24"/>
    <s v="26/03/2019"/>
    <x v="6"/>
    <n v="3"/>
    <n v="29"/>
    <s v="03-29"/>
    <x v="1"/>
  </r>
  <r>
    <d v="2019-03-30T00:00:00"/>
    <n v="61"/>
    <n v="61.19"/>
    <n v="61.94"/>
    <n v="53.78"/>
    <s v="26/03/2019"/>
    <x v="6"/>
    <n v="3"/>
    <n v="30"/>
    <s v="03-30"/>
    <x v="0"/>
  </r>
  <r>
    <d v="2019-03-31T00:00:00"/>
    <n v="75"/>
    <n v="61.82"/>
    <n v="62.03"/>
    <n v="48.66"/>
    <s v="26/03/2019"/>
    <x v="6"/>
    <n v="3"/>
    <n v="31"/>
    <s v="03-31"/>
    <x v="1"/>
  </r>
  <r>
    <d v="2019-04-01T00:00:00"/>
    <n v="91"/>
    <n v="62.13"/>
    <n v="62.26"/>
    <n v="45.75"/>
    <s v="26/03/2019"/>
    <x v="6"/>
    <n v="4"/>
    <n v="1"/>
    <s v="04-01"/>
    <x v="1"/>
  </r>
  <r>
    <d v="2019-04-02T00:00:00"/>
    <n v="84"/>
    <n v="61.34"/>
    <n v="61.51"/>
    <n v="47.21"/>
    <s v="02/04/2019"/>
    <x v="6"/>
    <n v="4"/>
    <n v="2"/>
    <s v="04-02"/>
    <x v="1"/>
  </r>
  <r>
    <d v="2019-04-03T00:00:00"/>
    <n v="79"/>
    <n v="61.32"/>
    <n v="61.45"/>
    <n v="44.83"/>
    <s v="02/04/2019"/>
    <x v="6"/>
    <n v="4"/>
    <n v="3"/>
    <s v="04-03"/>
    <x v="1"/>
  </r>
  <r>
    <d v="2019-04-04T00:00:00"/>
    <n v="114"/>
    <n v="62.91"/>
    <n v="63.24"/>
    <n v="51.11"/>
    <s v="02/04/2019"/>
    <x v="6"/>
    <n v="4"/>
    <n v="4"/>
    <s v="04-04"/>
    <x v="1"/>
  </r>
  <r>
    <d v="2019-04-05T00:00:00"/>
    <n v="88"/>
    <n v="62.6"/>
    <n v="62.95"/>
    <n v="51.16"/>
    <s v="02/04/2019"/>
    <x v="6"/>
    <n v="4"/>
    <n v="5"/>
    <s v="04-05"/>
    <x v="1"/>
  </r>
  <r>
    <d v="2019-04-06T00:00:00"/>
    <n v="62"/>
    <n v="61.24"/>
    <n v="61.57"/>
    <n v="48.89"/>
    <s v="02/04/2019"/>
    <x v="6"/>
    <n v="4"/>
    <n v="6"/>
    <s v="04-06"/>
    <x v="1"/>
  </r>
  <r>
    <d v="2019-04-07T00:00:00"/>
    <n v="78"/>
    <n v="62.72"/>
    <n v="62.81"/>
    <n v="45.91"/>
    <s v="02/04/2019"/>
    <x v="6"/>
    <n v="4"/>
    <n v="7"/>
    <s v="04-07"/>
    <x v="1"/>
  </r>
  <r>
    <d v="2019-04-08T00:00:00"/>
    <n v="80"/>
    <n v="63.96"/>
    <n v="65.319999999999993"/>
    <n v="55.58"/>
    <s v="02/04/2019"/>
    <x v="6"/>
    <n v="4"/>
    <n v="8"/>
    <s v="04-08"/>
    <x v="1"/>
  </r>
  <r>
    <d v="2019-04-09T00:00:00"/>
    <n v="90"/>
    <n v="62.77"/>
    <n v="63.37"/>
    <n v="54.45"/>
    <s v="09/04/2019"/>
    <x v="6"/>
    <n v="4"/>
    <n v="9"/>
    <s v="04-09"/>
    <x v="1"/>
  </r>
  <r>
    <d v="2019-04-10T00:00:00"/>
    <n v="77"/>
    <n v="61.96"/>
    <n v="62.44"/>
    <n v="52.24"/>
    <s v="09/04/2019"/>
    <x v="6"/>
    <n v="4"/>
    <n v="10"/>
    <s v="04-10"/>
    <x v="1"/>
  </r>
  <r>
    <d v="2019-04-11T00:00:00"/>
    <n v="91"/>
    <n v="62.91"/>
    <n v="63.57"/>
    <n v="51.22"/>
    <s v="09/04/2019"/>
    <x v="6"/>
    <n v="4"/>
    <n v="11"/>
    <s v="04-11"/>
    <x v="1"/>
  </r>
  <r>
    <d v="2019-04-12T00:00:00"/>
    <n v="92"/>
    <n v="62.68"/>
    <n v="62.92"/>
    <n v="49.86"/>
    <s v="09/04/2019"/>
    <x v="6"/>
    <n v="4"/>
    <n v="12"/>
    <s v="04-12"/>
    <x v="1"/>
  </r>
  <r>
    <d v="2019-04-13T00:00:00"/>
    <n v="77"/>
    <n v="62.08"/>
    <n v="62.11"/>
    <n v="40.590000000000003"/>
    <s v="09/04/2019"/>
    <x v="6"/>
    <n v="4"/>
    <n v="13"/>
    <s v="04-13"/>
    <x v="1"/>
  </r>
  <r>
    <d v="2019-04-14T00:00:00"/>
    <n v="83"/>
    <n v="62.66"/>
    <n v="62.71"/>
    <n v="39.21"/>
    <s v="09/04/2019"/>
    <x v="6"/>
    <n v="4"/>
    <n v="14"/>
    <s v="04-14"/>
    <x v="1"/>
  </r>
  <r>
    <d v="2019-04-15T00:00:00"/>
    <n v="79"/>
    <n v="61.82"/>
    <n v="62.05"/>
    <n v="49.22"/>
    <s v="09/04/2019"/>
    <x v="6"/>
    <n v="4"/>
    <n v="15"/>
    <s v="04-15"/>
    <x v="1"/>
  </r>
  <r>
    <d v="2019-04-16T00:00:00"/>
    <n v="97"/>
    <n v="62.32"/>
    <n v="62.43"/>
    <n v="46.62"/>
    <s v="16/04/2019"/>
    <x v="6"/>
    <n v="4"/>
    <n v="16"/>
    <s v="04-16"/>
    <x v="1"/>
  </r>
  <r>
    <d v="2019-04-17T00:00:00"/>
    <n v="80"/>
    <n v="61.78"/>
    <n v="62.14"/>
    <n v="51.17"/>
    <s v="16/04/2019"/>
    <x v="6"/>
    <n v="4"/>
    <n v="17"/>
    <s v="04-17"/>
    <x v="1"/>
  </r>
  <r>
    <d v="2019-04-18T00:00:00"/>
    <n v="93"/>
    <n v="61.5"/>
    <n v="61.84"/>
    <n v="50.55"/>
    <s v="16/04/2019"/>
    <x v="6"/>
    <n v="4"/>
    <n v="18"/>
    <s v="04-18"/>
    <x v="1"/>
  </r>
  <r>
    <d v="2019-04-19T00:00:00"/>
    <n v="102"/>
    <n v="62.79"/>
    <n v="62.85"/>
    <n v="42.42"/>
    <s v="16/04/2019"/>
    <x v="6"/>
    <n v="4"/>
    <n v="19"/>
    <s v="04-19"/>
    <x v="1"/>
  </r>
  <r>
    <d v="2019-04-20T00:00:00"/>
    <n v="83"/>
    <n v="62.45"/>
    <n v="62.55"/>
    <n v="45.06"/>
    <s v="16/04/2019"/>
    <x v="6"/>
    <n v="4"/>
    <n v="20"/>
    <s v="04-20"/>
    <x v="1"/>
  </r>
  <r>
    <d v="2019-04-21T00:00:00"/>
    <n v="79"/>
    <n v="61.78"/>
    <n v="61.78"/>
    <n v="0"/>
    <s v="16/04/2019"/>
    <x v="6"/>
    <n v="4"/>
    <n v="21"/>
    <s v="04-21"/>
    <x v="1"/>
  </r>
  <r>
    <d v="2019-04-22T00:00:00"/>
    <n v="77"/>
    <n v="61.27"/>
    <n v="61.27"/>
    <n v="34.65"/>
    <s v="16/04/2019"/>
    <x v="6"/>
    <n v="4"/>
    <n v="22"/>
    <s v="04-22"/>
    <x v="1"/>
  </r>
  <r>
    <d v="2019-04-23T00:00:00"/>
    <n v="95"/>
    <n v="63.26"/>
    <n v="63.29"/>
    <n v="41.2"/>
    <s v="23/04/2019"/>
    <x v="6"/>
    <n v="4"/>
    <n v="23"/>
    <s v="04-23"/>
    <x v="1"/>
  </r>
  <r>
    <d v="2019-04-24T00:00:00"/>
    <n v="91"/>
    <n v="61.73"/>
    <n v="61.83"/>
    <n v="44.84"/>
    <s v="23/04/2019"/>
    <x v="6"/>
    <n v="4"/>
    <n v="24"/>
    <s v="04-24"/>
    <x v="1"/>
  </r>
  <r>
    <d v="2019-04-25T00:00:00"/>
    <n v="90"/>
    <n v="62.52"/>
    <n v="63.12"/>
    <n v="54.21"/>
    <s v="23/04/2019"/>
    <x v="6"/>
    <n v="4"/>
    <n v="25"/>
    <s v="04-25"/>
    <x v="1"/>
  </r>
  <r>
    <d v="2019-04-26T00:00:00"/>
    <n v="96"/>
    <n v="62.66"/>
    <n v="62.77"/>
    <n v="46.77"/>
    <s v="23/04/2019"/>
    <x v="6"/>
    <n v="4"/>
    <n v="26"/>
    <s v="04-26"/>
    <x v="1"/>
  </r>
  <r>
    <d v="2019-04-27T00:00:00"/>
    <n v="78"/>
    <n v="61.25"/>
    <n v="61.32"/>
    <n v="38.380000000000003"/>
    <s v="23/04/2019"/>
    <x v="6"/>
    <n v="4"/>
    <n v="27"/>
    <s v="04-27"/>
    <x v="1"/>
  </r>
  <r>
    <d v="2019-04-28T00:00:00"/>
    <n v="75"/>
    <n v="62.67"/>
    <n v="62.71"/>
    <n v="42.32"/>
    <s v="23/04/2019"/>
    <x v="6"/>
    <n v="4"/>
    <n v="28"/>
    <s v="04-28"/>
    <x v="1"/>
  </r>
  <r>
    <d v="2019-04-29T00:00:00"/>
    <n v="98"/>
    <n v="63.8"/>
    <n v="64.040000000000006"/>
    <n v="51.35"/>
    <s v="23/04/2019"/>
    <x v="6"/>
    <n v="4"/>
    <n v="29"/>
    <s v="04-29"/>
    <x v="1"/>
  </r>
  <r>
    <d v="2019-04-30T00:00:00"/>
    <n v="105"/>
    <n v="62.96"/>
    <n v="63.05"/>
    <n v="46.04"/>
    <s v="30/04/2019"/>
    <x v="6"/>
    <n v="4"/>
    <n v="30"/>
    <s v="04-30"/>
    <x v="1"/>
  </r>
  <r>
    <d v="2019-05-01T00:00:00"/>
    <n v="88"/>
    <n v="61.95"/>
    <n v="61.96"/>
    <n v="36.450000000000003"/>
    <s v="30/04/2019"/>
    <x v="6"/>
    <n v="5"/>
    <n v="1"/>
    <s v="05-01"/>
    <x v="1"/>
  </r>
  <r>
    <d v="2019-05-02T00:00:00"/>
    <n v="98"/>
    <n v="61.99"/>
    <n v="62.15"/>
    <n v="47.77"/>
    <s v="30/04/2019"/>
    <x v="6"/>
    <n v="5"/>
    <n v="2"/>
    <s v="05-02"/>
    <x v="1"/>
  </r>
  <r>
    <d v="2019-05-03T00:00:00"/>
    <n v="103"/>
    <n v="63.18"/>
    <n v="63.43"/>
    <n v="50.89"/>
    <s v="30/04/2019"/>
    <x v="6"/>
    <n v="5"/>
    <n v="3"/>
    <s v="05-03"/>
    <x v="1"/>
  </r>
  <r>
    <d v="2019-05-04T00:00:00"/>
    <n v="82"/>
    <n v="62.78"/>
    <n v="62.79"/>
    <n v="35.35"/>
    <s v="30/04/2019"/>
    <x v="6"/>
    <n v="5"/>
    <n v="4"/>
    <s v="05-04"/>
    <x v="1"/>
  </r>
  <r>
    <d v="2019-05-05T00:00:00"/>
    <n v="89"/>
    <n v="63.39"/>
    <n v="64.11"/>
    <n v="55.61"/>
    <s v="30/04/2019"/>
    <x v="6"/>
    <n v="5"/>
    <n v="5"/>
    <s v="05-05"/>
    <x v="1"/>
  </r>
  <r>
    <d v="2019-05-06T00:00:00"/>
    <n v="95"/>
    <n v="63.19"/>
    <n v="63.65"/>
    <n v="52.68"/>
    <s v="30/04/2019"/>
    <x v="6"/>
    <n v="5"/>
    <n v="6"/>
    <s v="05-06"/>
    <x v="1"/>
  </r>
  <r>
    <d v="2019-05-07T00:00:00"/>
    <n v="90"/>
    <n v="62.37"/>
    <n v="62.55"/>
    <n v="48.75"/>
    <s v="07/05/2019"/>
    <x v="6"/>
    <n v="5"/>
    <n v="7"/>
    <s v="05-07"/>
    <x v="1"/>
  </r>
  <r>
    <d v="2019-05-08T00:00:00"/>
    <n v="90"/>
    <n v="62.3"/>
    <n v="62.57"/>
    <n v="48.96"/>
    <s v="07/05/2019"/>
    <x v="6"/>
    <n v="5"/>
    <n v="8"/>
    <s v="05-08"/>
    <x v="1"/>
  </r>
  <r>
    <d v="2019-05-09T00:00:00"/>
    <n v="93"/>
    <n v="62.62"/>
    <n v="62.83"/>
    <n v="49.59"/>
    <s v="07/05/2019"/>
    <x v="6"/>
    <n v="5"/>
    <n v="9"/>
    <s v="05-09"/>
    <x v="1"/>
  </r>
  <r>
    <d v="2019-05-10T00:00:00"/>
    <n v="93"/>
    <n v="62.57"/>
    <n v="63.81"/>
    <n v="50.94"/>
    <s v="07/05/2019"/>
    <x v="6"/>
    <n v="5"/>
    <n v="10"/>
    <s v="05-10"/>
    <x v="1"/>
  </r>
  <r>
    <d v="2019-05-11T00:00:00"/>
    <n v="98"/>
    <n v="65.819999999999993"/>
    <n v="65.92"/>
    <n v="48.9"/>
    <s v="07/05/2019"/>
    <x v="6"/>
    <n v="5"/>
    <n v="11"/>
    <s v="05-11"/>
    <x v="1"/>
  </r>
  <r>
    <d v="2019-05-12T00:00:00"/>
    <n v="106"/>
    <n v="67.25"/>
    <n v="67.83"/>
    <n v="56.02"/>
    <s v="07/05/2019"/>
    <x v="6"/>
    <n v="5"/>
    <n v="12"/>
    <s v="05-12"/>
    <x v="1"/>
  </r>
  <r>
    <d v="2019-05-13T00:00:00"/>
    <n v="108"/>
    <n v="66.819999999999993"/>
    <n v="68.67"/>
    <n v="59.12"/>
    <s v="07/05/2019"/>
    <x v="6"/>
    <n v="5"/>
    <n v="13"/>
    <s v="05-13"/>
    <x v="1"/>
  </r>
  <r>
    <d v="2019-05-14T00:00:00"/>
    <n v="82"/>
    <n v="61.12"/>
    <n v="61.38"/>
    <n v="47.24"/>
    <s v="14/05/2019"/>
    <x v="6"/>
    <n v="5"/>
    <n v="14"/>
    <s v="05-14"/>
    <x v="1"/>
  </r>
  <r>
    <d v="2019-05-15T00:00:00"/>
    <n v="97"/>
    <n v="63.25"/>
    <n v="63.59"/>
    <n v="52.02"/>
    <s v="14/05/2019"/>
    <x v="6"/>
    <n v="5"/>
    <n v="15"/>
    <s v="05-15"/>
    <x v="1"/>
  </r>
  <r>
    <d v="2019-05-16T00:00:00"/>
    <n v="98"/>
    <n v="62.55"/>
    <n v="62.98"/>
    <n v="52.43"/>
    <s v="14/05/2019"/>
    <x v="6"/>
    <n v="5"/>
    <n v="16"/>
    <s v="05-16"/>
    <x v="1"/>
  </r>
  <r>
    <d v="2019-05-17T00:00:00"/>
    <n v="92"/>
    <n v="61.66"/>
    <n v="61.71"/>
    <n v="42.36"/>
    <s v="14/05/2019"/>
    <x v="6"/>
    <n v="5"/>
    <n v="17"/>
    <s v="05-17"/>
    <x v="1"/>
  </r>
  <r>
    <d v="2019-05-18T00:00:00"/>
    <n v="98"/>
    <n v="64.260000000000005"/>
    <n v="64.56"/>
    <n v="52.78"/>
    <s v="14/05/2019"/>
    <x v="6"/>
    <n v="5"/>
    <n v="18"/>
    <s v="05-18"/>
    <x v="1"/>
  </r>
  <r>
    <d v="2019-05-19T00:00:00"/>
    <n v="89"/>
    <n v="62.96"/>
    <n v="63"/>
    <n v="36.5"/>
    <s v="14/05/2019"/>
    <x v="6"/>
    <n v="5"/>
    <n v="19"/>
    <s v="05-19"/>
    <x v="1"/>
  </r>
  <r>
    <d v="2019-05-20T00:00:00"/>
    <n v="97"/>
    <n v="63.76"/>
    <n v="64.349999999999994"/>
    <n v="55"/>
    <s v="14/05/2019"/>
    <x v="6"/>
    <n v="5"/>
    <n v="20"/>
    <s v="05-20"/>
    <x v="1"/>
  </r>
  <r>
    <d v="2019-05-21T00:00:00"/>
    <n v="62"/>
    <n v="61.83"/>
    <n v="62.3"/>
    <n v="52.02"/>
    <s v="21/05/2019"/>
    <x v="6"/>
    <n v="5"/>
    <n v="21"/>
    <s v="05-21"/>
    <x v="1"/>
  </r>
  <r>
    <d v="2019-05-22T00:00:00"/>
    <n v="90"/>
    <n v="62.32"/>
    <n v="62.46"/>
    <n v="46.74"/>
    <s v="21/05/2019"/>
    <x v="6"/>
    <n v="5"/>
    <n v="22"/>
    <s v="05-22"/>
    <x v="1"/>
  </r>
  <r>
    <d v="2019-05-23T00:00:00"/>
    <n v="85"/>
    <n v="62.29"/>
    <n v="62.81"/>
    <n v="46.62"/>
    <s v="21/05/2019"/>
    <x v="6"/>
    <n v="5"/>
    <n v="23"/>
    <s v="05-23"/>
    <x v="1"/>
  </r>
  <r>
    <d v="2019-05-24T00:00:00"/>
    <n v="96"/>
    <n v="62.82"/>
    <n v="63.04"/>
    <n v="49.39"/>
    <s v="21/05/2019"/>
    <x v="6"/>
    <n v="5"/>
    <n v="24"/>
    <s v="05-24"/>
    <x v="1"/>
  </r>
  <r>
    <d v="2019-05-25T00:00:00"/>
    <n v="106"/>
    <n v="65.52"/>
    <n v="65.52"/>
    <n v="35.020000000000003"/>
    <s v="21/05/2019"/>
    <x v="6"/>
    <n v="5"/>
    <n v="25"/>
    <s v="05-25"/>
    <x v="1"/>
  </r>
  <r>
    <d v="2019-05-26T00:00:00"/>
    <n v="92"/>
    <n v="64.28"/>
    <n v="64.290000000000006"/>
    <n v="36.68"/>
    <s v="21/05/2019"/>
    <x v="6"/>
    <n v="5"/>
    <n v="26"/>
    <s v="05-26"/>
    <x v="1"/>
  </r>
  <r>
    <d v="2019-05-27T00:00:00"/>
    <n v="111"/>
    <n v="63.93"/>
    <n v="64.13"/>
    <n v="49.73"/>
    <s v="21/05/2019"/>
    <x v="6"/>
    <n v="5"/>
    <n v="27"/>
    <s v="05-27"/>
    <x v="1"/>
  </r>
  <r>
    <d v="2019-05-28T00:00:00"/>
    <n v="96"/>
    <n v="65.099999999999994"/>
    <n v="65.260000000000005"/>
    <n v="50.64"/>
    <s v="28/05/2019"/>
    <x v="6"/>
    <n v="5"/>
    <n v="28"/>
    <s v="05-28"/>
    <x v="1"/>
  </r>
  <r>
    <d v="2019-05-29T00:00:00"/>
    <n v="117"/>
    <n v="67.2"/>
    <n v="67.290000000000006"/>
    <n v="50.21"/>
    <s v="28/05/2019"/>
    <x v="6"/>
    <n v="5"/>
    <n v="29"/>
    <s v="05-29"/>
    <x v="1"/>
  </r>
  <r>
    <d v="2019-05-30T00:00:00"/>
    <n v="102"/>
    <n v="62.45"/>
    <n v="62.64"/>
    <n v="46.99"/>
    <s v="28/05/2019"/>
    <x v="6"/>
    <n v="5"/>
    <n v="30"/>
    <s v="05-30"/>
    <x v="1"/>
  </r>
  <r>
    <d v="2019-05-31T00:00:00"/>
    <n v="104"/>
    <n v="62.51"/>
    <n v="62.56"/>
    <n v="43.4"/>
    <s v="28/05/2019"/>
    <x v="6"/>
    <n v="5"/>
    <n v="31"/>
    <s v="05-31"/>
    <x v="1"/>
  </r>
  <r>
    <d v="2019-06-01T00:00:00"/>
    <n v="82"/>
    <n v="62.5"/>
    <n v="62.5"/>
    <n v="0"/>
    <s v="28/05/2019"/>
    <x v="6"/>
    <n v="6"/>
    <n v="1"/>
    <s v="06-01"/>
    <x v="1"/>
  </r>
  <r>
    <d v="2019-06-02T00:00:00"/>
    <n v="93"/>
    <n v="62.3"/>
    <n v="62.6"/>
    <n v="50.6"/>
    <s v="28/05/2019"/>
    <x v="6"/>
    <n v="6"/>
    <n v="2"/>
    <s v="06-02"/>
    <x v="1"/>
  </r>
  <r>
    <d v="2019-06-03T00:00:00"/>
    <n v="98"/>
    <n v="62.7"/>
    <n v="62.8"/>
    <n v="45.6"/>
    <s v="28/05/2019"/>
    <x v="6"/>
    <n v="6"/>
    <n v="3"/>
    <s v="06-03"/>
    <x v="1"/>
  </r>
  <r>
    <d v="2019-06-04T00:00:00"/>
    <n v="88"/>
    <n v="62"/>
    <n v="62.1"/>
    <n v="46"/>
    <s v="04/06/2019"/>
    <x v="6"/>
    <n v="6"/>
    <n v="4"/>
    <s v="06-04"/>
    <x v="1"/>
  </r>
  <r>
    <d v="2019-06-05T00:00:00"/>
    <n v="90"/>
    <n v="61.6"/>
    <n v="61.8"/>
    <n v="47.2"/>
    <s v="04/06/2019"/>
    <x v="6"/>
    <n v="6"/>
    <n v="5"/>
    <s v="06-05"/>
    <x v="1"/>
  </r>
  <r>
    <d v="2019-06-06T00:00:00"/>
    <n v="115"/>
    <n v="63"/>
    <n v="63.1"/>
    <n v="47.8"/>
    <s v="04/06/2019"/>
    <x v="6"/>
    <n v="6"/>
    <n v="6"/>
    <s v="06-06"/>
    <x v="1"/>
  </r>
  <r>
    <d v="2019-06-07T00:00:00"/>
    <n v="99"/>
    <n v="62.1"/>
    <n v="62.1"/>
    <n v="42.8"/>
    <s v="04/06/2019"/>
    <x v="6"/>
    <n v="6"/>
    <n v="7"/>
    <s v="06-07"/>
    <x v="1"/>
  </r>
  <r>
    <d v="2019-06-08T00:00:00"/>
    <n v="89"/>
    <n v="63"/>
    <n v="63"/>
    <n v="0"/>
    <s v="04/06/2019"/>
    <x v="6"/>
    <n v="6"/>
    <n v="8"/>
    <s v="06-08"/>
    <x v="1"/>
  </r>
  <r>
    <d v="2019-06-09T00:00:00"/>
    <n v="94"/>
    <n v="62.7"/>
    <n v="62.7"/>
    <n v="0"/>
    <s v="04/06/2019"/>
    <x v="6"/>
    <n v="6"/>
    <n v="9"/>
    <s v="06-09"/>
    <x v="1"/>
  </r>
  <r>
    <d v="2019-06-10T00:00:00"/>
    <n v="104"/>
    <n v="63"/>
    <n v="63.1"/>
    <n v="42.4"/>
    <s v="04/06/2019"/>
    <x v="6"/>
    <n v="6"/>
    <n v="10"/>
    <s v="06-10"/>
    <x v="1"/>
  </r>
  <r>
    <d v="2019-06-11T00:00:00"/>
    <n v="94"/>
    <n v="62.2"/>
    <n v="62.4"/>
    <n v="50.3"/>
    <s v="11/06/2019"/>
    <x v="6"/>
    <n v="6"/>
    <n v="11"/>
    <s v="06-11"/>
    <x v="1"/>
  </r>
  <r>
    <d v="2019-06-12T00:00:00"/>
    <n v="108"/>
    <n v="62.2"/>
    <n v="62.2"/>
    <n v="39.1"/>
    <s v="11/06/2019"/>
    <x v="6"/>
    <n v="6"/>
    <n v="12"/>
    <s v="06-12"/>
    <x v="1"/>
  </r>
  <r>
    <d v="2019-06-13T00:00:00"/>
    <n v="105"/>
    <n v="62.6"/>
    <n v="62.7"/>
    <n v="48.4"/>
    <s v="11/06/2019"/>
    <x v="6"/>
    <n v="6"/>
    <n v="13"/>
    <s v="06-13"/>
    <x v="1"/>
  </r>
  <r>
    <d v="2019-06-14T00:00:00"/>
    <n v="102"/>
    <n v="62.5"/>
    <n v="62.6"/>
    <n v="33.799999999999997"/>
    <s v="11/06/2019"/>
    <x v="6"/>
    <n v="6"/>
    <n v="14"/>
    <s v="06-14"/>
    <x v="1"/>
  </r>
  <r>
    <d v="2019-06-15T00:00:00"/>
    <n v="84"/>
    <n v="62.1"/>
    <n v="62.1"/>
    <n v="41.8"/>
    <s v="11/06/2019"/>
    <x v="6"/>
    <n v="6"/>
    <n v="15"/>
    <s v="06-15"/>
    <x v="1"/>
  </r>
  <r>
    <d v="2019-06-16T00:00:00"/>
    <n v="99"/>
    <n v="62.3"/>
    <n v="62.5"/>
    <n v="48.6"/>
    <s v="11/06/2019"/>
    <x v="6"/>
    <n v="6"/>
    <n v="16"/>
    <s v="06-16"/>
    <x v="1"/>
  </r>
  <r>
    <d v="2019-06-17T00:00:00"/>
    <n v="104"/>
    <n v="62.6"/>
    <n v="62.7"/>
    <n v="47.9"/>
    <s v="11/06/2019"/>
    <x v="6"/>
    <n v="6"/>
    <n v="17"/>
    <s v="06-17"/>
    <x v="1"/>
  </r>
  <r>
    <d v="2019-06-18T00:00:00"/>
    <m/>
    <m/>
    <m/>
    <m/>
    <s v="18/06/2019"/>
    <x v="6"/>
    <n v="6"/>
    <n v="18"/>
    <s v="06-18"/>
    <x v="2"/>
  </r>
  <r>
    <d v="2019-06-19T00:00:00"/>
    <n v="100"/>
    <n v="62.9"/>
    <n v="63"/>
    <n v="45"/>
    <s v="18/06/2019"/>
    <x v="6"/>
    <n v="6"/>
    <n v="19"/>
    <s v="06-19"/>
    <x v="1"/>
  </r>
  <r>
    <d v="2019-06-20T00:00:00"/>
    <n v="97"/>
    <n v="62.1"/>
    <n v="62.3"/>
    <n v="47.6"/>
    <s v="18/06/2019"/>
    <x v="6"/>
    <n v="6"/>
    <n v="20"/>
    <s v="06-20"/>
    <x v="1"/>
  </r>
  <r>
    <d v="2019-06-21T00:00:00"/>
    <n v="106"/>
    <n v="62.6"/>
    <n v="62.7"/>
    <n v="41.4"/>
    <s v="18/06/2019"/>
    <x v="6"/>
    <n v="6"/>
    <n v="21"/>
    <s v="06-21"/>
    <x v="1"/>
  </r>
  <r>
    <d v="2019-06-22T00:00:00"/>
    <n v="86"/>
    <n v="64.5"/>
    <n v="64.7"/>
    <n v="51.7"/>
    <s v="18/06/2019"/>
    <x v="6"/>
    <n v="6"/>
    <n v="22"/>
    <s v="06-22"/>
    <x v="1"/>
  </r>
  <r>
    <d v="2019-06-23T00:00:00"/>
    <n v="115"/>
    <n v="64.2"/>
    <n v="64.2"/>
    <n v="34.9"/>
    <s v="18/06/2019"/>
    <x v="6"/>
    <n v="6"/>
    <n v="23"/>
    <s v="06-23"/>
    <x v="1"/>
  </r>
  <r>
    <d v="2019-06-24T00:00:00"/>
    <n v="110"/>
    <n v="63.5"/>
    <n v="63.5"/>
    <n v="45.6"/>
    <s v="18/06/2019"/>
    <x v="6"/>
    <n v="6"/>
    <n v="24"/>
    <s v="06-24"/>
    <x v="1"/>
  </r>
  <r>
    <d v="2019-06-25T00:00:00"/>
    <n v="108"/>
    <n v="64"/>
    <n v="64"/>
    <n v="38.9"/>
    <s v="25/06/2019"/>
    <x v="6"/>
    <n v="6"/>
    <n v="25"/>
    <s v="06-25"/>
    <x v="1"/>
  </r>
  <r>
    <d v="2019-06-26T00:00:00"/>
    <n v="104"/>
    <n v="62.3"/>
    <n v="62.3"/>
    <n v="40"/>
    <s v="25/06/2019"/>
    <x v="6"/>
    <n v="6"/>
    <n v="26"/>
    <s v="06-26"/>
    <x v="1"/>
  </r>
  <r>
    <d v="2019-06-27T00:00:00"/>
    <n v="102"/>
    <n v="62.1"/>
    <n v="62.2"/>
    <n v="45"/>
    <s v="25/06/2019"/>
    <x v="6"/>
    <n v="6"/>
    <n v="27"/>
    <s v="06-27"/>
    <x v="1"/>
  </r>
  <r>
    <d v="2019-06-28T00:00:00"/>
    <n v="111"/>
    <n v="62.7"/>
    <n v="62.8"/>
    <n v="48.1"/>
    <s v="25/06/2019"/>
    <x v="6"/>
    <n v="6"/>
    <n v="28"/>
    <s v="06-28"/>
    <x v="1"/>
  </r>
  <r>
    <d v="2019-06-29T00:00:00"/>
    <n v="96"/>
    <n v="69.2"/>
    <n v="69.3"/>
    <n v="37.299999999999997"/>
    <s v="25/06/2019"/>
    <x v="6"/>
    <n v="6"/>
    <n v="29"/>
    <s v="06-29"/>
    <x v="1"/>
  </r>
  <r>
    <d v="2019-06-30T00:00:00"/>
    <n v="106"/>
    <n v="63"/>
    <n v="63"/>
    <n v="0"/>
    <s v="25/06/2019"/>
    <x v="6"/>
    <n v="6"/>
    <n v="30"/>
    <s v="06-30"/>
    <x v="1"/>
  </r>
  <r>
    <d v="2019-07-01T00:00:00"/>
    <n v="112"/>
    <n v="63.02"/>
    <n v="63.17"/>
    <n v="48.45"/>
    <s v="25/06/2019"/>
    <x v="6"/>
    <n v="7"/>
    <n v="1"/>
    <s v="07-01"/>
    <x v="1"/>
  </r>
  <r>
    <d v="2019-07-02T00:00:00"/>
    <n v="99"/>
    <n v="62.51"/>
    <n v="62.66"/>
    <n v="47.92"/>
    <s v="02/07/2019"/>
    <x v="6"/>
    <n v="7"/>
    <n v="2"/>
    <s v="07-02"/>
    <x v="1"/>
  </r>
  <r>
    <d v="2019-07-03T00:00:00"/>
    <n v="118"/>
    <n v="63.98"/>
    <n v="64.17"/>
    <n v="49.98"/>
    <s v="02/07/2019"/>
    <x v="6"/>
    <n v="7"/>
    <n v="3"/>
    <s v="07-03"/>
    <x v="1"/>
  </r>
  <r>
    <d v="2019-07-04T00:00:00"/>
    <n v="96"/>
    <n v="62.2"/>
    <n v="62.27"/>
    <n v="44.11"/>
    <s v="02/07/2019"/>
    <x v="6"/>
    <n v="7"/>
    <n v="4"/>
    <s v="07-04"/>
    <x v="1"/>
  </r>
  <r>
    <d v="2019-07-05T00:00:00"/>
    <n v="112"/>
    <n v="62.78"/>
    <n v="62.94"/>
    <n v="46.57"/>
    <s v="02/07/2019"/>
    <x v="6"/>
    <n v="7"/>
    <n v="5"/>
    <s v="07-05"/>
    <x v="1"/>
  </r>
  <r>
    <d v="2019-07-06T00:00:00"/>
    <n v="100"/>
    <n v="62.93"/>
    <n v="62.98"/>
    <n v="42.74"/>
    <s v="02/07/2019"/>
    <x v="6"/>
    <n v="7"/>
    <n v="6"/>
    <s v="07-06"/>
    <x v="1"/>
  </r>
  <r>
    <d v="2019-07-07T00:00:00"/>
    <n v="94"/>
    <n v="62.57"/>
    <n v="62.97"/>
    <n v="52.41"/>
    <s v="02/07/2019"/>
    <x v="6"/>
    <n v="7"/>
    <n v="7"/>
    <s v="07-07"/>
    <x v="1"/>
  </r>
  <r>
    <d v="2019-07-08T00:00:00"/>
    <n v="106"/>
    <n v="63.38"/>
    <n v="63.68"/>
    <n v="51.79"/>
    <s v="02/07/2019"/>
    <x v="6"/>
    <n v="7"/>
    <n v="8"/>
    <s v="07-08"/>
    <x v="1"/>
  </r>
  <r>
    <d v="2019-07-09T00:00:00"/>
    <n v="86"/>
    <n v="62.31"/>
    <n v="62.6"/>
    <n v="50.66"/>
    <s v="09/07/2019"/>
    <x v="6"/>
    <n v="7"/>
    <n v="9"/>
    <s v="07-09"/>
    <x v="1"/>
  </r>
  <r>
    <d v="2019-07-10T00:00:00"/>
    <n v="109"/>
    <n v="62.61"/>
    <n v="63.06"/>
    <n v="53.05"/>
    <s v="09/07/2019"/>
    <x v="6"/>
    <n v="7"/>
    <n v="10"/>
    <s v="07-10"/>
    <x v="1"/>
  </r>
  <r>
    <d v="2019-07-11T00:00:00"/>
    <n v="106"/>
    <n v="62.17"/>
    <n v="62.45"/>
    <n v="49.97"/>
    <s v="09/07/2019"/>
    <x v="6"/>
    <n v="7"/>
    <n v="11"/>
    <s v="07-11"/>
    <x v="1"/>
  </r>
  <r>
    <d v="2019-07-12T00:00:00"/>
    <n v="103"/>
    <n v="63.32"/>
    <n v="64.010000000000005"/>
    <n v="55.47"/>
    <s v="09/07/2019"/>
    <x v="6"/>
    <n v="7"/>
    <n v="12"/>
    <s v="07-12"/>
    <x v="1"/>
  </r>
  <r>
    <d v="2019-07-13T00:00:00"/>
    <n v="100"/>
    <n v="63.84"/>
    <n v="64.08"/>
    <n v="50.07"/>
    <s v="09/07/2019"/>
    <x v="6"/>
    <n v="7"/>
    <n v="13"/>
    <s v="07-13"/>
    <x v="1"/>
  </r>
  <r>
    <d v="2019-07-14T00:00:00"/>
    <n v="99"/>
    <n v="63.7"/>
    <n v="63.73"/>
    <n v="42.29"/>
    <s v="09/07/2019"/>
    <x v="6"/>
    <n v="7"/>
    <n v="14"/>
    <s v="07-14"/>
    <x v="1"/>
  </r>
  <r>
    <d v="2019-07-15T00:00:00"/>
    <n v="106"/>
    <n v="63.98"/>
    <n v="64.040000000000006"/>
    <n v="43.09"/>
    <s v="09/07/2019"/>
    <x v="6"/>
    <n v="7"/>
    <n v="15"/>
    <s v="07-15"/>
    <x v="1"/>
  </r>
  <r>
    <d v="2019-07-16T00:00:00"/>
    <n v="103"/>
    <n v="63.24"/>
    <n v="63.96"/>
    <n v="54.86"/>
    <s v="16/07/2019"/>
    <x v="6"/>
    <n v="7"/>
    <n v="16"/>
    <s v="07-16"/>
    <x v="1"/>
  </r>
  <r>
    <d v="2019-07-17T00:00:00"/>
    <n v="105"/>
    <n v="62.51"/>
    <n v="62.91"/>
    <n v="52.34"/>
    <s v="16/07/2019"/>
    <x v="6"/>
    <n v="7"/>
    <n v="17"/>
    <s v="07-17"/>
    <x v="1"/>
  </r>
  <r>
    <d v="2019-07-18T00:00:00"/>
    <n v="96"/>
    <n v="62.54"/>
    <n v="63.02"/>
    <n v="53.21"/>
    <s v="16/07/2019"/>
    <x v="6"/>
    <n v="7"/>
    <n v="18"/>
    <s v="07-18"/>
    <x v="1"/>
  </r>
  <r>
    <d v="2019-07-19T00:00:00"/>
    <n v="107"/>
    <n v="63.39"/>
    <n v="64.13"/>
    <n v="56.06"/>
    <s v="16/07/2019"/>
    <x v="6"/>
    <n v="7"/>
    <n v="19"/>
    <s v="07-19"/>
    <x v="1"/>
  </r>
  <r>
    <d v="2019-07-20T00:00:00"/>
    <n v="84"/>
    <n v="61.9"/>
    <n v="62.48"/>
    <n v="52.98"/>
    <s v="16/07/2019"/>
    <x v="6"/>
    <n v="7"/>
    <n v="20"/>
    <s v="07-20"/>
    <x v="1"/>
  </r>
  <r>
    <d v="2019-07-21T00:00:00"/>
    <n v="95"/>
    <n v="63.25"/>
    <n v="63.33"/>
    <n v="45.84"/>
    <s v="16/07/2019"/>
    <x v="6"/>
    <n v="7"/>
    <n v="21"/>
    <s v="07-21"/>
    <x v="1"/>
  </r>
  <r>
    <d v="2019-07-22T00:00:00"/>
    <n v="101"/>
    <n v="63.13"/>
    <n v="63.93"/>
    <n v="56"/>
    <s v="16/07/2019"/>
    <x v="6"/>
    <n v="7"/>
    <n v="22"/>
    <s v="07-22"/>
    <x v="1"/>
  </r>
  <r>
    <d v="2019-07-23T00:00:00"/>
    <n v="102"/>
    <n v="62.27"/>
    <n v="63.11"/>
    <n v="55.57"/>
    <s v="23/07/2019"/>
    <x v="6"/>
    <n v="7"/>
    <n v="23"/>
    <s v="07-23"/>
    <x v="1"/>
  </r>
  <r>
    <d v="2019-07-24T00:00:00"/>
    <n v="105"/>
    <n v="62.54"/>
    <n v="62.94"/>
    <n v="52.2"/>
    <s v="23/07/2019"/>
    <x v="6"/>
    <n v="7"/>
    <n v="24"/>
    <s v="07-24"/>
    <x v="1"/>
  </r>
  <r>
    <d v="2019-07-25T00:00:00"/>
    <n v="99"/>
    <n v="63.02"/>
    <n v="63.25"/>
    <n v="50.36"/>
    <s v="23/07/2019"/>
    <x v="6"/>
    <n v="7"/>
    <n v="25"/>
    <s v="07-25"/>
    <x v="1"/>
  </r>
  <r>
    <d v="2019-07-26T00:00:00"/>
    <n v="97"/>
    <n v="62.33"/>
    <n v="62.48"/>
    <n v="47.79"/>
    <s v="23/07/2019"/>
    <x v="6"/>
    <n v="7"/>
    <n v="26"/>
    <s v="07-26"/>
    <x v="1"/>
  </r>
  <r>
    <d v="2019-07-27T00:00:00"/>
    <n v="93"/>
    <n v="62.93"/>
    <n v="63.18"/>
    <n v="50.41"/>
    <s v="23/07/2019"/>
    <x v="6"/>
    <n v="7"/>
    <n v="27"/>
    <s v="07-27"/>
    <x v="1"/>
  </r>
  <r>
    <d v="2019-07-28T00:00:00"/>
    <n v="122"/>
    <n v="63.79"/>
    <n v="63.91"/>
    <n v="43.43"/>
    <s v="23/07/2019"/>
    <x v="6"/>
    <n v="7"/>
    <n v="28"/>
    <s v="07-28"/>
    <x v="1"/>
  </r>
  <r>
    <d v="2019-07-29T00:00:00"/>
    <n v="104"/>
    <n v="63"/>
    <n v="64.260000000000005"/>
    <n v="55.74"/>
    <s v="23/07/2019"/>
    <x v="6"/>
    <n v="7"/>
    <n v="29"/>
    <s v="07-29"/>
    <x v="1"/>
  </r>
  <r>
    <d v="2019-07-30T00:00:00"/>
    <n v="100"/>
    <n v="63.32"/>
    <n v="63.46"/>
    <n v="48.59"/>
    <s v="30/07/2019"/>
    <x v="6"/>
    <n v="7"/>
    <n v="30"/>
    <s v="07-30"/>
    <x v="1"/>
  </r>
  <r>
    <d v="2019-07-31T00:00:00"/>
    <n v="89"/>
    <n v="61.38"/>
    <n v="61.6"/>
    <n v="48.44"/>
    <s v="30/07/2019"/>
    <x v="6"/>
    <n v="7"/>
    <n v="31"/>
    <s v="07-31"/>
    <x v="1"/>
  </r>
  <r>
    <d v="2019-08-01T00:00:00"/>
    <n v="97"/>
    <n v="62.64"/>
    <n v="62.77"/>
    <n v="46.66"/>
    <s v="30/07/2019"/>
    <x v="6"/>
    <n v="8"/>
    <n v="1"/>
    <s v="08-01"/>
    <x v="1"/>
  </r>
  <r>
    <d v="2019-08-02T00:00:00"/>
    <n v="101"/>
    <n v="63.43"/>
    <n v="63.65"/>
    <n v="49.22"/>
    <s v="30/07/2019"/>
    <x v="6"/>
    <n v="8"/>
    <n v="2"/>
    <s v="08-02"/>
    <x v="1"/>
  </r>
  <r>
    <d v="2019-08-03T00:00:00"/>
    <n v="92"/>
    <n v="62.76"/>
    <n v="62.8"/>
    <n v="32.04"/>
    <s v="30/07/2019"/>
    <x v="6"/>
    <n v="8"/>
    <n v="3"/>
    <s v="08-03"/>
    <x v="1"/>
  </r>
  <r>
    <d v="2019-08-04T00:00:00"/>
    <n v="98"/>
    <n v="62.82"/>
    <n v="62.87"/>
    <n v="43.92"/>
    <s v="30/07/2019"/>
    <x v="6"/>
    <n v="8"/>
    <n v="4"/>
    <s v="08-04"/>
    <x v="1"/>
  </r>
  <r>
    <d v="2019-08-05T00:00:00"/>
    <n v="96"/>
    <n v="63.23"/>
    <n v="63.3"/>
    <n v="45.13"/>
    <s v="30/07/2019"/>
    <x v="6"/>
    <n v="8"/>
    <n v="5"/>
    <s v="08-05"/>
    <x v="1"/>
  </r>
  <r>
    <d v="2019-08-06T00:00:00"/>
    <n v="95"/>
    <n v="62.38"/>
    <n v="62.41"/>
    <n v="41.75"/>
    <s v="06/08/2019"/>
    <x v="6"/>
    <n v="8"/>
    <n v="6"/>
    <s v="08-06"/>
    <x v="1"/>
  </r>
  <r>
    <d v="2019-08-07T00:00:00"/>
    <n v="98"/>
    <n v="64.59"/>
    <n v="64.59"/>
    <n v="30.31"/>
    <s v="06/08/2019"/>
    <x v="6"/>
    <n v="8"/>
    <n v="7"/>
    <s v="08-07"/>
    <x v="1"/>
  </r>
  <r>
    <d v="2019-08-08T00:00:00"/>
    <n v="84"/>
    <n v="64.3"/>
    <n v="64.48"/>
    <n v="50.64"/>
    <s v="06/08/2019"/>
    <x v="6"/>
    <n v="8"/>
    <n v="8"/>
    <s v="08-08"/>
    <x v="1"/>
  </r>
  <r>
    <d v="2019-08-09T00:00:00"/>
    <n v="91"/>
    <n v="62.93"/>
    <n v="62.95"/>
    <n v="39.01"/>
    <s v="06/08/2019"/>
    <x v="6"/>
    <n v="8"/>
    <n v="9"/>
    <s v="08-09"/>
    <x v="1"/>
  </r>
  <r>
    <d v="2019-08-10T00:00:00"/>
    <n v="88"/>
    <n v="63.27"/>
    <n v="63.27"/>
    <n v="32.159999999999997"/>
    <s v="06/08/2019"/>
    <x v="6"/>
    <n v="8"/>
    <n v="10"/>
    <s v="08-10"/>
    <x v="1"/>
  </r>
  <r>
    <d v="2019-08-11T00:00:00"/>
    <n v="94"/>
    <n v="63.55"/>
    <n v="63.6"/>
    <n v="42.71"/>
    <s v="06/08/2019"/>
    <x v="6"/>
    <n v="8"/>
    <n v="11"/>
    <s v="08-11"/>
    <x v="1"/>
  </r>
  <r>
    <d v="2019-08-12T00:00:00"/>
    <n v="94"/>
    <n v="62.95"/>
    <n v="62.96"/>
    <n v="34.96"/>
    <s v="06/08/2019"/>
    <x v="6"/>
    <n v="8"/>
    <n v="12"/>
    <s v="08-12"/>
    <x v="1"/>
  </r>
  <r>
    <d v="2019-08-13T00:00:00"/>
    <n v="90"/>
    <n v="62.65"/>
    <n v="62.68"/>
    <n v="40.869999999999997"/>
    <s v="13/08/2019"/>
    <x v="6"/>
    <n v="8"/>
    <n v="13"/>
    <s v="08-13"/>
    <x v="1"/>
  </r>
  <r>
    <d v="2019-08-14T00:00:00"/>
    <n v="93"/>
    <n v="62.95"/>
    <n v="62.97"/>
    <n v="39.19"/>
    <s v="13/08/2019"/>
    <x v="6"/>
    <n v="8"/>
    <n v="14"/>
    <s v="08-14"/>
    <x v="1"/>
  </r>
  <r>
    <d v="2019-08-15T00:00:00"/>
    <n v="83"/>
    <n v="61.68"/>
    <n v="61.69"/>
    <n v="35.06"/>
    <s v="13/08/2019"/>
    <x v="6"/>
    <n v="8"/>
    <n v="15"/>
    <s v="08-15"/>
    <x v="1"/>
  </r>
  <r>
    <d v="2019-08-16T00:00:00"/>
    <n v="89"/>
    <n v="62.52"/>
    <n v="62.57"/>
    <n v="39.54"/>
    <s v="13/08/2019"/>
    <x v="6"/>
    <n v="8"/>
    <n v="16"/>
    <s v="08-16"/>
    <x v="1"/>
  </r>
  <r>
    <d v="2019-08-17T00:00:00"/>
    <n v="93"/>
    <n v="63.03"/>
    <n v="63.04"/>
    <n v="35.409999999999997"/>
    <s v="13/08/2019"/>
    <x v="6"/>
    <n v="8"/>
    <n v="17"/>
    <s v="08-17"/>
    <x v="1"/>
  </r>
  <r>
    <d v="2019-08-18T00:00:00"/>
    <n v="94"/>
    <n v="63.28"/>
    <n v="63.28"/>
    <n v="0"/>
    <s v="13/08/2019"/>
    <x v="6"/>
    <n v="8"/>
    <n v="18"/>
    <s v="08-18"/>
    <x v="1"/>
  </r>
  <r>
    <d v="2019-08-19T00:00:00"/>
    <n v="92"/>
    <n v="63.07"/>
    <n v="63.27"/>
    <n v="49.73"/>
    <s v="13/08/2019"/>
    <x v="6"/>
    <n v="8"/>
    <n v="19"/>
    <s v="08-19"/>
    <x v="1"/>
  </r>
  <r>
    <d v="2019-08-20T00:00:00"/>
    <n v="81"/>
    <n v="62.06"/>
    <n v="62.07"/>
    <n v="35.33"/>
    <s v="20/08/2019"/>
    <x v="6"/>
    <n v="8"/>
    <n v="20"/>
    <s v="08-20"/>
    <x v="1"/>
  </r>
  <r>
    <d v="2019-08-21T00:00:00"/>
    <n v="83"/>
    <n v="61.38"/>
    <n v="61.45"/>
    <n v="42.9"/>
    <s v="20/08/2019"/>
    <x v="6"/>
    <n v="8"/>
    <n v="21"/>
    <s v="08-21"/>
    <x v="1"/>
  </r>
  <r>
    <d v="2019-08-22T00:00:00"/>
    <n v="80"/>
    <n v="62.16"/>
    <n v="62.18"/>
    <n v="38.81"/>
    <s v="20/08/2019"/>
    <x v="6"/>
    <n v="8"/>
    <n v="22"/>
    <s v="08-22"/>
    <x v="1"/>
  </r>
  <r>
    <d v="2019-08-23T00:00:00"/>
    <m/>
    <m/>
    <m/>
    <m/>
    <s v="20/08/2019"/>
    <x v="6"/>
    <n v="8"/>
    <n v="23"/>
    <s v="08-23"/>
    <x v="2"/>
  </r>
  <r>
    <d v="2019-08-24T00:00:00"/>
    <m/>
    <m/>
    <m/>
    <m/>
    <s v="20/08/2019"/>
    <x v="6"/>
    <n v="8"/>
    <n v="24"/>
    <s v="08-24"/>
    <x v="2"/>
  </r>
  <r>
    <d v="2019-08-25T00:00:00"/>
    <m/>
    <m/>
    <m/>
    <m/>
    <s v="20/08/2019"/>
    <x v="6"/>
    <n v="8"/>
    <n v="25"/>
    <s v="08-25"/>
    <x v="2"/>
  </r>
  <r>
    <d v="2019-08-26T00:00:00"/>
    <m/>
    <m/>
    <m/>
    <m/>
    <s v="20/08/2019"/>
    <x v="6"/>
    <n v="8"/>
    <n v="26"/>
    <s v="08-26"/>
    <x v="2"/>
  </r>
  <r>
    <d v="2019-08-27T00:00:00"/>
    <m/>
    <m/>
    <m/>
    <m/>
    <s v="27/08/2019"/>
    <x v="6"/>
    <n v="8"/>
    <n v="27"/>
    <s v="08-27"/>
    <x v="2"/>
  </r>
  <r>
    <d v="2019-08-28T00:00:00"/>
    <n v="72"/>
    <n v="60.92"/>
    <n v="61.35"/>
    <n v="51.06"/>
    <s v="27/08/2019"/>
    <x v="6"/>
    <n v="8"/>
    <n v="28"/>
    <s v="08-28"/>
    <x v="1"/>
  </r>
  <r>
    <d v="2019-08-29T00:00:00"/>
    <n v="88"/>
    <n v="62.19"/>
    <n v="62.38"/>
    <n v="48.61"/>
    <s v="27/08/2019"/>
    <x v="6"/>
    <n v="8"/>
    <n v="29"/>
    <s v="08-29"/>
    <x v="1"/>
  </r>
  <r>
    <d v="2019-08-30T00:00:00"/>
    <n v="89"/>
    <n v="61.92"/>
    <n v="61.94"/>
    <n v="39.01"/>
    <s v="27/08/2019"/>
    <x v="6"/>
    <n v="8"/>
    <n v="30"/>
    <s v="08-30"/>
    <x v="1"/>
  </r>
  <r>
    <d v="2019-08-31T00:00:00"/>
    <n v="97"/>
    <n v="62.31"/>
    <n v="62.48"/>
    <n v="43.68"/>
    <s v="27/08/2019"/>
    <x v="6"/>
    <n v="8"/>
    <n v="31"/>
    <s v="08-31"/>
    <x v="1"/>
  </r>
  <r>
    <d v="2019-09-01T00:00:00"/>
    <n v="89"/>
    <n v="61.44"/>
    <n v="61.66"/>
    <n v="48.6"/>
    <s v="27/08/2019"/>
    <x v="6"/>
    <n v="9"/>
    <n v="1"/>
    <s v="09-01"/>
    <x v="1"/>
  </r>
  <r>
    <d v="2019-09-02T00:00:00"/>
    <n v="110"/>
    <n v="62.77"/>
    <n v="62.82"/>
    <n v="43.1"/>
    <s v="27/08/2019"/>
    <x v="6"/>
    <n v="9"/>
    <n v="2"/>
    <s v="09-02"/>
    <x v="1"/>
  </r>
  <r>
    <d v="2019-09-03T00:00:00"/>
    <n v="101"/>
    <n v="61.5"/>
    <n v="61.5"/>
    <n v="0"/>
    <s v="03/09/2019"/>
    <x v="6"/>
    <n v="9"/>
    <n v="3"/>
    <s v="09-03"/>
    <x v="1"/>
  </r>
  <r>
    <d v="2019-09-04T00:00:00"/>
    <n v="112"/>
    <n v="62.11"/>
    <n v="62.12"/>
    <n v="34.17"/>
    <s v="03/09/2019"/>
    <x v="6"/>
    <n v="9"/>
    <n v="4"/>
    <s v="09-04"/>
    <x v="1"/>
  </r>
  <r>
    <d v="2019-09-05T00:00:00"/>
    <n v="105"/>
    <n v="61.34"/>
    <n v="61.34"/>
    <n v="0"/>
    <s v="03/09/2019"/>
    <x v="6"/>
    <n v="9"/>
    <n v="5"/>
    <s v="09-05"/>
    <x v="1"/>
  </r>
  <r>
    <d v="2019-09-06T00:00:00"/>
    <n v="106"/>
    <n v="65.19"/>
    <n v="66.430000000000007"/>
    <n v="60.35"/>
    <s v="03/09/2019"/>
    <x v="6"/>
    <n v="9"/>
    <n v="6"/>
    <s v="09-06"/>
    <x v="1"/>
  </r>
  <r>
    <d v="2019-09-07T00:00:00"/>
    <n v="105"/>
    <n v="62.96"/>
    <n v="62.97"/>
    <n v="36.78"/>
    <s v="03/09/2019"/>
    <x v="6"/>
    <n v="9"/>
    <n v="7"/>
    <s v="09-07"/>
    <x v="1"/>
  </r>
  <r>
    <d v="2019-09-08T00:00:00"/>
    <n v="105"/>
    <n v="62.68"/>
    <n v="62.69"/>
    <n v="33.9"/>
    <s v="03/09/2019"/>
    <x v="6"/>
    <n v="9"/>
    <n v="8"/>
    <s v="09-08"/>
    <x v="1"/>
  </r>
  <r>
    <d v="2019-09-09T00:00:00"/>
    <n v="115"/>
    <n v="64.48"/>
    <n v="64.55"/>
    <n v="45.28"/>
    <s v="03/09/2019"/>
    <x v="6"/>
    <n v="9"/>
    <n v="9"/>
    <s v="09-09"/>
    <x v="1"/>
  </r>
  <r>
    <d v="2019-09-10T00:00:00"/>
    <n v="99"/>
    <n v="62.21"/>
    <n v="62.25"/>
    <n v="41.55"/>
    <s v="10/09/2019"/>
    <x v="6"/>
    <n v="9"/>
    <n v="10"/>
    <s v="09-10"/>
    <x v="1"/>
  </r>
  <r>
    <d v="2019-09-11T00:00:00"/>
    <n v="101"/>
    <n v="62.03"/>
    <n v="63.45"/>
    <n v="57.91"/>
    <s v="10/09/2019"/>
    <x v="6"/>
    <n v="9"/>
    <n v="11"/>
    <s v="09-11"/>
    <x v="1"/>
  </r>
  <r>
    <d v="2019-09-12T00:00:00"/>
    <n v="104"/>
    <n v="61.93"/>
    <n v="61.96"/>
    <n v="39.81"/>
    <s v="10/09/2019"/>
    <x v="6"/>
    <n v="9"/>
    <n v="12"/>
    <s v="09-12"/>
    <x v="1"/>
  </r>
  <r>
    <d v="2019-09-13T00:00:00"/>
    <n v="104"/>
    <n v="62.71"/>
    <n v="62.73"/>
    <n v="39.56"/>
    <s v="10/09/2019"/>
    <x v="6"/>
    <n v="9"/>
    <n v="13"/>
    <s v="09-13"/>
    <x v="1"/>
  </r>
  <r>
    <d v="2019-09-14T00:00:00"/>
    <n v="95"/>
    <n v="62.84"/>
    <n v="62.89"/>
    <n v="43.34"/>
    <s v="10/09/2019"/>
    <x v="6"/>
    <n v="9"/>
    <n v="14"/>
    <s v="09-14"/>
    <x v="1"/>
  </r>
  <r>
    <d v="2019-09-15T00:00:00"/>
    <n v="108"/>
    <n v="62.84"/>
    <n v="62.85"/>
    <n v="27.94"/>
    <s v="10/09/2019"/>
    <x v="6"/>
    <n v="9"/>
    <n v="15"/>
    <s v="09-15"/>
    <x v="1"/>
  </r>
  <r>
    <d v="2019-09-16T00:00:00"/>
    <n v="102"/>
    <n v="63.12"/>
    <n v="63.13"/>
    <n v="38.15"/>
    <s v="10/09/2019"/>
    <x v="6"/>
    <n v="9"/>
    <n v="16"/>
    <s v="09-16"/>
    <x v="1"/>
  </r>
  <r>
    <d v="2019-09-17T00:00:00"/>
    <n v="104"/>
    <n v="62.41"/>
    <n v="62.43"/>
    <n v="38.81"/>
    <s v="17/09/2019"/>
    <x v="6"/>
    <n v="9"/>
    <n v="17"/>
    <s v="09-17"/>
    <x v="1"/>
  </r>
  <r>
    <d v="2019-09-18T00:00:00"/>
    <n v="92"/>
    <n v="62.32"/>
    <n v="62.34"/>
    <n v="39.32"/>
    <s v="17/09/2019"/>
    <x v="6"/>
    <n v="9"/>
    <n v="18"/>
    <s v="09-18"/>
    <x v="1"/>
  </r>
  <r>
    <d v="2019-09-19T00:00:00"/>
    <n v="101"/>
    <n v="63.12"/>
    <n v="63.19"/>
    <n v="45.42"/>
    <s v="17/09/2019"/>
    <x v="6"/>
    <n v="9"/>
    <n v="19"/>
    <s v="09-19"/>
    <x v="1"/>
  </r>
  <r>
    <d v="2019-09-20T00:00:00"/>
    <n v="102"/>
    <n v="62.33"/>
    <n v="62.39"/>
    <n v="43.15"/>
    <s v="17/09/2019"/>
    <x v="6"/>
    <n v="9"/>
    <n v="20"/>
    <s v="09-20"/>
    <x v="1"/>
  </r>
  <r>
    <d v="2019-09-21T00:00:00"/>
    <n v="92"/>
    <n v="62.34"/>
    <n v="62.46"/>
    <n v="46.84"/>
    <s v="17/09/2019"/>
    <x v="6"/>
    <n v="9"/>
    <n v="21"/>
    <s v="09-21"/>
    <x v="1"/>
  </r>
  <r>
    <d v="2019-09-22T00:00:00"/>
    <n v="115"/>
    <n v="63.8"/>
    <n v="63.94"/>
    <n v="49.15"/>
    <s v="17/09/2019"/>
    <x v="6"/>
    <n v="9"/>
    <n v="22"/>
    <s v="09-22"/>
    <x v="1"/>
  </r>
  <r>
    <d v="2019-09-23T00:00:00"/>
    <n v="110"/>
    <n v="64.39"/>
    <n v="64.680000000000007"/>
    <n v="52.84"/>
    <s v="17/09/2019"/>
    <x v="6"/>
    <n v="9"/>
    <n v="23"/>
    <s v="09-23"/>
    <x v="1"/>
  </r>
  <r>
    <d v="2019-09-24T00:00:00"/>
    <n v="101"/>
    <n v="63.19"/>
    <n v="63.32"/>
    <n v="47.78"/>
    <s v="24/09/2019"/>
    <x v="6"/>
    <n v="9"/>
    <n v="24"/>
    <s v="09-24"/>
    <x v="1"/>
  </r>
  <r>
    <d v="2019-09-25T00:00:00"/>
    <n v="106"/>
    <n v="63.12"/>
    <n v="63.31"/>
    <n v="43.45"/>
    <s v="24/09/2019"/>
    <x v="6"/>
    <n v="9"/>
    <n v="25"/>
    <s v="09-25"/>
    <x v="1"/>
  </r>
  <r>
    <d v="2019-09-26T00:00:00"/>
    <n v="90"/>
    <n v="62.44"/>
    <n v="65.180000000000007"/>
    <n v="56.14"/>
    <s v="24/09/2019"/>
    <x v="6"/>
    <n v="9"/>
    <n v="26"/>
    <s v="09-26"/>
    <x v="1"/>
  </r>
  <r>
    <d v="2019-09-27T00:00:00"/>
    <n v="105"/>
    <n v="63.85"/>
    <n v="64.17"/>
    <n v="45.55"/>
    <s v="24/09/2019"/>
    <x v="6"/>
    <n v="9"/>
    <n v="27"/>
    <s v="09-27"/>
    <x v="1"/>
  </r>
  <r>
    <d v="2019-09-28T00:00:00"/>
    <n v="96"/>
    <n v="63.32"/>
    <n v="63.41"/>
    <n v="42.5"/>
    <s v="24/09/2019"/>
    <x v="6"/>
    <n v="9"/>
    <n v="28"/>
    <s v="09-28"/>
    <x v="1"/>
  </r>
  <r>
    <d v="2019-09-29T00:00:00"/>
    <n v="108"/>
    <n v="63.13"/>
    <n v="63.13"/>
    <n v="0"/>
    <s v="24/09/2019"/>
    <x v="6"/>
    <n v="9"/>
    <n v="29"/>
    <s v="09-29"/>
    <x v="1"/>
  </r>
  <r>
    <d v="2019-09-30T00:00:00"/>
    <n v="95"/>
    <n v="62.77"/>
    <n v="62.78"/>
    <n v="36.299999999999997"/>
    <s v="24/09/2019"/>
    <x v="6"/>
    <n v="9"/>
    <n v="30"/>
    <s v="09-30"/>
    <x v="1"/>
  </r>
  <r>
    <d v="2019-10-01T00:00:00"/>
    <n v="97"/>
    <n v="62.28"/>
    <n v="62.34"/>
    <n v="43.8"/>
    <s v="01/10/2019"/>
    <x v="6"/>
    <n v="10"/>
    <n v="1"/>
    <s v="10-01"/>
    <x v="1"/>
  </r>
  <r>
    <d v="2019-10-02T00:00:00"/>
    <n v="89"/>
    <n v="62.16"/>
    <n v="62.31"/>
    <n v="47.38"/>
    <s v="01/10/2019"/>
    <x v="6"/>
    <n v="10"/>
    <n v="2"/>
    <s v="10-02"/>
    <x v="1"/>
  </r>
  <r>
    <d v="2019-10-03T00:00:00"/>
    <n v="88"/>
    <n v="62.07"/>
    <n v="62.16"/>
    <n v="45.12"/>
    <s v="01/10/2019"/>
    <x v="6"/>
    <n v="10"/>
    <n v="3"/>
    <s v="10-03"/>
    <x v="1"/>
  </r>
  <r>
    <d v="2019-10-04T00:00:00"/>
    <n v="96"/>
    <n v="62.59"/>
    <n v="62.59"/>
    <n v="28.14"/>
    <s v="01/10/2019"/>
    <x v="6"/>
    <n v="10"/>
    <n v="4"/>
    <s v="10-04"/>
    <x v="1"/>
  </r>
  <r>
    <d v="2019-10-05T00:00:00"/>
    <n v="77"/>
    <n v="62.55"/>
    <n v="62.62"/>
    <n v="42.76"/>
    <s v="01/10/2019"/>
    <x v="6"/>
    <n v="10"/>
    <n v="5"/>
    <s v="10-05"/>
    <x v="1"/>
  </r>
  <r>
    <d v="2019-10-06T00:00:00"/>
    <n v="90"/>
    <n v="62.57"/>
    <n v="62.6"/>
    <n v="41.56"/>
    <s v="01/10/2019"/>
    <x v="6"/>
    <n v="10"/>
    <n v="6"/>
    <s v="10-06"/>
    <x v="1"/>
  </r>
  <r>
    <d v="2019-10-07T00:00:00"/>
    <n v="97"/>
    <n v="63.26"/>
    <n v="63.59"/>
    <n v="51.78"/>
    <s v="01/10/2019"/>
    <x v="6"/>
    <n v="10"/>
    <n v="7"/>
    <s v="10-07"/>
    <x v="1"/>
  </r>
  <r>
    <d v="2019-10-08T00:00:00"/>
    <n v="83"/>
    <n v="61.87"/>
    <n v="62.28"/>
    <n v="51.48"/>
    <s v="08/10/2019"/>
    <x v="6"/>
    <n v="10"/>
    <n v="8"/>
    <s v="10-08"/>
    <x v="1"/>
  </r>
  <r>
    <d v="2019-10-09T00:00:00"/>
    <n v="101"/>
    <n v="64.099999999999994"/>
    <n v="64.150000000000006"/>
    <n v="44.37"/>
    <s v="08/10/2019"/>
    <x v="6"/>
    <n v="10"/>
    <n v="9"/>
    <s v="10-09"/>
    <x v="1"/>
  </r>
  <r>
    <d v="2019-10-10T00:00:00"/>
    <n v="86"/>
    <n v="63.31"/>
    <n v="63.42"/>
    <n v="46.06"/>
    <s v="08/10/2019"/>
    <x v="6"/>
    <n v="10"/>
    <n v="10"/>
    <s v="10-10"/>
    <x v="1"/>
  </r>
  <r>
    <d v="2019-10-11T00:00:00"/>
    <n v="95"/>
    <n v="63.31"/>
    <n v="63.48"/>
    <n v="49.31"/>
    <s v="08/10/2019"/>
    <x v="6"/>
    <n v="10"/>
    <n v="11"/>
    <s v="10-11"/>
    <x v="1"/>
  </r>
  <r>
    <d v="2019-10-12T00:00:00"/>
    <n v="82"/>
    <n v="62.8"/>
    <n v="62.82"/>
    <n v="38.29"/>
    <s v="08/10/2019"/>
    <x v="6"/>
    <n v="10"/>
    <n v="12"/>
    <s v="10-12"/>
    <x v="1"/>
  </r>
  <r>
    <d v="2019-10-13T00:00:00"/>
    <n v="93"/>
    <n v="62.97"/>
    <n v="62.97"/>
    <n v="31.64"/>
    <s v="08/10/2019"/>
    <x v="6"/>
    <n v="10"/>
    <n v="13"/>
    <s v="10-13"/>
    <x v="1"/>
  </r>
  <r>
    <d v="2019-10-14T00:00:00"/>
    <n v="93"/>
    <n v="62.44"/>
    <n v="62.47"/>
    <n v="41.59"/>
    <s v="08/10/2019"/>
    <x v="6"/>
    <n v="10"/>
    <n v="14"/>
    <s v="10-14"/>
    <x v="1"/>
  </r>
  <r>
    <d v="2019-10-15T00:00:00"/>
    <n v="92"/>
    <n v="61.38"/>
    <n v="61.46"/>
    <n v="43.93"/>
    <s v="15/10/2019"/>
    <x v="6"/>
    <n v="10"/>
    <n v="15"/>
    <s v="10-15"/>
    <x v="1"/>
  </r>
  <r>
    <d v="2019-10-16T00:00:00"/>
    <n v="87"/>
    <n v="61.89"/>
    <n v="62.03"/>
    <n v="47.12"/>
    <s v="15/10/2019"/>
    <x v="6"/>
    <n v="10"/>
    <n v="16"/>
    <s v="10-16"/>
    <x v="1"/>
  </r>
  <r>
    <d v="2019-10-17T00:00:00"/>
    <n v="89"/>
    <n v="62.41"/>
    <n v="62.51"/>
    <n v="46.22"/>
    <s v="15/10/2019"/>
    <x v="6"/>
    <n v="10"/>
    <n v="17"/>
    <s v="10-17"/>
    <x v="1"/>
  </r>
  <r>
    <d v="2019-10-18T00:00:00"/>
    <n v="93"/>
    <n v="62.46"/>
    <n v="64.73"/>
    <n v="57.06"/>
    <s v="15/10/2019"/>
    <x v="6"/>
    <n v="10"/>
    <n v="18"/>
    <s v="10-18"/>
    <x v="1"/>
  </r>
  <r>
    <d v="2019-10-19T00:00:00"/>
    <n v="89"/>
    <n v="61.94"/>
    <n v="62.08"/>
    <n v="39.43"/>
    <s v="15/10/2019"/>
    <x v="6"/>
    <n v="10"/>
    <n v="19"/>
    <s v="10-19"/>
    <x v="1"/>
  </r>
  <r>
    <d v="2019-10-20T00:00:00"/>
    <n v="84"/>
    <n v="61.68"/>
    <n v="61.68"/>
    <n v="0"/>
    <s v="15/10/2019"/>
    <x v="6"/>
    <n v="10"/>
    <n v="20"/>
    <s v="10-20"/>
    <x v="1"/>
  </r>
  <r>
    <d v="2019-10-21T00:00:00"/>
    <n v="98"/>
    <n v="61.82"/>
    <n v="62.15"/>
    <n v="50.88"/>
    <s v="15/10/2019"/>
    <x v="6"/>
    <n v="10"/>
    <n v="21"/>
    <s v="10-21"/>
    <x v="1"/>
  </r>
  <r>
    <d v="2019-10-22T00:00:00"/>
    <n v="88"/>
    <n v="62.45"/>
    <n v="62.53"/>
    <n v="44.65"/>
    <s v="22/10/2019"/>
    <x v="6"/>
    <n v="10"/>
    <n v="22"/>
    <s v="10-22"/>
    <x v="1"/>
  </r>
  <r>
    <d v="2019-10-23T00:00:00"/>
    <n v="93"/>
    <n v="62.02"/>
    <n v="62.08"/>
    <n v="41.59"/>
    <s v="22/10/2019"/>
    <x v="6"/>
    <n v="10"/>
    <n v="23"/>
    <s v="10-23"/>
    <x v="1"/>
  </r>
  <r>
    <d v="2019-10-24T00:00:00"/>
    <n v="90"/>
    <n v="62.09"/>
    <n v="62.16"/>
    <n v="44.43"/>
    <s v="22/10/2019"/>
    <x v="6"/>
    <n v="10"/>
    <n v="24"/>
    <s v="10-24"/>
    <x v="1"/>
  </r>
  <r>
    <d v="2019-10-25T00:00:00"/>
    <n v="61"/>
    <n v="61.43"/>
    <n v="61.53"/>
    <n v="44.71"/>
    <s v="22/10/2019"/>
    <x v="6"/>
    <n v="10"/>
    <n v="25"/>
    <s v="10-25"/>
    <x v="0"/>
  </r>
  <r>
    <d v="2019-10-26T00:00:00"/>
    <n v="80"/>
    <n v="62.34"/>
    <n v="62.52"/>
    <n v="43.23"/>
    <s v="22/10/2019"/>
    <x v="6"/>
    <n v="10"/>
    <n v="26"/>
    <s v="10-26"/>
    <x v="1"/>
  </r>
  <r>
    <d v="2019-10-27T00:00:00"/>
    <n v="73"/>
    <n v="61.19"/>
    <n v="62.42"/>
    <n v="56.34"/>
    <s v="22/10/2019"/>
    <x v="6"/>
    <n v="10"/>
    <n v="27"/>
    <s v="10-27"/>
    <x v="1"/>
  </r>
  <r>
    <d v="2019-10-28T00:00:00"/>
    <n v="93"/>
    <n v="64.069999999999993"/>
    <n v="64.099999999999994"/>
    <n v="42.55"/>
    <s v="22/10/2019"/>
    <x v="6"/>
    <n v="10"/>
    <n v="28"/>
    <s v="10-28"/>
    <x v="1"/>
  </r>
  <r>
    <d v="2019-10-29T00:00:00"/>
    <n v="88"/>
    <n v="62.57"/>
    <n v="62.6"/>
    <n v="42"/>
    <s v="29/10/2019"/>
    <x v="6"/>
    <n v="10"/>
    <n v="29"/>
    <s v="10-29"/>
    <x v="1"/>
  </r>
  <r>
    <d v="2019-10-30T00:00:00"/>
    <n v="70"/>
    <n v="62.1"/>
    <n v="62.3"/>
    <n v="46.55"/>
    <s v="29/10/2019"/>
    <x v="6"/>
    <n v="10"/>
    <n v="30"/>
    <s v="10-30"/>
    <x v="1"/>
  </r>
  <r>
    <d v="2019-10-31T00:00:00"/>
    <n v="87"/>
    <n v="63.01"/>
    <n v="63.14"/>
    <n v="48.07"/>
    <s v="29/10/2019"/>
    <x v="6"/>
    <n v="10"/>
    <n v="31"/>
    <s v="10-31"/>
    <x v="1"/>
  </r>
  <r>
    <d v="2019-11-01T00:00:00"/>
    <n v="78"/>
    <n v="62.19"/>
    <n v="62.27"/>
    <n v="34.4"/>
    <s v="29/10/2019"/>
    <x v="6"/>
    <n v="11"/>
    <n v="1"/>
    <s v="11-01"/>
    <x v="1"/>
  </r>
  <r>
    <d v="2019-11-02T00:00:00"/>
    <n v="67"/>
    <n v="62.22"/>
    <n v="62.31"/>
    <n v="40.299999999999997"/>
    <s v="29/10/2019"/>
    <x v="6"/>
    <n v="11"/>
    <n v="2"/>
    <s v="11-02"/>
    <x v="1"/>
  </r>
  <r>
    <d v="2019-11-03T00:00:00"/>
    <n v="99"/>
    <n v="65.44"/>
    <n v="65.459999999999994"/>
    <n v="41.98"/>
    <s v="29/10/2019"/>
    <x v="6"/>
    <n v="11"/>
    <n v="3"/>
    <s v="11-03"/>
    <x v="1"/>
  </r>
  <r>
    <d v="2019-11-04T00:00:00"/>
    <n v="100"/>
    <n v="63.94"/>
    <n v="64.11"/>
    <n v="49.79"/>
    <s v="29/10/2019"/>
    <x v="6"/>
    <n v="11"/>
    <n v="4"/>
    <s v="11-04"/>
    <x v="1"/>
  </r>
  <r>
    <d v="2019-11-05T00:00:00"/>
    <n v="88"/>
    <n v="63.98"/>
    <n v="64.09"/>
    <n v="47.81"/>
    <s v="05/11/2019"/>
    <x v="6"/>
    <n v="11"/>
    <n v="5"/>
    <s v="11-05"/>
    <x v="1"/>
  </r>
  <r>
    <d v="2019-11-06T00:00:00"/>
    <n v="80"/>
    <n v="63.74"/>
    <n v="64.010000000000005"/>
    <n v="50.76"/>
    <s v="05/11/2019"/>
    <x v="6"/>
    <n v="11"/>
    <n v="6"/>
    <s v="11-06"/>
    <x v="1"/>
  </r>
  <r>
    <d v="2019-11-07T00:00:00"/>
    <n v="76"/>
    <n v="62.08"/>
    <n v="62.3"/>
    <n v="48.83"/>
    <s v="05/11/2019"/>
    <x v="6"/>
    <n v="11"/>
    <n v="7"/>
    <s v="11-07"/>
    <x v="1"/>
  </r>
  <r>
    <d v="2019-11-08T00:00:00"/>
    <n v="89"/>
    <n v="63.01"/>
    <n v="63.15"/>
    <n v="47.54"/>
    <s v="05/11/2019"/>
    <x v="6"/>
    <n v="11"/>
    <n v="8"/>
    <s v="11-08"/>
    <x v="1"/>
  </r>
  <r>
    <d v="2019-11-09T00:00:00"/>
    <n v="58"/>
    <n v="61.67"/>
    <n v="62.56"/>
    <n v="54.85"/>
    <s v="05/11/2019"/>
    <x v="6"/>
    <n v="11"/>
    <n v="9"/>
    <s v="11-09"/>
    <x v="0"/>
  </r>
  <r>
    <d v="2019-11-10T00:00:00"/>
    <n v="88"/>
    <n v="63"/>
    <n v="63.15"/>
    <n v="48.63"/>
    <s v="05/11/2019"/>
    <x v="6"/>
    <n v="11"/>
    <n v="10"/>
    <s v="11-10"/>
    <x v="1"/>
  </r>
  <r>
    <d v="2019-11-11T00:00:00"/>
    <n v="93"/>
    <n v="63.54"/>
    <n v="63.79"/>
    <n v="50.86"/>
    <s v="05/11/2019"/>
    <x v="6"/>
    <n v="11"/>
    <n v="11"/>
    <s v="11-11"/>
    <x v="1"/>
  </r>
  <r>
    <d v="2019-11-12T00:00:00"/>
    <n v="90"/>
    <n v="65.47"/>
    <n v="65.72"/>
    <n v="52.78"/>
    <s v="12/11/2019"/>
    <x v="6"/>
    <n v="11"/>
    <n v="12"/>
    <s v="11-12"/>
    <x v="1"/>
  </r>
  <r>
    <d v="2019-11-13T00:00:00"/>
    <n v="82"/>
    <n v="63.68"/>
    <n v="63.84"/>
    <n v="49.48"/>
    <s v="12/11/2019"/>
    <x v="6"/>
    <n v="11"/>
    <n v="13"/>
    <s v="11-13"/>
    <x v="1"/>
  </r>
  <r>
    <d v="2019-11-14T00:00:00"/>
    <n v="89"/>
    <n v="61.86"/>
    <n v="62.05"/>
    <n v="47.14"/>
    <s v="12/11/2019"/>
    <x v="6"/>
    <n v="11"/>
    <n v="14"/>
    <s v="11-14"/>
    <x v="1"/>
  </r>
  <r>
    <d v="2019-11-15T00:00:00"/>
    <n v="103"/>
    <n v="63.51"/>
    <n v="63.88"/>
    <n v="52.55"/>
    <s v="12/11/2019"/>
    <x v="6"/>
    <n v="11"/>
    <n v="15"/>
    <s v="11-15"/>
    <x v="1"/>
  </r>
  <r>
    <d v="2019-11-16T00:00:00"/>
    <n v="58"/>
    <n v="61.48"/>
    <n v="61.54"/>
    <n v="39.76"/>
    <s v="12/11/2019"/>
    <x v="6"/>
    <n v="11"/>
    <n v="16"/>
    <s v="11-16"/>
    <x v="0"/>
  </r>
  <r>
    <d v="2019-11-17T00:00:00"/>
    <n v="69"/>
    <n v="61.75"/>
    <n v="62.07"/>
    <n v="43.14"/>
    <s v="12/11/2019"/>
    <x v="6"/>
    <n v="11"/>
    <n v="17"/>
    <s v="11-17"/>
    <x v="1"/>
  </r>
  <r>
    <d v="2019-11-18T00:00:00"/>
    <n v="89"/>
    <n v="64.2"/>
    <n v="64.48"/>
    <n v="50.42"/>
    <s v="12/11/2019"/>
    <x v="6"/>
    <n v="11"/>
    <n v="18"/>
    <s v="11-18"/>
    <x v="1"/>
  </r>
  <r>
    <d v="2019-11-19T00:00:00"/>
    <n v="75"/>
    <n v="61.37"/>
    <n v="61.66"/>
    <n v="46.88"/>
    <s v="19/11/2019"/>
    <x v="6"/>
    <n v="11"/>
    <n v="19"/>
    <s v="11-19"/>
    <x v="1"/>
  </r>
  <r>
    <d v="2019-11-20T00:00:00"/>
    <n v="67"/>
    <n v="61.4"/>
    <n v="61.78"/>
    <n v="48.38"/>
    <s v="19/11/2019"/>
    <x v="6"/>
    <n v="11"/>
    <n v="20"/>
    <s v="11-20"/>
    <x v="1"/>
  </r>
  <r>
    <d v="2019-11-21T00:00:00"/>
    <n v="81"/>
    <n v="61.47"/>
    <n v="61.5"/>
    <n v="40.659999999999997"/>
    <s v="19/11/2019"/>
    <x v="6"/>
    <n v="11"/>
    <n v="21"/>
    <s v="11-21"/>
    <x v="1"/>
  </r>
  <r>
    <d v="2019-11-22T00:00:00"/>
    <n v="95"/>
    <n v="62.27"/>
    <n v="62.31"/>
    <n v="41.94"/>
    <s v="19/11/2019"/>
    <x v="6"/>
    <n v="11"/>
    <n v="22"/>
    <s v="11-22"/>
    <x v="1"/>
  </r>
  <r>
    <d v="2019-11-23T00:00:00"/>
    <n v="73"/>
    <n v="60.17"/>
    <n v="69.44"/>
    <n v="59.01"/>
    <s v="19/11/2019"/>
    <x v="6"/>
    <n v="11"/>
    <n v="23"/>
    <s v="11-23"/>
    <x v="1"/>
  </r>
  <r>
    <d v="2019-11-24T00:00:00"/>
    <n v="75"/>
    <n v="62.18"/>
    <n v="62.2"/>
    <n v="39.229999999999997"/>
    <s v="19/11/2019"/>
    <x v="6"/>
    <n v="11"/>
    <n v="24"/>
    <s v="11-24"/>
    <x v="1"/>
  </r>
  <r>
    <d v="2019-11-25T00:00:00"/>
    <n v="87"/>
    <n v="62.25"/>
    <n v="62.46"/>
    <n v="48.77"/>
    <s v="19/11/2019"/>
    <x v="6"/>
    <n v="11"/>
    <n v="25"/>
    <s v="11-25"/>
    <x v="1"/>
  </r>
  <r>
    <d v="2019-11-26T00:00:00"/>
    <n v="78"/>
    <n v="62.81"/>
    <n v="62.95"/>
    <n v="47.95"/>
    <s v="26/11/2019"/>
    <x v="6"/>
    <n v="11"/>
    <n v="26"/>
    <s v="11-26"/>
    <x v="1"/>
  </r>
  <r>
    <d v="2019-11-27T00:00:00"/>
    <n v="78"/>
    <n v="64.599999999999994"/>
    <n v="64.95"/>
    <n v="53.68"/>
    <s v="26/11/2019"/>
    <x v="6"/>
    <n v="11"/>
    <n v="27"/>
    <s v="11-27"/>
    <x v="1"/>
  </r>
  <r>
    <d v="2019-11-28T00:00:00"/>
    <n v="77"/>
    <n v="63.21"/>
    <n v="63.27"/>
    <n v="44.94"/>
    <s v="26/11/2019"/>
    <x v="6"/>
    <n v="11"/>
    <n v="28"/>
    <s v="11-28"/>
    <x v="1"/>
  </r>
  <r>
    <d v="2019-11-29T00:00:00"/>
    <n v="99"/>
    <n v="62.69"/>
    <n v="62.77"/>
    <n v="43.69"/>
    <s v="26/11/2019"/>
    <x v="6"/>
    <n v="11"/>
    <n v="29"/>
    <s v="11-29"/>
    <x v="1"/>
  </r>
  <r>
    <d v="2019-11-30T00:00:00"/>
    <n v="79"/>
    <n v="64.14"/>
    <n v="64.239999999999995"/>
    <n v="44.63"/>
    <s v="26/11/2019"/>
    <x v="6"/>
    <n v="11"/>
    <n v="30"/>
    <s v="11-30"/>
    <x v="1"/>
  </r>
  <r>
    <d v="2019-12-01T00:00:00"/>
    <n v="84"/>
    <n v="61.94"/>
    <n v="61.97"/>
    <n v="30.85"/>
    <s v="26/11/2019"/>
    <x v="6"/>
    <n v="12"/>
    <n v="1"/>
    <s v="12-01"/>
    <x v="1"/>
  </r>
  <r>
    <d v="2019-12-02T00:00:00"/>
    <n v="109"/>
    <n v="66.28"/>
    <n v="66.430000000000007"/>
    <n v="51.72"/>
    <s v="26/11/2019"/>
    <x v="6"/>
    <n v="12"/>
    <n v="2"/>
    <s v="12-02"/>
    <x v="1"/>
  </r>
  <r>
    <d v="2019-12-03T00:00:00"/>
    <n v="82"/>
    <n v="61.11"/>
    <n v="61.48"/>
    <n v="50.56"/>
    <s v="03/12/2019"/>
    <x v="6"/>
    <n v="12"/>
    <n v="3"/>
    <s v="12-03"/>
    <x v="1"/>
  </r>
  <r>
    <d v="2019-12-04T00:00:00"/>
    <n v="71"/>
    <n v="61.57"/>
    <n v="64.45"/>
    <n v="56.82"/>
    <s v="03/12/2019"/>
    <x v="6"/>
    <n v="12"/>
    <n v="4"/>
    <s v="12-04"/>
    <x v="1"/>
  </r>
  <r>
    <d v="2019-12-05T00:00:00"/>
    <n v="75"/>
    <n v="61.84"/>
    <n v="62.17"/>
    <n v="48.87"/>
    <s v="03/12/2019"/>
    <x v="6"/>
    <n v="12"/>
    <n v="5"/>
    <s v="12-05"/>
    <x v="1"/>
  </r>
  <r>
    <d v="2019-12-06T00:00:00"/>
    <n v="92"/>
    <n v="63.22"/>
    <n v="63.5"/>
    <n v="51.54"/>
    <s v="03/12/2019"/>
    <x v="6"/>
    <n v="12"/>
    <n v="6"/>
    <s v="12-06"/>
    <x v="1"/>
  </r>
  <r>
    <d v="2019-12-07T00:00:00"/>
    <n v="66"/>
    <n v="60.99"/>
    <n v="61.54"/>
    <n v="51.35"/>
    <s v="03/12/2019"/>
    <x v="6"/>
    <n v="12"/>
    <n v="7"/>
    <s v="12-07"/>
    <x v="1"/>
  </r>
  <r>
    <d v="2019-12-08T00:00:00"/>
    <n v="68"/>
    <n v="62.16"/>
    <n v="62.23"/>
    <n v="42.52"/>
    <s v="03/12/2019"/>
    <x v="6"/>
    <n v="12"/>
    <n v="8"/>
    <s v="12-08"/>
    <x v="1"/>
  </r>
  <r>
    <d v="2019-12-09T00:00:00"/>
    <n v="98"/>
    <n v="63.48"/>
    <n v="63.57"/>
    <n v="46.88"/>
    <s v="03/12/2019"/>
    <x v="6"/>
    <n v="12"/>
    <n v="9"/>
    <s v="12-09"/>
    <x v="1"/>
  </r>
  <r>
    <d v="2019-12-10T00:00:00"/>
    <n v="75"/>
    <n v="61.15"/>
    <n v="61.33"/>
    <n v="47.33"/>
    <s v="10/12/2019"/>
    <x v="6"/>
    <n v="12"/>
    <n v="10"/>
    <s v="12-10"/>
    <x v="1"/>
  </r>
  <r>
    <d v="2019-12-11T00:00:00"/>
    <n v="78"/>
    <n v="60.46"/>
    <n v="61.19"/>
    <n v="52.44"/>
    <s v="10/12/2019"/>
    <x v="6"/>
    <n v="12"/>
    <n v="11"/>
    <s v="12-11"/>
    <x v="1"/>
  </r>
  <r>
    <d v="2019-12-12T00:00:00"/>
    <n v="80"/>
    <n v="62.44"/>
    <n v="62.68"/>
    <n v="48.96"/>
    <s v="10/12/2019"/>
    <x v="6"/>
    <n v="12"/>
    <n v="12"/>
    <s v="12-12"/>
    <x v="1"/>
  </r>
  <r>
    <d v="2019-12-13T00:00:00"/>
    <n v="74"/>
    <n v="61.91"/>
    <n v="62.85"/>
    <n v="53.14"/>
    <s v="10/12/2019"/>
    <x v="6"/>
    <n v="12"/>
    <n v="13"/>
    <s v="12-13"/>
    <x v="1"/>
  </r>
  <r>
    <d v="2019-12-14T00:00:00"/>
    <n v="71"/>
    <n v="63.24"/>
    <n v="63.32"/>
    <n v="42.84"/>
    <s v="10/12/2019"/>
    <x v="6"/>
    <n v="12"/>
    <n v="14"/>
    <s v="12-14"/>
    <x v="1"/>
  </r>
  <r>
    <d v="2019-12-15T00:00:00"/>
    <n v="80"/>
    <n v="62.86"/>
    <n v="65.209999999999994"/>
    <n v="53.28"/>
    <s v="10/12/2019"/>
    <x v="6"/>
    <n v="12"/>
    <n v="15"/>
    <s v="12-15"/>
    <x v="1"/>
  </r>
  <r>
    <d v="2019-12-16T00:00:00"/>
    <n v="84"/>
    <n v="62.94"/>
    <n v="65.260000000000005"/>
    <n v="53.41"/>
    <s v="10/12/2019"/>
    <x v="6"/>
    <n v="12"/>
    <n v="16"/>
    <s v="12-16"/>
    <x v="1"/>
  </r>
  <r>
    <d v="2019-12-17T00:00:00"/>
    <n v="74"/>
    <n v="61.62"/>
    <n v="64.430000000000007"/>
    <n v="51.76"/>
    <s v="17/12/2019"/>
    <x v="6"/>
    <n v="12"/>
    <n v="17"/>
    <s v="12-17"/>
    <x v="1"/>
  </r>
  <r>
    <d v="2019-12-18T00:00:00"/>
    <n v="72"/>
    <n v="61.97"/>
    <n v="64.819999999999993"/>
    <n v="52.47"/>
    <s v="17/12/2019"/>
    <x v="6"/>
    <n v="12"/>
    <n v="18"/>
    <s v="12-18"/>
    <x v="1"/>
  </r>
  <r>
    <d v="2019-12-19T00:00:00"/>
    <n v="103"/>
    <n v="65.599999999999994"/>
    <n v="66.989999999999995"/>
    <n v="52.56"/>
    <s v="17/12/2019"/>
    <x v="6"/>
    <n v="12"/>
    <n v="19"/>
    <s v="12-19"/>
    <x v="1"/>
  </r>
  <r>
    <d v="2019-12-20T00:00:00"/>
    <n v="117"/>
    <n v="66.040000000000006"/>
    <n v="67.25"/>
    <n v="51.92"/>
    <s v="17/12/2019"/>
    <x v="6"/>
    <n v="12"/>
    <n v="20"/>
    <s v="12-20"/>
    <x v="1"/>
  </r>
  <r>
    <d v="2019-12-21T00:00:00"/>
    <n v="105"/>
    <n v="63.9"/>
    <n v="65.739999999999995"/>
    <n v="51.96"/>
    <s v="17/12/2019"/>
    <x v="6"/>
    <n v="12"/>
    <n v="21"/>
    <s v="12-21"/>
    <x v="1"/>
  </r>
  <r>
    <d v="2019-12-22T00:00:00"/>
    <n v="106"/>
    <n v="65.7"/>
    <n v="67.17"/>
    <n v="55.46"/>
    <s v="17/12/2019"/>
    <x v="6"/>
    <n v="12"/>
    <n v="22"/>
    <s v="12-22"/>
    <x v="1"/>
  </r>
  <r>
    <d v="2019-12-23T00:00:00"/>
    <n v="108"/>
    <n v="66.64"/>
    <n v="67.8"/>
    <n v="53.67"/>
    <s v="17/12/2019"/>
    <x v="6"/>
    <n v="12"/>
    <n v="23"/>
    <s v="12-23"/>
    <x v="1"/>
  </r>
  <r>
    <d v="2019-12-24T00:00:00"/>
    <n v="65"/>
    <n v="62.21"/>
    <n v="64.709999999999994"/>
    <n v="51.74"/>
    <s v="24/12/2019"/>
    <x v="6"/>
    <n v="12"/>
    <n v="24"/>
    <s v="12-24"/>
    <x v="1"/>
  </r>
  <r>
    <d v="2019-12-25T00:00:00"/>
    <n v="10"/>
    <n v="61.42"/>
    <n v="61.42"/>
    <n v="0"/>
    <s v="24/12/2019"/>
    <x v="6"/>
    <n v="12"/>
    <n v="25"/>
    <s v="12-25"/>
    <x v="0"/>
  </r>
  <r>
    <d v="2019-12-26T00:00:00"/>
    <n v="78"/>
    <n v="62.2"/>
    <n v="64.72"/>
    <n v="51.19"/>
    <s v="24/12/2019"/>
    <x v="6"/>
    <n v="12"/>
    <n v="26"/>
    <s v="12-26"/>
    <x v="1"/>
  </r>
  <r>
    <d v="2019-12-27T00:00:00"/>
    <n v="82"/>
    <n v="62.62"/>
    <n v="65.05"/>
    <n v="52.53"/>
    <s v="24/12/2019"/>
    <x v="6"/>
    <n v="12"/>
    <n v="27"/>
    <s v="12-27"/>
    <x v="1"/>
  </r>
  <r>
    <d v="2019-12-28T00:00:00"/>
    <n v="64"/>
    <n v="61.47"/>
    <n v="64.650000000000006"/>
    <n v="53.01"/>
    <s v="24/12/2019"/>
    <x v="6"/>
    <n v="12"/>
    <n v="28"/>
    <s v="12-28"/>
    <x v="1"/>
  </r>
  <r>
    <d v="2019-12-29T00:00:00"/>
    <n v="68"/>
    <n v="61.91"/>
    <n v="64.62"/>
    <n v="51.61"/>
    <s v="24/12/2019"/>
    <x v="6"/>
    <n v="12"/>
    <n v="29"/>
    <s v="12-29"/>
    <x v="1"/>
  </r>
  <r>
    <d v="2019-12-30T00:00:00"/>
    <n v="74"/>
    <n v="62.83"/>
    <n v="65.209999999999994"/>
    <n v="52.23"/>
    <s v="24/12/2019"/>
    <x v="6"/>
    <n v="12"/>
    <n v="30"/>
    <s v="12-30"/>
    <x v="1"/>
  </r>
  <r>
    <d v="2020-01-01T00:00:00"/>
    <n v="73"/>
    <n v="62.59"/>
    <n v="65.02"/>
    <n v="52.11"/>
    <s v="01/01/2020"/>
    <x v="7"/>
    <n v="1"/>
    <n v="1"/>
    <s v="01-01"/>
    <x v="1"/>
  </r>
  <r>
    <d v="2020-01-02T00:00:00"/>
    <n v="81"/>
    <n v="62.31"/>
    <n v="64.930000000000007"/>
    <n v="52.44"/>
    <s v="01/01/2020"/>
    <x v="7"/>
    <n v="1"/>
    <n v="2"/>
    <s v="01-02"/>
    <x v="1"/>
  </r>
  <r>
    <d v="2020-01-03T00:00:00"/>
    <n v="73"/>
    <n v="62.41"/>
    <n v="64.94"/>
    <n v="51.72"/>
    <s v="01/01/2020"/>
    <x v="7"/>
    <n v="1"/>
    <n v="3"/>
    <s v="01-03"/>
    <x v="1"/>
  </r>
  <r>
    <d v="2020-01-04T00:00:00"/>
    <n v="88"/>
    <n v="61.65"/>
    <n v="64.430000000000007"/>
    <n v="51.5"/>
    <s v="01/01/2020"/>
    <x v="7"/>
    <n v="1"/>
    <n v="4"/>
    <s v="01-04"/>
    <x v="1"/>
  </r>
  <r>
    <d v="2020-01-05T00:00:00"/>
    <n v="95"/>
    <n v="62.85"/>
    <n v="65.12"/>
    <n v="51.95"/>
    <s v="01/01/2020"/>
    <x v="7"/>
    <n v="1"/>
    <n v="5"/>
    <s v="01-05"/>
    <x v="1"/>
  </r>
  <r>
    <d v="2020-01-06T00:00:00"/>
    <n v="84"/>
    <n v="64.47"/>
    <n v="66.209999999999994"/>
    <n v="52.44"/>
    <s v="01/01/2020"/>
    <x v="7"/>
    <n v="1"/>
    <n v="6"/>
    <s v="01-06"/>
    <x v="1"/>
  </r>
  <r>
    <d v="2020-01-07T00:00:00"/>
    <n v="82"/>
    <n v="63.57"/>
    <n v="63.78"/>
    <n v="47.42"/>
    <s v="01/01/2020"/>
    <x v="7"/>
    <n v="1"/>
    <n v="7"/>
    <s v="01-07"/>
    <x v="1"/>
  </r>
  <r>
    <d v="2020-01-08T00:00:00"/>
    <n v="67"/>
    <n v="61.09"/>
    <n v="62.69"/>
    <n v="53.22"/>
    <s v="08/01/2020"/>
    <x v="7"/>
    <n v="1"/>
    <n v="8"/>
    <s v="01-08"/>
    <x v="1"/>
  </r>
  <r>
    <d v="2020-01-09T00:00:00"/>
    <n v="92"/>
    <n v="62.08"/>
    <n v="62.4"/>
    <n v="50.68"/>
    <s v="08/01/2020"/>
    <x v="7"/>
    <n v="1"/>
    <n v="9"/>
    <s v="01-09"/>
    <x v="1"/>
  </r>
  <r>
    <d v="2020-01-10T00:00:00"/>
    <n v="54"/>
    <n v="60.42"/>
    <n v="60.76"/>
    <n v="42.39"/>
    <s v="08/01/2020"/>
    <x v="7"/>
    <n v="1"/>
    <n v="10"/>
    <s v="01-10"/>
    <x v="0"/>
  </r>
  <r>
    <d v="2020-01-11T00:00:00"/>
    <n v="51"/>
    <n v="59.61"/>
    <n v="59.65"/>
    <n v="39.28"/>
    <s v="08/01/2020"/>
    <x v="7"/>
    <n v="1"/>
    <n v="11"/>
    <s v="01-11"/>
    <x v="0"/>
  </r>
  <r>
    <d v="2020-01-12T00:00:00"/>
    <n v="87"/>
    <n v="63.28"/>
    <n v="63.43"/>
    <n v="48.93"/>
    <s v="08/01/2020"/>
    <x v="7"/>
    <n v="1"/>
    <n v="12"/>
    <s v="01-12"/>
    <x v="1"/>
  </r>
  <r>
    <d v="2020-01-13T00:00:00"/>
    <n v="53"/>
    <n v="62.12"/>
    <n v="62.26"/>
    <n v="47.29"/>
    <s v="08/01/2020"/>
    <x v="7"/>
    <n v="1"/>
    <n v="13"/>
    <s v="01-13"/>
    <x v="0"/>
  </r>
  <r>
    <d v="2020-01-14T00:00:00"/>
    <n v="59"/>
    <n v="60.77"/>
    <n v="60.96"/>
    <n v="45.75"/>
    <s v="08/01/2020"/>
    <x v="7"/>
    <n v="1"/>
    <n v="14"/>
    <s v="01-14"/>
    <x v="0"/>
  </r>
  <r>
    <d v="2020-01-15T00:00:00"/>
    <n v="69"/>
    <n v="61.5"/>
    <n v="61.65"/>
    <n v="47.11"/>
    <s v="15/01/2020"/>
    <x v="7"/>
    <n v="1"/>
    <n v="15"/>
    <s v="01-15"/>
    <x v="1"/>
  </r>
  <r>
    <d v="2020-01-16T00:00:00"/>
    <n v="74"/>
    <n v="61.82"/>
    <n v="62"/>
    <n v="48.2"/>
    <s v="15/01/2020"/>
    <x v="7"/>
    <n v="1"/>
    <n v="16"/>
    <s v="01-16"/>
    <x v="1"/>
  </r>
  <r>
    <d v="2020-01-17T00:00:00"/>
    <n v="59"/>
    <n v="62.23"/>
    <n v="62.38"/>
    <n v="44.44"/>
    <s v="15/01/2020"/>
    <x v="7"/>
    <n v="1"/>
    <n v="17"/>
    <s v="01-17"/>
    <x v="0"/>
  </r>
  <r>
    <d v="2020-01-18T00:00:00"/>
    <n v="68"/>
    <n v="61.82"/>
    <n v="61.95"/>
    <n v="46.6"/>
    <s v="15/01/2020"/>
    <x v="7"/>
    <n v="1"/>
    <n v="18"/>
    <s v="01-18"/>
    <x v="1"/>
  </r>
  <r>
    <d v="2020-01-19T00:00:00"/>
    <n v="87"/>
    <n v="63.19"/>
    <n v="63.37"/>
    <n v="46.73"/>
    <s v="15/01/2020"/>
    <x v="7"/>
    <n v="1"/>
    <n v="19"/>
    <s v="01-19"/>
    <x v="1"/>
  </r>
  <r>
    <d v="2020-01-20T00:00:00"/>
    <n v="62"/>
    <n v="61.49"/>
    <n v="61.68"/>
    <n v="47.94"/>
    <s v="15/01/2020"/>
    <x v="7"/>
    <n v="1"/>
    <n v="20"/>
    <s v="01-20"/>
    <x v="1"/>
  </r>
  <r>
    <d v="2020-01-21T00:00:00"/>
    <n v="59"/>
    <n v="60.31"/>
    <n v="60.89"/>
    <n v="50.84"/>
    <s v="15/01/2020"/>
    <x v="7"/>
    <n v="1"/>
    <n v="21"/>
    <s v="01-21"/>
    <x v="0"/>
  </r>
  <r>
    <d v="2020-01-22T00:00:00"/>
    <n v="73"/>
    <n v="61.92"/>
    <n v="62.14"/>
    <n v="49.15"/>
    <s v="22/01/2020"/>
    <x v="7"/>
    <n v="1"/>
    <n v="22"/>
    <s v="01-22"/>
    <x v="1"/>
  </r>
  <r>
    <d v="2020-01-23T00:00:00"/>
    <n v="85"/>
    <n v="62.2"/>
    <n v="62.35"/>
    <n v="47.61"/>
    <s v="22/01/2020"/>
    <x v="7"/>
    <n v="1"/>
    <n v="23"/>
    <s v="01-23"/>
    <x v="1"/>
  </r>
  <r>
    <d v="2020-01-24T00:00:00"/>
    <n v="50"/>
    <n v="61.09"/>
    <n v="61.34"/>
    <n v="44.36"/>
    <s v="22/01/2020"/>
    <x v="7"/>
    <n v="1"/>
    <n v="24"/>
    <s v="01-24"/>
    <x v="0"/>
  </r>
  <r>
    <d v="2020-01-25T00:00:00"/>
    <n v="65"/>
    <n v="62.63"/>
    <n v="62.64"/>
    <n v="36.42"/>
    <s v="22/01/2020"/>
    <x v="7"/>
    <n v="1"/>
    <n v="25"/>
    <s v="01-25"/>
    <x v="1"/>
  </r>
  <r>
    <d v="2020-01-26T00:00:00"/>
    <n v="92"/>
    <n v="63.06"/>
    <n v="63.15"/>
    <n v="46.37"/>
    <s v="22/01/2020"/>
    <x v="7"/>
    <n v="1"/>
    <n v="26"/>
    <s v="01-26"/>
    <x v="1"/>
  </r>
  <r>
    <d v="2020-01-27T00:00:00"/>
    <n v="95"/>
    <n v="65.099999999999994"/>
    <n v="65.180000000000007"/>
    <n v="46.99"/>
    <s v="22/01/2020"/>
    <x v="7"/>
    <n v="1"/>
    <n v="27"/>
    <s v="01-27"/>
    <x v="1"/>
  </r>
  <r>
    <d v="2020-01-28T00:00:00"/>
    <n v="75"/>
    <n v="61.12"/>
    <n v="61.56"/>
    <n v="48.31"/>
    <s v="22/01/2020"/>
    <x v="7"/>
    <n v="1"/>
    <n v="28"/>
    <s v="01-28"/>
    <x v="1"/>
  </r>
  <r>
    <d v="2020-01-29T00:00:00"/>
    <n v="66"/>
    <n v="62.27"/>
    <n v="62.39"/>
    <n v="46.63"/>
    <s v="29/01/2020"/>
    <x v="7"/>
    <n v="1"/>
    <n v="29"/>
    <s v="01-29"/>
    <x v="1"/>
  </r>
  <r>
    <d v="2020-01-30T00:00:00"/>
    <n v="90"/>
    <n v="62.58"/>
    <n v="62.64"/>
    <n v="43.01"/>
    <s v="29/01/2020"/>
    <x v="7"/>
    <n v="1"/>
    <n v="30"/>
    <s v="01-30"/>
    <x v="1"/>
  </r>
  <r>
    <d v="2020-01-31T00:00:00"/>
    <n v="45"/>
    <n v="53.27"/>
    <n v="55.42"/>
    <n v="45.72"/>
    <s v="29/01/2020"/>
    <x v="7"/>
    <n v="1"/>
    <n v="31"/>
    <s v="01-31"/>
    <x v="0"/>
  </r>
  <r>
    <d v="2020-02-01T00:00:00"/>
    <n v="48"/>
    <n v="60.85"/>
    <n v="60.93"/>
    <n v="35.6"/>
    <s v="29/01/2020"/>
    <x v="7"/>
    <n v="2"/>
    <n v="1"/>
    <s v="02-01"/>
    <x v="0"/>
  </r>
  <r>
    <d v="2020-02-02T00:00:00"/>
    <n v="83"/>
    <n v="61.74"/>
    <n v="61.92"/>
    <n v="47.99"/>
    <s v="29/01/2020"/>
    <x v="7"/>
    <n v="2"/>
    <n v="2"/>
    <s v="02-02"/>
    <x v="1"/>
  </r>
  <r>
    <d v="2020-02-03T00:00:00"/>
    <n v="109"/>
    <n v="62.54"/>
    <n v="62.64"/>
    <n v="44.41"/>
    <s v="29/01/2020"/>
    <x v="7"/>
    <n v="2"/>
    <n v="3"/>
    <s v="02-03"/>
    <x v="1"/>
  </r>
  <r>
    <d v="2020-02-04T00:00:00"/>
    <n v="95"/>
    <n v="64.400000000000006"/>
    <n v="65.540000000000006"/>
    <n v="59.02"/>
    <s v="29/01/2020"/>
    <x v="7"/>
    <n v="2"/>
    <n v="4"/>
    <s v="02-04"/>
    <x v="1"/>
  </r>
  <r>
    <d v="2020-02-05T00:00:00"/>
    <n v="78"/>
    <n v="61.44"/>
    <n v="62.02"/>
    <n v="53"/>
    <s v="05/02/2020"/>
    <x v="7"/>
    <n v="2"/>
    <n v="5"/>
    <s v="02-05"/>
    <x v="1"/>
  </r>
  <r>
    <d v="2020-02-06T00:00:00"/>
    <n v="74"/>
    <n v="60.23"/>
    <n v="60.33"/>
    <n v="43.94"/>
    <s v="05/02/2020"/>
    <x v="7"/>
    <n v="2"/>
    <n v="6"/>
    <s v="02-06"/>
    <x v="1"/>
  </r>
  <r>
    <d v="2020-02-07T00:00:00"/>
    <n v="88"/>
    <n v="61.13"/>
    <n v="61.37"/>
    <n v="46.51"/>
    <s v="05/02/2020"/>
    <x v="7"/>
    <n v="2"/>
    <n v="7"/>
    <s v="02-07"/>
    <x v="1"/>
  </r>
  <r>
    <d v="2020-02-08T00:00:00"/>
    <n v="59"/>
    <n v="60.7"/>
    <n v="61.08"/>
    <n v="47.22"/>
    <s v="05/02/2020"/>
    <x v="7"/>
    <n v="2"/>
    <n v="8"/>
    <s v="02-08"/>
    <x v="0"/>
  </r>
  <r>
    <d v="2020-02-09T00:00:00"/>
    <n v="63"/>
    <n v="60.64"/>
    <n v="60.66"/>
    <n v="37.79"/>
    <s v="05/02/2020"/>
    <x v="7"/>
    <n v="2"/>
    <n v="9"/>
    <s v="02-09"/>
    <x v="1"/>
  </r>
  <r>
    <d v="2020-02-10T00:00:00"/>
    <n v="80"/>
    <n v="62.38"/>
    <n v="62.47"/>
    <n v="44.72"/>
    <s v="05/02/2020"/>
    <x v="7"/>
    <n v="2"/>
    <n v="10"/>
    <s v="02-10"/>
    <x v="1"/>
  </r>
  <r>
    <d v="2020-02-11T00:00:00"/>
    <n v="76"/>
    <n v="60.93"/>
    <n v="61.28"/>
    <n v="50.2"/>
    <s v="05/02/2020"/>
    <x v="7"/>
    <n v="2"/>
    <n v="11"/>
    <s v="02-11"/>
    <x v="1"/>
  </r>
  <r>
    <d v="2020-02-12T00:00:00"/>
    <n v="77"/>
    <n v="61.6"/>
    <n v="62.31"/>
    <n v="53.16"/>
    <s v="12/02/2020"/>
    <x v="7"/>
    <n v="2"/>
    <n v="12"/>
    <s v="02-12"/>
    <x v="1"/>
  </r>
  <r>
    <d v="2020-02-13T00:00:00"/>
    <n v="74"/>
    <n v="60.79"/>
    <n v="60.95"/>
    <n v="43.74"/>
    <s v="12/02/2020"/>
    <x v="7"/>
    <n v="2"/>
    <n v="13"/>
    <s v="02-13"/>
    <x v="1"/>
  </r>
  <r>
    <d v="2020-02-14T00:00:00"/>
    <n v="92"/>
    <n v="62.12"/>
    <n v="62.22"/>
    <n v="45.88"/>
    <s v="12/02/2020"/>
    <x v="7"/>
    <n v="2"/>
    <n v="14"/>
    <s v="02-14"/>
    <x v="1"/>
  </r>
  <r>
    <d v="2020-02-15T00:00:00"/>
    <n v="64"/>
    <n v="60.55"/>
    <n v="60.82"/>
    <n v="41.74"/>
    <s v="12/02/2020"/>
    <x v="7"/>
    <n v="2"/>
    <n v="15"/>
    <s v="02-15"/>
    <x v="1"/>
  </r>
  <r>
    <d v="2020-02-16T00:00:00"/>
    <n v="65"/>
    <n v="61.35"/>
    <n v="61.53"/>
    <n v="47.67"/>
    <s v="12/02/2020"/>
    <x v="7"/>
    <n v="2"/>
    <n v="16"/>
    <s v="02-16"/>
    <x v="1"/>
  </r>
  <r>
    <d v="2020-02-17T00:00:00"/>
    <n v="89"/>
    <n v="62.87"/>
    <n v="62.92"/>
    <n v="42.91"/>
    <s v="12/02/2020"/>
    <x v="7"/>
    <n v="2"/>
    <n v="17"/>
    <s v="02-17"/>
    <x v="1"/>
  </r>
  <r>
    <d v="2020-02-18T00:00:00"/>
    <n v="79"/>
    <n v="62.33"/>
    <n v="62.67"/>
    <n v="51.48"/>
    <s v="12/02/2020"/>
    <x v="7"/>
    <n v="2"/>
    <n v="18"/>
    <s v="02-18"/>
    <x v="1"/>
  </r>
  <r>
    <d v="2020-02-19T00:00:00"/>
    <n v="60"/>
    <n v="60.59"/>
    <n v="61.27"/>
    <n v="47.29"/>
    <s v="19/02/2020"/>
    <x v="7"/>
    <n v="2"/>
    <n v="19"/>
    <s v="02-19"/>
    <x v="0"/>
  </r>
  <r>
    <d v="2020-02-20T00:00:00"/>
    <n v="72"/>
    <n v="60.24"/>
    <n v="60.32"/>
    <n v="42.8"/>
    <s v="19/02/2020"/>
    <x v="7"/>
    <n v="2"/>
    <n v="20"/>
    <s v="02-20"/>
    <x v="1"/>
  </r>
  <r>
    <d v="2020-02-21T00:00:00"/>
    <n v="82"/>
    <n v="61.4"/>
    <n v="61.52"/>
    <n v="45.65"/>
    <s v="19/02/2020"/>
    <x v="7"/>
    <n v="2"/>
    <n v="21"/>
    <s v="02-21"/>
    <x v="1"/>
  </r>
  <r>
    <d v="2020-02-22T00:00:00"/>
    <n v="46"/>
    <n v="60.19"/>
    <n v="60.26"/>
    <n v="41.99"/>
    <s v="19/02/2020"/>
    <x v="7"/>
    <n v="2"/>
    <n v="22"/>
    <s v="02-22"/>
    <x v="0"/>
  </r>
  <r>
    <d v="2020-02-23T00:00:00"/>
    <n v="81"/>
    <n v="61.36"/>
    <n v="61.42"/>
    <n v="37.590000000000003"/>
    <s v="19/02/2020"/>
    <x v="7"/>
    <n v="2"/>
    <n v="23"/>
    <s v="02-23"/>
    <x v="1"/>
  </r>
  <r>
    <d v="2020-02-24T00:00:00"/>
    <n v="90"/>
    <n v="64.14"/>
    <n v="64.489999999999995"/>
    <n v="47.91"/>
    <s v="19/02/2020"/>
    <x v="7"/>
    <n v="2"/>
    <n v="24"/>
    <s v="02-24"/>
    <x v="1"/>
  </r>
  <r>
    <d v="2020-02-25T00:00:00"/>
    <n v="68"/>
    <n v="60.92"/>
    <n v="60.97"/>
    <n v="41.96"/>
    <s v="19/02/2020"/>
    <x v="7"/>
    <n v="2"/>
    <n v="25"/>
    <s v="02-25"/>
    <x v="1"/>
  </r>
  <r>
    <d v="2020-05-06T00:00:00"/>
    <m/>
    <m/>
    <m/>
    <m/>
    <s v="06/05/2020"/>
    <x v="7"/>
    <n v="5"/>
    <n v="6"/>
    <s v="05-06"/>
    <x v="2"/>
  </r>
  <r>
    <d v="2020-05-07T00:00:00"/>
    <m/>
    <m/>
    <m/>
    <m/>
    <s v="06/05/2020"/>
    <x v="7"/>
    <n v="5"/>
    <n v="7"/>
    <s v="05-07"/>
    <x v="2"/>
  </r>
  <r>
    <d v="2020-05-08T00:00:00"/>
    <m/>
    <m/>
    <m/>
    <m/>
    <s v="06/05/2020"/>
    <x v="7"/>
    <n v="5"/>
    <n v="8"/>
    <s v="05-08"/>
    <x v="2"/>
  </r>
  <r>
    <d v="2020-05-09T00:00:00"/>
    <m/>
    <m/>
    <m/>
    <m/>
    <s v="06/05/2020"/>
    <x v="7"/>
    <n v="5"/>
    <n v="9"/>
    <s v="05-09"/>
    <x v="2"/>
  </r>
  <r>
    <d v="2020-05-10T00:00:00"/>
    <m/>
    <m/>
    <m/>
    <m/>
    <s v="06/05/2020"/>
    <x v="7"/>
    <n v="5"/>
    <n v="10"/>
    <s v="05-10"/>
    <x v="2"/>
  </r>
  <r>
    <d v="2020-05-11T00:00:00"/>
    <m/>
    <m/>
    <m/>
    <m/>
    <s v="06/05/2020"/>
    <x v="7"/>
    <n v="5"/>
    <n v="11"/>
    <s v="05-11"/>
    <x v="2"/>
  </r>
  <r>
    <d v="2020-05-12T00:00:00"/>
    <m/>
    <m/>
    <m/>
    <m/>
    <s v="06/05/2020"/>
    <x v="7"/>
    <n v="5"/>
    <n v="12"/>
    <s v="05-12"/>
    <x v="2"/>
  </r>
  <r>
    <d v="2020-05-13T00:00:00"/>
    <m/>
    <m/>
    <m/>
    <m/>
    <s v="13/05/2020"/>
    <x v="7"/>
    <n v="5"/>
    <n v="13"/>
    <s v="05-13"/>
    <x v="2"/>
  </r>
  <r>
    <d v="2020-05-14T00:00:00"/>
    <m/>
    <m/>
    <m/>
    <m/>
    <s v="13/05/2020"/>
    <x v="7"/>
    <n v="5"/>
    <n v="14"/>
    <s v="05-14"/>
    <x v="2"/>
  </r>
  <r>
    <d v="2020-05-15T00:00:00"/>
    <m/>
    <m/>
    <m/>
    <m/>
    <s v="13/05/2020"/>
    <x v="7"/>
    <n v="5"/>
    <n v="15"/>
    <s v="05-15"/>
    <x v="2"/>
  </r>
  <r>
    <d v="2020-05-16T00:00:00"/>
    <m/>
    <m/>
    <m/>
    <m/>
    <s v="13/05/2020"/>
    <x v="7"/>
    <n v="5"/>
    <n v="16"/>
    <s v="05-16"/>
    <x v="2"/>
  </r>
  <r>
    <d v="2020-05-17T00:00:00"/>
    <m/>
    <m/>
    <m/>
    <m/>
    <s v="13/05/2020"/>
    <x v="7"/>
    <n v="5"/>
    <n v="17"/>
    <s v="05-17"/>
    <x v="2"/>
  </r>
  <r>
    <d v="2020-05-18T00:00:00"/>
    <m/>
    <m/>
    <m/>
    <m/>
    <s v="13/05/2020"/>
    <x v="7"/>
    <n v="5"/>
    <n v="18"/>
    <s v="05-18"/>
    <x v="2"/>
  </r>
  <r>
    <d v="2020-05-19T00:00:00"/>
    <m/>
    <m/>
    <m/>
    <m/>
    <s v="13/05/2020"/>
    <x v="7"/>
    <n v="5"/>
    <n v="19"/>
    <s v="05-19"/>
    <x v="2"/>
  </r>
  <r>
    <d v="2020-05-20T00:00:00"/>
    <m/>
    <m/>
    <m/>
    <m/>
    <s v="20/05/2020"/>
    <x v="7"/>
    <n v="5"/>
    <n v="20"/>
    <s v="05-20"/>
    <x v="2"/>
  </r>
  <r>
    <d v="2020-05-21T00:00:00"/>
    <m/>
    <m/>
    <m/>
    <m/>
    <s v="20/05/2020"/>
    <x v="7"/>
    <n v="5"/>
    <n v="21"/>
    <s v="05-21"/>
    <x v="2"/>
  </r>
  <r>
    <d v="2020-05-22T00:00:00"/>
    <m/>
    <m/>
    <m/>
    <m/>
    <s v="20/05/2020"/>
    <x v="7"/>
    <n v="5"/>
    <n v="22"/>
    <s v="05-22"/>
    <x v="2"/>
  </r>
  <r>
    <d v="2020-05-23T00:00:00"/>
    <m/>
    <m/>
    <m/>
    <m/>
    <s v="20/05/2020"/>
    <x v="7"/>
    <n v="5"/>
    <n v="23"/>
    <s v="05-23"/>
    <x v="2"/>
  </r>
  <r>
    <d v="2020-05-24T00:00:00"/>
    <m/>
    <m/>
    <m/>
    <m/>
    <s v="20/05/2020"/>
    <x v="7"/>
    <n v="5"/>
    <n v="24"/>
    <s v="05-24"/>
    <x v="2"/>
  </r>
  <r>
    <d v="2020-05-25T00:00:00"/>
    <m/>
    <m/>
    <m/>
    <m/>
    <s v="20/05/2020"/>
    <x v="7"/>
    <n v="5"/>
    <n v="25"/>
    <s v="05-25"/>
    <x v="2"/>
  </r>
  <r>
    <d v="2020-05-26T00:00:00"/>
    <m/>
    <m/>
    <m/>
    <m/>
    <s v="20/05/2020"/>
    <x v="7"/>
    <n v="5"/>
    <n v="26"/>
    <s v="05-26"/>
    <x v="2"/>
  </r>
  <r>
    <d v="2020-05-27T00:00:00"/>
    <m/>
    <m/>
    <m/>
    <m/>
    <s v="27/05/2020"/>
    <x v="7"/>
    <n v="5"/>
    <n v="27"/>
    <s v="05-27"/>
    <x v="2"/>
  </r>
  <r>
    <d v="2020-05-28T00:00:00"/>
    <m/>
    <m/>
    <m/>
    <m/>
    <s v="27/05/2020"/>
    <x v="7"/>
    <n v="5"/>
    <n v="28"/>
    <s v="05-28"/>
    <x v="2"/>
  </r>
  <r>
    <d v="2020-05-29T00:00:00"/>
    <m/>
    <m/>
    <m/>
    <m/>
    <s v="27/05/2020"/>
    <x v="7"/>
    <n v="5"/>
    <n v="29"/>
    <s v="05-29"/>
    <x v="2"/>
  </r>
  <r>
    <d v="2020-05-30T00:00:00"/>
    <m/>
    <m/>
    <m/>
    <m/>
    <s v="27/05/2020"/>
    <x v="7"/>
    <n v="5"/>
    <n v="30"/>
    <s v="05-30"/>
    <x v="2"/>
  </r>
  <r>
    <d v="2020-05-31T00:00:00"/>
    <m/>
    <m/>
    <m/>
    <m/>
    <s v="27/05/2020"/>
    <x v="7"/>
    <n v="5"/>
    <n v="31"/>
    <s v="05-31"/>
    <x v="2"/>
  </r>
  <r>
    <d v="2020-06-01T00:00:00"/>
    <m/>
    <m/>
    <m/>
    <m/>
    <s v="27/05/2020"/>
    <x v="7"/>
    <n v="6"/>
    <n v="1"/>
    <s v="06-01"/>
    <x v="2"/>
  </r>
  <r>
    <d v="2020-06-02T00:00:00"/>
    <m/>
    <m/>
    <m/>
    <m/>
    <s v="27/05/2020"/>
    <x v="7"/>
    <n v="6"/>
    <n v="2"/>
    <s v="06-02"/>
    <x v="2"/>
  </r>
  <r>
    <d v="2020-06-03T00:00:00"/>
    <m/>
    <m/>
    <m/>
    <m/>
    <s v="03/06/2020"/>
    <x v="7"/>
    <n v="6"/>
    <n v="3"/>
    <s v="06-03"/>
    <x v="2"/>
  </r>
  <r>
    <d v="2020-06-04T00:00:00"/>
    <m/>
    <m/>
    <m/>
    <m/>
    <s v="03/06/2020"/>
    <x v="7"/>
    <n v="6"/>
    <n v="4"/>
    <s v="06-04"/>
    <x v="2"/>
  </r>
  <r>
    <d v="2020-06-05T00:00:00"/>
    <m/>
    <m/>
    <m/>
    <m/>
    <s v="03/06/2020"/>
    <x v="7"/>
    <n v="6"/>
    <n v="5"/>
    <s v="06-05"/>
    <x v="2"/>
  </r>
  <r>
    <d v="2020-06-06T00:00:00"/>
    <m/>
    <m/>
    <m/>
    <m/>
    <s v="03/06/2020"/>
    <x v="7"/>
    <n v="6"/>
    <n v="6"/>
    <s v="06-06"/>
    <x v="2"/>
  </r>
  <r>
    <d v="2020-06-07T00:00:00"/>
    <m/>
    <m/>
    <m/>
    <m/>
    <s v="03/06/2020"/>
    <x v="7"/>
    <n v="6"/>
    <n v="7"/>
    <s v="06-07"/>
    <x v="2"/>
  </r>
  <r>
    <d v="2020-06-08T00:00:00"/>
    <m/>
    <m/>
    <m/>
    <m/>
    <s v="03/06/2020"/>
    <x v="7"/>
    <n v="6"/>
    <n v="8"/>
    <s v="06-08"/>
    <x v="2"/>
  </r>
  <r>
    <d v="2020-06-09T00:00:00"/>
    <n v="0"/>
    <n v="0"/>
    <n v="40.18"/>
    <n v="40.18"/>
    <s v="03/06/2020"/>
    <x v="7"/>
    <n v="6"/>
    <n v="9"/>
    <s v="06-09"/>
    <x v="1"/>
  </r>
  <r>
    <d v="2020-06-10T00:00:00"/>
    <n v="1"/>
    <n v="34.04"/>
    <n v="48.93"/>
    <n v="48.44"/>
    <s v="10/06/2020"/>
    <x v="7"/>
    <n v="6"/>
    <n v="10"/>
    <s v="06-10"/>
    <x v="0"/>
  </r>
  <r>
    <d v="2020-06-11T00:00:00"/>
    <n v="8"/>
    <n v="44.75"/>
    <n v="50.21"/>
    <n v="48.75"/>
    <s v="10/06/2020"/>
    <x v="7"/>
    <n v="6"/>
    <n v="11"/>
    <s v="06-11"/>
    <x v="0"/>
  </r>
  <r>
    <d v="2020-06-12T00:00:00"/>
    <n v="1"/>
    <n v="40.33"/>
    <n v="47.98"/>
    <n v="46.11"/>
    <s v="10/06/2020"/>
    <x v="7"/>
    <n v="6"/>
    <n v="12"/>
    <s v="06-12"/>
    <x v="0"/>
  </r>
  <r>
    <d v="2020-06-13T00:00:00"/>
    <n v="0"/>
    <n v="0"/>
    <n v="45.69"/>
    <n v="42.49"/>
    <s v="10/06/2020"/>
    <x v="7"/>
    <n v="6"/>
    <n v="13"/>
    <s v="06-13"/>
    <x v="1"/>
  </r>
  <r>
    <d v="2020-06-14T00:00:00"/>
    <n v="5"/>
    <n v="46.23"/>
    <n v="46.54"/>
    <n v="34.869999999999997"/>
    <s v="10/06/2020"/>
    <x v="7"/>
    <n v="6"/>
    <n v="14"/>
    <s v="06-14"/>
    <x v="0"/>
  </r>
  <r>
    <d v="2020-06-15T00:00:00"/>
    <n v="4"/>
    <n v="45.44"/>
    <n v="46.81"/>
    <n v="41.13"/>
    <s v="10/06/2020"/>
    <x v="7"/>
    <n v="6"/>
    <n v="15"/>
    <s v="06-15"/>
    <x v="0"/>
  </r>
  <r>
    <d v="2020-06-16T00:00:00"/>
    <n v="1"/>
    <n v="35.64"/>
    <n v="40.909999999999997"/>
    <n v="39.380000000000003"/>
    <s v="10/06/2020"/>
    <x v="7"/>
    <n v="6"/>
    <n v="16"/>
    <s v="06-16"/>
    <x v="0"/>
  </r>
  <r>
    <d v="2020-06-17T00:00:00"/>
    <n v="9"/>
    <n v="52.11"/>
    <n v="53.3"/>
    <n v="43.13"/>
    <s v="17/06/2020"/>
    <x v="7"/>
    <n v="6"/>
    <n v="17"/>
    <s v="06-17"/>
    <x v="0"/>
  </r>
  <r>
    <d v="2020-06-18T00:00:00"/>
    <n v="1"/>
    <n v="29.54"/>
    <n v="38.24"/>
    <n v="37.61"/>
    <s v="17/06/2020"/>
    <x v="7"/>
    <n v="6"/>
    <n v="18"/>
    <s v="06-18"/>
    <x v="0"/>
  </r>
  <r>
    <d v="2020-06-19T00:00:00"/>
    <n v="11"/>
    <n v="49.12"/>
    <n v="49.61"/>
    <n v="31.37"/>
    <s v="17/06/2020"/>
    <x v="7"/>
    <n v="6"/>
    <n v="19"/>
    <s v="06-19"/>
    <x v="0"/>
  </r>
  <r>
    <d v="2020-06-20T00:00:00"/>
    <n v="0"/>
    <n v="0"/>
    <n v="42.17"/>
    <n v="40.770000000000003"/>
    <s v="17/06/2020"/>
    <x v="7"/>
    <n v="6"/>
    <n v="20"/>
    <s v="06-20"/>
    <x v="1"/>
  </r>
  <r>
    <d v="2020-06-21T00:00:00"/>
    <n v="8"/>
    <n v="49.57"/>
    <n v="52.7"/>
    <n v="42.67"/>
    <s v="17/06/2020"/>
    <x v="7"/>
    <n v="6"/>
    <n v="21"/>
    <s v="06-21"/>
    <x v="0"/>
  </r>
  <r>
    <d v="2020-06-22T00:00:00"/>
    <n v="11"/>
    <n v="51.78"/>
    <n v="52.98"/>
    <n v="40.01"/>
    <s v="17/06/2020"/>
    <x v="7"/>
    <n v="6"/>
    <n v="22"/>
    <s v="06-22"/>
    <x v="0"/>
  </r>
  <r>
    <d v="2020-06-23T00:00:00"/>
    <n v="0"/>
    <n v="0"/>
    <n v="39.68"/>
    <n v="39.68"/>
    <s v="17/06/2020"/>
    <x v="7"/>
    <n v="6"/>
    <n v="23"/>
    <s v="06-23"/>
    <x v="1"/>
  </r>
  <r>
    <d v="2020-06-24T00:00:00"/>
    <n v="18"/>
    <n v="51.68"/>
    <n v="53.4"/>
    <n v="43.16"/>
    <s v="24/06/2020"/>
    <x v="7"/>
    <n v="6"/>
    <n v="24"/>
    <s v="06-24"/>
    <x v="0"/>
  </r>
  <r>
    <d v="2020-06-25T00:00:00"/>
    <n v="8"/>
    <n v="47.5"/>
    <n v="47.83"/>
    <n v="36.43"/>
    <s v="24/06/2020"/>
    <x v="7"/>
    <n v="6"/>
    <n v="25"/>
    <s v="06-25"/>
    <x v="0"/>
  </r>
  <r>
    <d v="2020-06-26T00:00:00"/>
    <n v="13"/>
    <n v="52.08"/>
    <n v="52.27"/>
    <n v="38.72"/>
    <s v="24/06/2020"/>
    <x v="7"/>
    <n v="6"/>
    <n v="26"/>
    <s v="06-26"/>
    <x v="0"/>
  </r>
  <r>
    <d v="2020-06-27T00:00:00"/>
    <n v="1"/>
    <n v="34.54"/>
    <n v="39.44"/>
    <n v="37.74"/>
    <s v="24/06/2020"/>
    <x v="7"/>
    <n v="6"/>
    <n v="27"/>
    <s v="06-27"/>
    <x v="0"/>
  </r>
  <r>
    <d v="2020-06-28T00:00:00"/>
    <n v="5"/>
    <n v="49.26"/>
    <n v="49.26"/>
    <n v="0"/>
    <s v="24/06/2020"/>
    <x v="7"/>
    <n v="6"/>
    <n v="28"/>
    <s v="06-28"/>
    <x v="0"/>
  </r>
  <r>
    <d v="2020-06-29T00:00:00"/>
    <n v="13"/>
    <n v="51.3"/>
    <n v="51.3"/>
    <n v="0"/>
    <s v="24/06/2020"/>
    <x v="7"/>
    <n v="6"/>
    <n v="29"/>
    <s v="06-29"/>
    <x v="0"/>
  </r>
  <r>
    <d v="2020-06-30T00:00:00"/>
    <n v="5"/>
    <n v="45.64"/>
    <n v="47.06"/>
    <n v="41.49"/>
    <s v="24/06/2020"/>
    <x v="7"/>
    <n v="6"/>
    <n v="30"/>
    <s v="06-30"/>
    <x v="0"/>
  </r>
  <r>
    <d v="2020-07-01T00:00:00"/>
    <n v="29"/>
    <n v="55.86"/>
    <n v="56.27"/>
    <n v="45.85"/>
    <s v="01/07/2020"/>
    <x v="7"/>
    <n v="7"/>
    <n v="1"/>
    <s v="07-01"/>
    <x v="0"/>
  </r>
  <r>
    <d v="2020-07-02T00:00:00"/>
    <n v="18"/>
    <n v="59.16"/>
    <n v="59.37"/>
    <n v="43.34"/>
    <s v="01/07/2020"/>
    <x v="7"/>
    <n v="7"/>
    <n v="2"/>
    <s v="07-02"/>
    <x v="0"/>
  </r>
  <r>
    <d v="2020-07-03T00:00:00"/>
    <n v="9"/>
    <n v="51.2"/>
    <n v="53.08"/>
    <n v="45"/>
    <s v="01/07/2020"/>
    <x v="7"/>
    <n v="7"/>
    <n v="3"/>
    <s v="07-03"/>
    <x v="0"/>
  </r>
  <r>
    <d v="2020-07-04T00:00:00"/>
    <n v="26"/>
    <n v="55.62"/>
    <n v="55.7"/>
    <n v="34.75"/>
    <s v="01/07/2020"/>
    <x v="7"/>
    <n v="7"/>
    <n v="4"/>
    <s v="07-04"/>
    <x v="0"/>
  </r>
  <r>
    <d v="2020-07-05T00:00:00"/>
    <n v="35"/>
    <n v="56.72"/>
    <n v="56.84"/>
    <n v="40.93"/>
    <s v="01/07/2020"/>
    <x v="7"/>
    <n v="7"/>
    <n v="5"/>
    <s v="07-05"/>
    <x v="0"/>
  </r>
  <r>
    <d v="2020-07-06T00:00:00"/>
    <n v="34"/>
    <n v="56"/>
    <n v="56.32"/>
    <n v="44.77"/>
    <s v="01/07/2020"/>
    <x v="7"/>
    <n v="7"/>
    <n v="6"/>
    <s v="07-06"/>
    <x v="0"/>
  </r>
  <r>
    <d v="2020-07-07T00:00:00"/>
    <n v="30"/>
    <n v="55.84"/>
    <n v="56.5"/>
    <n v="47.97"/>
    <s v="01/07/2020"/>
    <x v="7"/>
    <n v="7"/>
    <n v="7"/>
    <s v="07-07"/>
    <x v="0"/>
  </r>
  <r>
    <d v="2020-07-08T00:00:00"/>
    <n v="16"/>
    <n v="53.18"/>
    <n v="54.84"/>
    <n v="49.54"/>
    <s v="08/07/2020"/>
    <x v="7"/>
    <n v="7"/>
    <n v="8"/>
    <s v="07-08"/>
    <x v="0"/>
  </r>
  <r>
    <d v="2020-07-09T00:00:00"/>
    <n v="20"/>
    <n v="52.73"/>
    <n v="55.12"/>
    <n v="51.38"/>
    <s v="08/07/2020"/>
    <x v="7"/>
    <n v="7"/>
    <n v="9"/>
    <s v="07-09"/>
    <x v="0"/>
  </r>
  <r>
    <d v="2020-07-10T00:00:00"/>
    <n v="29"/>
    <n v="55.29"/>
    <n v="57.81"/>
    <n v="54.26"/>
    <s v="08/07/2020"/>
    <x v="7"/>
    <n v="7"/>
    <n v="10"/>
    <s v="07-10"/>
    <x v="0"/>
  </r>
  <r>
    <d v="2020-07-11T00:00:00"/>
    <n v="26"/>
    <n v="56.14"/>
    <n v="58.76"/>
    <n v="55.32"/>
    <s v="08/07/2020"/>
    <x v="7"/>
    <n v="7"/>
    <n v="11"/>
    <s v="07-11"/>
    <x v="0"/>
  </r>
  <r>
    <d v="2020-07-12T00:00:00"/>
    <n v="27"/>
    <n v="55.16"/>
    <n v="57.84"/>
    <n v="54.47"/>
    <s v="08/07/2020"/>
    <x v="7"/>
    <n v="7"/>
    <n v="12"/>
    <s v="07-12"/>
    <x v="0"/>
  </r>
  <r>
    <d v="2020-07-13T00:00:00"/>
    <n v="25"/>
    <n v="55.41"/>
    <n v="57.15"/>
    <n v="52.32"/>
    <s v="08/07/2020"/>
    <x v="7"/>
    <n v="7"/>
    <n v="13"/>
    <s v="07-13"/>
    <x v="0"/>
  </r>
  <r>
    <d v="2020-07-14T00:00:00"/>
    <n v="21"/>
    <n v="53.56"/>
    <n v="57.26"/>
    <n v="54.85"/>
    <s v="08/07/2020"/>
    <x v="7"/>
    <n v="7"/>
    <n v="14"/>
    <s v="07-14"/>
    <x v="0"/>
  </r>
  <r>
    <d v="2020-07-15T00:00:00"/>
    <n v="26"/>
    <n v="55.56"/>
    <n v="58.76"/>
    <n v="55.78"/>
    <s v="15/07/2020"/>
    <x v="7"/>
    <n v="7"/>
    <n v="15"/>
    <s v="07-15"/>
    <x v="0"/>
  </r>
  <r>
    <d v="2020-07-16T00:00:00"/>
    <n v="44"/>
    <n v="57.88"/>
    <n v="59.79"/>
    <n v="55.31"/>
    <s v="15/07/2020"/>
    <x v="7"/>
    <n v="7"/>
    <n v="16"/>
    <s v="07-16"/>
    <x v="0"/>
  </r>
  <r>
    <d v="2020-07-17T00:00:00"/>
    <n v="28"/>
    <n v="54.99"/>
    <n v="56.66"/>
    <n v="51.7"/>
    <s v="15/07/2020"/>
    <x v="7"/>
    <n v="7"/>
    <n v="17"/>
    <s v="07-17"/>
    <x v="0"/>
  </r>
  <r>
    <d v="2020-07-18T00:00:00"/>
    <n v="29"/>
    <n v="56.42"/>
    <n v="59.3"/>
    <n v="56.12"/>
    <s v="15/07/2020"/>
    <x v="7"/>
    <n v="7"/>
    <n v="18"/>
    <s v="07-18"/>
    <x v="0"/>
  </r>
  <r>
    <d v="2020-07-19T00:00:00"/>
    <n v="28"/>
    <n v="55.16"/>
    <n v="59.45"/>
    <n v="57.42"/>
    <s v="15/07/2020"/>
    <x v="7"/>
    <n v="7"/>
    <n v="19"/>
    <s v="07-19"/>
    <x v="0"/>
  </r>
  <r>
    <d v="2020-07-20T00:00:00"/>
    <n v="25"/>
    <n v="54.85"/>
    <n v="60.53"/>
    <n v="59.14"/>
    <s v="15/07/2020"/>
    <x v="7"/>
    <n v="7"/>
    <n v="20"/>
    <s v="07-20"/>
    <x v="0"/>
  </r>
  <r>
    <d v="2020-07-21T00:00:00"/>
    <n v="39"/>
    <n v="56.93"/>
    <n v="60.17"/>
    <n v="57.39"/>
    <s v="15/07/2020"/>
    <x v="7"/>
    <n v="7"/>
    <n v="21"/>
    <s v="07-21"/>
    <x v="0"/>
  </r>
  <r>
    <d v="2020-07-22T00:00:00"/>
    <n v="36"/>
    <n v="57.97"/>
    <n v="60.02"/>
    <n v="55.79"/>
    <s v="22/07/2020"/>
    <x v="7"/>
    <n v="7"/>
    <n v="22"/>
    <s v="07-22"/>
    <x v="0"/>
  </r>
  <r>
    <d v="2020-07-23T00:00:00"/>
    <n v="29"/>
    <n v="55.2"/>
    <n v="59.74"/>
    <n v="54.17"/>
    <s v="22/07/2020"/>
    <x v="7"/>
    <n v="7"/>
    <n v="23"/>
    <s v="07-23"/>
    <x v="0"/>
  </r>
  <r>
    <d v="2020-07-24T00:00:00"/>
    <n v="41"/>
    <n v="58.11"/>
    <n v="58.94"/>
    <n v="51.35"/>
    <s v="22/07/2020"/>
    <x v="7"/>
    <n v="7"/>
    <n v="24"/>
    <s v="07-24"/>
    <x v="0"/>
  </r>
  <r>
    <d v="2020-07-25T00:00:00"/>
    <n v="35"/>
    <n v="57.16"/>
    <n v="58.59"/>
    <n v="52.86"/>
    <s v="22/07/2020"/>
    <x v="7"/>
    <n v="7"/>
    <n v="25"/>
    <s v="07-25"/>
    <x v="0"/>
  </r>
  <r>
    <d v="2020-07-26T00:00:00"/>
    <n v="40"/>
    <n v="57.53"/>
    <n v="59.94"/>
    <n v="56.23"/>
    <s v="22/07/2020"/>
    <x v="7"/>
    <n v="7"/>
    <n v="26"/>
    <s v="07-26"/>
    <x v="0"/>
  </r>
  <r>
    <d v="2020-07-27T00:00:00"/>
    <n v="29"/>
    <n v="55.55"/>
    <n v="60.48"/>
    <n v="58.65"/>
    <s v="22/07/2020"/>
    <x v="7"/>
    <n v="7"/>
    <n v="27"/>
    <s v="07-27"/>
    <x v="0"/>
  </r>
  <r>
    <d v="2020-07-28T00:00:00"/>
    <n v="38"/>
    <n v="56.32"/>
    <n v="59.05"/>
    <n v="55.68"/>
    <s v="22/07/2020"/>
    <x v="7"/>
    <n v="7"/>
    <n v="28"/>
    <s v="07-28"/>
    <x v="0"/>
  </r>
  <r>
    <d v="2020-07-29T00:00:00"/>
    <n v="33"/>
    <n v="56.36"/>
    <n v="59.2"/>
    <n v="55.92"/>
    <s v="29/07/2020"/>
    <x v="7"/>
    <n v="7"/>
    <n v="29"/>
    <s v="07-29"/>
    <x v="0"/>
  </r>
  <r>
    <d v="2020-07-30T00:00:00"/>
    <n v="24"/>
    <n v="54.77"/>
    <n v="57.63"/>
    <n v="54.46"/>
    <s v="29/07/2020"/>
    <x v="7"/>
    <n v="7"/>
    <n v="30"/>
    <s v="07-30"/>
    <x v="0"/>
  </r>
  <r>
    <d v="2020-07-31T00:00:00"/>
    <n v="42"/>
    <n v="59.21"/>
    <n v="59.77"/>
    <n v="50.18"/>
    <s v="29/07/2020"/>
    <x v="7"/>
    <n v="7"/>
    <n v="31"/>
    <s v="07-31"/>
    <x v="0"/>
  </r>
  <r>
    <d v="2020-08-01T00:00:00"/>
    <n v="45"/>
    <n v="58.05"/>
    <n v="58.09"/>
    <n v="36.74"/>
    <s v="29/07/2020"/>
    <x v="7"/>
    <n v="8"/>
    <n v="1"/>
    <s v="08-01"/>
    <x v="0"/>
  </r>
  <r>
    <d v="2020-08-02T00:00:00"/>
    <n v="47"/>
    <n v="59.71"/>
    <n v="61.91"/>
    <n v="48.7"/>
    <s v="29/07/2020"/>
    <x v="7"/>
    <n v="8"/>
    <n v="2"/>
    <s v="08-02"/>
    <x v="0"/>
  </r>
  <r>
    <d v="2020-08-03T00:00:00"/>
    <n v="35"/>
    <n v="56.93"/>
    <n v="58.11"/>
    <n v="51.25"/>
    <s v="29/07/2020"/>
    <x v="7"/>
    <n v="8"/>
    <n v="3"/>
    <s v="08-03"/>
    <x v="0"/>
  </r>
  <r>
    <d v="2020-08-04T00:00:00"/>
    <n v="50"/>
    <n v="59.75"/>
    <n v="60.78"/>
    <n v="48.43"/>
    <s v="29/07/2020"/>
    <x v="7"/>
    <n v="8"/>
    <n v="4"/>
    <s v="08-04"/>
    <x v="0"/>
  </r>
  <r>
    <d v="2020-08-05T00:00:00"/>
    <n v="33"/>
    <n v="56.8"/>
    <n v="56.99"/>
    <n v="39.950000000000003"/>
    <s v="05/08/2020"/>
    <x v="7"/>
    <n v="8"/>
    <n v="5"/>
    <s v="08-05"/>
    <x v="0"/>
  </r>
  <r>
    <d v="2020-08-06T00:00:00"/>
    <n v="32"/>
    <n v="56.88"/>
    <n v="57.28"/>
    <n v="46.74"/>
    <s v="05/08/2020"/>
    <x v="7"/>
    <n v="8"/>
    <n v="6"/>
    <s v="08-06"/>
    <x v="0"/>
  </r>
  <r>
    <d v="2020-08-07T00:00:00"/>
    <n v="34"/>
    <n v="57.12"/>
    <n v="57.12"/>
    <n v="29.04"/>
    <s v="05/08/2020"/>
    <x v="7"/>
    <n v="8"/>
    <n v="7"/>
    <s v="08-07"/>
    <x v="0"/>
  </r>
  <r>
    <d v="2020-08-08T00:00:00"/>
    <n v="54"/>
    <n v="58.87"/>
    <n v="58.87"/>
    <n v="0"/>
    <s v="05/08/2020"/>
    <x v="7"/>
    <n v="8"/>
    <n v="8"/>
    <s v="08-08"/>
    <x v="0"/>
  </r>
  <r>
    <d v="2020-08-09T00:00:00"/>
    <n v="45"/>
    <n v="58.21"/>
    <n v="58.23"/>
    <n v="34.24"/>
    <s v="05/08/2020"/>
    <x v="7"/>
    <n v="8"/>
    <n v="9"/>
    <s v="08-09"/>
    <x v="0"/>
  </r>
  <r>
    <d v="2020-08-10T00:00:00"/>
    <n v="48"/>
    <n v="57.32"/>
    <n v="57.33"/>
    <n v="32.57"/>
    <s v="05/08/2020"/>
    <x v="7"/>
    <n v="8"/>
    <n v="10"/>
    <s v="08-10"/>
    <x v="0"/>
  </r>
  <r>
    <d v="2020-08-11T00:00:00"/>
    <n v="46"/>
    <n v="58.15"/>
    <n v="58.15"/>
    <n v="0"/>
    <s v="05/08/2020"/>
    <x v="7"/>
    <n v="8"/>
    <n v="11"/>
    <s v="08-11"/>
    <x v="0"/>
  </r>
  <r>
    <d v="2020-08-12T00:00:00"/>
    <n v="43"/>
    <n v="57.26"/>
    <n v="60.07"/>
    <n v="56.77"/>
    <s v="12/08/2020"/>
    <x v="7"/>
    <n v="8"/>
    <n v="12"/>
    <s v="08-12"/>
    <x v="0"/>
  </r>
  <r>
    <d v="2020-08-13T00:00:00"/>
    <n v="38"/>
    <n v="57.76"/>
    <n v="57.89"/>
    <n v="42.53"/>
    <s v="12/08/2020"/>
    <x v="7"/>
    <n v="8"/>
    <n v="13"/>
    <s v="08-13"/>
    <x v="0"/>
  </r>
  <r>
    <d v="2020-08-14T00:00:00"/>
    <n v="48"/>
    <n v="57.62"/>
    <n v="57.62"/>
    <n v="26.74"/>
    <s v="12/08/2020"/>
    <x v="7"/>
    <n v="8"/>
    <n v="14"/>
    <s v="08-14"/>
    <x v="0"/>
  </r>
  <r>
    <d v="2020-08-15T00:00:00"/>
    <n v="34"/>
    <n v="56.94"/>
    <n v="56.94"/>
    <n v="0"/>
    <s v="12/08/2020"/>
    <x v="7"/>
    <n v="8"/>
    <n v="15"/>
    <s v="08-15"/>
    <x v="0"/>
  </r>
  <r>
    <d v="2020-08-16T00:00:00"/>
    <n v="46"/>
    <n v="57.89"/>
    <n v="57.93"/>
    <n v="37.729999999999997"/>
    <s v="12/08/2020"/>
    <x v="7"/>
    <n v="8"/>
    <n v="16"/>
    <s v="08-16"/>
    <x v="0"/>
  </r>
  <r>
    <d v="2020-08-17T00:00:00"/>
    <n v="36"/>
    <n v="57.9"/>
    <n v="57.94"/>
    <n v="37.6"/>
    <s v="12/08/2020"/>
    <x v="7"/>
    <n v="8"/>
    <n v="17"/>
    <s v="08-17"/>
    <x v="0"/>
  </r>
  <r>
    <d v="2020-08-18T00:00:00"/>
    <n v="46"/>
    <n v="57.47"/>
    <n v="57.47"/>
    <n v="0"/>
    <s v="12/08/2020"/>
    <x v="7"/>
    <n v="8"/>
    <n v="18"/>
    <s v="08-18"/>
    <x v="0"/>
  </r>
  <r>
    <d v="2020-08-19T00:00:00"/>
    <n v="18"/>
    <n v="53.98"/>
    <n v="54.12"/>
    <n v="38.9"/>
    <s v="19/08/2020"/>
    <x v="7"/>
    <n v="8"/>
    <n v="19"/>
    <s v="08-19"/>
    <x v="0"/>
  </r>
  <r>
    <d v="2020-08-20T00:00:00"/>
    <n v="28"/>
    <n v="56.29"/>
    <n v="56.36"/>
    <n v="38.54"/>
    <s v="19/08/2020"/>
    <x v="7"/>
    <n v="8"/>
    <n v="20"/>
    <s v="08-20"/>
    <x v="0"/>
  </r>
  <r>
    <d v="2020-08-21T00:00:00"/>
    <n v="35"/>
    <n v="55.43"/>
    <n v="55.43"/>
    <n v="0"/>
    <s v="19/08/2020"/>
    <x v="7"/>
    <n v="8"/>
    <n v="21"/>
    <s v="08-21"/>
    <x v="0"/>
  </r>
  <r>
    <d v="2020-08-22T00:00:00"/>
    <n v="40"/>
    <n v="57.68"/>
    <n v="57.69"/>
    <n v="29.84"/>
    <s v="19/08/2020"/>
    <x v="7"/>
    <n v="8"/>
    <n v="22"/>
    <s v="08-22"/>
    <x v="0"/>
  </r>
  <r>
    <d v="2020-08-23T00:00:00"/>
    <n v="52"/>
    <n v="57.4"/>
    <n v="57.4"/>
    <n v="0"/>
    <s v="19/08/2020"/>
    <x v="7"/>
    <n v="8"/>
    <n v="23"/>
    <s v="08-23"/>
    <x v="0"/>
  </r>
  <r>
    <d v="2020-08-24T00:00:00"/>
    <n v="55"/>
    <n v="58.69"/>
    <n v="58.96"/>
    <n v="46.68"/>
    <s v="19/08/2020"/>
    <x v="7"/>
    <n v="8"/>
    <n v="24"/>
    <s v="08-24"/>
    <x v="0"/>
  </r>
  <r>
    <d v="2020-08-25T00:00:00"/>
    <n v="46"/>
    <n v="57.18"/>
    <n v="57.23"/>
    <n v="38.07"/>
    <s v="19/08/2020"/>
    <x v="7"/>
    <n v="8"/>
    <n v="25"/>
    <s v="08-25"/>
    <x v="0"/>
  </r>
  <r>
    <d v="2020-08-26T00:00:00"/>
    <n v="31"/>
    <n v="55.97"/>
    <n v="56.05"/>
    <n v="38.659999999999997"/>
    <s v="26/08/2020"/>
    <x v="7"/>
    <n v="8"/>
    <n v="26"/>
    <s v="08-26"/>
    <x v="0"/>
  </r>
  <r>
    <d v="2020-08-27T00:00:00"/>
    <n v="42"/>
    <n v="56.75"/>
    <n v="57.04"/>
    <n v="45.19"/>
    <s v="26/08/2020"/>
    <x v="7"/>
    <n v="8"/>
    <n v="27"/>
    <s v="08-27"/>
    <x v="0"/>
  </r>
  <r>
    <d v="2020-08-28T00:00:00"/>
    <n v="35"/>
    <n v="56.32"/>
    <n v="56.43"/>
    <n v="40.17"/>
    <s v="26/08/2020"/>
    <x v="7"/>
    <n v="8"/>
    <n v="28"/>
    <s v="08-28"/>
    <x v="0"/>
  </r>
  <r>
    <d v="2020-08-29T00:00:00"/>
    <n v="52"/>
    <n v="60.41"/>
    <n v="60.52"/>
    <n v="44.47"/>
    <s v="26/08/2020"/>
    <x v="7"/>
    <n v="8"/>
    <n v="29"/>
    <s v="08-29"/>
    <x v="0"/>
  </r>
  <r>
    <d v="2020-08-30T00:00:00"/>
    <n v="39"/>
    <n v="57.76"/>
    <n v="57.76"/>
    <n v="0"/>
    <s v="26/08/2020"/>
    <x v="7"/>
    <n v="8"/>
    <n v="30"/>
    <s v="08-30"/>
    <x v="0"/>
  </r>
  <r>
    <d v="2020-08-31T00:00:00"/>
    <n v="36"/>
    <n v="56.29"/>
    <n v="56.44"/>
    <n v="41.69"/>
    <s v="26/08/2020"/>
    <x v="7"/>
    <n v="8"/>
    <n v="31"/>
    <s v="08-31"/>
    <x v="0"/>
  </r>
  <r>
    <d v="2020-09-01T00:00:00"/>
    <n v="49"/>
    <n v="57.12"/>
    <n v="57.33"/>
    <n v="44.17"/>
    <s v="26/08/2020"/>
    <x v="7"/>
    <n v="9"/>
    <n v="1"/>
    <s v="09-01"/>
    <x v="0"/>
  </r>
  <r>
    <d v="2020-09-02T00:00:00"/>
    <n v="41"/>
    <n v="56.79"/>
    <n v="56.87"/>
    <n v="37.22"/>
    <s v="02/09/2020"/>
    <x v="7"/>
    <n v="9"/>
    <n v="2"/>
    <s v="09-02"/>
    <x v="0"/>
  </r>
  <r>
    <d v="2020-09-03T00:00:00"/>
    <n v="32"/>
    <n v="58.56"/>
    <n v="58.62"/>
    <n v="40.47"/>
    <s v="02/09/2020"/>
    <x v="7"/>
    <n v="9"/>
    <n v="3"/>
    <s v="09-03"/>
    <x v="0"/>
  </r>
  <r>
    <d v="2020-09-04T00:00:00"/>
    <n v="34"/>
    <n v="54.84"/>
    <n v="54.89"/>
    <n v="35.119999999999997"/>
    <s v="02/09/2020"/>
    <x v="7"/>
    <n v="9"/>
    <n v="4"/>
    <s v="09-04"/>
    <x v="0"/>
  </r>
  <r>
    <d v="2020-09-05T00:00:00"/>
    <n v="40"/>
    <n v="56.55"/>
    <n v="56.55"/>
    <n v="0"/>
    <s v="02/09/2020"/>
    <x v="7"/>
    <n v="9"/>
    <n v="5"/>
    <s v="09-05"/>
    <x v="0"/>
  </r>
  <r>
    <d v="2020-09-06T00:00:00"/>
    <n v="38"/>
    <n v="56.44"/>
    <n v="56.45"/>
    <n v="27.94"/>
    <s v="02/09/2020"/>
    <x v="7"/>
    <n v="9"/>
    <n v="6"/>
    <s v="09-06"/>
    <x v="0"/>
  </r>
  <r>
    <d v="2020-09-07T00:00:00"/>
    <n v="50"/>
    <n v="58.58"/>
    <n v="58.76"/>
    <n v="43.63"/>
    <s v="02/09/2020"/>
    <x v="7"/>
    <n v="9"/>
    <n v="7"/>
    <s v="09-07"/>
    <x v="0"/>
  </r>
  <r>
    <d v="2020-09-08T00:00:00"/>
    <n v="31"/>
    <n v="56.14"/>
    <n v="56.31"/>
    <n v="42.33"/>
    <s v="02/09/2020"/>
    <x v="7"/>
    <n v="9"/>
    <n v="8"/>
    <s v="09-08"/>
    <x v="0"/>
  </r>
  <r>
    <d v="2020-09-09T00:00:00"/>
    <n v="28"/>
    <n v="55.41"/>
    <n v="58.24"/>
    <n v="54.57"/>
    <s v="09/09/2020"/>
    <x v="7"/>
    <n v="9"/>
    <n v="9"/>
    <s v="09-09"/>
    <x v="0"/>
  </r>
  <r>
    <d v="2020-09-10T00:00:00"/>
    <n v="41"/>
    <n v="55.27"/>
    <n v="55.27"/>
    <n v="0"/>
    <s v="09/09/2020"/>
    <x v="7"/>
    <n v="9"/>
    <n v="10"/>
    <s v="09-10"/>
    <x v="0"/>
  </r>
  <r>
    <d v="2020-09-11T00:00:00"/>
    <n v="0"/>
    <n v="0"/>
    <n v="33.44"/>
    <n v="33.44"/>
    <s v="09/09/2020"/>
    <x v="7"/>
    <n v="9"/>
    <n v="11"/>
    <s v="09-11"/>
    <x v="1"/>
  </r>
  <r>
    <d v="2020-09-12T00:00:00"/>
    <n v="0"/>
    <n v="0"/>
    <n v="50.27"/>
    <n v="49.83"/>
    <s v="09/09/2020"/>
    <x v="7"/>
    <n v="9"/>
    <n v="12"/>
    <s v="09-12"/>
    <x v="1"/>
  </r>
  <r>
    <d v="2020-09-13T00:00:00"/>
    <n v="0"/>
    <n v="0"/>
    <n v="45.3"/>
    <n v="35.81"/>
    <s v="09/09/2020"/>
    <x v="7"/>
    <n v="9"/>
    <n v="13"/>
    <s v="09-13"/>
    <x v="1"/>
  </r>
  <r>
    <d v="2020-09-14T00:00:00"/>
    <n v="0"/>
    <n v="0"/>
    <n v="39.81"/>
    <n v="39.81"/>
    <s v="09/09/2020"/>
    <x v="7"/>
    <n v="9"/>
    <n v="14"/>
    <s v="09-14"/>
    <x v="1"/>
  </r>
  <r>
    <d v="2020-09-15T00:00:00"/>
    <n v="0"/>
    <n v="0"/>
    <n v="37.42"/>
    <n v="37.42"/>
    <s v="09/09/2020"/>
    <x v="7"/>
    <n v="9"/>
    <n v="15"/>
    <s v="09-15"/>
    <x v="1"/>
  </r>
  <r>
    <d v="2020-09-16T00:00:00"/>
    <n v="0"/>
    <n v="0"/>
    <n v="43.11"/>
    <n v="43.11"/>
    <s v="16/09/2020"/>
    <x v="7"/>
    <n v="9"/>
    <n v="16"/>
    <s v="09-16"/>
    <x v="1"/>
  </r>
  <r>
    <d v="2020-09-17T00:00:00"/>
    <n v="0"/>
    <n v="0"/>
    <n v="39.25"/>
    <n v="39.25"/>
    <s v="16/09/2020"/>
    <x v="7"/>
    <n v="9"/>
    <n v="17"/>
    <s v="09-17"/>
    <x v="1"/>
  </r>
  <r>
    <d v="2020-09-18T00:00:00"/>
    <n v="0"/>
    <n v="0"/>
    <n v="40.06"/>
    <n v="40.06"/>
    <s v="16/09/2020"/>
    <x v="7"/>
    <n v="9"/>
    <n v="18"/>
    <s v="09-18"/>
    <x v="1"/>
  </r>
  <r>
    <d v="2020-09-19T00:00:00"/>
    <n v="0"/>
    <n v="0"/>
    <n v="45.43"/>
    <n v="44.76"/>
    <s v="16/09/2020"/>
    <x v="7"/>
    <n v="9"/>
    <n v="19"/>
    <s v="09-19"/>
    <x v="1"/>
  </r>
  <r>
    <d v="2020-09-20T00:00:00"/>
    <n v="0"/>
    <n v="0"/>
    <n v="31.28"/>
    <n v="31.28"/>
    <s v="16/09/2020"/>
    <x v="7"/>
    <n v="9"/>
    <n v="20"/>
    <s v="09-20"/>
    <x v="1"/>
  </r>
  <r>
    <d v="2020-09-21T00:00:00"/>
    <n v="19"/>
    <n v="55.02"/>
    <n v="56.99"/>
    <n v="52.61"/>
    <s v="16/09/2020"/>
    <x v="7"/>
    <n v="9"/>
    <n v="21"/>
    <s v="09-21"/>
    <x v="0"/>
  </r>
  <r>
    <d v="2020-09-22T00:00:00"/>
    <n v="20"/>
    <n v="55.48"/>
    <n v="55.62"/>
    <n v="40.49"/>
    <s v="16/09/2020"/>
    <x v="7"/>
    <n v="9"/>
    <n v="22"/>
    <s v="09-22"/>
    <x v="0"/>
  </r>
  <r>
    <d v="2020-09-23T00:00:00"/>
    <n v="22"/>
    <n v="55.96"/>
    <n v="56.86"/>
    <n v="48.21"/>
    <s v="23/09/2020"/>
    <x v="7"/>
    <n v="9"/>
    <n v="23"/>
    <s v="09-23"/>
    <x v="0"/>
  </r>
  <r>
    <d v="2020-09-24T00:00:00"/>
    <m/>
    <m/>
    <m/>
    <m/>
    <s v="23/09/2020"/>
    <x v="7"/>
    <n v="9"/>
    <n v="24"/>
    <s v="09-24"/>
    <x v="2"/>
  </r>
  <r>
    <d v="2020-09-25T00:00:00"/>
    <m/>
    <m/>
    <m/>
    <m/>
    <s v="23/09/2020"/>
    <x v="7"/>
    <n v="9"/>
    <n v="25"/>
    <s v="09-25"/>
    <x v="2"/>
  </r>
  <r>
    <d v="2020-09-26T00:00:00"/>
    <m/>
    <m/>
    <m/>
    <m/>
    <s v="23/09/2020"/>
    <x v="7"/>
    <n v="9"/>
    <n v="26"/>
    <s v="09-26"/>
    <x v="2"/>
  </r>
  <r>
    <d v="2020-09-27T00:00:00"/>
    <m/>
    <m/>
    <m/>
    <m/>
    <s v="23/09/2020"/>
    <x v="7"/>
    <n v="9"/>
    <n v="27"/>
    <s v="09-27"/>
    <x v="2"/>
  </r>
  <r>
    <d v="2020-09-28T00:00:00"/>
    <m/>
    <m/>
    <m/>
    <m/>
    <s v="23/09/2020"/>
    <x v="7"/>
    <n v="9"/>
    <n v="28"/>
    <s v="09-28"/>
    <x v="2"/>
  </r>
  <r>
    <d v="2020-09-29T00:00:00"/>
    <m/>
    <m/>
    <m/>
    <m/>
    <s v="23/09/2020"/>
    <x v="7"/>
    <n v="9"/>
    <n v="29"/>
    <s v="09-29"/>
    <x v="2"/>
  </r>
  <r>
    <d v="2020-09-30T00:00:00"/>
    <n v="20"/>
    <n v="54.57"/>
    <n v="54.72"/>
    <n v="39.82"/>
    <s v="30/09/2020"/>
    <x v="7"/>
    <n v="9"/>
    <n v="30"/>
    <s v="09-30"/>
    <x v="0"/>
  </r>
  <r>
    <d v="2020-10-01T00:00:00"/>
    <n v="26"/>
    <n v="55.12"/>
    <n v="55.33"/>
    <n v="41.99"/>
    <s v="30/09/2020"/>
    <x v="7"/>
    <n v="10"/>
    <n v="1"/>
    <s v="10-01"/>
    <x v="0"/>
  </r>
  <r>
    <d v="2020-10-02T00:00:00"/>
    <n v="42"/>
    <n v="59.05"/>
    <n v="59.22"/>
    <n v="44.29"/>
    <s v="30/09/2020"/>
    <x v="7"/>
    <n v="10"/>
    <n v="2"/>
    <s v="10-02"/>
    <x v="0"/>
  </r>
  <r>
    <d v="2020-10-03T00:00:00"/>
    <n v="32"/>
    <n v="56.75"/>
    <n v="57"/>
    <n v="43.85"/>
    <s v="30/09/2020"/>
    <x v="7"/>
    <n v="10"/>
    <n v="3"/>
    <s v="10-03"/>
    <x v="0"/>
  </r>
  <r>
    <d v="2020-10-04T00:00:00"/>
    <n v="31"/>
    <n v="56.72"/>
    <n v="56.85"/>
    <n v="41.81"/>
    <s v="30/09/2020"/>
    <x v="7"/>
    <n v="10"/>
    <n v="4"/>
    <s v="10-04"/>
    <x v="0"/>
  </r>
  <r>
    <d v="2020-10-05T00:00:00"/>
    <n v="21"/>
    <n v="55.38"/>
    <n v="56.2"/>
    <n v="43.89"/>
    <s v="30/09/2020"/>
    <x v="7"/>
    <n v="10"/>
    <n v="5"/>
    <s v="10-05"/>
    <x v="0"/>
  </r>
  <r>
    <d v="2020-10-06T00:00:00"/>
    <n v="19"/>
    <n v="54.3"/>
    <n v="54.98"/>
    <n v="43.68"/>
    <s v="30/09/2020"/>
    <x v="7"/>
    <n v="10"/>
    <n v="6"/>
    <s v="10-06"/>
    <x v="0"/>
  </r>
  <r>
    <d v="2020-10-07T00:00:00"/>
    <n v="28"/>
    <n v="55.19"/>
    <n v="58.17"/>
    <n v="48.06"/>
    <s v="07/10/2020"/>
    <x v="7"/>
    <n v="10"/>
    <n v="7"/>
    <s v="10-07"/>
    <x v="0"/>
  </r>
  <r>
    <d v="2020-10-08T00:00:00"/>
    <n v="29"/>
    <n v="55.52"/>
    <n v="55.94"/>
    <n v="45.55"/>
    <s v="07/10/2020"/>
    <x v="7"/>
    <n v="10"/>
    <n v="8"/>
    <s v="10-08"/>
    <x v="0"/>
  </r>
  <r>
    <d v="2020-10-09T00:00:00"/>
    <n v="21"/>
    <n v="53.92"/>
    <n v="54.35"/>
    <n v="42.87"/>
    <s v="07/10/2020"/>
    <x v="7"/>
    <n v="10"/>
    <n v="9"/>
    <s v="10-09"/>
    <x v="0"/>
  </r>
  <r>
    <d v="2020-10-10T00:00:00"/>
    <n v="6"/>
    <n v="48.19"/>
    <n v="50.67"/>
    <n v="42.34"/>
    <s v="07/10/2020"/>
    <x v="7"/>
    <n v="10"/>
    <n v="10"/>
    <s v="10-10"/>
    <x v="0"/>
  </r>
  <r>
    <d v="2020-10-11T00:00:00"/>
    <n v="29"/>
    <n v="57.45"/>
    <n v="57.56"/>
    <n v="37.54"/>
    <s v="07/10/2020"/>
    <x v="7"/>
    <n v="10"/>
    <n v="11"/>
    <s v="10-11"/>
    <x v="0"/>
  </r>
  <r>
    <d v="2020-10-12T00:00:00"/>
    <n v="38"/>
    <n v="58.25"/>
    <n v="58.96"/>
    <n v="50.2"/>
    <s v="07/10/2020"/>
    <x v="7"/>
    <n v="10"/>
    <n v="12"/>
    <s v="10-12"/>
    <x v="0"/>
  </r>
  <r>
    <d v="2020-10-13T00:00:00"/>
    <n v="36"/>
    <n v="56.31"/>
    <n v="56.53"/>
    <n v="43.66"/>
    <s v="07/10/2020"/>
    <x v="7"/>
    <n v="10"/>
    <n v="13"/>
    <s v="10-13"/>
    <x v="0"/>
  </r>
  <r>
    <d v="2020-10-14T00:00:00"/>
    <n v="13"/>
    <n v="57.94"/>
    <n v="58.37"/>
    <n v="48.07"/>
    <s v="14/10/2020"/>
    <x v="7"/>
    <n v="10"/>
    <n v="14"/>
    <s v="10-14"/>
    <x v="0"/>
  </r>
  <r>
    <d v="2020-10-15T00:00:00"/>
    <n v="56"/>
    <n v="59.65"/>
    <n v="60.05"/>
    <n v="48.98"/>
    <s v="14/10/2020"/>
    <x v="7"/>
    <n v="10"/>
    <n v="15"/>
    <s v="10-15"/>
    <x v="0"/>
  </r>
  <r>
    <d v="2020-10-16T00:00:00"/>
    <n v="40"/>
    <n v="58.22"/>
    <n v="58.59"/>
    <n v="47.67"/>
    <s v="14/10/2020"/>
    <x v="7"/>
    <n v="10"/>
    <n v="16"/>
    <s v="10-16"/>
    <x v="0"/>
  </r>
  <r>
    <d v="2020-10-17T00:00:00"/>
    <n v="16"/>
    <n v="53.56"/>
    <n v="53.76"/>
    <n v="40.28"/>
    <s v="14/10/2020"/>
    <x v="7"/>
    <n v="10"/>
    <n v="17"/>
    <s v="10-17"/>
    <x v="0"/>
  </r>
  <r>
    <d v="2020-10-18T00:00:00"/>
    <n v="26"/>
    <n v="55.31"/>
    <n v="55.58"/>
    <n v="39.21"/>
    <s v="14/10/2020"/>
    <x v="7"/>
    <n v="10"/>
    <n v="18"/>
    <s v="10-18"/>
    <x v="0"/>
  </r>
  <r>
    <d v="2020-10-19T00:00:00"/>
    <n v="21"/>
    <n v="54.39"/>
    <n v="55"/>
    <n v="44.89"/>
    <s v="14/10/2020"/>
    <x v="7"/>
    <n v="10"/>
    <n v="19"/>
    <s v="10-19"/>
    <x v="0"/>
  </r>
  <r>
    <d v="2020-10-20T00:00:00"/>
    <n v="11"/>
    <n v="53.45"/>
    <n v="59.61"/>
    <n v="58.41"/>
    <s v="14/10/2020"/>
    <x v="7"/>
    <n v="10"/>
    <n v="20"/>
    <s v="10-20"/>
    <x v="0"/>
  </r>
  <r>
    <d v="2020-10-21T00:00:00"/>
    <n v="9"/>
    <n v="50.26"/>
    <n v="51.6"/>
    <n v="45.85"/>
    <s v="21/10/2020"/>
    <x v="7"/>
    <n v="10"/>
    <n v="21"/>
    <s v="10-21"/>
    <x v="0"/>
  </r>
  <r>
    <d v="2020-10-22T00:00:00"/>
    <n v="20"/>
    <n v="60.46"/>
    <n v="60.66"/>
    <n v="47.21"/>
    <s v="21/10/2020"/>
    <x v="7"/>
    <n v="10"/>
    <n v="22"/>
    <s v="10-22"/>
    <x v="0"/>
  </r>
  <r>
    <d v="2020-10-23T00:00:00"/>
    <n v="33"/>
    <n v="61.37"/>
    <n v="61.42"/>
    <n v="42.22"/>
    <s v="21/10/2020"/>
    <x v="7"/>
    <n v="10"/>
    <n v="23"/>
    <s v="10-23"/>
    <x v="0"/>
  </r>
  <r>
    <d v="2020-10-24T00:00:00"/>
    <n v="22"/>
    <n v="55.46"/>
    <n v="55.98"/>
    <n v="41.17"/>
    <s v="21/10/2020"/>
    <x v="7"/>
    <n v="10"/>
    <n v="24"/>
    <s v="10-24"/>
    <x v="0"/>
  </r>
  <r>
    <d v="2020-10-25T00:00:00"/>
    <n v="28"/>
    <n v="55.88"/>
    <n v="56.5"/>
    <n v="47.73"/>
    <s v="21/10/2020"/>
    <x v="7"/>
    <n v="10"/>
    <n v="25"/>
    <s v="10-25"/>
    <x v="0"/>
  </r>
  <r>
    <d v="2020-10-26T00:00:00"/>
    <n v="52"/>
    <n v="56.88"/>
    <n v="57.61"/>
    <n v="49.49"/>
    <s v="21/10/2020"/>
    <x v="7"/>
    <n v="10"/>
    <n v="26"/>
    <s v="10-26"/>
    <x v="0"/>
  </r>
  <r>
    <d v="2020-10-27T00:00:00"/>
    <n v="27"/>
    <n v="55.31"/>
    <n v="55.64"/>
    <n v="44.24"/>
    <s v="21/10/2020"/>
    <x v="7"/>
    <n v="10"/>
    <n v="27"/>
    <s v="10-27"/>
    <x v="0"/>
  </r>
  <r>
    <d v="2020-10-28T00:00:00"/>
    <n v="32"/>
    <n v="59.05"/>
    <n v="59.45"/>
    <n v="44.63"/>
    <s v="28/10/2020"/>
    <x v="7"/>
    <n v="10"/>
    <n v="28"/>
    <s v="10-28"/>
    <x v="0"/>
  </r>
  <r>
    <d v="2020-10-29T00:00:00"/>
    <n v="14"/>
    <n v="53.18"/>
    <n v="53.89"/>
    <n v="45.65"/>
    <s v="28/10/2020"/>
    <x v="7"/>
    <n v="10"/>
    <n v="29"/>
    <s v="10-29"/>
    <x v="0"/>
  </r>
  <r>
    <d v="2020-10-30T00:00:00"/>
    <n v="33"/>
    <n v="56.14"/>
    <n v="56.64"/>
    <n v="46.05"/>
    <s v="28/10/2020"/>
    <x v="7"/>
    <n v="10"/>
    <n v="30"/>
    <s v="10-30"/>
    <x v="0"/>
  </r>
  <r>
    <d v="2020-10-31T00:00:00"/>
    <n v="20"/>
    <n v="54.26"/>
    <n v="54.35"/>
    <n v="37.54"/>
    <s v="28/10/2020"/>
    <x v="7"/>
    <n v="10"/>
    <n v="31"/>
    <s v="10-31"/>
    <x v="0"/>
  </r>
  <r>
    <d v="2020-11-01T00:00:00"/>
    <n v="51"/>
    <n v="56.92"/>
    <n v="56.92"/>
    <n v="0"/>
    <s v="28/10/2020"/>
    <x v="7"/>
    <n v="11"/>
    <n v="1"/>
    <s v="11-01"/>
    <x v="0"/>
  </r>
  <r>
    <d v="2020-11-02T00:00:00"/>
    <n v="44"/>
    <n v="57.34"/>
    <n v="57.52"/>
    <n v="43.77"/>
    <s v="28/10/2020"/>
    <x v="7"/>
    <n v="11"/>
    <n v="2"/>
    <s v="11-02"/>
    <x v="0"/>
  </r>
  <r>
    <d v="2020-11-03T00:00:00"/>
    <n v="20"/>
    <n v="53.96"/>
    <n v="54.06"/>
    <n v="37.619999999999997"/>
    <s v="28/10/2020"/>
    <x v="7"/>
    <n v="11"/>
    <n v="3"/>
    <s v="11-03"/>
    <x v="0"/>
  </r>
  <r>
    <d v="2020-11-04T00:00:00"/>
    <n v="17"/>
    <n v="54.12"/>
    <n v="54.6"/>
    <n v="44.77"/>
    <s v="04/11/2020"/>
    <x v="7"/>
    <n v="11"/>
    <n v="4"/>
    <s v="11-04"/>
    <x v="0"/>
  </r>
  <r>
    <d v="2020-11-05T00:00:00"/>
    <n v="5"/>
    <n v="51.07"/>
    <n v="51.65"/>
    <n v="42.64"/>
    <s v="04/11/2020"/>
    <x v="7"/>
    <n v="11"/>
    <n v="5"/>
    <s v="11-05"/>
    <x v="0"/>
  </r>
  <r>
    <d v="2020-11-06T00:00:00"/>
    <n v="34"/>
    <n v="56.57"/>
    <n v="56.83"/>
    <n v="44.53"/>
    <s v="04/11/2020"/>
    <x v="7"/>
    <n v="11"/>
    <n v="6"/>
    <s v="11-06"/>
    <x v="0"/>
  </r>
  <r>
    <d v="2020-11-07T00:00:00"/>
    <n v="12"/>
    <n v="52.15"/>
    <n v="52.17"/>
    <n v="29.54"/>
    <s v="04/11/2020"/>
    <x v="7"/>
    <n v="11"/>
    <n v="7"/>
    <s v="11-07"/>
    <x v="0"/>
  </r>
  <r>
    <d v="2020-11-08T00:00:00"/>
    <n v="31"/>
    <n v="56.44"/>
    <n v="56.56"/>
    <n v="40.770000000000003"/>
    <s v="04/11/2020"/>
    <x v="7"/>
    <n v="11"/>
    <n v="8"/>
    <s v="11-08"/>
    <x v="0"/>
  </r>
  <r>
    <d v="2020-11-09T00:00:00"/>
    <n v="15"/>
    <n v="53.6"/>
    <n v="53.87"/>
    <n v="41.66"/>
    <s v="04/11/2020"/>
    <x v="7"/>
    <n v="11"/>
    <n v="9"/>
    <s v="11-09"/>
    <x v="0"/>
  </r>
  <r>
    <d v="2020-11-10T00:00:00"/>
    <n v="16"/>
    <n v="54.87"/>
    <n v="55.94"/>
    <n v="46.74"/>
    <s v="04/11/2020"/>
    <x v="7"/>
    <n v="11"/>
    <n v="10"/>
    <s v="11-10"/>
    <x v="0"/>
  </r>
  <r>
    <d v="2020-11-11T00:00:00"/>
    <n v="15"/>
    <n v="52.08"/>
    <n v="53.99"/>
    <n v="47.99"/>
    <s v="11/11/2020"/>
    <x v="7"/>
    <n v="11"/>
    <n v="11"/>
    <s v="11-11"/>
    <x v="0"/>
  </r>
  <r>
    <d v="2020-11-12T00:00:00"/>
    <n v="19"/>
    <n v="54"/>
    <n v="54.14"/>
    <n v="39"/>
    <s v="11/11/2020"/>
    <x v="7"/>
    <n v="11"/>
    <n v="12"/>
    <s v="11-12"/>
    <x v="0"/>
  </r>
  <r>
    <d v="2020-11-13T00:00:00"/>
    <n v="30"/>
    <n v="56.81"/>
    <n v="56.96"/>
    <n v="42.14"/>
    <s v="11/11/2020"/>
    <x v="7"/>
    <n v="11"/>
    <n v="13"/>
    <s v="11-13"/>
    <x v="0"/>
  </r>
  <r>
    <d v="2020-11-14T00:00:00"/>
    <n v="7"/>
    <n v="50.08"/>
    <n v="50.82"/>
    <n v="36.549999999999997"/>
    <s v="11/11/2020"/>
    <x v="7"/>
    <n v="11"/>
    <n v="14"/>
    <s v="11-14"/>
    <x v="0"/>
  </r>
  <r>
    <d v="2020-11-15T00:00:00"/>
    <n v="18"/>
    <n v="53.75"/>
    <n v="53.75"/>
    <n v="0"/>
    <s v="11/11/2020"/>
    <x v="7"/>
    <n v="11"/>
    <n v="15"/>
    <s v="11-15"/>
    <x v="0"/>
  </r>
  <r>
    <d v="2020-11-16T00:00:00"/>
    <n v="15"/>
    <n v="53.09"/>
    <n v="54.89"/>
    <n v="50.18"/>
    <s v="11/11/2020"/>
    <x v="7"/>
    <n v="11"/>
    <n v="16"/>
    <s v="11-16"/>
    <x v="0"/>
  </r>
  <r>
    <d v="2020-11-17T00:00:00"/>
    <n v="7"/>
    <n v="51.63"/>
    <n v="53.6"/>
    <n v="48.75"/>
    <s v="11/11/2020"/>
    <x v="7"/>
    <n v="11"/>
    <n v="17"/>
    <s v="11-17"/>
    <x v="0"/>
  </r>
  <r>
    <d v="2020-11-18T00:00:00"/>
    <n v="12"/>
    <n v="58.87"/>
    <n v="60.43"/>
    <n v="52.15"/>
    <s v="18/11/2020"/>
    <x v="7"/>
    <n v="11"/>
    <n v="18"/>
    <s v="11-18"/>
    <x v="0"/>
  </r>
  <r>
    <d v="2020-11-19T00:00:00"/>
    <n v="11"/>
    <n v="59.35"/>
    <n v="59.84"/>
    <n v="48.37"/>
    <s v="18/11/2020"/>
    <x v="7"/>
    <n v="11"/>
    <n v="19"/>
    <s v="11-19"/>
    <x v="0"/>
  </r>
  <r>
    <d v="2020-11-20T00:00:00"/>
    <n v="22"/>
    <n v="61.12"/>
    <n v="61.73"/>
    <n v="52.81"/>
    <s v="18/11/2020"/>
    <x v="7"/>
    <n v="11"/>
    <n v="20"/>
    <s v="11-20"/>
    <x v="0"/>
  </r>
  <r>
    <d v="2020-11-21T00:00:00"/>
    <n v="8"/>
    <n v="53.45"/>
    <n v="53.88"/>
    <n v="41.35"/>
    <s v="18/11/2020"/>
    <x v="7"/>
    <n v="11"/>
    <n v="21"/>
    <s v="11-21"/>
    <x v="0"/>
  </r>
  <r>
    <d v="2020-11-22T00:00:00"/>
    <n v="8"/>
    <n v="49.57"/>
    <n v="49.62"/>
    <n v="30.84"/>
    <s v="18/11/2020"/>
    <x v="7"/>
    <n v="11"/>
    <n v="22"/>
    <s v="11-22"/>
    <x v="0"/>
  </r>
  <r>
    <d v="2020-11-23T00:00:00"/>
    <n v="4"/>
    <n v="47.57"/>
    <n v="52.27"/>
    <n v="45.22"/>
    <s v="18/11/2020"/>
    <x v="7"/>
    <n v="11"/>
    <n v="23"/>
    <s v="11-23"/>
    <x v="0"/>
  </r>
  <r>
    <d v="2020-11-24T00:00:00"/>
    <n v="7"/>
    <n v="51.75"/>
    <n v="52.65"/>
    <n v="45.39"/>
    <s v="18/11/2020"/>
    <x v="7"/>
    <n v="11"/>
    <n v="24"/>
    <s v="11-24"/>
    <x v="0"/>
  </r>
  <r>
    <d v="2020-11-25T00:00:00"/>
    <n v="3"/>
    <n v="49.53"/>
    <n v="50.86"/>
    <n v="44.28"/>
    <s v="25/11/2020"/>
    <x v="7"/>
    <n v="11"/>
    <n v="25"/>
    <s v="11-25"/>
    <x v="0"/>
  </r>
  <r>
    <d v="2020-11-26T00:00:00"/>
    <n v="3"/>
    <n v="45.79"/>
    <n v="48.62"/>
    <n v="45.42"/>
    <s v="25/11/2020"/>
    <x v="7"/>
    <n v="11"/>
    <n v="26"/>
    <s v="11-26"/>
    <x v="0"/>
  </r>
  <r>
    <d v="2020-11-27T00:00:00"/>
    <n v="26"/>
    <n v="63.2"/>
    <n v="63.31"/>
    <n v="47.07"/>
    <s v="25/11/2020"/>
    <x v="7"/>
    <n v="11"/>
    <n v="27"/>
    <s v="11-27"/>
    <x v="0"/>
  </r>
  <r>
    <d v="2020-11-28T00:00:00"/>
    <n v="6"/>
    <n v="49.34"/>
    <n v="52.15"/>
    <n v="40.68"/>
    <s v="25/11/2020"/>
    <x v="7"/>
    <n v="11"/>
    <n v="28"/>
    <s v="11-28"/>
    <x v="0"/>
  </r>
  <r>
    <d v="2020-11-29T00:00:00"/>
    <n v="15"/>
    <n v="52.79"/>
    <n v="52.84"/>
    <n v="34.01"/>
    <s v="25/11/2020"/>
    <x v="7"/>
    <n v="11"/>
    <n v="29"/>
    <s v="11-29"/>
    <x v="0"/>
  </r>
  <r>
    <d v="2020-11-30T00:00:00"/>
    <n v="10"/>
    <n v="50.51"/>
    <n v="51.84"/>
    <n v="46.07"/>
    <s v="25/11/2020"/>
    <x v="7"/>
    <n v="11"/>
    <n v="30"/>
    <s v="11-30"/>
    <x v="0"/>
  </r>
  <r>
    <d v="2020-12-01T00:00:00"/>
    <n v="3"/>
    <n v="45.2"/>
    <n v="49.22"/>
    <n v="47.03"/>
    <s v="25/11/2020"/>
    <x v="7"/>
    <n v="12"/>
    <n v="1"/>
    <s v="12-01"/>
    <x v="0"/>
  </r>
  <r>
    <d v="2020-12-02T00:00:00"/>
    <n v="21"/>
    <n v="59.3"/>
    <n v="60.2"/>
    <n v="52.25"/>
    <s v="02/12/2020"/>
    <x v="7"/>
    <n v="12"/>
    <n v="2"/>
    <s v="12-02"/>
    <x v="0"/>
  </r>
  <r>
    <d v="2020-12-03T00:00:00"/>
    <n v="16"/>
    <n v="59.96"/>
    <n v="60.87"/>
    <n v="48.85"/>
    <s v="02/12/2020"/>
    <x v="7"/>
    <n v="12"/>
    <n v="3"/>
    <s v="12-03"/>
    <x v="0"/>
  </r>
  <r>
    <d v="2020-12-04T00:00:00"/>
    <n v="16"/>
    <n v="57.35"/>
    <n v="58.06"/>
    <n v="49.88"/>
    <s v="02/12/2020"/>
    <x v="7"/>
    <n v="12"/>
    <n v="4"/>
    <s v="12-04"/>
    <x v="0"/>
  </r>
  <r>
    <d v="2020-12-05T00:00:00"/>
    <n v="11"/>
    <n v="67.63"/>
    <n v="67.709999999999994"/>
    <n v="46.11"/>
    <s v="02/12/2020"/>
    <x v="7"/>
    <n v="12"/>
    <n v="5"/>
    <s v="12-05"/>
    <x v="0"/>
  </r>
  <r>
    <d v="2020-12-06T00:00:00"/>
    <n v="18"/>
    <n v="55.87"/>
    <n v="55.97"/>
    <n v="39.590000000000003"/>
    <s v="02/12/2020"/>
    <x v="7"/>
    <n v="12"/>
    <n v="6"/>
    <s v="12-06"/>
    <x v="0"/>
  </r>
  <r>
    <d v="2020-12-07T00:00:00"/>
    <n v="11"/>
    <n v="53.05"/>
    <n v="53.94"/>
    <n v="46.66"/>
    <s v="02/12/2020"/>
    <x v="7"/>
    <n v="12"/>
    <n v="7"/>
    <s v="12-07"/>
    <x v="0"/>
  </r>
  <r>
    <d v="2020-12-08T00:00:00"/>
    <n v="8"/>
    <n v="52.71"/>
    <n v="53.04"/>
    <n v="41.64"/>
    <s v="02/12/2020"/>
    <x v="7"/>
    <n v="12"/>
    <n v="8"/>
    <s v="12-08"/>
    <x v="0"/>
  </r>
  <r>
    <d v="2020-12-09T00:00:00"/>
    <n v="17"/>
    <n v="58.52"/>
    <n v="58.89"/>
    <n v="45.76"/>
    <s v="09/12/2020"/>
    <x v="7"/>
    <n v="12"/>
    <n v="9"/>
    <s v="12-09"/>
    <x v="0"/>
  </r>
  <r>
    <d v="2020-12-10T00:00:00"/>
    <n v="4"/>
    <n v="45.74"/>
    <n v="48.67"/>
    <n v="44.31"/>
    <s v="09/12/2020"/>
    <x v="7"/>
    <n v="12"/>
    <n v="10"/>
    <s v="12-10"/>
    <x v="0"/>
  </r>
  <r>
    <d v="2020-12-11T00:00:00"/>
    <n v="17"/>
    <n v="60.03"/>
    <n v="60.49"/>
    <n v="48.7"/>
    <s v="09/12/2020"/>
    <x v="7"/>
    <n v="12"/>
    <n v="11"/>
    <s v="12-11"/>
    <x v="0"/>
  </r>
  <r>
    <d v="2020-12-12T00:00:00"/>
    <n v="4"/>
    <n v="50.15"/>
    <n v="51.01"/>
    <n v="41.87"/>
    <s v="09/12/2020"/>
    <x v="7"/>
    <n v="12"/>
    <n v="12"/>
    <s v="12-12"/>
    <x v="0"/>
  </r>
  <r>
    <d v="2020-12-13T00:00:00"/>
    <n v="19"/>
    <n v="55.35"/>
    <n v="56.87"/>
    <n v="51.59"/>
    <s v="09/12/2020"/>
    <x v="7"/>
    <n v="12"/>
    <n v="13"/>
    <s v="12-13"/>
    <x v="0"/>
  </r>
  <r>
    <d v="2020-12-14T00:00:00"/>
    <n v="18"/>
    <n v="55.57"/>
    <n v="56.25"/>
    <n v="47.82"/>
    <s v="09/12/2020"/>
    <x v="7"/>
    <n v="12"/>
    <n v="14"/>
    <s v="12-14"/>
    <x v="0"/>
  </r>
  <r>
    <d v="2020-12-15T00:00:00"/>
    <n v="14"/>
    <n v="53.74"/>
    <n v="57.21"/>
    <n v="54.08"/>
    <s v="09/12/2020"/>
    <x v="7"/>
    <n v="12"/>
    <n v="15"/>
    <s v="12-15"/>
    <x v="0"/>
  </r>
  <r>
    <d v="2020-12-16T00:00:00"/>
    <n v="4"/>
    <n v="50.18"/>
    <n v="53.26"/>
    <n v="49.43"/>
    <s v="16/12/2020"/>
    <x v="7"/>
    <n v="12"/>
    <n v="16"/>
    <s v="12-16"/>
    <x v="0"/>
  </r>
  <r>
    <d v="2020-12-17T00:00:00"/>
    <n v="12"/>
    <n v="53.26"/>
    <n v="53.95"/>
    <n v="42.66"/>
    <s v="16/12/2020"/>
    <x v="7"/>
    <n v="12"/>
    <n v="17"/>
    <s v="12-17"/>
    <x v="0"/>
  </r>
  <r>
    <d v="2020-12-18T00:00:00"/>
    <n v="38"/>
    <n v="59.8"/>
    <n v="59.99"/>
    <n v="45.59"/>
    <s v="16/12/2020"/>
    <x v="7"/>
    <n v="12"/>
    <n v="18"/>
    <s v="12-18"/>
    <x v="0"/>
  </r>
  <r>
    <d v="2020-12-19T00:00:00"/>
    <n v="17"/>
    <n v="54.39"/>
    <n v="54.62"/>
    <n v="41.59"/>
    <s v="16/12/2020"/>
    <x v="7"/>
    <n v="12"/>
    <n v="19"/>
    <s v="12-19"/>
    <x v="0"/>
  </r>
  <r>
    <d v="2020-12-20T00:00:00"/>
    <n v="17"/>
    <n v="55.06"/>
    <n v="55.23"/>
    <n v="34.49"/>
    <s v="16/12/2020"/>
    <x v="7"/>
    <n v="12"/>
    <n v="20"/>
    <s v="12-20"/>
    <x v="0"/>
  </r>
  <r>
    <d v="2020-12-21T00:00:00"/>
    <n v="10"/>
    <n v="53.3"/>
    <n v="53.91"/>
    <n v="44.18"/>
    <s v="16/12/2020"/>
    <x v="7"/>
    <n v="12"/>
    <n v="21"/>
    <s v="12-21"/>
    <x v="0"/>
  </r>
  <r>
    <d v="2020-12-22T00:00:00"/>
    <n v="16"/>
    <n v="55.53"/>
    <n v="56.09"/>
    <n v="46.89"/>
    <s v="16/12/2020"/>
    <x v="7"/>
    <n v="12"/>
    <n v="22"/>
    <s v="12-22"/>
    <x v="0"/>
  </r>
  <r>
    <d v="2020-12-23T00:00:00"/>
    <n v="13"/>
    <n v="52.59"/>
    <n v="55.14"/>
    <n v="51.6"/>
    <s v="23/12/2020"/>
    <x v="7"/>
    <n v="12"/>
    <n v="23"/>
    <s v="12-23"/>
    <x v="0"/>
  </r>
  <r>
    <d v="2020-12-24T00:00:00"/>
    <n v="33"/>
    <n v="55.09"/>
    <n v="55.17"/>
    <n v="38.14"/>
    <s v="23/12/2020"/>
    <x v="7"/>
    <n v="12"/>
    <n v="24"/>
    <s v="12-24"/>
    <x v="0"/>
  </r>
  <r>
    <d v="2020-12-25T00:00:00"/>
    <n v="4"/>
    <n v="47.38"/>
    <n v="50.4"/>
    <n v="39.22"/>
    <s v="23/12/2020"/>
    <x v="7"/>
    <n v="12"/>
    <n v="25"/>
    <s v="12-25"/>
    <x v="0"/>
  </r>
  <r>
    <d v="2020-12-26T00:00:00"/>
    <n v="9"/>
    <n v="50.72"/>
    <n v="51.74"/>
    <n v="36.97"/>
    <s v="23/12/2020"/>
    <x v="7"/>
    <n v="12"/>
    <n v="26"/>
    <s v="12-26"/>
    <x v="0"/>
  </r>
  <r>
    <d v="2020-12-27T00:00:00"/>
    <n v="28"/>
    <n v="54.64"/>
    <n v="54.69"/>
    <n v="34.54"/>
    <s v="23/12/2020"/>
    <x v="7"/>
    <n v="12"/>
    <n v="27"/>
    <s v="12-27"/>
    <x v="0"/>
  </r>
  <r>
    <d v="2020-12-28T00:00:00"/>
    <n v="28"/>
    <n v="56.71"/>
    <n v="58.54"/>
    <n v="50.05"/>
    <s v="23/12/2020"/>
    <x v="7"/>
    <n v="12"/>
    <n v="28"/>
    <s v="12-28"/>
    <x v="0"/>
  </r>
  <r>
    <d v="2020-12-29T00:00:00"/>
    <n v="26"/>
    <n v="55.4"/>
    <n v="55.63"/>
    <n v="40.79"/>
    <s v="23/12/2020"/>
    <x v="7"/>
    <n v="12"/>
    <n v="29"/>
    <s v="12-29"/>
    <x v="0"/>
  </r>
  <r>
    <d v="2021-01-01T00:00:00"/>
    <n v="7"/>
    <n v="49.59"/>
    <n v="58.74"/>
    <n v="48.4"/>
    <s v="01/01/2021"/>
    <x v="8"/>
    <n v="1"/>
    <n v="1"/>
    <s v="01-01"/>
    <x v="0"/>
  </r>
  <r>
    <d v="2021-01-02T00:00:00"/>
    <n v="4"/>
    <n v="46.62"/>
    <n v="51.77"/>
    <n v="41.89"/>
    <s v="01/01/2021"/>
    <x v="8"/>
    <n v="1"/>
    <n v="2"/>
    <s v="01-02"/>
    <x v="0"/>
  </r>
  <r>
    <d v="2021-01-03T00:00:00"/>
    <n v="22"/>
    <n v="54.83"/>
    <n v="55.1"/>
    <n v="42.97"/>
    <s v="01/01/2021"/>
    <x v="8"/>
    <n v="1"/>
    <n v="3"/>
    <s v="01-03"/>
    <x v="0"/>
  </r>
  <r>
    <d v="2021-01-04T00:00:00"/>
    <n v="17"/>
    <n v="53.59"/>
    <n v="54.82"/>
    <n v="41.23"/>
    <s v="01/01/2021"/>
    <x v="8"/>
    <n v="1"/>
    <n v="4"/>
    <s v="01-04"/>
    <x v="0"/>
  </r>
  <r>
    <d v="2021-01-05T00:00:00"/>
    <n v="10"/>
    <n v="52.08"/>
    <n v="52.2"/>
    <n v="36.67"/>
    <s v="01/01/2021"/>
    <x v="8"/>
    <n v="1"/>
    <n v="5"/>
    <s v="01-05"/>
    <x v="0"/>
  </r>
  <r>
    <d v="2021-01-06T00:00:00"/>
    <n v="5"/>
    <n v="49.38"/>
    <n v="50.61"/>
    <n v="37.409999999999997"/>
    <s v="01/01/2021"/>
    <x v="8"/>
    <n v="1"/>
    <n v="6"/>
    <s v="01-06"/>
    <x v="0"/>
  </r>
  <r>
    <d v="2021-01-07T00:00:00"/>
    <n v="3"/>
    <n v="45.31"/>
    <n v="48.94"/>
    <n v="40.869999999999997"/>
    <s v="01/01/2021"/>
    <x v="8"/>
    <n v="1"/>
    <n v="7"/>
    <s v="01-07"/>
    <x v="0"/>
  </r>
  <r>
    <d v="2021-01-08T00:00:00"/>
    <n v="24"/>
    <n v="56.87"/>
    <n v="57.67"/>
    <n v="46.07"/>
    <s v="08/01/2021"/>
    <x v="8"/>
    <n v="1"/>
    <n v="8"/>
    <s v="01-08"/>
    <x v="0"/>
  </r>
  <r>
    <d v="2021-01-09T00:00:00"/>
    <n v="2"/>
    <n v="40.42"/>
    <n v="47.58"/>
    <n v="43.29"/>
    <s v="08/01/2021"/>
    <x v="8"/>
    <n v="1"/>
    <n v="9"/>
    <s v="01-09"/>
    <x v="0"/>
  </r>
  <r>
    <d v="2021-01-10T00:00:00"/>
    <n v="19"/>
    <n v="56.21"/>
    <n v="56.81"/>
    <n v="42.02"/>
    <s v="08/01/2021"/>
    <x v="8"/>
    <n v="1"/>
    <n v="10"/>
    <s v="01-10"/>
    <x v="0"/>
  </r>
  <r>
    <d v="2021-01-11T00:00:00"/>
    <n v="7"/>
    <n v="51.32"/>
    <n v="54.85"/>
    <n v="48.98"/>
    <s v="08/01/2021"/>
    <x v="8"/>
    <n v="1"/>
    <n v="11"/>
    <s v="01-11"/>
    <x v="0"/>
  </r>
  <r>
    <d v="2021-01-12T00:00:00"/>
    <n v="4"/>
    <n v="45.41"/>
    <n v="50.6"/>
    <n v="48.16"/>
    <s v="08/01/2021"/>
    <x v="8"/>
    <n v="1"/>
    <n v="12"/>
    <s v="01-12"/>
    <x v="0"/>
  </r>
  <r>
    <d v="2021-01-13T00:00:00"/>
    <n v="5"/>
    <n v="47.01"/>
    <n v="52.21"/>
    <n v="49.26"/>
    <s v="08/01/2021"/>
    <x v="8"/>
    <n v="1"/>
    <n v="13"/>
    <s v="01-13"/>
    <x v="0"/>
  </r>
  <r>
    <d v="2021-01-14T00:00:00"/>
    <n v="7"/>
    <n v="49.22"/>
    <n v="52.31"/>
    <n v="48.99"/>
    <s v="08/01/2021"/>
    <x v="8"/>
    <n v="1"/>
    <n v="14"/>
    <s v="01-14"/>
    <x v="0"/>
  </r>
  <r>
    <d v="2021-01-15T00:00:00"/>
    <n v="12"/>
    <n v="53.58"/>
    <n v="56.19"/>
    <n v="52.74"/>
    <s v="15/01/2021"/>
    <x v="8"/>
    <n v="1"/>
    <n v="15"/>
    <s v="01-15"/>
    <x v="0"/>
  </r>
  <r>
    <d v="2021-01-16T00:00:00"/>
    <n v="3"/>
    <n v="46.22"/>
    <n v="51"/>
    <n v="49.24"/>
    <s v="15/01/2021"/>
    <x v="8"/>
    <n v="1"/>
    <n v="16"/>
    <s v="01-16"/>
    <x v="0"/>
  </r>
  <r>
    <d v="2021-01-17T00:00:00"/>
    <n v="2"/>
    <n v="47.27"/>
    <n v="47.47"/>
    <n v="33.97"/>
    <s v="15/01/2021"/>
    <x v="8"/>
    <n v="1"/>
    <n v="17"/>
    <s v="01-17"/>
    <x v="0"/>
  </r>
  <r>
    <d v="2021-01-18T00:00:00"/>
    <n v="3"/>
    <n v="49.38"/>
    <n v="51.76"/>
    <n v="46.54"/>
    <s v="15/01/2021"/>
    <x v="8"/>
    <n v="1"/>
    <n v="18"/>
    <s v="01-18"/>
    <x v="0"/>
  </r>
  <r>
    <d v="2021-01-19T00:00:00"/>
    <n v="15"/>
    <n v="59.66"/>
    <n v="60.06"/>
    <n v="49.24"/>
    <s v="15/01/2021"/>
    <x v="8"/>
    <n v="1"/>
    <n v="19"/>
    <s v="01-19"/>
    <x v="0"/>
  </r>
  <r>
    <d v="2021-01-20T00:00:00"/>
    <n v="3"/>
    <n v="47.42"/>
    <n v="50.17"/>
    <n v="44.69"/>
    <s v="15/01/2021"/>
    <x v="8"/>
    <n v="1"/>
    <n v="20"/>
    <s v="01-20"/>
    <x v="0"/>
  </r>
  <r>
    <d v="2021-01-21T00:00:00"/>
    <n v="5"/>
    <n v="49.35"/>
    <n v="50.28"/>
    <n v="43.1"/>
    <s v="15/01/2021"/>
    <x v="8"/>
    <n v="1"/>
    <n v="21"/>
    <s v="01-21"/>
    <x v="0"/>
  </r>
  <r>
    <d v="2021-01-22T00:00:00"/>
    <n v="13"/>
    <n v="53.72"/>
    <n v="54.28"/>
    <n v="45.13"/>
    <s v="22/01/2021"/>
    <x v="8"/>
    <n v="1"/>
    <n v="22"/>
    <s v="01-22"/>
    <x v="0"/>
  </r>
  <r>
    <d v="2021-01-23T00:00:00"/>
    <m/>
    <m/>
    <m/>
    <m/>
    <s v="22/01/2021"/>
    <x v="8"/>
    <n v="1"/>
    <n v="23"/>
    <s v="01-23"/>
    <x v="2"/>
  </r>
  <r>
    <d v="2021-01-24T00:00:00"/>
    <m/>
    <m/>
    <m/>
    <m/>
    <s v="22/01/2021"/>
    <x v="8"/>
    <n v="1"/>
    <n v="24"/>
    <s v="01-24"/>
    <x v="2"/>
  </r>
  <r>
    <d v="2021-01-25T00:00:00"/>
    <m/>
    <m/>
    <m/>
    <m/>
    <s v="22/01/2021"/>
    <x v="8"/>
    <n v="1"/>
    <n v="25"/>
    <s v="01-25"/>
    <x v="2"/>
  </r>
  <r>
    <d v="2021-01-26T00:00:00"/>
    <m/>
    <m/>
    <m/>
    <m/>
    <s v="22/01/2021"/>
    <x v="8"/>
    <n v="1"/>
    <n v="26"/>
    <s v="01-26"/>
    <x v="2"/>
  </r>
  <r>
    <d v="2021-01-27T00:00:00"/>
    <m/>
    <m/>
    <m/>
    <m/>
    <s v="22/01/2021"/>
    <x v="8"/>
    <n v="1"/>
    <n v="27"/>
    <s v="01-27"/>
    <x v="2"/>
  </r>
  <r>
    <d v="2021-01-28T00:00:00"/>
    <m/>
    <m/>
    <m/>
    <m/>
    <s v="22/01/2021"/>
    <x v="8"/>
    <n v="1"/>
    <n v="28"/>
    <s v="01-28"/>
    <x v="2"/>
  </r>
  <r>
    <d v="2021-01-29T00:00:00"/>
    <m/>
    <m/>
    <m/>
    <m/>
    <s v="29/01/2021"/>
    <x v="8"/>
    <n v="1"/>
    <n v="29"/>
    <s v="01-29"/>
    <x v="2"/>
  </r>
  <r>
    <d v="2021-01-30T00:00:00"/>
    <m/>
    <m/>
    <m/>
    <m/>
    <s v="29/01/2021"/>
    <x v="8"/>
    <n v="1"/>
    <n v="30"/>
    <s v="01-30"/>
    <x v="2"/>
  </r>
  <r>
    <d v="2021-01-31T00:00:00"/>
    <m/>
    <m/>
    <m/>
    <m/>
    <s v="29/01/2021"/>
    <x v="8"/>
    <n v="1"/>
    <n v="31"/>
    <s v="01-31"/>
    <x v="2"/>
  </r>
  <r>
    <d v="2021-02-01T00:00:00"/>
    <m/>
    <m/>
    <m/>
    <m/>
    <s v="29/01/2021"/>
    <x v="8"/>
    <n v="2"/>
    <n v="1"/>
    <s v="02-01"/>
    <x v="2"/>
  </r>
  <r>
    <d v="2021-02-02T00:00:00"/>
    <n v="5"/>
    <n v="58.76"/>
    <n v="58.83"/>
    <n v="40.840000000000003"/>
    <s v="29/01/2021"/>
    <x v="8"/>
    <n v="2"/>
    <n v="2"/>
    <s v="02-02"/>
    <x v="0"/>
  </r>
  <r>
    <d v="2021-02-03T00:00:00"/>
    <n v="3"/>
    <n v="49.55"/>
    <n v="50.49"/>
    <n v="43.38"/>
    <s v="29/01/2021"/>
    <x v="8"/>
    <n v="2"/>
    <n v="3"/>
    <s v="02-03"/>
    <x v="0"/>
  </r>
  <r>
    <d v="2021-02-04T00:00:00"/>
    <n v="4"/>
    <n v="47.9"/>
    <n v="49.59"/>
    <n v="44.66"/>
    <s v="29/01/2021"/>
    <x v="8"/>
    <n v="2"/>
    <n v="4"/>
    <s v="02-04"/>
    <x v="0"/>
  </r>
  <r>
    <d v="2021-02-05T00:00:00"/>
    <n v="16"/>
    <n v="54.32"/>
    <n v="54.36"/>
    <n v="33.86"/>
    <s v="05/02/2021"/>
    <x v="8"/>
    <n v="2"/>
    <n v="5"/>
    <s v="02-05"/>
    <x v="0"/>
  </r>
  <r>
    <d v="2021-02-06T00:00:00"/>
    <n v="4"/>
    <n v="45.21"/>
    <n v="46.81"/>
    <n v="40.380000000000003"/>
    <s v="05/02/2021"/>
    <x v="8"/>
    <n v="2"/>
    <n v="6"/>
    <s v="02-06"/>
    <x v="0"/>
  </r>
  <r>
    <d v="2021-02-07T00:00:00"/>
    <n v="7"/>
    <n v="50.42"/>
    <n v="50.5"/>
    <n v="33.39"/>
    <s v="05/02/2021"/>
    <x v="8"/>
    <n v="2"/>
    <n v="7"/>
    <s v="02-07"/>
    <x v="0"/>
  </r>
  <r>
    <d v="2021-02-08T00:00:00"/>
    <n v="4"/>
    <n v="50.1"/>
    <n v="50.57"/>
    <n v="40.659999999999997"/>
    <s v="05/02/2021"/>
    <x v="8"/>
    <n v="2"/>
    <n v="8"/>
    <s v="02-08"/>
    <x v="0"/>
  </r>
  <r>
    <d v="2021-02-09T00:00:00"/>
    <n v="1"/>
    <n v="41.33"/>
    <n v="43.4"/>
    <n v="39.19"/>
    <s v="05/02/2021"/>
    <x v="8"/>
    <n v="2"/>
    <n v="9"/>
    <s v="02-09"/>
    <x v="0"/>
  </r>
  <r>
    <d v="2021-02-10T00:00:00"/>
    <n v="8"/>
    <n v="53.22"/>
    <n v="53.76"/>
    <n v="44.46"/>
    <s v="05/02/2021"/>
    <x v="8"/>
    <n v="2"/>
    <n v="10"/>
    <s v="02-10"/>
    <x v="0"/>
  </r>
  <r>
    <d v="2021-02-11T00:00:00"/>
    <n v="10"/>
    <n v="57.89"/>
    <n v="58.11"/>
    <n v="45.02"/>
    <s v="05/02/2021"/>
    <x v="8"/>
    <n v="2"/>
    <n v="11"/>
    <s v="02-11"/>
    <x v="0"/>
  </r>
  <r>
    <d v="2021-02-12T00:00:00"/>
    <n v="20"/>
    <n v="54.73"/>
    <n v="56.66"/>
    <n v="52.2"/>
    <s v="12/02/2021"/>
    <x v="8"/>
    <n v="2"/>
    <n v="12"/>
    <s v="02-12"/>
    <x v="0"/>
  </r>
  <r>
    <d v="2021-02-13T00:00:00"/>
    <n v="8"/>
    <n v="48.22"/>
    <n v="49.7"/>
    <n v="37.26"/>
    <s v="12/02/2021"/>
    <x v="8"/>
    <n v="2"/>
    <n v="13"/>
    <s v="02-13"/>
    <x v="0"/>
  </r>
  <r>
    <d v="2021-02-14T00:00:00"/>
    <n v="10"/>
    <n v="51.9"/>
    <n v="52.21"/>
    <n v="40.549999999999997"/>
    <s v="12/02/2021"/>
    <x v="8"/>
    <n v="2"/>
    <n v="14"/>
    <s v="02-14"/>
    <x v="0"/>
  </r>
  <r>
    <d v="2021-02-15T00:00:00"/>
    <n v="6"/>
    <n v="48.39"/>
    <n v="49.56"/>
    <n v="41.78"/>
    <s v="12/02/2021"/>
    <x v="8"/>
    <n v="2"/>
    <n v="15"/>
    <s v="02-15"/>
    <x v="0"/>
  </r>
  <r>
    <d v="2021-02-16T00:00:00"/>
    <n v="2"/>
    <n v="42.29"/>
    <n v="48.35"/>
    <n v="47.11"/>
    <s v="12/02/2021"/>
    <x v="8"/>
    <n v="2"/>
    <n v="16"/>
    <s v="02-16"/>
    <x v="0"/>
  </r>
  <r>
    <d v="2021-02-17T00:00:00"/>
    <n v="16"/>
    <n v="52.47"/>
    <n v="52.8"/>
    <n v="41.49"/>
    <s v="12/02/2021"/>
    <x v="8"/>
    <n v="2"/>
    <n v="17"/>
    <s v="02-17"/>
    <x v="0"/>
  </r>
  <r>
    <d v="2021-02-18T00:00:00"/>
    <n v="6"/>
    <n v="47.3"/>
    <n v="48.71"/>
    <n v="43.14"/>
    <s v="12/02/2021"/>
    <x v="8"/>
    <n v="2"/>
    <n v="18"/>
    <s v="02-18"/>
    <x v="0"/>
  </r>
  <r>
    <d v="2021-02-19T00:00:00"/>
    <n v="12"/>
    <n v="52.67"/>
    <n v="52.82"/>
    <n v="37.9"/>
    <s v="19/02/2021"/>
    <x v="8"/>
    <n v="2"/>
    <n v="19"/>
    <s v="02-19"/>
    <x v="0"/>
  </r>
  <r>
    <d v="2021-02-20T00:00:00"/>
    <n v="4"/>
    <n v="44.25"/>
    <n v="47.09"/>
    <n v="42.52"/>
    <s v="19/02/2021"/>
    <x v="8"/>
    <n v="2"/>
    <n v="20"/>
    <s v="02-20"/>
    <x v="0"/>
  </r>
  <r>
    <d v="2021-02-21T00:00:00"/>
    <n v="0"/>
    <n v="0"/>
    <n v="39.04"/>
    <n v="39.04"/>
    <s v="19/02/2021"/>
    <x v="8"/>
    <n v="2"/>
    <n v="21"/>
    <s v="02-21"/>
    <x v="1"/>
  </r>
  <r>
    <d v="2021-02-22T00:00:00"/>
    <n v="7"/>
    <n v="50.36"/>
    <n v="58.31"/>
    <n v="48.76"/>
    <s v="19/02/2021"/>
    <x v="8"/>
    <n v="2"/>
    <n v="22"/>
    <s v="02-22"/>
    <x v="0"/>
  </r>
  <r>
    <d v="2021-02-23T00:00:00"/>
    <n v="3"/>
    <n v="47.7"/>
    <n v="48.97"/>
    <n v="43"/>
    <s v="19/02/2021"/>
    <x v="8"/>
    <n v="2"/>
    <n v="23"/>
    <s v="02-23"/>
    <x v="0"/>
  </r>
  <r>
    <d v="2021-02-24T00:00:00"/>
    <n v="12"/>
    <n v="52.53"/>
    <n v="53.4"/>
    <n v="44.18"/>
    <s v="19/02/2021"/>
    <x v="8"/>
    <n v="2"/>
    <n v="24"/>
    <s v="02-24"/>
    <x v="0"/>
  </r>
  <r>
    <d v="2021-02-25T00:00:00"/>
    <n v="13"/>
    <n v="50.77"/>
    <n v="51.52"/>
    <n v="43.52"/>
    <s v="19/02/2021"/>
    <x v="8"/>
    <n v="2"/>
    <n v="25"/>
    <s v="02-25"/>
    <x v="0"/>
  </r>
  <r>
    <d v="2021-02-26T00:00:00"/>
    <n v="1"/>
    <n v="41.03"/>
    <n v="42.97"/>
    <n v="38.520000000000003"/>
    <s v="26/02/2021"/>
    <x v="8"/>
    <n v="2"/>
    <n v="26"/>
    <s v="02-26"/>
    <x v="0"/>
  </r>
  <r>
    <d v="2021-02-27T00:00:00"/>
    <n v="7"/>
    <n v="48.09"/>
    <n v="48.97"/>
    <n v="39.33"/>
    <s v="26/02/2021"/>
    <x v="8"/>
    <n v="2"/>
    <n v="27"/>
    <s v="02-27"/>
    <x v="0"/>
  </r>
  <r>
    <d v="2021-02-28T00:00:00"/>
    <n v="3"/>
    <n v="49.26"/>
    <n v="49.4"/>
    <n v="34.5"/>
    <s v="26/02/2021"/>
    <x v="8"/>
    <n v="2"/>
    <n v="28"/>
    <s v="02-28"/>
    <x v="0"/>
  </r>
  <r>
    <d v="2021-03-01T00:00:00"/>
    <n v="13"/>
    <n v="52.21"/>
    <n v="52.21"/>
    <n v="0"/>
    <s v="26/02/2021"/>
    <x v="8"/>
    <n v="3"/>
    <n v="1"/>
    <s v="03-01"/>
    <x v="0"/>
  </r>
  <r>
    <d v="2021-03-02T00:00:00"/>
    <n v="8"/>
    <n v="45.52"/>
    <n v="48.67"/>
    <n v="44.6"/>
    <s v="26/02/2021"/>
    <x v="8"/>
    <n v="3"/>
    <n v="2"/>
    <s v="03-02"/>
    <x v="0"/>
  </r>
  <r>
    <d v="2021-03-03T00:00:00"/>
    <n v="12"/>
    <n v="43.75"/>
    <n v="47.24"/>
    <n v="43.9"/>
    <s v="26/02/2021"/>
    <x v="8"/>
    <n v="3"/>
    <n v="3"/>
    <s v="03-03"/>
    <x v="0"/>
  </r>
  <r>
    <d v="2021-03-04T00:00:00"/>
    <n v="9"/>
    <n v="46.51"/>
    <n v="55.9"/>
    <n v="55.37"/>
    <s v="26/02/2021"/>
    <x v="8"/>
    <n v="3"/>
    <n v="4"/>
    <s v="03-04"/>
    <x v="0"/>
  </r>
  <r>
    <d v="2021-03-05T00:00:00"/>
    <n v="15"/>
    <n v="53.37"/>
    <n v="53.49"/>
    <n v="37.76"/>
    <s v="05/03/2021"/>
    <x v="8"/>
    <n v="3"/>
    <n v="5"/>
    <s v="03-05"/>
    <x v="0"/>
  </r>
  <r>
    <d v="2021-03-06T00:00:00"/>
    <n v="15"/>
    <n v="51.69"/>
    <n v="51.95"/>
    <n v="36.54"/>
    <s v="05/03/2021"/>
    <x v="8"/>
    <n v="3"/>
    <n v="6"/>
    <s v="03-06"/>
    <x v="0"/>
  </r>
  <r>
    <d v="2021-03-07T00:00:00"/>
    <n v="8"/>
    <n v="50.06"/>
    <n v="50.06"/>
    <n v="0"/>
    <s v="05/03/2021"/>
    <x v="8"/>
    <n v="3"/>
    <n v="7"/>
    <s v="03-07"/>
    <x v="0"/>
  </r>
  <r>
    <d v="2021-03-08T00:00:00"/>
    <n v="15"/>
    <n v="53.09"/>
    <n v="53.88"/>
    <n v="46.08"/>
    <s v="05/03/2021"/>
    <x v="8"/>
    <n v="3"/>
    <n v="8"/>
    <s v="03-08"/>
    <x v="0"/>
  </r>
  <r>
    <d v="2021-03-09T00:00:00"/>
    <n v="2"/>
    <n v="47.1"/>
    <n v="52.72"/>
    <n v="51.33"/>
    <s v="05/03/2021"/>
    <x v="8"/>
    <n v="3"/>
    <n v="9"/>
    <s v="03-09"/>
    <x v="0"/>
  </r>
  <r>
    <d v="2021-03-10T00:00:00"/>
    <n v="4"/>
    <n v="43.15"/>
    <n v="50.83"/>
    <n v="46.27"/>
    <s v="05/03/2021"/>
    <x v="8"/>
    <n v="3"/>
    <n v="10"/>
    <s v="03-10"/>
    <x v="0"/>
  </r>
  <r>
    <d v="2021-03-11T00:00:00"/>
    <n v="3"/>
    <n v="41.87"/>
    <n v="47.08"/>
    <n v="45.52"/>
    <s v="05/03/2021"/>
    <x v="8"/>
    <n v="3"/>
    <n v="11"/>
    <s v="03-11"/>
    <x v="0"/>
  </r>
  <r>
    <d v="2021-03-12T00:00:00"/>
    <n v="8"/>
    <n v="51.88"/>
    <n v="53.18"/>
    <n v="47.33"/>
    <s v="12/03/2021"/>
    <x v="8"/>
    <n v="3"/>
    <n v="12"/>
    <s v="03-12"/>
    <x v="0"/>
  </r>
  <r>
    <d v="2021-03-13T00:00:00"/>
    <n v="8"/>
    <n v="47.08"/>
    <n v="47.66"/>
    <n v="38.6"/>
    <s v="12/03/2021"/>
    <x v="8"/>
    <n v="3"/>
    <n v="13"/>
    <s v="03-13"/>
    <x v="0"/>
  </r>
  <r>
    <d v="2021-03-14T00:00:00"/>
    <n v="19"/>
    <n v="52.65"/>
    <n v="55.26"/>
    <n v="51.82"/>
    <s v="12/03/2021"/>
    <x v="8"/>
    <n v="3"/>
    <n v="14"/>
    <s v="03-14"/>
    <x v="0"/>
  </r>
  <r>
    <d v="2021-03-15T00:00:00"/>
    <n v="9"/>
    <n v="61.04"/>
    <n v="61.11"/>
    <n v="42.75"/>
    <s v="12/03/2021"/>
    <x v="8"/>
    <n v="3"/>
    <n v="15"/>
    <s v="03-15"/>
    <x v="0"/>
  </r>
  <r>
    <d v="2021-03-16T00:00:00"/>
    <n v="13"/>
    <n v="48.51"/>
    <n v="52.57"/>
    <n v="50.21"/>
    <s v="12/03/2021"/>
    <x v="8"/>
    <n v="3"/>
    <n v="16"/>
    <s v="03-16"/>
    <x v="0"/>
  </r>
  <r>
    <d v="2021-03-17T00:00:00"/>
    <n v="13"/>
    <n v="50.22"/>
    <n v="52.56"/>
    <n v="48.77"/>
    <s v="12/03/2021"/>
    <x v="8"/>
    <n v="3"/>
    <n v="17"/>
    <s v="03-17"/>
    <x v="0"/>
  </r>
  <r>
    <d v="2021-03-18T00:00:00"/>
    <n v="18"/>
    <n v="50.46"/>
    <n v="51.34"/>
    <n v="44"/>
    <s v="12/03/2021"/>
    <x v="8"/>
    <n v="3"/>
    <n v="18"/>
    <s v="03-18"/>
    <x v="0"/>
  </r>
  <r>
    <d v="2021-03-19T00:00:00"/>
    <n v="15"/>
    <n v="52.01"/>
    <n v="53.16"/>
    <n v="46.84"/>
    <s v="19/03/2021"/>
    <x v="8"/>
    <n v="3"/>
    <n v="19"/>
    <s v="03-19"/>
    <x v="0"/>
  </r>
  <r>
    <d v="2021-03-20T00:00:00"/>
    <n v="9"/>
    <n v="47.21"/>
    <n v="47.91"/>
    <n v="39.64"/>
    <s v="19/03/2021"/>
    <x v="8"/>
    <n v="3"/>
    <n v="20"/>
    <s v="03-20"/>
    <x v="0"/>
  </r>
  <r>
    <d v="2021-03-21T00:00:00"/>
    <n v="11"/>
    <n v="49.69"/>
    <n v="50.81"/>
    <n v="44.35"/>
    <s v="19/03/2021"/>
    <x v="8"/>
    <n v="3"/>
    <n v="21"/>
    <s v="03-21"/>
    <x v="0"/>
  </r>
  <r>
    <d v="2021-03-22T00:00:00"/>
    <n v="17"/>
    <n v="49.84"/>
    <n v="49.92"/>
    <n v="32.47"/>
    <s v="19/03/2021"/>
    <x v="8"/>
    <n v="3"/>
    <n v="22"/>
    <s v="03-22"/>
    <x v="0"/>
  </r>
  <r>
    <d v="2021-03-23T00:00:00"/>
    <n v="11"/>
    <n v="49.37"/>
    <n v="50.23"/>
    <n v="38.619999999999997"/>
    <s v="19/03/2021"/>
    <x v="8"/>
    <n v="3"/>
    <n v="23"/>
    <s v="03-23"/>
    <x v="0"/>
  </r>
  <r>
    <d v="2021-03-24T00:00:00"/>
    <n v="12"/>
    <n v="49.28"/>
    <n v="50.11"/>
    <n v="42.52"/>
    <s v="19/03/2021"/>
    <x v="8"/>
    <n v="3"/>
    <n v="24"/>
    <s v="03-24"/>
    <x v="0"/>
  </r>
  <r>
    <d v="2021-03-25T00:00:00"/>
    <n v="9"/>
    <n v="50.46"/>
    <n v="51.79"/>
    <n v="45.01"/>
    <s v="19/03/2021"/>
    <x v="8"/>
    <n v="3"/>
    <n v="25"/>
    <s v="03-25"/>
    <x v="0"/>
  </r>
  <r>
    <d v="2021-03-26T00:00:00"/>
    <n v="22"/>
    <n v="54.4"/>
    <n v="54.5"/>
    <n v="38.28"/>
    <s v="26/03/2021"/>
    <x v="8"/>
    <n v="3"/>
    <n v="26"/>
    <s v="03-26"/>
    <x v="0"/>
  </r>
  <r>
    <d v="2021-03-27T00:00:00"/>
    <n v="10"/>
    <n v="47.23"/>
    <n v="48.44"/>
    <n v="42.28"/>
    <s v="26/03/2021"/>
    <x v="8"/>
    <n v="3"/>
    <n v="27"/>
    <s v="03-27"/>
    <x v="0"/>
  </r>
  <r>
    <d v="2021-03-28T00:00:00"/>
    <n v="16"/>
    <n v="49.77"/>
    <n v="51.88"/>
    <n v="47.73"/>
    <s v="26/03/2021"/>
    <x v="8"/>
    <n v="3"/>
    <n v="28"/>
    <s v="03-28"/>
    <x v="0"/>
  </r>
  <r>
    <d v="2021-03-29T00:00:00"/>
    <n v="11"/>
    <n v="48.53"/>
    <n v="50.68"/>
    <n v="46.6"/>
    <s v="26/03/2021"/>
    <x v="8"/>
    <n v="3"/>
    <n v="29"/>
    <s v="03-29"/>
    <x v="0"/>
  </r>
  <r>
    <d v="2021-03-30T00:00:00"/>
    <n v="9"/>
    <n v="42.61"/>
    <n v="44.97"/>
    <n v="34.369999999999997"/>
    <s v="26/03/2021"/>
    <x v="8"/>
    <n v="3"/>
    <n v="30"/>
    <s v="03-30"/>
    <x v="0"/>
  </r>
  <r>
    <d v="2021-03-31T00:00:00"/>
    <n v="11"/>
    <n v="50.95"/>
    <n v="51.66"/>
    <n v="42.39"/>
    <s v="26/03/2021"/>
    <x v="8"/>
    <n v="3"/>
    <n v="31"/>
    <s v="03-31"/>
    <x v="0"/>
  </r>
  <r>
    <d v="2021-04-01T00:00:00"/>
    <n v="21"/>
    <n v="52.17"/>
    <n v="52.87"/>
    <n v="44.58"/>
    <s v="26/03/2021"/>
    <x v="8"/>
    <n v="4"/>
    <n v="1"/>
    <s v="04-01"/>
    <x v="0"/>
  </r>
  <r>
    <d v="2021-04-02T00:00:00"/>
    <n v="23"/>
    <n v="54.37"/>
    <n v="54.46"/>
    <n v="37.630000000000003"/>
    <s v="02/04/2021"/>
    <x v="8"/>
    <n v="4"/>
    <n v="2"/>
    <s v="04-02"/>
    <x v="0"/>
  </r>
  <r>
    <d v="2021-04-03T00:00:00"/>
    <n v="10"/>
    <n v="48.38"/>
    <n v="48.65"/>
    <n v="36.42"/>
    <s v="02/04/2021"/>
    <x v="8"/>
    <n v="4"/>
    <n v="3"/>
    <s v="04-03"/>
    <x v="0"/>
  </r>
  <r>
    <d v="2021-04-04T00:00:00"/>
    <n v="19"/>
    <n v="52.18"/>
    <n v="52.3"/>
    <n v="36.81"/>
    <s v="02/04/2021"/>
    <x v="8"/>
    <n v="4"/>
    <n v="4"/>
    <s v="04-04"/>
    <x v="0"/>
  </r>
  <r>
    <d v="2021-04-05T00:00:00"/>
    <n v="12"/>
    <n v="48.86"/>
    <n v="49.11"/>
    <n v="36.56"/>
    <s v="02/04/2021"/>
    <x v="8"/>
    <n v="4"/>
    <n v="5"/>
    <s v="04-05"/>
    <x v="0"/>
  </r>
  <r>
    <d v="2021-04-06T00:00:00"/>
    <n v="23"/>
    <n v="52.66"/>
    <n v="54.02"/>
    <n v="48.34"/>
    <s v="02/04/2021"/>
    <x v="8"/>
    <n v="4"/>
    <n v="6"/>
    <s v="04-06"/>
    <x v="0"/>
  </r>
  <r>
    <d v="2021-04-07T00:00:00"/>
    <n v="12"/>
    <n v="51.95"/>
    <n v="52.81"/>
    <n v="45.37"/>
    <s v="02/04/2021"/>
    <x v="8"/>
    <n v="4"/>
    <n v="7"/>
    <s v="04-07"/>
    <x v="0"/>
  </r>
  <r>
    <d v="2021-04-08T00:00:00"/>
    <n v="10"/>
    <n v="46.96"/>
    <n v="46.96"/>
    <n v="0"/>
    <s v="02/04/2021"/>
    <x v="8"/>
    <n v="4"/>
    <n v="8"/>
    <s v="04-08"/>
    <x v="0"/>
  </r>
  <r>
    <d v="2021-04-09T00:00:00"/>
    <n v="24"/>
    <n v="54.15"/>
    <n v="54.26"/>
    <n v="38.44"/>
    <s v="09/04/2021"/>
    <x v="8"/>
    <n v="4"/>
    <n v="9"/>
    <s v="04-09"/>
    <x v="0"/>
  </r>
  <r>
    <d v="2021-04-10T00:00:00"/>
    <n v="10"/>
    <n v="47.86"/>
    <n v="48.16"/>
    <n v="36.29"/>
    <s v="09/04/2021"/>
    <x v="8"/>
    <n v="4"/>
    <n v="10"/>
    <s v="04-10"/>
    <x v="0"/>
  </r>
  <r>
    <d v="2021-04-11T00:00:00"/>
    <n v="19"/>
    <n v="53.32"/>
    <n v="53.43"/>
    <n v="37.229999999999997"/>
    <s v="09/04/2021"/>
    <x v="8"/>
    <n v="4"/>
    <n v="11"/>
    <s v="04-11"/>
    <x v="0"/>
  </r>
  <r>
    <d v="2021-04-12T00:00:00"/>
    <n v="18"/>
    <n v="53.89"/>
    <n v="54.54"/>
    <n v="45.96"/>
    <s v="09/04/2021"/>
    <x v="8"/>
    <n v="4"/>
    <n v="12"/>
    <s v="04-12"/>
    <x v="0"/>
  </r>
  <r>
    <d v="2021-04-13T00:00:00"/>
    <n v="21"/>
    <n v="61.09"/>
    <n v="61.32"/>
    <n v="47.44"/>
    <s v="09/04/2021"/>
    <x v="8"/>
    <n v="4"/>
    <n v="13"/>
    <s v="04-13"/>
    <x v="0"/>
  </r>
  <r>
    <d v="2021-04-14T00:00:00"/>
    <n v="22"/>
    <n v="52.77"/>
    <n v="53.2"/>
    <n v="42.96"/>
    <s v="09/04/2021"/>
    <x v="8"/>
    <n v="4"/>
    <n v="14"/>
    <s v="04-14"/>
    <x v="0"/>
  </r>
  <r>
    <d v="2021-04-15T00:00:00"/>
    <n v="15"/>
    <n v="52.07"/>
    <n v="52.79"/>
    <n v="44.62"/>
    <s v="09/04/2021"/>
    <x v="8"/>
    <n v="4"/>
    <n v="15"/>
    <s v="04-15"/>
    <x v="0"/>
  </r>
  <r>
    <d v="2021-04-16T00:00:00"/>
    <n v="22"/>
    <n v="53.34"/>
    <n v="54.69"/>
    <n v="48.95"/>
    <s v="16/04/2021"/>
    <x v="8"/>
    <n v="4"/>
    <n v="16"/>
    <s v="04-16"/>
    <x v="0"/>
  </r>
  <r>
    <d v="2021-04-17T00:00:00"/>
    <n v="10"/>
    <n v="49.14"/>
    <n v="51.84"/>
    <n v="48.5"/>
    <s v="16/04/2021"/>
    <x v="8"/>
    <n v="4"/>
    <n v="17"/>
    <s v="04-17"/>
    <x v="0"/>
  </r>
  <r>
    <d v="2021-04-18T00:00:00"/>
    <n v="28"/>
    <n v="53.66"/>
    <n v="53.68"/>
    <n v="31.24"/>
    <s v="16/04/2021"/>
    <x v="8"/>
    <n v="4"/>
    <n v="18"/>
    <s v="04-18"/>
    <x v="0"/>
  </r>
  <r>
    <d v="2021-04-19T00:00:00"/>
    <n v="22"/>
    <n v="54.64"/>
    <n v="55.26"/>
    <n v="46.48"/>
    <s v="16/04/2021"/>
    <x v="8"/>
    <n v="4"/>
    <n v="19"/>
    <s v="04-19"/>
    <x v="0"/>
  </r>
  <r>
    <d v="2021-04-20T00:00:00"/>
    <n v="8"/>
    <n v="49.28"/>
    <n v="50.89"/>
    <n v="45.79"/>
    <s v="16/04/2021"/>
    <x v="8"/>
    <n v="4"/>
    <n v="20"/>
    <s v="04-20"/>
    <x v="0"/>
  </r>
  <r>
    <d v="2021-04-21T00:00:00"/>
    <n v="7"/>
    <n v="49.81"/>
    <n v="51.56"/>
    <n v="45.88"/>
    <s v="16/04/2021"/>
    <x v="8"/>
    <n v="4"/>
    <n v="21"/>
    <s v="04-21"/>
    <x v="0"/>
  </r>
  <r>
    <d v="2021-04-22T00:00:00"/>
    <n v="1"/>
    <n v="42.43"/>
    <n v="46.43"/>
    <n v="44.23"/>
    <s v="16/04/2021"/>
    <x v="8"/>
    <n v="4"/>
    <n v="22"/>
    <s v="04-22"/>
    <x v="0"/>
  </r>
  <r>
    <d v="2021-04-23T00:00:00"/>
    <n v="11"/>
    <n v="52.16"/>
    <n v="52.62"/>
    <n v="42.69"/>
    <s v="23/04/2021"/>
    <x v="8"/>
    <n v="4"/>
    <n v="23"/>
    <s v="04-23"/>
    <x v="0"/>
  </r>
  <r>
    <d v="2021-04-24T00:00:00"/>
    <n v="5"/>
    <n v="49.18"/>
    <n v="49.82"/>
    <n v="37.590000000000003"/>
    <s v="23/04/2021"/>
    <x v="8"/>
    <n v="4"/>
    <n v="24"/>
    <s v="04-24"/>
    <x v="0"/>
  </r>
  <r>
    <d v="2021-04-25T00:00:00"/>
    <n v="5"/>
    <n v="47.64"/>
    <n v="47.76"/>
    <n v="32.270000000000003"/>
    <s v="23/04/2021"/>
    <x v="8"/>
    <n v="4"/>
    <n v="25"/>
    <s v="04-25"/>
    <x v="0"/>
  </r>
  <r>
    <d v="2021-04-26T00:00:00"/>
    <n v="5"/>
    <n v="50.06"/>
    <n v="51.44"/>
    <n v="45.8"/>
    <s v="23/04/2021"/>
    <x v="8"/>
    <n v="4"/>
    <n v="26"/>
    <s v="04-26"/>
    <x v="0"/>
  </r>
  <r>
    <d v="2021-04-27T00:00:00"/>
    <n v="8"/>
    <n v="45.8"/>
    <n v="47.81"/>
    <n v="43.5"/>
    <s v="23/04/2021"/>
    <x v="8"/>
    <n v="4"/>
    <n v="27"/>
    <s v="04-27"/>
    <x v="0"/>
  </r>
  <r>
    <d v="2021-04-28T00:00:00"/>
    <n v="13"/>
    <n v="52.4"/>
    <n v="52.79"/>
    <n v="42.1"/>
    <s v="23/04/2021"/>
    <x v="8"/>
    <n v="4"/>
    <n v="28"/>
    <s v="04-28"/>
    <x v="0"/>
  </r>
  <r>
    <d v="2021-04-29T00:00:00"/>
    <n v="14"/>
    <n v="53.48"/>
    <n v="54.32"/>
    <n v="45.39"/>
    <s v="23/04/2021"/>
    <x v="8"/>
    <n v="4"/>
    <n v="29"/>
    <s v="04-29"/>
    <x v="0"/>
  </r>
  <r>
    <d v="2021-04-30T00:00:00"/>
    <n v="9"/>
    <n v="52.04"/>
    <n v="52.59"/>
    <n v="43.33"/>
    <s v="30/04/2021"/>
    <x v="8"/>
    <n v="4"/>
    <n v="30"/>
    <s v="04-30"/>
    <x v="0"/>
  </r>
  <r>
    <d v="2021-05-01T00:00:00"/>
    <n v="11"/>
    <n v="52.06"/>
    <n v="52.19"/>
    <n v="36.630000000000003"/>
    <s v="30/04/2021"/>
    <x v="8"/>
    <n v="5"/>
    <n v="1"/>
    <s v="05-01"/>
    <x v="0"/>
  </r>
  <r>
    <d v="2021-05-02T00:00:00"/>
    <n v="20"/>
    <n v="53.84"/>
    <n v="54.57"/>
    <n v="46.48"/>
    <s v="30/04/2021"/>
    <x v="8"/>
    <n v="5"/>
    <n v="2"/>
    <s v="05-02"/>
    <x v="0"/>
  </r>
  <r>
    <d v="2021-05-03T00:00:00"/>
    <n v="15"/>
    <n v="50.92"/>
    <n v="51.23"/>
    <n v="39.68"/>
    <s v="30/04/2021"/>
    <x v="8"/>
    <n v="5"/>
    <n v="3"/>
    <s v="05-03"/>
    <x v="0"/>
  </r>
  <r>
    <d v="2021-05-04T00:00:00"/>
    <n v="11"/>
    <n v="50.64"/>
    <n v="52.49"/>
    <n v="47.89"/>
    <s v="30/04/2021"/>
    <x v="8"/>
    <n v="5"/>
    <n v="4"/>
    <s v="05-04"/>
    <x v="0"/>
  </r>
  <r>
    <d v="2021-05-05T00:00:00"/>
    <n v="17"/>
    <n v="51.8"/>
    <n v="52.14"/>
    <n v="40.96"/>
    <s v="30/04/2021"/>
    <x v="8"/>
    <n v="5"/>
    <n v="5"/>
    <s v="05-05"/>
    <x v="0"/>
  </r>
  <r>
    <d v="2021-05-06T00:00:00"/>
    <n v="14"/>
    <n v="50"/>
    <n v="50.35"/>
    <n v="39.22"/>
    <s v="30/04/2021"/>
    <x v="8"/>
    <n v="5"/>
    <n v="6"/>
    <s v="05-06"/>
    <x v="0"/>
  </r>
  <r>
    <d v="2021-05-07T00:00:00"/>
    <n v="24"/>
    <n v="55.91"/>
    <n v="56.01"/>
    <n v="39.549999999999997"/>
    <s v="07/05/2021"/>
    <x v="8"/>
    <n v="5"/>
    <n v="7"/>
    <s v="05-07"/>
    <x v="0"/>
  </r>
  <r>
    <d v="2021-05-08T00:00:00"/>
    <n v="14"/>
    <n v="51.67"/>
    <n v="52.05"/>
    <n v="41.35"/>
    <s v="07/05/2021"/>
    <x v="8"/>
    <n v="5"/>
    <n v="8"/>
    <s v="05-08"/>
    <x v="0"/>
  </r>
  <r>
    <d v="2021-05-09T00:00:00"/>
    <n v="12"/>
    <n v="50.7"/>
    <n v="50.88"/>
    <n v="36.93"/>
    <s v="07/05/2021"/>
    <x v="8"/>
    <n v="5"/>
    <n v="9"/>
    <s v="05-09"/>
    <x v="0"/>
  </r>
  <r>
    <d v="2021-05-10T00:00:00"/>
    <n v="17"/>
    <n v="55.25"/>
    <n v="55.52"/>
    <n v="43.28"/>
    <s v="07/05/2021"/>
    <x v="8"/>
    <n v="5"/>
    <n v="10"/>
    <s v="05-10"/>
    <x v="0"/>
  </r>
  <r>
    <d v="2021-05-11T00:00:00"/>
    <n v="13"/>
    <n v="50.47"/>
    <n v="55.89"/>
    <n v="47.75"/>
    <s v="07/05/2021"/>
    <x v="8"/>
    <n v="5"/>
    <n v="11"/>
    <s v="05-11"/>
    <x v="0"/>
  </r>
  <r>
    <d v="2021-05-12T00:00:00"/>
    <n v="15"/>
    <n v="53.16"/>
    <n v="54.42"/>
    <n v="47.67"/>
    <s v="07/05/2021"/>
    <x v="8"/>
    <n v="5"/>
    <n v="12"/>
    <s v="05-12"/>
    <x v="0"/>
  </r>
  <r>
    <d v="2021-05-13T00:00:00"/>
    <n v="8"/>
    <n v="48.69"/>
    <n v="50.9"/>
    <n v="46.24"/>
    <s v="07/05/2021"/>
    <x v="8"/>
    <n v="5"/>
    <n v="13"/>
    <s v="05-13"/>
    <x v="0"/>
  </r>
  <r>
    <d v="2021-05-14T00:00:00"/>
    <n v="24"/>
    <n v="55.98"/>
    <n v="56.18"/>
    <n v="42.78"/>
    <s v="14/05/2021"/>
    <x v="8"/>
    <n v="5"/>
    <n v="14"/>
    <s v="05-14"/>
    <x v="0"/>
  </r>
  <r>
    <d v="2021-05-15T00:00:00"/>
    <n v="4"/>
    <n v="45.45"/>
    <n v="51.7"/>
    <n v="49.29"/>
    <s v="14/05/2021"/>
    <x v="8"/>
    <n v="5"/>
    <n v="15"/>
    <s v="05-15"/>
    <x v="0"/>
  </r>
  <r>
    <d v="2021-05-16T00:00:00"/>
    <n v="18"/>
    <n v="53.96"/>
    <n v="54.2"/>
    <n v="41.48"/>
    <s v="14/05/2021"/>
    <x v="8"/>
    <n v="5"/>
    <n v="16"/>
    <s v="05-16"/>
    <x v="0"/>
  </r>
  <r>
    <d v="2021-05-17T00:00:00"/>
    <n v="25"/>
    <n v="54.55"/>
    <n v="56.01"/>
    <n v="45.42"/>
    <s v="14/05/2021"/>
    <x v="8"/>
    <n v="5"/>
    <n v="17"/>
    <s v="05-17"/>
    <x v="0"/>
  </r>
  <r>
    <d v="2021-05-18T00:00:00"/>
    <n v="12"/>
    <n v="55.9"/>
    <n v="56.25"/>
    <n v="45.14"/>
    <s v="14/05/2021"/>
    <x v="8"/>
    <n v="5"/>
    <n v="18"/>
    <s v="05-18"/>
    <x v="0"/>
  </r>
  <r>
    <d v="2021-05-19T00:00:00"/>
    <n v="23"/>
    <n v="54.16"/>
    <n v="55.73"/>
    <n v="50.57"/>
    <s v="14/05/2021"/>
    <x v="8"/>
    <n v="5"/>
    <n v="19"/>
    <s v="05-19"/>
    <x v="0"/>
  </r>
  <r>
    <d v="2021-05-20T00:00:00"/>
    <n v="22"/>
    <n v="54.63"/>
    <n v="55.05"/>
    <n v="44.69"/>
    <s v="14/05/2021"/>
    <x v="8"/>
    <n v="5"/>
    <n v="20"/>
    <s v="05-20"/>
    <x v="0"/>
  </r>
  <r>
    <d v="2021-05-21T00:00:00"/>
    <n v="23"/>
    <n v="54.36"/>
    <n v="55"/>
    <n v="45.07"/>
    <s v="21/05/2021"/>
    <x v="8"/>
    <n v="5"/>
    <n v="21"/>
    <s v="05-21"/>
    <x v="0"/>
  </r>
  <r>
    <d v="2021-05-22T00:00:00"/>
    <n v="7"/>
    <n v="48.5"/>
    <n v="49.8"/>
    <n v="42.63"/>
    <s v="21/05/2021"/>
    <x v="8"/>
    <n v="5"/>
    <n v="22"/>
    <s v="05-22"/>
    <x v="0"/>
  </r>
  <r>
    <d v="2021-05-23T00:00:00"/>
    <n v="18"/>
    <n v="54.66"/>
    <n v="54.95"/>
    <n v="40.08"/>
    <s v="21/05/2021"/>
    <x v="8"/>
    <n v="5"/>
    <n v="23"/>
    <s v="05-23"/>
    <x v="0"/>
  </r>
  <r>
    <d v="2021-05-24T00:00:00"/>
    <n v="22"/>
    <n v="54.72"/>
    <n v="55.46"/>
    <n v="47.4"/>
    <s v="21/05/2021"/>
    <x v="8"/>
    <n v="5"/>
    <n v="24"/>
    <s v="05-24"/>
    <x v="0"/>
  </r>
  <r>
    <d v="2021-05-25T00:00:00"/>
    <n v="15"/>
    <n v="52.58"/>
    <n v="52.88"/>
    <n v="41.11"/>
    <s v="21/05/2021"/>
    <x v="8"/>
    <n v="5"/>
    <n v="25"/>
    <s v="05-25"/>
    <x v="0"/>
  </r>
  <r>
    <d v="2021-05-26T00:00:00"/>
    <n v="25"/>
    <n v="54.55"/>
    <n v="54.92"/>
    <n v="43.93"/>
    <s v="21/05/2021"/>
    <x v="8"/>
    <n v="5"/>
    <n v="26"/>
    <s v="05-26"/>
    <x v="0"/>
  </r>
  <r>
    <d v="2021-05-27T00:00:00"/>
    <n v="16"/>
    <n v="51.43"/>
    <n v="51.52"/>
    <n v="35.08"/>
    <s v="21/05/2021"/>
    <x v="8"/>
    <n v="5"/>
    <n v="27"/>
    <s v="05-27"/>
    <x v="0"/>
  </r>
  <r>
    <d v="2021-05-28T00:00:00"/>
    <n v="0"/>
    <n v="0"/>
    <n v="0"/>
    <n v="0"/>
    <s v="28/05/2021"/>
    <x v="8"/>
    <n v="5"/>
    <n v="28"/>
    <s v="05-28"/>
    <x v="1"/>
  </r>
  <r>
    <d v="2021-05-29T00:00:00"/>
    <n v="0"/>
    <n v="0"/>
    <n v="0"/>
    <n v="0"/>
    <s v="28/05/2021"/>
    <x v="8"/>
    <n v="5"/>
    <n v="29"/>
    <s v="05-29"/>
    <x v="1"/>
  </r>
  <r>
    <d v="2021-05-30T00:00:00"/>
    <n v="0"/>
    <n v="0"/>
    <n v="0"/>
    <n v="0"/>
    <s v="28/05/2021"/>
    <x v="8"/>
    <n v="5"/>
    <n v="30"/>
    <s v="05-30"/>
    <x v="1"/>
  </r>
  <r>
    <d v="2021-05-31T00:00:00"/>
    <n v="0"/>
    <n v="0"/>
    <n v="0"/>
    <n v="0"/>
    <s v="28/05/2021"/>
    <x v="8"/>
    <n v="5"/>
    <n v="31"/>
    <s v="05-31"/>
    <x v="1"/>
  </r>
  <r>
    <d v="2021-06-01T00:00:00"/>
    <m/>
    <m/>
    <m/>
    <m/>
    <s v="28/05/2021"/>
    <x v="8"/>
    <n v="6"/>
    <n v="1"/>
    <s v="06-01"/>
    <x v="2"/>
  </r>
  <r>
    <d v="2021-06-02T00:00:00"/>
    <m/>
    <m/>
    <m/>
    <m/>
    <s v="28/05/2021"/>
    <x v="8"/>
    <n v="6"/>
    <n v="2"/>
    <s v="06-02"/>
    <x v="2"/>
  </r>
  <r>
    <d v="2021-06-03T00:00:00"/>
    <n v="19"/>
    <n v="52.01"/>
    <n v="52.01"/>
    <n v="0"/>
    <s v="28/05/2021"/>
    <x v="8"/>
    <n v="6"/>
    <n v="3"/>
    <s v="06-03"/>
    <x v="0"/>
  </r>
  <r>
    <d v="2021-06-04T00:00:00"/>
    <n v="56"/>
    <n v="58.94"/>
    <n v="58.96"/>
    <n v="35.979999999999997"/>
    <s v="04/06/2021"/>
    <x v="8"/>
    <n v="6"/>
    <n v="4"/>
    <s v="06-04"/>
    <x v="0"/>
  </r>
  <r>
    <d v="2021-06-05T00:00:00"/>
    <n v="23"/>
    <n v="56.53"/>
    <n v="56.58"/>
    <n v="37.049999999999997"/>
    <s v="04/06/2021"/>
    <x v="8"/>
    <n v="6"/>
    <n v="5"/>
    <s v="06-05"/>
    <x v="0"/>
  </r>
  <r>
    <d v="2021-06-06T00:00:00"/>
    <n v="42"/>
    <n v="57.55"/>
    <n v="57.75"/>
    <n v="44.22"/>
    <s v="04/06/2021"/>
    <x v="8"/>
    <n v="6"/>
    <n v="6"/>
    <s v="06-06"/>
    <x v="0"/>
  </r>
  <r>
    <d v="2021-06-07T00:00:00"/>
    <n v="64"/>
    <n v="61.34"/>
    <n v="61.52"/>
    <n v="45.33"/>
    <s v="04/06/2021"/>
    <x v="8"/>
    <n v="6"/>
    <n v="7"/>
    <s v="06-07"/>
    <x v="1"/>
  </r>
  <r>
    <d v="2021-06-08T00:00:00"/>
    <n v="31"/>
    <n v="57.21"/>
    <n v="57.95"/>
    <n v="49.91"/>
    <s v="04/06/2021"/>
    <x v="8"/>
    <n v="6"/>
    <n v="8"/>
    <s v="06-08"/>
    <x v="0"/>
  </r>
  <r>
    <d v="2021-06-09T00:00:00"/>
    <n v="34"/>
    <n v="56.9"/>
    <n v="57.4"/>
    <n v="47.72"/>
    <s v="04/06/2021"/>
    <x v="8"/>
    <n v="6"/>
    <n v="9"/>
    <s v="06-09"/>
    <x v="0"/>
  </r>
  <r>
    <d v="2021-06-10T00:00:00"/>
    <n v="29"/>
    <n v="56.1"/>
    <n v="56.28"/>
    <n v="42.34"/>
    <s v="04/06/2021"/>
    <x v="8"/>
    <n v="6"/>
    <n v="10"/>
    <s v="06-10"/>
    <x v="0"/>
  </r>
  <r>
    <d v="2021-06-11T00:00:00"/>
    <n v="45"/>
    <n v="57.41"/>
    <n v="58.03"/>
    <n v="49.25"/>
    <s v="11/06/2021"/>
    <x v="8"/>
    <n v="6"/>
    <n v="11"/>
    <s v="06-11"/>
    <x v="0"/>
  </r>
  <r>
    <d v="2021-06-12T00:00:00"/>
    <n v="36"/>
    <n v="56.46"/>
    <n v="56.51"/>
    <n v="37.119999999999997"/>
    <s v="11/06/2021"/>
    <x v="8"/>
    <n v="6"/>
    <n v="12"/>
    <s v="06-12"/>
    <x v="0"/>
  </r>
  <r>
    <d v="2021-06-13T00:00:00"/>
    <n v="53"/>
    <n v="59.22"/>
    <n v="59.24"/>
    <n v="35.43"/>
    <s v="11/06/2021"/>
    <x v="8"/>
    <n v="6"/>
    <n v="13"/>
    <s v="06-13"/>
    <x v="0"/>
  </r>
  <r>
    <d v="2021-06-14T00:00:00"/>
    <n v="59"/>
    <n v="58.12"/>
    <n v="58.31"/>
    <n v="44.74"/>
    <s v="11/06/2021"/>
    <x v="8"/>
    <n v="6"/>
    <n v="14"/>
    <s v="06-14"/>
    <x v="1"/>
  </r>
  <r>
    <d v="2021-06-15T00:00:00"/>
    <n v="33"/>
    <n v="55.99"/>
    <n v="56.53"/>
    <n v="47.26"/>
    <s v="11/06/2021"/>
    <x v="8"/>
    <n v="6"/>
    <n v="15"/>
    <s v="06-15"/>
    <x v="0"/>
  </r>
  <r>
    <d v="2021-06-16T00:00:00"/>
    <n v="47"/>
    <n v="57.72"/>
    <n v="57.85"/>
    <n v="42.71"/>
    <s v="11/06/2021"/>
    <x v="8"/>
    <n v="6"/>
    <n v="16"/>
    <s v="06-16"/>
    <x v="0"/>
  </r>
  <r>
    <d v="2021-06-17T00:00:00"/>
    <n v="30"/>
    <n v="54.79"/>
    <n v="55.94"/>
    <n v="48.79"/>
    <s v="11/06/2021"/>
    <x v="8"/>
    <n v="6"/>
    <n v="17"/>
    <s v="06-17"/>
    <x v="0"/>
  </r>
  <r>
    <d v="2021-06-18T00:00:00"/>
    <n v="45"/>
    <n v="57.94"/>
    <n v="58.32"/>
    <n v="43.82"/>
    <s v="18/06/2021"/>
    <x v="8"/>
    <n v="6"/>
    <n v="18"/>
    <s v="06-18"/>
    <x v="0"/>
  </r>
  <r>
    <d v="2021-06-19T00:00:00"/>
    <n v="23"/>
    <n v="54.97"/>
    <n v="55"/>
    <n v="33.25"/>
    <s v="18/06/2021"/>
    <x v="8"/>
    <n v="6"/>
    <n v="19"/>
    <s v="06-19"/>
    <x v="0"/>
  </r>
  <r>
    <d v="2021-06-20T00:00:00"/>
    <n v="49"/>
    <n v="58.02"/>
    <n v="58.03"/>
    <n v="29.34"/>
    <s v="18/06/2021"/>
    <x v="8"/>
    <n v="6"/>
    <n v="20"/>
    <s v="06-20"/>
    <x v="0"/>
  </r>
  <r>
    <d v="2021-06-21T00:00:00"/>
    <n v="57"/>
    <n v="59.19"/>
    <n v="59.46"/>
    <n v="41.69"/>
    <s v="18/06/2021"/>
    <x v="8"/>
    <n v="6"/>
    <n v="21"/>
    <s v="06-21"/>
    <x v="0"/>
  </r>
  <r>
    <d v="2021-06-22T00:00:00"/>
    <n v="42"/>
    <n v="57.03"/>
    <n v="57.15"/>
    <n v="41.66"/>
    <s v="18/06/2021"/>
    <x v="8"/>
    <n v="6"/>
    <n v="22"/>
    <s v="06-22"/>
    <x v="0"/>
  </r>
  <r>
    <d v="2021-06-23T00:00:00"/>
    <n v="44"/>
    <n v="58.87"/>
    <n v="58.87"/>
    <n v="0"/>
    <s v="18/06/2021"/>
    <x v="8"/>
    <n v="6"/>
    <n v="23"/>
    <s v="06-23"/>
    <x v="0"/>
  </r>
  <r>
    <d v="2021-06-24T00:00:00"/>
    <n v="37"/>
    <n v="58.4"/>
    <n v="58.55"/>
    <n v="43.89"/>
    <s v="18/06/2021"/>
    <x v="8"/>
    <n v="6"/>
    <n v="24"/>
    <s v="06-24"/>
    <x v="0"/>
  </r>
  <r>
    <d v="2021-06-25T00:00:00"/>
    <n v="59"/>
    <n v="59.67"/>
    <n v="60.65"/>
    <n v="53.25"/>
    <s v="25/06/2021"/>
    <x v="8"/>
    <n v="6"/>
    <n v="25"/>
    <s v="06-25"/>
    <x v="0"/>
  </r>
  <r>
    <d v="2021-06-26T00:00:00"/>
    <n v="50"/>
    <n v="59.06"/>
    <n v="59.29"/>
    <n v="40.51"/>
    <s v="25/06/2021"/>
    <x v="8"/>
    <n v="6"/>
    <n v="26"/>
    <s v="06-26"/>
    <x v="0"/>
  </r>
  <r>
    <d v="2021-06-27T00:00:00"/>
    <n v="53"/>
    <n v="58.21"/>
    <n v="58.21"/>
    <n v="0"/>
    <s v="25/06/2021"/>
    <x v="8"/>
    <n v="6"/>
    <n v="27"/>
    <s v="06-27"/>
    <x v="0"/>
  </r>
  <r>
    <d v="2021-06-28T00:00:00"/>
    <n v="69"/>
    <n v="58.9"/>
    <n v="59"/>
    <n v="39.58"/>
    <s v="25/06/2021"/>
    <x v="8"/>
    <n v="6"/>
    <n v="28"/>
    <s v="06-28"/>
    <x v="1"/>
  </r>
  <r>
    <d v="2021-06-29T00:00:00"/>
    <n v="50"/>
    <n v="58.36"/>
    <n v="58.64"/>
    <n v="45.39"/>
    <s v="25/06/2021"/>
    <x v="8"/>
    <n v="6"/>
    <n v="29"/>
    <s v="06-29"/>
    <x v="0"/>
  </r>
  <r>
    <d v="2021-06-30T00:00:00"/>
    <n v="57"/>
    <n v="58.42"/>
    <n v="58.64"/>
    <n v="45.67"/>
    <s v="25/06/2021"/>
    <x v="8"/>
    <n v="6"/>
    <n v="30"/>
    <s v="06-30"/>
    <x v="0"/>
  </r>
  <r>
    <d v="2021-07-01T00:00:00"/>
    <n v="48"/>
    <n v="59.25"/>
    <n v="59.95"/>
    <n v="51.68"/>
    <s v="25/06/2021"/>
    <x v="8"/>
    <n v="7"/>
    <n v="1"/>
    <s v="07-01"/>
    <x v="0"/>
  </r>
  <r>
    <d v="2021-07-02T00:00:00"/>
    <n v="80"/>
    <n v="60.71"/>
    <n v="61.07"/>
    <n v="50.13"/>
    <s v="02/07/2021"/>
    <x v="8"/>
    <n v="7"/>
    <n v="2"/>
    <s v="07-02"/>
    <x v="1"/>
  </r>
  <r>
    <d v="2021-07-03T00:00:00"/>
    <n v="45"/>
    <n v="57.87"/>
    <n v="58.35"/>
    <n v="45"/>
    <s v="02/07/2021"/>
    <x v="8"/>
    <n v="7"/>
    <n v="3"/>
    <s v="07-03"/>
    <x v="0"/>
  </r>
  <r>
    <d v="2021-07-04T00:00:00"/>
    <n v="76"/>
    <n v="62.93"/>
    <n v="62.98"/>
    <n v="41.03"/>
    <s v="02/07/2021"/>
    <x v="8"/>
    <n v="7"/>
    <n v="4"/>
    <s v="07-04"/>
    <x v="1"/>
  </r>
  <r>
    <d v="2021-07-05T00:00:00"/>
    <n v="77"/>
    <n v="60.95"/>
    <n v="61.56"/>
    <n v="52.68"/>
    <s v="02/07/2021"/>
    <x v="8"/>
    <n v="7"/>
    <n v="5"/>
    <s v="07-05"/>
    <x v="1"/>
  </r>
  <r>
    <d v="2021-07-06T00:00:00"/>
    <n v="40"/>
    <n v="59.3"/>
    <n v="61.33"/>
    <n v="54.84"/>
    <s v="02/07/2021"/>
    <x v="8"/>
    <n v="7"/>
    <n v="6"/>
    <s v="07-06"/>
    <x v="0"/>
  </r>
  <r>
    <d v="2021-07-07T00:00:00"/>
    <n v="71"/>
    <n v="59.54"/>
    <n v="64.86"/>
    <n v="56.27"/>
    <s v="02/07/2021"/>
    <x v="8"/>
    <n v="7"/>
    <n v="7"/>
    <s v="07-07"/>
    <x v="1"/>
  </r>
  <r>
    <d v="2021-07-08T00:00:00"/>
    <n v="60"/>
    <n v="59.04"/>
    <n v="60.99"/>
    <n v="56.51"/>
    <s v="02/07/2021"/>
    <x v="8"/>
    <n v="7"/>
    <n v="8"/>
    <s v="07-08"/>
    <x v="1"/>
  </r>
  <r>
    <d v="2021-07-09T00:00:00"/>
    <n v="78"/>
    <n v="60.56"/>
    <n v="61.54"/>
    <n v="54.48"/>
    <s v="09/07/2021"/>
    <x v="8"/>
    <n v="7"/>
    <n v="9"/>
    <s v="07-09"/>
    <x v="1"/>
  </r>
  <r>
    <d v="2021-07-10T00:00:00"/>
    <n v="54"/>
    <n v="59.84"/>
    <n v="61.07"/>
    <n v="54.86"/>
    <s v="09/07/2021"/>
    <x v="8"/>
    <n v="7"/>
    <n v="10"/>
    <s v="07-10"/>
    <x v="0"/>
  </r>
  <r>
    <d v="2021-07-11T00:00:00"/>
    <n v="78"/>
    <n v="60.81"/>
    <n v="63.72"/>
    <n v="56.87"/>
    <s v="09/07/2021"/>
    <x v="8"/>
    <n v="7"/>
    <n v="11"/>
    <s v="07-11"/>
    <x v="1"/>
  </r>
  <r>
    <d v="2021-07-12T00:00:00"/>
    <n v="76"/>
    <n v="60.78"/>
    <n v="63.73"/>
    <n v="55.57"/>
    <s v="09/07/2021"/>
    <x v="8"/>
    <n v="7"/>
    <n v="12"/>
    <s v="07-12"/>
    <x v="1"/>
  </r>
  <r>
    <d v="2021-07-13T00:00:00"/>
    <n v="64"/>
    <n v="60.01"/>
    <n v="60.9"/>
    <n v="53.56"/>
    <s v="09/07/2021"/>
    <x v="8"/>
    <n v="7"/>
    <n v="13"/>
    <s v="07-13"/>
    <x v="1"/>
  </r>
  <r>
    <d v="2021-07-14T00:00:00"/>
    <n v="68"/>
    <n v="59.97"/>
    <n v="61.53"/>
    <n v="56.33"/>
    <s v="09/07/2021"/>
    <x v="8"/>
    <n v="7"/>
    <n v="14"/>
    <s v="07-14"/>
    <x v="1"/>
  </r>
  <r>
    <d v="2021-07-15T00:00:00"/>
    <n v="49"/>
    <n v="59.02"/>
    <n v="59.09"/>
    <n v="41.2"/>
    <s v="09/07/2021"/>
    <x v="8"/>
    <n v="7"/>
    <n v="15"/>
    <s v="07-15"/>
    <x v="0"/>
  </r>
  <r>
    <d v="2021-07-16T00:00:00"/>
    <n v="97"/>
    <n v="62.65"/>
    <n v="63.17"/>
    <n v="53.74"/>
    <s v="16/07/2021"/>
    <x v="8"/>
    <n v="7"/>
    <n v="16"/>
    <s v="07-16"/>
    <x v="1"/>
  </r>
  <r>
    <d v="2021-07-17T00:00:00"/>
    <n v="63"/>
    <n v="60.85"/>
    <n v="60.98"/>
    <n v="45.69"/>
    <s v="16/07/2021"/>
    <x v="8"/>
    <n v="7"/>
    <n v="17"/>
    <s v="07-17"/>
    <x v="1"/>
  </r>
  <r>
    <d v="2021-07-18T00:00:00"/>
    <n v="80"/>
    <n v="60.44"/>
    <n v="60.66"/>
    <n v="47.58"/>
    <s v="16/07/2021"/>
    <x v="8"/>
    <n v="7"/>
    <n v="18"/>
    <s v="07-18"/>
    <x v="1"/>
  </r>
  <r>
    <d v="2021-07-19T00:00:00"/>
    <n v="72"/>
    <n v="60.25"/>
    <n v="60.26"/>
    <n v="34.909999999999997"/>
    <s v="16/07/2021"/>
    <x v="8"/>
    <n v="7"/>
    <n v="19"/>
    <s v="07-19"/>
    <x v="1"/>
  </r>
  <r>
    <d v="2021-07-20T00:00:00"/>
    <n v="50"/>
    <n v="58.32"/>
    <n v="58.34"/>
    <n v="35.72"/>
    <s v="16/07/2021"/>
    <x v="8"/>
    <n v="7"/>
    <n v="20"/>
    <s v="07-20"/>
    <x v="0"/>
  </r>
  <r>
    <d v="2021-07-21T00:00:00"/>
    <n v="70"/>
    <n v="59.39"/>
    <n v="59.44"/>
    <n v="40.47"/>
    <s v="16/07/2021"/>
    <x v="8"/>
    <n v="7"/>
    <n v="21"/>
    <s v="07-21"/>
    <x v="1"/>
  </r>
  <r>
    <d v="2021-07-22T00:00:00"/>
    <n v="67"/>
    <n v="58.47"/>
    <n v="58.49"/>
    <n v="33.1"/>
    <s v="16/07/2021"/>
    <x v="8"/>
    <n v="7"/>
    <n v="22"/>
    <s v="07-22"/>
    <x v="1"/>
  </r>
  <r>
    <d v="2021-07-23T00:00:00"/>
    <n v="84"/>
    <n v="60.79"/>
    <n v="61.01"/>
    <n v="47.96"/>
    <s v="23/07/2021"/>
    <x v="8"/>
    <n v="7"/>
    <n v="23"/>
    <s v="07-23"/>
    <x v="1"/>
  </r>
  <r>
    <d v="2021-07-24T00:00:00"/>
    <n v="62"/>
    <n v="59.95"/>
    <n v="59.95"/>
    <n v="0"/>
    <s v="23/07/2021"/>
    <x v="8"/>
    <n v="7"/>
    <n v="24"/>
    <s v="07-24"/>
    <x v="1"/>
  </r>
  <r>
    <d v="2021-07-25T00:00:00"/>
    <n v="81"/>
    <n v="60.72"/>
    <n v="60.72"/>
    <n v="0"/>
    <s v="23/07/2021"/>
    <x v="8"/>
    <n v="7"/>
    <n v="25"/>
    <s v="07-25"/>
    <x v="1"/>
  </r>
  <r>
    <d v="2021-07-26T00:00:00"/>
    <n v="42"/>
    <n v="57.67"/>
    <n v="58.75"/>
    <n v="47.04"/>
    <s v="23/07/2021"/>
    <x v="8"/>
    <n v="7"/>
    <n v="26"/>
    <s v="07-26"/>
    <x v="0"/>
  </r>
  <r>
    <d v="2021-07-27T00:00:00"/>
    <n v="75"/>
    <n v="61.1"/>
    <n v="61.12"/>
    <n v="38.97"/>
    <s v="23/07/2021"/>
    <x v="8"/>
    <n v="7"/>
    <n v="27"/>
    <s v="07-27"/>
    <x v="1"/>
  </r>
  <r>
    <d v="2021-07-28T00:00:00"/>
    <n v="79"/>
    <n v="60.86"/>
    <n v="60.87"/>
    <n v="30.34"/>
    <s v="23/07/2021"/>
    <x v="8"/>
    <n v="7"/>
    <n v="28"/>
    <s v="07-28"/>
    <x v="1"/>
  </r>
  <r>
    <d v="2021-07-29T00:00:00"/>
    <n v="59"/>
    <n v="59.53"/>
    <n v="59.54"/>
    <n v="30.24"/>
    <s v="23/07/2021"/>
    <x v="8"/>
    <n v="7"/>
    <n v="29"/>
    <s v="07-29"/>
    <x v="0"/>
  </r>
  <r>
    <d v="2021-07-30T00:00:00"/>
    <n v="87"/>
    <n v="61.41"/>
    <n v="61.42"/>
    <n v="35.619999999999997"/>
    <s v="30/07/2021"/>
    <x v="8"/>
    <n v="7"/>
    <n v="30"/>
    <s v="07-30"/>
    <x v="1"/>
  </r>
  <r>
    <d v="2021-07-31T00:00:00"/>
    <n v="61"/>
    <n v="60.33"/>
    <n v="60.41"/>
    <n v="42.95"/>
    <s v="30/07/2021"/>
    <x v="8"/>
    <n v="7"/>
    <n v="31"/>
    <s v="07-31"/>
    <x v="1"/>
  </r>
  <r>
    <d v="2021-08-01T00:00:00"/>
    <n v="93"/>
    <n v="61.39"/>
    <n v="61.6"/>
    <n v="48.38"/>
    <s v="30/07/2021"/>
    <x v="8"/>
    <n v="8"/>
    <n v="1"/>
    <s v="08-01"/>
    <x v="1"/>
  </r>
  <r>
    <d v="2021-08-02T00:00:00"/>
    <n v="84"/>
    <n v="60.51"/>
    <n v="60.56"/>
    <n v="41.29"/>
    <s v="30/07/2021"/>
    <x v="8"/>
    <n v="8"/>
    <n v="2"/>
    <s v="08-02"/>
    <x v="1"/>
  </r>
  <r>
    <d v="2021-08-03T00:00:00"/>
    <n v="57"/>
    <n v="59.93"/>
    <n v="60.01"/>
    <n v="42.84"/>
    <s v="30/07/2021"/>
    <x v="8"/>
    <n v="8"/>
    <n v="3"/>
    <s v="08-03"/>
    <x v="0"/>
  </r>
  <r>
    <d v="2021-08-04T00:00:00"/>
    <n v="76"/>
    <n v="60.96"/>
    <n v="61.01"/>
    <n v="40.99"/>
    <s v="30/07/2021"/>
    <x v="8"/>
    <n v="8"/>
    <n v="4"/>
    <s v="08-04"/>
    <x v="1"/>
  </r>
  <r>
    <d v="2021-08-05T00:00:00"/>
    <n v="71"/>
    <n v="61.64"/>
    <n v="61.73"/>
    <n v="45"/>
    <s v="30/07/2021"/>
    <x v="8"/>
    <n v="8"/>
    <n v="5"/>
    <s v="08-05"/>
    <x v="1"/>
  </r>
  <r>
    <d v="2021-08-06T00:00:00"/>
    <n v="84"/>
    <n v="61.72"/>
    <n v="61.74"/>
    <n v="36.78"/>
    <s v="06/08/2021"/>
    <x v="8"/>
    <n v="8"/>
    <n v="6"/>
    <s v="08-06"/>
    <x v="1"/>
  </r>
  <r>
    <d v="2021-08-07T00:00:00"/>
    <n v="68"/>
    <n v="60.41"/>
    <n v="60.42"/>
    <n v="27.64"/>
    <s v="06/08/2021"/>
    <x v="8"/>
    <n v="8"/>
    <n v="7"/>
    <s v="08-07"/>
    <x v="1"/>
  </r>
  <r>
    <d v="2021-08-08T00:00:00"/>
    <n v="86"/>
    <n v="61.04"/>
    <n v="61.07"/>
    <n v="40.26"/>
    <s v="06/08/2021"/>
    <x v="8"/>
    <n v="8"/>
    <n v="8"/>
    <s v="08-08"/>
    <x v="1"/>
  </r>
  <r>
    <d v="2021-08-09T00:00:00"/>
    <n v="75"/>
    <n v="60.4"/>
    <n v="60.45"/>
    <n v="40.94"/>
    <s v="06/08/2021"/>
    <x v="8"/>
    <n v="8"/>
    <n v="9"/>
    <s v="08-09"/>
    <x v="1"/>
  </r>
  <r>
    <d v="2021-08-10T00:00:00"/>
    <n v="61"/>
    <n v="59.57"/>
    <n v="59.57"/>
    <n v="0"/>
    <s v="06/08/2021"/>
    <x v="8"/>
    <n v="8"/>
    <n v="10"/>
    <s v="08-10"/>
    <x v="1"/>
  </r>
  <r>
    <d v="2021-08-11T00:00:00"/>
    <n v="72"/>
    <n v="60.81"/>
    <n v="60.82"/>
    <n v="35.36"/>
    <s v="06/08/2021"/>
    <x v="8"/>
    <n v="8"/>
    <n v="11"/>
    <s v="08-11"/>
    <x v="1"/>
  </r>
  <r>
    <d v="2021-08-12T00:00:00"/>
    <n v="58"/>
    <n v="58.83"/>
    <n v="58.83"/>
    <n v="0"/>
    <s v="06/08/2021"/>
    <x v="8"/>
    <n v="8"/>
    <n v="12"/>
    <s v="08-12"/>
    <x v="0"/>
  </r>
  <r>
    <d v="2021-08-13T00:00:00"/>
    <n v="78"/>
    <n v="60.4"/>
    <n v="60.41"/>
    <n v="35.56"/>
    <s v="13/08/2021"/>
    <x v="8"/>
    <n v="8"/>
    <n v="13"/>
    <s v="08-13"/>
    <x v="1"/>
  </r>
  <r>
    <d v="2021-08-14T00:00:00"/>
    <n v="64"/>
    <n v="59.54"/>
    <n v="59.64"/>
    <n v="43.49"/>
    <s v="13/08/2021"/>
    <x v="8"/>
    <n v="8"/>
    <n v="14"/>
    <s v="08-14"/>
    <x v="1"/>
  </r>
  <r>
    <d v="2021-08-15T00:00:00"/>
    <n v="74"/>
    <n v="60.73"/>
    <n v="60.78"/>
    <n v="41.04"/>
    <s v="13/08/2021"/>
    <x v="8"/>
    <n v="8"/>
    <n v="15"/>
    <s v="08-15"/>
    <x v="1"/>
  </r>
  <r>
    <d v="2021-08-16T00:00:00"/>
    <n v="76"/>
    <n v="61.91"/>
    <n v="61.93"/>
    <n v="36.840000000000003"/>
    <s v="13/08/2021"/>
    <x v="8"/>
    <n v="8"/>
    <n v="16"/>
    <s v="08-16"/>
    <x v="1"/>
  </r>
  <r>
    <d v="2021-08-17T00:00:00"/>
    <n v="67"/>
    <n v="63.52"/>
    <n v="63.52"/>
    <n v="0"/>
    <s v="13/08/2021"/>
    <x v="8"/>
    <n v="8"/>
    <n v="17"/>
    <s v="08-17"/>
    <x v="1"/>
  </r>
  <r>
    <d v="2021-08-18T00:00:00"/>
    <n v="75"/>
    <n v="60.4"/>
    <n v="60.4"/>
    <n v="0"/>
    <s v="13/08/2021"/>
    <x v="8"/>
    <n v="8"/>
    <n v="18"/>
    <s v="08-18"/>
    <x v="1"/>
  </r>
  <r>
    <d v="2021-08-19T00:00:00"/>
    <n v="57"/>
    <n v="58.75"/>
    <n v="58.76"/>
    <n v="33.22"/>
    <s v="13/08/2021"/>
    <x v="8"/>
    <n v="8"/>
    <n v="19"/>
    <s v="08-19"/>
    <x v="0"/>
  </r>
  <r>
    <d v="2021-08-20T00:00:00"/>
    <n v="82"/>
    <n v="59.98"/>
    <n v="60"/>
    <n v="35.79"/>
    <s v="20/08/2021"/>
    <x v="8"/>
    <n v="8"/>
    <n v="20"/>
    <s v="08-20"/>
    <x v="1"/>
  </r>
  <r>
    <d v="2021-08-21T00:00:00"/>
    <n v="64"/>
    <n v="59.37"/>
    <n v="59.38"/>
    <n v="34.47"/>
    <s v="20/08/2021"/>
    <x v="8"/>
    <n v="8"/>
    <n v="21"/>
    <s v="08-21"/>
    <x v="1"/>
  </r>
  <r>
    <d v="2021-08-22T00:00:00"/>
    <n v="82"/>
    <n v="61.08"/>
    <n v="61.09"/>
    <n v="32.1"/>
    <s v="20/08/2021"/>
    <x v="8"/>
    <n v="8"/>
    <n v="22"/>
    <s v="08-22"/>
    <x v="1"/>
  </r>
  <r>
    <d v="2021-08-23T00:00:00"/>
    <n v="73"/>
    <n v="60.25"/>
    <n v="60.28"/>
    <n v="38.08"/>
    <s v="20/08/2021"/>
    <x v="8"/>
    <n v="8"/>
    <n v="23"/>
    <s v="08-23"/>
    <x v="1"/>
  </r>
  <r>
    <d v="2021-08-24T00:00:00"/>
    <n v="65"/>
    <n v="59.22"/>
    <n v="59.37"/>
    <n v="44.79"/>
    <s v="20/08/2021"/>
    <x v="8"/>
    <n v="8"/>
    <n v="24"/>
    <s v="08-24"/>
    <x v="1"/>
  </r>
  <r>
    <d v="2021-08-25T00:00:00"/>
    <n v="77"/>
    <n v="59.73"/>
    <n v="59.73"/>
    <n v="0"/>
    <s v="20/08/2021"/>
    <x v="8"/>
    <n v="8"/>
    <n v="25"/>
    <s v="08-25"/>
    <x v="1"/>
  </r>
  <r>
    <d v="2021-08-26T00:00:00"/>
    <n v="55"/>
    <n v="58.84"/>
    <n v="58.86"/>
    <n v="33.93"/>
    <s v="20/08/2021"/>
    <x v="8"/>
    <n v="8"/>
    <n v="26"/>
    <s v="08-26"/>
    <x v="0"/>
  </r>
  <r>
    <d v="2021-08-27T00:00:00"/>
    <n v="93"/>
    <n v="60.31"/>
    <n v="60.32"/>
    <n v="35.119999999999997"/>
    <s v="27/08/2021"/>
    <x v="8"/>
    <n v="8"/>
    <n v="27"/>
    <s v="08-27"/>
    <x v="1"/>
  </r>
  <r>
    <d v="2021-08-28T00:00:00"/>
    <n v="69"/>
    <n v="60.3"/>
    <n v="60.3"/>
    <n v="0"/>
    <s v="27/08/2021"/>
    <x v="8"/>
    <n v="8"/>
    <n v="28"/>
    <s v="08-28"/>
    <x v="1"/>
  </r>
  <r>
    <d v="2021-08-29T00:00:00"/>
    <n v="78"/>
    <n v="60"/>
    <n v="60.09"/>
    <n v="42.93"/>
    <s v="27/08/2021"/>
    <x v="8"/>
    <n v="8"/>
    <n v="29"/>
    <s v="08-29"/>
    <x v="1"/>
  </r>
  <r>
    <d v="2021-08-30T00:00:00"/>
    <n v="71"/>
    <n v="61.15"/>
    <n v="61.16"/>
    <n v="32.299999999999997"/>
    <s v="27/08/2021"/>
    <x v="8"/>
    <n v="8"/>
    <n v="30"/>
    <s v="08-30"/>
    <x v="1"/>
  </r>
  <r>
    <d v="2021-08-31T00:00:00"/>
    <n v="61"/>
    <n v="58.79"/>
    <n v="58.81"/>
    <n v="35.76"/>
    <s v="27/08/2021"/>
    <x v="8"/>
    <n v="8"/>
    <n v="31"/>
    <s v="08-31"/>
    <x v="1"/>
  </r>
  <r>
    <d v="2021-09-01T00:00:00"/>
    <m/>
    <m/>
    <m/>
    <m/>
    <s v="27/08/2021"/>
    <x v="8"/>
    <n v="9"/>
    <n v="1"/>
    <s v="09-01"/>
    <x v="2"/>
  </r>
  <r>
    <d v="2021-09-02T00:00:00"/>
    <n v="66"/>
    <n v="58.24"/>
    <n v="58.26"/>
    <n v="33.369999999999997"/>
    <s v="27/08/2021"/>
    <x v="8"/>
    <n v="9"/>
    <n v="2"/>
    <s v="09-02"/>
    <x v="1"/>
  </r>
  <r>
    <d v="2021-09-03T00:00:00"/>
    <n v="76"/>
    <n v="60.17"/>
    <n v="60.18"/>
    <n v="32.270000000000003"/>
    <s v="03/09/2021"/>
    <x v="8"/>
    <n v="9"/>
    <n v="3"/>
    <s v="09-03"/>
    <x v="1"/>
  </r>
  <r>
    <d v="2021-09-04T00:00:00"/>
    <n v="58"/>
    <n v="58.61"/>
    <n v="58.61"/>
    <n v="0"/>
    <s v="03/09/2021"/>
    <x v="8"/>
    <n v="9"/>
    <n v="4"/>
    <s v="09-04"/>
    <x v="0"/>
  </r>
  <r>
    <d v="2021-09-05T00:00:00"/>
    <n v="84"/>
    <n v="60.76"/>
    <n v="60.76"/>
    <n v="0"/>
    <s v="03/09/2021"/>
    <x v="8"/>
    <n v="9"/>
    <n v="5"/>
    <s v="09-05"/>
    <x v="1"/>
  </r>
  <r>
    <d v="2021-09-06T00:00:00"/>
    <n v="82"/>
    <n v="60.4"/>
    <n v="60.54"/>
    <n v="37.479999999999997"/>
    <s v="03/09/2021"/>
    <x v="8"/>
    <n v="9"/>
    <n v="6"/>
    <s v="09-06"/>
    <x v="1"/>
  </r>
  <r>
    <d v="2021-09-07T00:00:00"/>
    <n v="52"/>
    <n v="58.52"/>
    <n v="58.58"/>
    <n v="39.49"/>
    <s v="03/09/2021"/>
    <x v="8"/>
    <n v="9"/>
    <n v="7"/>
    <s v="09-07"/>
    <x v="0"/>
  </r>
  <r>
    <d v="2021-09-08T00:00:00"/>
    <n v="72"/>
    <n v="60.02"/>
    <n v="60.05"/>
    <n v="38.32"/>
    <s v="03/09/2021"/>
    <x v="8"/>
    <n v="9"/>
    <n v="8"/>
    <s v="09-08"/>
    <x v="1"/>
  </r>
  <r>
    <d v="2021-09-09T00:00:00"/>
    <n v="65"/>
    <n v="58.56"/>
    <n v="59.33"/>
    <n v="51.41"/>
    <s v="03/09/2021"/>
    <x v="8"/>
    <n v="9"/>
    <n v="9"/>
    <s v="09-09"/>
    <x v="1"/>
  </r>
  <r>
    <d v="2021-09-10T00:00:00"/>
    <n v="92"/>
    <n v="60.51"/>
    <n v="60.64"/>
    <n v="45.19"/>
    <s v="10/09/2021"/>
    <x v="8"/>
    <n v="9"/>
    <n v="10"/>
    <s v="09-10"/>
    <x v="1"/>
  </r>
  <r>
    <d v="2021-09-11T00:00:00"/>
    <n v="64"/>
    <n v="60"/>
    <n v="60"/>
    <n v="0"/>
    <s v="10/09/2021"/>
    <x v="8"/>
    <n v="9"/>
    <n v="11"/>
    <s v="09-11"/>
    <x v="1"/>
  </r>
  <r>
    <d v="2021-09-12T00:00:00"/>
    <n v="78"/>
    <n v="60.99"/>
    <n v="61.69"/>
    <n v="43.44"/>
    <s v="10/09/2021"/>
    <x v="8"/>
    <n v="9"/>
    <n v="12"/>
    <s v="09-12"/>
    <x v="1"/>
  </r>
  <r>
    <d v="2021-09-13T00:00:00"/>
    <n v="81"/>
    <n v="60.36"/>
    <n v="60.54"/>
    <n v="46.74"/>
    <s v="10/09/2021"/>
    <x v="8"/>
    <n v="9"/>
    <n v="13"/>
    <s v="09-13"/>
    <x v="1"/>
  </r>
  <r>
    <d v="2021-09-14T00:00:00"/>
    <n v="60"/>
    <n v="59.15"/>
    <n v="59.74"/>
    <n v="50.76"/>
    <s v="10/09/2021"/>
    <x v="8"/>
    <n v="9"/>
    <n v="14"/>
    <s v="09-14"/>
    <x v="1"/>
  </r>
  <r>
    <d v="2021-09-15T00:00:00"/>
    <n v="78"/>
    <n v="60.23"/>
    <n v="60.24"/>
    <n v="36"/>
    <s v="10/09/2021"/>
    <x v="8"/>
    <n v="9"/>
    <n v="15"/>
    <s v="09-15"/>
    <x v="1"/>
  </r>
  <r>
    <d v="2021-09-16T00:00:00"/>
    <n v="73"/>
    <n v="60.62"/>
    <n v="60.68"/>
    <n v="42.54"/>
    <s v="10/09/2021"/>
    <x v="8"/>
    <n v="9"/>
    <n v="16"/>
    <s v="09-16"/>
    <x v="1"/>
  </r>
  <r>
    <d v="2021-09-17T00:00:00"/>
    <n v="80"/>
    <n v="61.27"/>
    <n v="61.34"/>
    <n v="43.38"/>
    <s v="17/09/2021"/>
    <x v="8"/>
    <n v="9"/>
    <n v="17"/>
    <s v="09-17"/>
    <x v="1"/>
  </r>
  <r>
    <d v="2021-09-18T00:00:00"/>
    <n v="60"/>
    <n v="60.2"/>
    <n v="60.2"/>
    <n v="0"/>
    <s v="17/09/2021"/>
    <x v="8"/>
    <n v="9"/>
    <n v="18"/>
    <s v="09-18"/>
    <x v="0"/>
  </r>
  <r>
    <d v="2021-09-19T00:00:00"/>
    <n v="92"/>
    <n v="63.16"/>
    <n v="63.16"/>
    <n v="32.380000000000003"/>
    <s v="17/09/2021"/>
    <x v="8"/>
    <n v="9"/>
    <n v="19"/>
    <s v="09-19"/>
    <x v="1"/>
  </r>
  <r>
    <d v="2021-09-20T00:00:00"/>
    <n v="84"/>
    <n v="64.88"/>
    <n v="64.930000000000007"/>
    <n v="40.65"/>
    <s v="17/09/2021"/>
    <x v="8"/>
    <n v="9"/>
    <n v="20"/>
    <s v="09-20"/>
    <x v="1"/>
  </r>
  <r>
    <d v="2021-09-21T00:00:00"/>
    <n v="58"/>
    <n v="62.35"/>
    <n v="62.4"/>
    <n v="40.25"/>
    <s v="17/09/2021"/>
    <x v="8"/>
    <n v="9"/>
    <n v="21"/>
    <s v="09-21"/>
    <x v="0"/>
  </r>
  <r>
    <d v="2021-09-22T00:00:00"/>
    <n v="74"/>
    <n v="59.98"/>
    <n v="60.05"/>
    <n v="41.01"/>
    <s v="17/09/2021"/>
    <x v="8"/>
    <n v="9"/>
    <n v="22"/>
    <s v="09-22"/>
    <x v="1"/>
  </r>
  <r>
    <d v="2021-09-23T00:00:00"/>
    <n v="68"/>
    <n v="59.88"/>
    <n v="60.26"/>
    <n v="49.57"/>
    <s v="17/09/2021"/>
    <x v="8"/>
    <n v="9"/>
    <n v="23"/>
    <s v="09-23"/>
    <x v="1"/>
  </r>
  <r>
    <d v="2021-09-24T00:00:00"/>
    <n v="56"/>
    <n v="59.63"/>
    <n v="59.88"/>
    <n v="47.02"/>
    <s v="24/09/2021"/>
    <x v="8"/>
    <n v="9"/>
    <n v="24"/>
    <s v="09-24"/>
    <x v="0"/>
  </r>
  <r>
    <d v="2021-09-25T00:00:00"/>
    <n v="54"/>
    <n v="59.68"/>
    <n v="60.25"/>
    <n v="51.12"/>
    <s v="24/09/2021"/>
    <x v="8"/>
    <n v="9"/>
    <n v="25"/>
    <s v="09-25"/>
    <x v="0"/>
  </r>
  <r>
    <d v="2021-09-26T00:00:00"/>
    <m/>
    <m/>
    <m/>
    <m/>
    <s v="24/09/2021"/>
    <x v="8"/>
    <n v="9"/>
    <n v="26"/>
    <s v="09-26"/>
    <x v="2"/>
  </r>
  <r>
    <d v="2021-09-27T00:00:00"/>
    <m/>
    <m/>
    <m/>
    <m/>
    <s v="24/09/2021"/>
    <x v="8"/>
    <n v="9"/>
    <n v="27"/>
    <s v="09-27"/>
    <x v="2"/>
  </r>
  <r>
    <d v="2021-09-28T00:00:00"/>
    <m/>
    <m/>
    <m/>
    <m/>
    <s v="24/09/2021"/>
    <x v="8"/>
    <n v="9"/>
    <n v="28"/>
    <s v="09-28"/>
    <x v="2"/>
  </r>
  <r>
    <d v="2021-09-29T00:00:00"/>
    <n v="64"/>
    <n v="61.03"/>
    <n v="61.49"/>
    <n v="51.47"/>
    <s v="24/09/2021"/>
    <x v="8"/>
    <n v="9"/>
    <n v="29"/>
    <s v="09-29"/>
    <x v="1"/>
  </r>
  <r>
    <d v="2021-09-30T00:00:00"/>
    <n v="65"/>
    <n v="59.95"/>
    <n v="60.06"/>
    <n v="44.03"/>
    <s v="24/09/2021"/>
    <x v="8"/>
    <n v="9"/>
    <n v="30"/>
    <s v="09-30"/>
    <x v="1"/>
  </r>
  <r>
    <d v="2021-10-01T00:00:00"/>
    <n v="89"/>
    <n v="61.96"/>
    <n v="62.01"/>
    <n v="39.94"/>
    <s v="01/10/2021"/>
    <x v="8"/>
    <n v="10"/>
    <n v="1"/>
    <s v="10-01"/>
    <x v="1"/>
  </r>
  <r>
    <d v="2021-10-02T00:00:00"/>
    <n v="52"/>
    <n v="60.17"/>
    <n v="60.18"/>
    <n v="34.409999999999997"/>
    <s v="01/10/2021"/>
    <x v="8"/>
    <n v="10"/>
    <n v="2"/>
    <s v="10-02"/>
    <x v="0"/>
  </r>
  <r>
    <d v="2021-10-03T00:00:00"/>
    <n v="69"/>
    <n v="60.56"/>
    <n v="60.56"/>
    <n v="0"/>
    <s v="01/10/2021"/>
    <x v="8"/>
    <n v="10"/>
    <n v="3"/>
    <s v="10-03"/>
    <x v="1"/>
  </r>
  <r>
    <d v="2021-10-04T00:00:00"/>
    <n v="82"/>
    <n v="62.68"/>
    <n v="62.69"/>
    <n v="32.08"/>
    <s v="01/10/2021"/>
    <x v="8"/>
    <n v="10"/>
    <n v="4"/>
    <s v="10-04"/>
    <x v="1"/>
  </r>
  <r>
    <d v="2021-10-05T00:00:00"/>
    <n v="54"/>
    <n v="59.48"/>
    <n v="59.83"/>
    <n v="48.4"/>
    <s v="01/10/2021"/>
    <x v="8"/>
    <n v="10"/>
    <n v="5"/>
    <s v="10-05"/>
    <x v="0"/>
  </r>
  <r>
    <d v="2021-10-06T00:00:00"/>
    <n v="76"/>
    <n v="62.81"/>
    <n v="62.91"/>
    <n v="46.8"/>
    <s v="01/10/2021"/>
    <x v="8"/>
    <n v="10"/>
    <n v="6"/>
    <s v="10-06"/>
    <x v="1"/>
  </r>
  <r>
    <d v="2021-10-07T00:00:00"/>
    <n v="69"/>
    <n v="64.84"/>
    <n v="64.91"/>
    <n v="46.75"/>
    <s v="01/10/2021"/>
    <x v="8"/>
    <n v="10"/>
    <n v="7"/>
    <s v="10-07"/>
    <x v="1"/>
  </r>
  <r>
    <d v="2021-10-08T00:00:00"/>
    <n v="87"/>
    <n v="61.93"/>
    <n v="61.99"/>
    <n v="43.31"/>
    <s v="08/10/2021"/>
    <x v="8"/>
    <n v="10"/>
    <n v="8"/>
    <s v="10-08"/>
    <x v="1"/>
  </r>
  <r>
    <d v="2021-10-09T00:00:00"/>
    <n v="44"/>
    <n v="58.19"/>
    <n v="58.2"/>
    <n v="34.11"/>
    <s v="08/10/2021"/>
    <x v="8"/>
    <n v="10"/>
    <n v="9"/>
    <s v="10-09"/>
    <x v="0"/>
  </r>
  <r>
    <d v="2021-10-10T00:00:00"/>
    <n v="70"/>
    <n v="60.72"/>
    <n v="60.72"/>
    <n v="31.95"/>
    <s v="08/10/2021"/>
    <x v="8"/>
    <n v="10"/>
    <n v="10"/>
    <s v="10-10"/>
    <x v="1"/>
  </r>
  <r>
    <d v="2021-10-11T00:00:00"/>
    <n v="61"/>
    <n v="60.07"/>
    <n v="60.19"/>
    <n v="44.47"/>
    <s v="08/10/2021"/>
    <x v="8"/>
    <n v="10"/>
    <n v="11"/>
    <s v="10-11"/>
    <x v="1"/>
  </r>
  <r>
    <d v="2021-10-12T00:00:00"/>
    <n v="62"/>
    <n v="59.27"/>
    <n v="59.35"/>
    <n v="41.98"/>
    <s v="08/10/2021"/>
    <x v="8"/>
    <n v="10"/>
    <n v="12"/>
    <s v="10-12"/>
    <x v="1"/>
  </r>
  <r>
    <d v="2021-10-13T00:00:00"/>
    <n v="77"/>
    <n v="60.21"/>
    <n v="60.29"/>
    <n v="42.49"/>
    <s v="08/10/2021"/>
    <x v="8"/>
    <n v="10"/>
    <n v="13"/>
    <s v="10-13"/>
    <x v="1"/>
  </r>
  <r>
    <d v="2021-10-14T00:00:00"/>
    <n v="60"/>
    <n v="59.55"/>
    <n v="59.66"/>
    <n v="42.67"/>
    <s v="08/10/2021"/>
    <x v="8"/>
    <n v="10"/>
    <n v="14"/>
    <s v="10-14"/>
    <x v="1"/>
  </r>
  <r>
    <d v="2021-10-15T00:00:00"/>
    <n v="72"/>
    <n v="61.2"/>
    <n v="61.72"/>
    <n v="52.2"/>
    <s v="15/10/2021"/>
    <x v="8"/>
    <n v="10"/>
    <n v="15"/>
    <s v="10-15"/>
    <x v="1"/>
  </r>
  <r>
    <d v="2021-10-16T00:00:00"/>
    <n v="50"/>
    <n v="59.66"/>
    <n v="59.75"/>
    <n v="40.29"/>
    <s v="15/10/2021"/>
    <x v="8"/>
    <n v="10"/>
    <n v="16"/>
    <s v="10-16"/>
    <x v="0"/>
  </r>
  <r>
    <d v="2021-10-17T00:00:00"/>
    <n v="67"/>
    <n v="60.49"/>
    <n v="60.55"/>
    <n v="37.35"/>
    <s v="15/10/2021"/>
    <x v="8"/>
    <n v="10"/>
    <n v="17"/>
    <s v="10-17"/>
    <x v="1"/>
  </r>
  <r>
    <d v="2021-10-18T00:00:00"/>
    <n v="87"/>
    <n v="61.19"/>
    <n v="61.25"/>
    <n v="42.64"/>
    <s v="15/10/2021"/>
    <x v="8"/>
    <n v="10"/>
    <n v="18"/>
    <s v="10-18"/>
    <x v="1"/>
  </r>
  <r>
    <d v="2021-10-19T00:00:00"/>
    <n v="51"/>
    <n v="59.31"/>
    <n v="59.62"/>
    <n v="47.92"/>
    <s v="15/10/2021"/>
    <x v="8"/>
    <n v="10"/>
    <n v="19"/>
    <s v="10-19"/>
    <x v="0"/>
  </r>
  <r>
    <d v="2021-10-20T00:00:00"/>
    <n v="77"/>
    <n v="60.77"/>
    <n v="60.82"/>
    <n v="41.32"/>
    <s v="15/10/2021"/>
    <x v="8"/>
    <n v="10"/>
    <n v="20"/>
    <s v="10-20"/>
    <x v="1"/>
  </r>
  <r>
    <d v="2021-10-21T00:00:00"/>
    <n v="57"/>
    <n v="60"/>
    <n v="60.07"/>
    <n v="41.79"/>
    <s v="15/10/2021"/>
    <x v="8"/>
    <n v="10"/>
    <n v="21"/>
    <s v="10-21"/>
    <x v="0"/>
  </r>
  <r>
    <d v="2021-10-22T00:00:00"/>
    <n v="77"/>
    <n v="61.37"/>
    <n v="61.5"/>
    <n v="46.19"/>
    <s v="22/10/2021"/>
    <x v="8"/>
    <n v="10"/>
    <n v="22"/>
    <s v="10-22"/>
    <x v="1"/>
  </r>
  <r>
    <d v="2021-10-23T00:00:00"/>
    <n v="52"/>
    <n v="59.24"/>
    <n v="59.25"/>
    <n v="33.54"/>
    <s v="22/10/2021"/>
    <x v="8"/>
    <n v="10"/>
    <n v="23"/>
    <s v="10-23"/>
    <x v="0"/>
  </r>
  <r>
    <d v="2021-10-24T00:00:00"/>
    <n v="64"/>
    <n v="59.95"/>
    <n v="59.95"/>
    <n v="0"/>
    <s v="22/10/2021"/>
    <x v="8"/>
    <n v="10"/>
    <n v="24"/>
    <s v="10-24"/>
    <x v="1"/>
  </r>
  <r>
    <d v="2021-10-25T00:00:00"/>
    <n v="70"/>
    <n v="61.4"/>
    <n v="61.76"/>
    <n v="50.8"/>
    <s v="22/10/2021"/>
    <x v="8"/>
    <n v="10"/>
    <n v="25"/>
    <s v="10-25"/>
    <x v="1"/>
  </r>
  <r>
    <d v="2021-10-26T00:00:00"/>
    <n v="35"/>
    <n v="57.38"/>
    <n v="57.66"/>
    <n v="45.58"/>
    <s v="22/10/2021"/>
    <x v="8"/>
    <n v="10"/>
    <n v="26"/>
    <s v="10-26"/>
    <x v="0"/>
  </r>
  <r>
    <d v="2021-10-27T00:00:00"/>
    <n v="63"/>
    <n v="60.44"/>
    <n v="60.54"/>
    <n v="43.83"/>
    <s v="22/10/2021"/>
    <x v="8"/>
    <n v="10"/>
    <n v="27"/>
    <s v="10-27"/>
    <x v="1"/>
  </r>
  <r>
    <d v="2021-10-28T00:00:00"/>
    <n v="57"/>
    <n v="60.41"/>
    <n v="60.57"/>
    <n v="46.17"/>
    <s v="22/10/2021"/>
    <x v="8"/>
    <n v="10"/>
    <n v="28"/>
    <s v="10-28"/>
    <x v="0"/>
  </r>
  <r>
    <d v="2021-10-29T00:00:00"/>
    <n v="75"/>
    <n v="61.71"/>
    <n v="61.8"/>
    <n v="43.61"/>
    <s v="29/10/2021"/>
    <x v="8"/>
    <n v="10"/>
    <n v="29"/>
    <s v="10-29"/>
    <x v="1"/>
  </r>
  <r>
    <d v="2021-10-30T00:00:00"/>
    <n v="51"/>
    <n v="59.34"/>
    <n v="59.47"/>
    <n v="39.11"/>
    <s v="29/10/2021"/>
    <x v="8"/>
    <n v="10"/>
    <n v="30"/>
    <s v="10-30"/>
    <x v="0"/>
  </r>
  <r>
    <d v="2021-10-31T00:00:00"/>
    <n v="49"/>
    <n v="60.6"/>
    <n v="60.6"/>
    <n v="29.74"/>
    <s v="29/10/2021"/>
    <x v="8"/>
    <n v="10"/>
    <n v="31"/>
    <s v="10-31"/>
    <x v="0"/>
  </r>
  <r>
    <d v="2021-11-01T00:00:00"/>
    <n v="86"/>
    <n v="60.9"/>
    <n v="61.05"/>
    <n v="44.1"/>
    <s v="29/10/2021"/>
    <x v="8"/>
    <n v="11"/>
    <n v="1"/>
    <s v="11-01"/>
    <x v="1"/>
  </r>
  <r>
    <d v="2021-11-02T00:00:00"/>
    <n v="48"/>
    <n v="59.51"/>
    <n v="59.75"/>
    <n v="47.11"/>
    <s v="29/10/2021"/>
    <x v="8"/>
    <n v="11"/>
    <n v="2"/>
    <s v="11-02"/>
    <x v="0"/>
  </r>
  <r>
    <d v="2021-11-03T00:00:00"/>
    <n v="62"/>
    <n v="63.34"/>
    <n v="63.41"/>
    <n v="45.92"/>
    <s v="29/10/2021"/>
    <x v="8"/>
    <n v="11"/>
    <n v="3"/>
    <s v="11-03"/>
    <x v="0"/>
  </r>
  <r>
    <d v="2021-11-04T00:00:00"/>
    <n v="61"/>
    <n v="61.39"/>
    <n v="61.53"/>
    <n v="43.97"/>
    <s v="29/10/2021"/>
    <x v="8"/>
    <n v="11"/>
    <n v="4"/>
    <s v="11-04"/>
    <x v="0"/>
  </r>
  <r>
    <d v="2021-11-05T00:00:00"/>
    <n v="88"/>
    <n v="64.56"/>
    <n v="64.599999999999994"/>
    <n v="44.32"/>
    <s v="05/11/2021"/>
    <x v="8"/>
    <n v="11"/>
    <n v="5"/>
    <s v="11-05"/>
    <x v="1"/>
  </r>
  <r>
    <d v="2021-11-06T00:00:00"/>
    <n v="56"/>
    <n v="62.55"/>
    <n v="62.67"/>
    <n v="43.61"/>
    <s v="05/11/2021"/>
    <x v="8"/>
    <n v="11"/>
    <n v="6"/>
    <s v="11-06"/>
    <x v="0"/>
  </r>
  <r>
    <d v="2021-11-07T00:00:00"/>
    <n v="62"/>
    <n v="60.46"/>
    <n v="60.46"/>
    <n v="0"/>
    <s v="05/11/2021"/>
    <x v="8"/>
    <n v="11"/>
    <n v="7"/>
    <s v="11-07"/>
    <x v="1"/>
  </r>
  <r>
    <d v="2021-11-08T00:00:00"/>
    <n v="92"/>
    <n v="64.62"/>
    <n v="64.739999999999995"/>
    <n v="48.81"/>
    <s v="05/11/2021"/>
    <x v="8"/>
    <n v="11"/>
    <n v="8"/>
    <s v="11-08"/>
    <x v="1"/>
  </r>
  <r>
    <d v="2021-11-09T00:00:00"/>
    <n v="66"/>
    <n v="65.52"/>
    <n v="65.61"/>
    <n v="47.53"/>
    <s v="05/11/2021"/>
    <x v="8"/>
    <n v="11"/>
    <n v="9"/>
    <s v="11-09"/>
    <x v="1"/>
  </r>
  <r>
    <d v="2021-11-10T00:00:00"/>
    <n v="61"/>
    <n v="60.33"/>
    <n v="60.81"/>
    <n v="50.7"/>
    <s v="05/11/2021"/>
    <x v="8"/>
    <n v="11"/>
    <n v="10"/>
    <s v="11-10"/>
    <x v="1"/>
  </r>
  <r>
    <d v="2021-11-11T00:00:00"/>
    <n v="52"/>
    <n v="59.93"/>
    <n v="60.22"/>
    <n v="48.39"/>
    <s v="05/11/2021"/>
    <x v="8"/>
    <n v="11"/>
    <n v="11"/>
    <s v="11-11"/>
    <x v="0"/>
  </r>
  <r>
    <d v="2021-11-12T00:00:00"/>
    <n v="81"/>
    <n v="61.77"/>
    <n v="62"/>
    <n v="48.08"/>
    <s v="12/11/2021"/>
    <x v="8"/>
    <n v="11"/>
    <n v="12"/>
    <s v="11-12"/>
    <x v="1"/>
  </r>
  <r>
    <d v="2021-11-13T00:00:00"/>
    <n v="55"/>
    <n v="58.61"/>
    <n v="58.62"/>
    <n v="29.44"/>
    <s v="12/11/2021"/>
    <x v="8"/>
    <n v="11"/>
    <n v="13"/>
    <s v="11-13"/>
    <x v="0"/>
  </r>
  <r>
    <d v="2021-11-14T00:00:00"/>
    <n v="67"/>
    <n v="60.78"/>
    <n v="60.84"/>
    <n v="39.729999999999997"/>
    <s v="12/11/2021"/>
    <x v="8"/>
    <n v="11"/>
    <n v="14"/>
    <s v="11-14"/>
    <x v="1"/>
  </r>
  <r>
    <d v="2021-11-15T00:00:00"/>
    <n v="72"/>
    <n v="62.9"/>
    <n v="63.05"/>
    <n v="48.57"/>
    <s v="12/11/2021"/>
    <x v="8"/>
    <n v="11"/>
    <n v="15"/>
    <s v="11-15"/>
    <x v="1"/>
  </r>
  <r>
    <d v="2021-11-16T00:00:00"/>
    <n v="62"/>
    <n v="62.73"/>
    <n v="62.92"/>
    <n v="48.35"/>
    <s v="12/11/2021"/>
    <x v="8"/>
    <n v="11"/>
    <n v="16"/>
    <s v="11-16"/>
    <x v="0"/>
  </r>
  <r>
    <d v="2021-11-17T00:00:00"/>
    <n v="52"/>
    <n v="61.82"/>
    <n v="61.95"/>
    <n v="46.72"/>
    <s v="12/11/2021"/>
    <x v="8"/>
    <n v="11"/>
    <n v="17"/>
    <s v="11-17"/>
    <x v="0"/>
  </r>
  <r>
    <d v="2021-11-18T00:00:00"/>
    <n v="49"/>
    <n v="62.69"/>
    <n v="62.78"/>
    <n v="45.84"/>
    <s v="12/11/2021"/>
    <x v="8"/>
    <n v="11"/>
    <n v="18"/>
    <s v="11-18"/>
    <x v="0"/>
  </r>
  <r>
    <d v="2021-11-19T00:00:00"/>
    <n v="78"/>
    <n v="61.78"/>
    <n v="62.01"/>
    <n v="49.11"/>
    <s v="19/11/2021"/>
    <x v="8"/>
    <n v="11"/>
    <n v="19"/>
    <s v="11-19"/>
    <x v="1"/>
  </r>
  <r>
    <d v="2021-11-20T00:00:00"/>
    <n v="68"/>
    <n v="60.44"/>
    <n v="60.48"/>
    <n v="39.83"/>
    <s v="19/11/2021"/>
    <x v="8"/>
    <n v="11"/>
    <n v="20"/>
    <s v="11-20"/>
    <x v="1"/>
  </r>
  <r>
    <d v="2021-11-21T00:00:00"/>
    <n v="69"/>
    <n v="58.26"/>
    <n v="58.45"/>
    <n v="44.72"/>
    <s v="19/11/2021"/>
    <x v="8"/>
    <n v="11"/>
    <n v="21"/>
    <s v="11-21"/>
    <x v="1"/>
  </r>
  <r>
    <d v="2021-11-22T00:00:00"/>
    <n v="77"/>
    <n v="61.99"/>
    <n v="62.19"/>
    <n v="47.1"/>
    <s v="19/11/2021"/>
    <x v="8"/>
    <n v="11"/>
    <n v="22"/>
    <s v="11-22"/>
    <x v="1"/>
  </r>
  <r>
    <d v="2021-11-23T00:00:00"/>
    <n v="37"/>
    <n v="58.98"/>
    <n v="59.19"/>
    <n v="45.98"/>
    <s v="19/11/2021"/>
    <x v="8"/>
    <n v="11"/>
    <n v="23"/>
    <s v="11-23"/>
    <x v="0"/>
  </r>
  <r>
    <d v="2021-11-24T00:00:00"/>
    <n v="52"/>
    <n v="59.1"/>
    <n v="59.57"/>
    <n v="49.11"/>
    <s v="19/11/2021"/>
    <x v="8"/>
    <n v="11"/>
    <n v="24"/>
    <s v="11-24"/>
    <x v="0"/>
  </r>
  <r>
    <d v="2021-11-25T00:00:00"/>
    <n v="53"/>
    <n v="60.06"/>
    <n v="60.88"/>
    <n v="53.25"/>
    <s v="19/11/2021"/>
    <x v="8"/>
    <n v="11"/>
    <n v="25"/>
    <s v="11-25"/>
    <x v="0"/>
  </r>
  <r>
    <d v="2021-11-26T00:00:00"/>
    <n v="77"/>
    <n v="64.53"/>
    <n v="64.569999999999993"/>
    <n v="44.94"/>
    <s v="26/11/2021"/>
    <x v="8"/>
    <n v="11"/>
    <n v="26"/>
    <s v="11-26"/>
    <x v="1"/>
  </r>
  <r>
    <d v="2021-11-27T00:00:00"/>
    <n v="37"/>
    <n v="58.68"/>
    <n v="58.74"/>
    <n v="36.51"/>
    <s v="26/11/2021"/>
    <x v="8"/>
    <n v="11"/>
    <n v="27"/>
    <s v="11-27"/>
    <x v="0"/>
  </r>
  <r>
    <d v="2021-11-28T00:00:00"/>
    <n v="55"/>
    <n v="60.13"/>
    <n v="60.24"/>
    <n v="41.03"/>
    <s v="26/11/2021"/>
    <x v="8"/>
    <n v="11"/>
    <n v="28"/>
    <s v="11-28"/>
    <x v="0"/>
  </r>
  <r>
    <d v="2021-11-29T00:00:00"/>
    <n v="89"/>
    <n v="64.260000000000005"/>
    <n v="64.42"/>
    <n v="49.71"/>
    <s v="26/11/2021"/>
    <x v="8"/>
    <n v="11"/>
    <n v="29"/>
    <s v="11-29"/>
    <x v="1"/>
  </r>
  <r>
    <d v="2021-11-30T00:00:00"/>
    <n v="49"/>
    <n v="62.58"/>
    <n v="62.69"/>
    <n v="46.5"/>
    <s v="26/11/2021"/>
    <x v="8"/>
    <n v="11"/>
    <n v="30"/>
    <s v="11-30"/>
    <x v="0"/>
  </r>
  <r>
    <d v="2021-12-01T00:00:00"/>
    <n v="46"/>
    <n v="58.85"/>
    <n v="59.38"/>
    <n v="49.23"/>
    <s v="26/11/2021"/>
    <x v="8"/>
    <n v="12"/>
    <n v="1"/>
    <s v="12-01"/>
    <x v="0"/>
  </r>
  <r>
    <d v="2021-12-02T00:00:00"/>
    <n v="39"/>
    <n v="58.5"/>
    <n v="58.82"/>
    <n v="46.73"/>
    <s v="26/11/2021"/>
    <x v="8"/>
    <n v="12"/>
    <n v="2"/>
    <s v="12-02"/>
    <x v="0"/>
  </r>
  <r>
    <d v="2021-12-03T00:00:00"/>
    <n v="75"/>
    <n v="61.76"/>
    <n v="62.04"/>
    <n v="48.35"/>
    <s v="03/12/2021"/>
    <x v="8"/>
    <n v="12"/>
    <n v="3"/>
    <s v="12-03"/>
    <x v="1"/>
  </r>
  <r>
    <d v="2021-12-04T00:00:00"/>
    <n v="39"/>
    <n v="59.07"/>
    <n v="59.09"/>
    <n v="36.36"/>
    <s v="03/12/2021"/>
    <x v="8"/>
    <n v="12"/>
    <n v="4"/>
    <s v="12-04"/>
    <x v="0"/>
  </r>
  <r>
    <d v="2021-12-05T00:00:00"/>
    <n v="53"/>
    <n v="60.68"/>
    <n v="60.84"/>
    <n v="46.51"/>
    <s v="03/12/2021"/>
    <x v="8"/>
    <n v="12"/>
    <n v="5"/>
    <s v="12-05"/>
    <x v="0"/>
  </r>
  <r>
    <d v="2021-12-06T00:00:00"/>
    <n v="70"/>
    <n v="61.18"/>
    <n v="61.71"/>
    <n v="51.51"/>
    <s v="03/12/2021"/>
    <x v="8"/>
    <n v="12"/>
    <n v="6"/>
    <s v="12-06"/>
    <x v="1"/>
  </r>
  <r>
    <d v="2021-12-07T00:00:00"/>
    <n v="40"/>
    <n v="58.07"/>
    <n v="58.5"/>
    <n v="46.96"/>
    <s v="03/12/2021"/>
    <x v="8"/>
    <n v="12"/>
    <n v="7"/>
    <s v="12-07"/>
    <x v="0"/>
  </r>
  <r>
    <d v="2021-12-08T00:00:00"/>
    <n v="53"/>
    <n v="62.59"/>
    <n v="62.6"/>
    <n v="35.93"/>
    <s v="03/12/2021"/>
    <x v="8"/>
    <n v="12"/>
    <n v="8"/>
    <s v="12-08"/>
    <x v="0"/>
  </r>
  <r>
    <d v="2021-12-09T00:00:00"/>
    <n v="50"/>
    <n v="62.31"/>
    <n v="62.51"/>
    <n v="48.97"/>
    <s v="03/12/2021"/>
    <x v="8"/>
    <n v="12"/>
    <n v="9"/>
    <s v="12-09"/>
    <x v="0"/>
  </r>
  <r>
    <d v="2021-12-10T00:00:00"/>
    <n v="72"/>
    <n v="60.67"/>
    <n v="61.5"/>
    <n v="53.26"/>
    <s v="10/12/2021"/>
    <x v="8"/>
    <n v="12"/>
    <n v="10"/>
    <s v="12-10"/>
    <x v="1"/>
  </r>
  <r>
    <d v="2021-12-11T00:00:00"/>
    <n v="44"/>
    <n v="60.98"/>
    <n v="61.15"/>
    <n v="43.19"/>
    <s v="10/12/2021"/>
    <x v="8"/>
    <n v="12"/>
    <n v="11"/>
    <s v="12-11"/>
    <x v="0"/>
  </r>
  <r>
    <d v="2021-12-12T00:00:00"/>
    <n v="56"/>
    <n v="59.79"/>
    <n v="59.88"/>
    <n v="41.3"/>
    <s v="10/12/2021"/>
    <x v="8"/>
    <n v="12"/>
    <n v="12"/>
    <s v="12-12"/>
    <x v="0"/>
  </r>
  <r>
    <d v="2021-12-13T00:00:00"/>
    <n v="57"/>
    <n v="59.76"/>
    <n v="59.94"/>
    <n v="45.89"/>
    <s v="10/12/2021"/>
    <x v="8"/>
    <n v="12"/>
    <n v="13"/>
    <s v="12-13"/>
    <x v="0"/>
  </r>
  <r>
    <d v="2021-12-14T00:00:00"/>
    <n v="29"/>
    <n v="57.32"/>
    <n v="57.9"/>
    <n v="48.36"/>
    <s v="10/12/2021"/>
    <x v="8"/>
    <n v="12"/>
    <n v="14"/>
    <s v="12-14"/>
    <x v="0"/>
  </r>
  <r>
    <d v="2021-12-15T00:00:00"/>
    <n v="63"/>
    <n v="59.98"/>
    <n v="60.18"/>
    <n v="46"/>
    <s v="10/12/2021"/>
    <x v="8"/>
    <n v="12"/>
    <n v="15"/>
    <s v="12-15"/>
    <x v="1"/>
  </r>
  <r>
    <d v="2021-12-16T00:00:00"/>
    <n v="49"/>
    <n v="62.54"/>
    <n v="62.69"/>
    <n v="47.96"/>
    <s v="10/12/2021"/>
    <x v="8"/>
    <n v="12"/>
    <n v="16"/>
    <s v="12-16"/>
    <x v="0"/>
  </r>
  <r>
    <d v="2021-12-17T00:00:00"/>
    <n v="87"/>
    <n v="62.65"/>
    <n v="63.14"/>
    <n v="51.22"/>
    <s v="17/12/2021"/>
    <x v="8"/>
    <n v="12"/>
    <n v="17"/>
    <s v="12-17"/>
    <x v="1"/>
  </r>
  <r>
    <d v="2021-12-18T00:00:00"/>
    <n v="70"/>
    <n v="62.27"/>
    <n v="62.28"/>
    <n v="36.619999999999997"/>
    <s v="17/12/2021"/>
    <x v="8"/>
    <n v="12"/>
    <n v="18"/>
    <s v="12-18"/>
    <x v="1"/>
  </r>
  <r>
    <d v="2021-12-19T00:00:00"/>
    <n v="67"/>
    <n v="62.09"/>
    <n v="62.17"/>
    <n v="44.96"/>
    <s v="17/12/2021"/>
    <x v="8"/>
    <n v="12"/>
    <n v="19"/>
    <s v="12-19"/>
    <x v="1"/>
  </r>
  <r>
    <d v="2021-12-20T00:00:00"/>
    <n v="83"/>
    <n v="65.23"/>
    <n v="65.45"/>
    <n v="52.07"/>
    <s v="17/12/2021"/>
    <x v="8"/>
    <n v="12"/>
    <n v="20"/>
    <s v="12-20"/>
    <x v="1"/>
  </r>
  <r>
    <d v="2021-12-21T00:00:00"/>
    <n v="66"/>
    <n v="61.69"/>
    <n v="61.78"/>
    <n v="44.78"/>
    <s v="17/12/2021"/>
    <x v="8"/>
    <n v="12"/>
    <n v="21"/>
    <s v="12-21"/>
    <x v="1"/>
  </r>
  <r>
    <d v="2021-12-22T00:00:00"/>
    <n v="65"/>
    <n v="60.55"/>
    <n v="60.87"/>
    <n v="47.97"/>
    <s v="17/12/2021"/>
    <x v="8"/>
    <n v="12"/>
    <n v="22"/>
    <s v="12-22"/>
    <x v="1"/>
  </r>
  <r>
    <d v="2021-12-23T00:00:00"/>
    <n v="53"/>
    <n v="59.98"/>
    <n v="60.39"/>
    <n v="49.65"/>
    <s v="17/12/2021"/>
    <x v="8"/>
    <n v="12"/>
    <n v="23"/>
    <s v="12-23"/>
    <x v="0"/>
  </r>
  <r>
    <d v="2021-12-24T00:00:00"/>
    <n v="53"/>
    <n v="60.28"/>
    <n v="60.35"/>
    <n v="42.43"/>
    <s v="24/12/2021"/>
    <x v="8"/>
    <n v="12"/>
    <n v="24"/>
    <s v="12-24"/>
    <x v="0"/>
  </r>
  <r>
    <d v="2021-12-25T00:00:00"/>
    <n v="6"/>
    <n v="49.62"/>
    <n v="49.99"/>
    <n v="39.159999999999997"/>
    <s v="24/12/2021"/>
    <x v="8"/>
    <n v="12"/>
    <n v="25"/>
    <s v="12-25"/>
    <x v="0"/>
  </r>
  <r>
    <d v="2021-12-26T00:00:00"/>
    <n v="51"/>
    <n v="59.77"/>
    <n v="59.79"/>
    <n v="36.619999999999997"/>
    <s v="24/12/2021"/>
    <x v="8"/>
    <n v="12"/>
    <n v="26"/>
    <s v="12-26"/>
    <x v="0"/>
  </r>
  <r>
    <d v="2021-12-27T00:00:00"/>
    <n v="78"/>
    <n v="62.34"/>
    <n v="62.35"/>
    <n v="32.369999999999997"/>
    <s v="24/12/2021"/>
    <x v="8"/>
    <n v="12"/>
    <n v="27"/>
    <s v="12-27"/>
    <x v="1"/>
  </r>
  <r>
    <d v="2021-12-28T00:00:00"/>
    <n v="51"/>
    <n v="60.84"/>
    <n v="61.07"/>
    <n v="48.25"/>
    <s v="24/12/2021"/>
    <x v="8"/>
    <n v="12"/>
    <n v="28"/>
    <s v="12-28"/>
    <x v="0"/>
  </r>
  <r>
    <d v="2021-12-29T00:00:00"/>
    <n v="66"/>
    <n v="61.6"/>
    <n v="61.87"/>
    <n v="42.84"/>
    <s v="24/12/2021"/>
    <x v="8"/>
    <n v="12"/>
    <n v="29"/>
    <s v="12-29"/>
    <x v="1"/>
  </r>
  <r>
    <d v="2021-12-30T00:00:00"/>
    <n v="79"/>
    <n v="62.93"/>
    <n v="62.95"/>
    <n v="39.450000000000003"/>
    <s v="24/12/2021"/>
    <x v="8"/>
    <n v="12"/>
    <n v="30"/>
    <s v="12-30"/>
    <x v="1"/>
  </r>
  <r>
    <d v="2022-01-01T00:00:00"/>
    <n v="56"/>
    <n v="59.44"/>
    <n v="62.04"/>
    <n v="48.85"/>
    <s v="01/01/2022"/>
    <x v="9"/>
    <n v="1"/>
    <n v="1"/>
    <s v="01-01"/>
    <x v="0"/>
  </r>
  <r>
    <d v="2022-01-02T00:00:00"/>
    <n v="65"/>
    <n v="61.27"/>
    <n v="61.27"/>
    <n v="33.479999999999997"/>
    <s v="01/01/2022"/>
    <x v="9"/>
    <n v="1"/>
    <n v="2"/>
    <s v="01-02"/>
    <x v="1"/>
  </r>
  <r>
    <d v="2022-01-03T00:00:00"/>
    <n v="96"/>
    <n v="63.4"/>
    <n v="63.44"/>
    <n v="43.5"/>
    <s v="01/01/2022"/>
    <x v="9"/>
    <n v="1"/>
    <n v="3"/>
    <s v="01-03"/>
    <x v="1"/>
  </r>
  <r>
    <d v="2022-01-04T00:00:00"/>
    <n v="66"/>
    <n v="60.52"/>
    <n v="60.53"/>
    <n v="36.729999999999997"/>
    <s v="01/01/2022"/>
    <x v="9"/>
    <n v="1"/>
    <n v="4"/>
    <s v="01-04"/>
    <x v="1"/>
  </r>
  <r>
    <d v="2022-01-05T00:00:00"/>
    <n v="72"/>
    <n v="61.38"/>
    <n v="61.51"/>
    <n v="45.13"/>
    <s v="01/01/2022"/>
    <x v="9"/>
    <n v="1"/>
    <n v="5"/>
    <s v="01-05"/>
    <x v="1"/>
  </r>
  <r>
    <d v="2022-01-06T00:00:00"/>
    <n v="54"/>
    <n v="59.92"/>
    <n v="60.01"/>
    <n v="37.42"/>
    <s v="01/01/2022"/>
    <x v="9"/>
    <n v="1"/>
    <n v="6"/>
    <s v="01-06"/>
    <x v="0"/>
  </r>
  <r>
    <d v="2022-01-07T00:00:00"/>
    <n v="67"/>
    <n v="60.88"/>
    <n v="60.97"/>
    <n v="43.04"/>
    <s v="01/01/2022"/>
    <x v="9"/>
    <n v="1"/>
    <n v="7"/>
    <s v="01-07"/>
    <x v="1"/>
  </r>
  <r>
    <d v="2022-01-08T00:00:00"/>
    <n v="43"/>
    <n v="58.33"/>
    <n v="58.35"/>
    <n v="34.78"/>
    <s v="08/01/2022"/>
    <x v="9"/>
    <n v="1"/>
    <n v="8"/>
    <s v="01-08"/>
    <x v="0"/>
  </r>
  <r>
    <d v="2022-01-09T00:00:00"/>
    <n v="47"/>
    <n v="59.57"/>
    <n v="59.69"/>
    <n v="44.03"/>
    <s v="08/01/2022"/>
    <x v="9"/>
    <n v="1"/>
    <n v="9"/>
    <s v="01-09"/>
    <x v="0"/>
  </r>
  <r>
    <d v="2022-01-10T00:00:00"/>
    <n v="59"/>
    <n v="59.92"/>
    <n v="60.25"/>
    <n v="47.64"/>
    <s v="08/01/2022"/>
    <x v="9"/>
    <n v="1"/>
    <n v="10"/>
    <s v="01-10"/>
    <x v="0"/>
  </r>
  <r>
    <d v="2022-01-11T00:00:00"/>
    <n v="25"/>
    <n v="55.25"/>
    <n v="56.91"/>
    <n v="51.73"/>
    <s v="08/01/2022"/>
    <x v="9"/>
    <n v="1"/>
    <n v="11"/>
    <s v="01-11"/>
    <x v="0"/>
  </r>
  <r>
    <d v="2022-01-12T00:00:00"/>
    <n v="27"/>
    <n v="55.65"/>
    <n v="56.54"/>
    <n v="49.22"/>
    <s v="08/01/2022"/>
    <x v="9"/>
    <n v="1"/>
    <n v="12"/>
    <s v="01-12"/>
    <x v="0"/>
  </r>
  <r>
    <d v="2022-01-13T00:00:00"/>
    <n v="30"/>
    <n v="55.99"/>
    <n v="56.51"/>
    <n v="47"/>
    <s v="08/01/2022"/>
    <x v="9"/>
    <n v="1"/>
    <n v="13"/>
    <s v="01-13"/>
    <x v="0"/>
  </r>
  <r>
    <d v="2022-01-14T00:00:00"/>
    <n v="40"/>
    <n v="56.92"/>
    <n v="57.07"/>
    <n v="42.48"/>
    <s v="08/01/2022"/>
    <x v="9"/>
    <n v="1"/>
    <n v="14"/>
    <s v="01-14"/>
    <x v="0"/>
  </r>
  <r>
    <d v="2022-01-15T00:00:00"/>
    <n v="23"/>
    <n v="55.5"/>
    <n v="55.59"/>
    <n v="38.42"/>
    <s v="15/01/2022"/>
    <x v="9"/>
    <n v="1"/>
    <n v="15"/>
    <s v="01-15"/>
    <x v="0"/>
  </r>
  <r>
    <d v="2022-01-16T00:00:00"/>
    <n v="24"/>
    <n v="56.2"/>
    <n v="56.29"/>
    <n v="39.61"/>
    <s v="15/01/2022"/>
    <x v="9"/>
    <n v="1"/>
    <n v="16"/>
    <s v="01-16"/>
    <x v="0"/>
  </r>
  <r>
    <d v="2022-01-17T00:00:00"/>
    <n v="51"/>
    <n v="58.12"/>
    <n v="58.52"/>
    <n v="46.58"/>
    <s v="15/01/2022"/>
    <x v="9"/>
    <n v="1"/>
    <n v="17"/>
    <s v="01-17"/>
    <x v="0"/>
  </r>
  <r>
    <d v="2022-01-18T00:00:00"/>
    <n v="42"/>
    <n v="61.34"/>
    <n v="61.43"/>
    <n v="44.45"/>
    <s v="15/01/2022"/>
    <x v="9"/>
    <n v="1"/>
    <n v="18"/>
    <s v="01-18"/>
    <x v="0"/>
  </r>
  <r>
    <d v="2022-01-19T00:00:00"/>
    <n v="12"/>
    <n v="51.77"/>
    <n v="54.18"/>
    <n v="50.47"/>
    <s v="15/01/2022"/>
    <x v="9"/>
    <n v="1"/>
    <n v="19"/>
    <s v="01-19"/>
    <x v="0"/>
  </r>
  <r>
    <d v="2022-01-20T00:00:00"/>
    <n v="28"/>
    <n v="55.93"/>
    <n v="56.17"/>
    <n v="43.46"/>
    <s v="15/01/2022"/>
    <x v="9"/>
    <n v="1"/>
    <n v="20"/>
    <s v="01-20"/>
    <x v="0"/>
  </r>
  <r>
    <d v="2022-01-21T00:00:00"/>
    <n v="32"/>
    <n v="57.02"/>
    <n v="58.6"/>
    <n v="53.45"/>
    <s v="15/01/2022"/>
    <x v="9"/>
    <n v="1"/>
    <n v="21"/>
    <s v="01-21"/>
    <x v="0"/>
  </r>
  <r>
    <d v="2022-01-22T00:00:00"/>
    <n v="42"/>
    <n v="57.94"/>
    <n v="58.01"/>
    <n v="39.79"/>
    <s v="22/01/2022"/>
    <x v="9"/>
    <n v="1"/>
    <n v="22"/>
    <s v="01-22"/>
    <x v="0"/>
  </r>
  <r>
    <d v="2022-01-23T00:00:00"/>
    <n v="35"/>
    <n v="57.83"/>
    <n v="57.94"/>
    <n v="39.96"/>
    <s v="22/01/2022"/>
    <x v="9"/>
    <n v="1"/>
    <n v="23"/>
    <s v="01-23"/>
    <x v="0"/>
  </r>
  <r>
    <d v="2022-01-24T00:00:00"/>
    <n v="52"/>
    <n v="62.51"/>
    <n v="62.81"/>
    <n v="50.96"/>
    <s v="22/01/2022"/>
    <x v="9"/>
    <n v="1"/>
    <n v="24"/>
    <s v="01-24"/>
    <x v="0"/>
  </r>
  <r>
    <d v="2022-01-25T00:00:00"/>
    <n v="22"/>
    <n v="57.74"/>
    <n v="57.97"/>
    <n v="45.15"/>
    <s v="22/01/2022"/>
    <x v="9"/>
    <n v="1"/>
    <n v="25"/>
    <s v="01-25"/>
    <x v="0"/>
  </r>
  <r>
    <d v="2022-01-26T00:00:00"/>
    <n v="14"/>
    <n v="53.57"/>
    <n v="54.22"/>
    <n v="45.64"/>
    <s v="22/01/2022"/>
    <x v="9"/>
    <n v="1"/>
    <n v="26"/>
    <s v="01-26"/>
    <x v="0"/>
  </r>
  <r>
    <d v="2022-01-27T00:00:00"/>
    <n v="20"/>
    <n v="54.21"/>
    <n v="56.75"/>
    <n v="53.21"/>
    <s v="22/01/2022"/>
    <x v="9"/>
    <n v="1"/>
    <n v="27"/>
    <s v="01-27"/>
    <x v="0"/>
  </r>
  <r>
    <d v="2022-01-28T00:00:00"/>
    <n v="47"/>
    <n v="58.53"/>
    <n v="58.64"/>
    <n v="42.31"/>
    <s v="22/01/2022"/>
    <x v="9"/>
    <n v="1"/>
    <n v="28"/>
    <s v="01-28"/>
    <x v="0"/>
  </r>
  <r>
    <d v="2022-01-29T00:00:00"/>
    <n v="12"/>
    <n v="52.56"/>
    <n v="52.78"/>
    <n v="36.9"/>
    <s v="29/01/2022"/>
    <x v="9"/>
    <n v="1"/>
    <n v="29"/>
    <s v="01-29"/>
    <x v="0"/>
  </r>
  <r>
    <d v="2022-01-30T00:00:00"/>
    <n v="26"/>
    <n v="56.25"/>
    <n v="56.36"/>
    <n v="40.61"/>
    <s v="29/01/2022"/>
    <x v="9"/>
    <n v="1"/>
    <n v="30"/>
    <s v="01-30"/>
    <x v="0"/>
  </r>
  <r>
    <d v="2022-01-31T00:00:00"/>
    <n v="36"/>
    <n v="57.9"/>
    <n v="58.56"/>
    <n v="47.29"/>
    <s v="29/01/2022"/>
    <x v="9"/>
    <n v="1"/>
    <n v="31"/>
    <s v="01-31"/>
    <x v="0"/>
  </r>
  <r>
    <d v="2022-02-01T00:00:00"/>
    <n v="42"/>
    <n v="62.28"/>
    <n v="63.06"/>
    <n v="54.95"/>
    <s v="29/01/2022"/>
    <x v="9"/>
    <n v="2"/>
    <n v="1"/>
    <s v="02-01"/>
    <x v="0"/>
  </r>
  <r>
    <d v="2022-02-02T00:00:00"/>
    <n v="41"/>
    <n v="59"/>
    <n v="59.65"/>
    <n v="51.12"/>
    <s v="29/01/2022"/>
    <x v="9"/>
    <n v="2"/>
    <n v="2"/>
    <s v="02-02"/>
    <x v="0"/>
  </r>
  <r>
    <d v="2022-02-03T00:00:00"/>
    <n v="41"/>
    <n v="57.83"/>
    <n v="57.93"/>
    <n v="41.48"/>
    <s v="29/01/2022"/>
    <x v="9"/>
    <n v="2"/>
    <n v="3"/>
    <s v="02-03"/>
    <x v="0"/>
  </r>
  <r>
    <d v="2022-02-04T00:00:00"/>
    <n v="56"/>
    <n v="59.7"/>
    <n v="60.48"/>
    <n v="52.62"/>
    <s v="29/01/2022"/>
    <x v="9"/>
    <n v="2"/>
    <n v="4"/>
    <s v="02-04"/>
    <x v="0"/>
  </r>
  <r>
    <d v="2022-02-05T00:00:00"/>
    <n v="29"/>
    <n v="56.78"/>
    <n v="56.78"/>
    <n v="0"/>
    <s v="05/02/2022"/>
    <x v="9"/>
    <n v="2"/>
    <n v="5"/>
    <s v="02-05"/>
    <x v="0"/>
  </r>
  <r>
    <d v="2022-02-06T00:00:00"/>
    <n v="31"/>
    <n v="57.2"/>
    <n v="57.21"/>
    <n v="26.14"/>
    <s v="05/02/2022"/>
    <x v="9"/>
    <n v="2"/>
    <n v="6"/>
    <s v="02-06"/>
    <x v="0"/>
  </r>
  <r>
    <d v="2022-02-07T00:00:00"/>
    <n v="58"/>
    <n v="60.1"/>
    <n v="60.39"/>
    <n v="48.48"/>
    <s v="05/02/2022"/>
    <x v="9"/>
    <n v="2"/>
    <n v="7"/>
    <s v="02-07"/>
    <x v="0"/>
  </r>
  <r>
    <d v="2022-02-08T00:00:00"/>
    <n v="30"/>
    <n v="55.03"/>
    <n v="55.14"/>
    <n v="39.18"/>
    <s v="05/02/2022"/>
    <x v="9"/>
    <n v="2"/>
    <n v="8"/>
    <s v="02-08"/>
    <x v="0"/>
  </r>
  <r>
    <d v="2022-02-09T00:00:00"/>
    <n v="37"/>
    <n v="58.23"/>
    <n v="58.99"/>
    <n v="51.01"/>
    <s v="05/02/2022"/>
    <x v="9"/>
    <n v="2"/>
    <n v="9"/>
    <s v="02-09"/>
    <x v="0"/>
  </r>
  <r>
    <d v="2022-02-10T00:00:00"/>
    <n v="35"/>
    <n v="57.6"/>
    <n v="57.8"/>
    <n v="43.37"/>
    <s v="05/02/2022"/>
    <x v="9"/>
    <n v="2"/>
    <n v="10"/>
    <s v="02-10"/>
    <x v="0"/>
  </r>
  <r>
    <d v="2022-02-11T00:00:00"/>
    <n v="59"/>
    <n v="60.14"/>
    <n v="60.17"/>
    <n v="39.380000000000003"/>
    <s v="05/02/2022"/>
    <x v="9"/>
    <n v="2"/>
    <n v="11"/>
    <s v="02-11"/>
    <x v="0"/>
  </r>
  <r>
    <d v="2022-02-12T00:00:00"/>
    <n v="39"/>
    <n v="58.66"/>
    <n v="58.66"/>
    <n v="26.54"/>
    <s v="12/02/2022"/>
    <x v="9"/>
    <n v="2"/>
    <n v="12"/>
    <s v="02-12"/>
    <x v="0"/>
  </r>
  <r>
    <d v="2022-02-13T00:00:00"/>
    <n v="42"/>
    <n v="57.97"/>
    <n v="57.99"/>
    <n v="34.06"/>
    <s v="12/02/2022"/>
    <x v="9"/>
    <n v="2"/>
    <n v="13"/>
    <s v="02-13"/>
    <x v="0"/>
  </r>
  <r>
    <d v="2022-02-14T00:00:00"/>
    <n v="59"/>
    <n v="59.6"/>
    <n v="59.77"/>
    <n v="45.66"/>
    <s v="12/02/2022"/>
    <x v="9"/>
    <n v="2"/>
    <n v="14"/>
    <s v="02-14"/>
    <x v="0"/>
  </r>
  <r>
    <d v="2022-02-15T00:00:00"/>
    <n v="50"/>
    <n v="59.78"/>
    <n v="60.03"/>
    <n v="47.46"/>
    <s v="12/02/2022"/>
    <x v="9"/>
    <n v="2"/>
    <n v="15"/>
    <s v="02-15"/>
    <x v="0"/>
  </r>
  <r>
    <d v="2022-02-16T00:00:00"/>
    <n v="46"/>
    <n v="58.89"/>
    <n v="59.08"/>
    <n v="43.81"/>
    <s v="12/02/2022"/>
    <x v="9"/>
    <n v="2"/>
    <n v="16"/>
    <s v="02-16"/>
    <x v="0"/>
  </r>
  <r>
    <d v="2022-02-17T00:00:00"/>
    <n v="47"/>
    <n v="58.53"/>
    <n v="58.71"/>
    <n v="44.81"/>
    <s v="12/02/2022"/>
    <x v="9"/>
    <n v="2"/>
    <n v="17"/>
    <s v="02-17"/>
    <x v="0"/>
  </r>
  <r>
    <d v="2022-02-18T00:00:00"/>
    <n v="63"/>
    <n v="60.25"/>
    <n v="60.34"/>
    <n v="43.58"/>
    <s v="12/02/2022"/>
    <x v="9"/>
    <n v="2"/>
    <n v="18"/>
    <s v="02-18"/>
    <x v="1"/>
  </r>
  <r>
    <d v="2022-02-19T00:00:00"/>
    <n v="39"/>
    <n v="59.47"/>
    <n v="59.52"/>
    <n v="34.99"/>
    <s v="19/02/2022"/>
    <x v="9"/>
    <n v="2"/>
    <n v="19"/>
    <s v="02-19"/>
    <x v="0"/>
  </r>
  <r>
    <d v="2022-02-20T00:00:00"/>
    <n v="32"/>
    <n v="58.25"/>
    <n v="58.27"/>
    <n v="33.81"/>
    <s v="19/02/2022"/>
    <x v="9"/>
    <n v="2"/>
    <n v="20"/>
    <s v="02-20"/>
    <x v="0"/>
  </r>
  <r>
    <d v="2022-02-21T00:00:00"/>
    <n v="66"/>
    <n v="60.56"/>
    <n v="61.65"/>
    <n v="50.37"/>
    <s v="19/02/2022"/>
    <x v="9"/>
    <n v="2"/>
    <n v="21"/>
    <s v="02-21"/>
    <x v="1"/>
  </r>
  <r>
    <d v="2022-02-22T00:00:00"/>
    <n v="44"/>
    <n v="63.17"/>
    <n v="63.34"/>
    <n v="49.2"/>
    <s v="19/02/2022"/>
    <x v="9"/>
    <n v="2"/>
    <n v="22"/>
    <s v="02-22"/>
    <x v="0"/>
  </r>
  <r>
    <d v="2022-02-23T00:00:00"/>
    <n v="51"/>
    <n v="58.15"/>
    <n v="58.35"/>
    <n v="44.98"/>
    <s v="19/02/2022"/>
    <x v="9"/>
    <n v="2"/>
    <n v="23"/>
    <s v="02-23"/>
    <x v="0"/>
  </r>
  <r>
    <d v="2022-02-24T00:00:00"/>
    <n v="48"/>
    <n v="59.57"/>
    <n v="59.65"/>
    <n v="42.3"/>
    <s v="19/02/2022"/>
    <x v="9"/>
    <n v="2"/>
    <n v="24"/>
    <s v="02-24"/>
    <x v="0"/>
  </r>
  <r>
    <d v="2022-02-25T00:00:00"/>
    <n v="66"/>
    <n v="64.819999999999993"/>
    <n v="65.16"/>
    <n v="53.85"/>
    <s v="19/02/2022"/>
    <x v="9"/>
    <n v="2"/>
    <n v="25"/>
    <s v="02-25"/>
    <x v="1"/>
  </r>
  <r>
    <d v="2022-02-26T00:00:00"/>
    <n v="47"/>
    <n v="59.72"/>
    <n v="59.79"/>
    <n v="42.23"/>
    <s v="26/02/2022"/>
    <x v="9"/>
    <n v="2"/>
    <n v="26"/>
    <s v="02-26"/>
    <x v="0"/>
  </r>
  <r>
    <d v="2022-02-27T00:00:00"/>
    <n v="54"/>
    <n v="59.27"/>
    <n v="59.44"/>
    <n v="37.869999999999997"/>
    <s v="26/02/2022"/>
    <x v="9"/>
    <n v="2"/>
    <n v="27"/>
    <s v="02-27"/>
    <x v="0"/>
  </r>
  <r>
    <d v="2022-02-28T00:00:00"/>
    <n v="62"/>
    <n v="61.59"/>
    <n v="61.64"/>
    <n v="42.49"/>
    <s v="26/02/2022"/>
    <x v="9"/>
    <n v="2"/>
    <n v="28"/>
    <s v="02-28"/>
    <x v="1"/>
  </r>
  <r>
    <d v="2022-03-01T00:00:00"/>
    <n v="48"/>
    <n v="59.16"/>
    <n v="59.53"/>
    <n v="48.61"/>
    <s v="26/02/2022"/>
    <x v="9"/>
    <n v="3"/>
    <n v="1"/>
    <s v="03-01"/>
    <x v="0"/>
  </r>
  <r>
    <d v="2022-03-02T00:00:00"/>
    <n v="54"/>
    <n v="58.28"/>
    <n v="58.32"/>
    <n v="37.76"/>
    <s v="26/02/2022"/>
    <x v="9"/>
    <n v="3"/>
    <n v="2"/>
    <s v="03-02"/>
    <x v="0"/>
  </r>
  <r>
    <d v="2022-03-03T00:00:00"/>
    <n v="43"/>
    <n v="57.93"/>
    <n v="58.77"/>
    <n v="45.63"/>
    <s v="26/02/2022"/>
    <x v="9"/>
    <n v="3"/>
    <n v="3"/>
    <s v="03-03"/>
    <x v="0"/>
  </r>
  <r>
    <d v="2022-03-04T00:00:00"/>
    <n v="68"/>
    <n v="60.3"/>
    <n v="60.65"/>
    <n v="49.54"/>
    <s v="26/02/2022"/>
    <x v="9"/>
    <n v="3"/>
    <n v="4"/>
    <s v="03-04"/>
    <x v="1"/>
  </r>
  <r>
    <d v="2022-03-05T00:00:00"/>
    <n v="44"/>
    <n v="58.27"/>
    <n v="58.56"/>
    <n v="46.71"/>
    <s v="05/03/2022"/>
    <x v="9"/>
    <n v="3"/>
    <n v="5"/>
    <s v="03-05"/>
    <x v="0"/>
  </r>
  <r>
    <d v="2022-03-06T00:00:00"/>
    <n v="52"/>
    <n v="59.05"/>
    <n v="59.1"/>
    <n v="39.21"/>
    <s v="05/03/2022"/>
    <x v="9"/>
    <n v="3"/>
    <n v="6"/>
    <s v="03-06"/>
    <x v="0"/>
  </r>
  <r>
    <d v="2022-03-07T00:00:00"/>
    <n v="78"/>
    <n v="60.65"/>
    <n v="60.81"/>
    <n v="46.29"/>
    <s v="05/03/2022"/>
    <x v="9"/>
    <n v="3"/>
    <n v="7"/>
    <s v="03-07"/>
    <x v="1"/>
  </r>
  <r>
    <d v="2022-03-08T00:00:00"/>
    <n v="39"/>
    <n v="56.21"/>
    <n v="56.39"/>
    <n v="42.45"/>
    <s v="05/03/2022"/>
    <x v="9"/>
    <n v="3"/>
    <n v="8"/>
    <s v="03-08"/>
    <x v="0"/>
  </r>
  <r>
    <d v="2022-03-09T00:00:00"/>
    <n v="51"/>
    <n v="58.06"/>
    <n v="58.49"/>
    <n v="46.75"/>
    <s v="05/03/2022"/>
    <x v="9"/>
    <n v="3"/>
    <n v="9"/>
    <s v="03-09"/>
    <x v="0"/>
  </r>
  <r>
    <d v="2022-03-10T00:00:00"/>
    <n v="43"/>
    <n v="56.8"/>
    <n v="57.1"/>
    <n v="44.17"/>
    <s v="05/03/2022"/>
    <x v="9"/>
    <n v="3"/>
    <n v="10"/>
    <s v="03-10"/>
    <x v="0"/>
  </r>
  <r>
    <d v="2022-03-11T00:00:00"/>
    <n v="64"/>
    <n v="58.3"/>
    <n v="58.51"/>
    <n v="45.17"/>
    <s v="05/03/2022"/>
    <x v="9"/>
    <n v="3"/>
    <n v="11"/>
    <s v="03-11"/>
    <x v="1"/>
  </r>
  <r>
    <d v="2022-03-12T00:00:00"/>
    <n v="46"/>
    <n v="58.39"/>
    <n v="58.56"/>
    <n v="40.659999999999997"/>
    <s v="12/03/2022"/>
    <x v="9"/>
    <n v="3"/>
    <n v="12"/>
    <s v="03-12"/>
    <x v="0"/>
  </r>
  <r>
    <d v="2022-03-13T00:00:00"/>
    <n v="54"/>
    <n v="58.9"/>
    <n v="58.9"/>
    <n v="28.94"/>
    <s v="12/03/2022"/>
    <x v="9"/>
    <n v="3"/>
    <n v="13"/>
    <s v="03-13"/>
    <x v="0"/>
  </r>
  <r>
    <d v="2022-03-14T00:00:00"/>
    <n v="75"/>
    <n v="61.43"/>
    <n v="61.7"/>
    <n v="49.47"/>
    <s v="12/03/2022"/>
    <x v="9"/>
    <n v="3"/>
    <n v="14"/>
    <s v="03-14"/>
    <x v="1"/>
  </r>
  <r>
    <d v="2022-03-15T00:00:00"/>
    <n v="33"/>
    <n v="58.35"/>
    <n v="58.6"/>
    <n v="46.08"/>
    <s v="12/03/2022"/>
    <x v="9"/>
    <n v="3"/>
    <n v="15"/>
    <s v="03-15"/>
    <x v="0"/>
  </r>
  <r>
    <d v="2022-03-16T00:00:00"/>
    <n v="46"/>
    <n v="59.12"/>
    <n v="59.91"/>
    <n v="51.8"/>
    <s v="12/03/2022"/>
    <x v="9"/>
    <n v="3"/>
    <n v="16"/>
    <s v="03-16"/>
    <x v="0"/>
  </r>
  <r>
    <d v="2022-03-17T00:00:00"/>
    <n v="50"/>
    <n v="58.19"/>
    <n v="58.3"/>
    <n v="42.37"/>
    <s v="12/03/2022"/>
    <x v="9"/>
    <n v="3"/>
    <n v="17"/>
    <s v="03-17"/>
    <x v="0"/>
  </r>
  <r>
    <d v="2022-03-18T00:00:00"/>
    <n v="69"/>
    <n v="60.16"/>
    <n v="60.4"/>
    <n v="47.86"/>
    <s v="12/03/2022"/>
    <x v="9"/>
    <n v="3"/>
    <n v="18"/>
    <s v="03-18"/>
    <x v="1"/>
  </r>
  <r>
    <d v="2022-03-19T00:00:00"/>
    <n v="40"/>
    <n v="57.89"/>
    <n v="59.33"/>
    <n v="44.7"/>
    <s v="19/03/2022"/>
    <x v="9"/>
    <n v="3"/>
    <n v="19"/>
    <s v="03-19"/>
    <x v="0"/>
  </r>
  <r>
    <d v="2022-03-20T00:00:00"/>
    <n v="51"/>
    <n v="59.04"/>
    <n v="59.17"/>
    <n v="43.67"/>
    <s v="19/03/2022"/>
    <x v="9"/>
    <n v="3"/>
    <n v="20"/>
    <s v="03-20"/>
    <x v="0"/>
  </r>
  <r>
    <d v="2022-03-21T00:00:00"/>
    <n v="78"/>
    <n v="60.24"/>
    <n v="60.75"/>
    <n v="46.72"/>
    <s v="19/03/2022"/>
    <x v="9"/>
    <n v="3"/>
    <n v="21"/>
    <s v="03-21"/>
    <x v="1"/>
  </r>
  <r>
    <d v="2022-03-22T00:00:00"/>
    <n v="44"/>
    <n v="57.96"/>
    <n v="58.52"/>
    <n v="45.04"/>
    <s v="19/03/2022"/>
    <x v="9"/>
    <n v="3"/>
    <n v="22"/>
    <s v="03-22"/>
    <x v="0"/>
  </r>
  <r>
    <d v="2022-03-23T00:00:00"/>
    <n v="65"/>
    <n v="58.98"/>
    <n v="59.2"/>
    <n v="45.14"/>
    <s v="19/03/2022"/>
    <x v="9"/>
    <n v="3"/>
    <n v="23"/>
    <s v="03-23"/>
    <x v="1"/>
  </r>
  <r>
    <d v="2022-03-24T00:00:00"/>
    <n v="52"/>
    <n v="58.5"/>
    <n v="59.05"/>
    <n v="43.86"/>
    <s v="19/03/2022"/>
    <x v="9"/>
    <n v="3"/>
    <n v="24"/>
    <s v="03-24"/>
    <x v="0"/>
  </r>
  <r>
    <d v="2022-03-25T00:00:00"/>
    <n v="58"/>
    <n v="59.41"/>
    <n v="59.74"/>
    <n v="48.31"/>
    <s v="19/03/2022"/>
    <x v="9"/>
    <n v="3"/>
    <n v="25"/>
    <s v="03-25"/>
    <x v="0"/>
  </r>
  <r>
    <d v="2022-03-26T00:00:00"/>
    <n v="43"/>
    <n v="57.76"/>
    <n v="57.79"/>
    <n v="35.72"/>
    <s v="26/03/2022"/>
    <x v="9"/>
    <n v="3"/>
    <n v="26"/>
    <s v="03-26"/>
    <x v="0"/>
  </r>
  <r>
    <d v="2022-03-27T00:00:00"/>
    <n v="68"/>
    <n v="60.21"/>
    <n v="60.33"/>
    <n v="44.86"/>
    <s v="26/03/2022"/>
    <x v="9"/>
    <n v="3"/>
    <n v="27"/>
    <s v="03-27"/>
    <x v="1"/>
  </r>
  <r>
    <d v="2022-03-28T00:00:00"/>
    <n v="75"/>
    <n v="60.3"/>
    <n v="60.55"/>
    <n v="42.31"/>
    <s v="26/03/2022"/>
    <x v="9"/>
    <n v="3"/>
    <n v="28"/>
    <s v="03-28"/>
    <x v="1"/>
  </r>
  <r>
    <d v="2022-03-29T00:00:00"/>
    <n v="69"/>
    <n v="60.46"/>
    <n v="60.61"/>
    <n v="45.98"/>
    <s v="26/03/2022"/>
    <x v="9"/>
    <n v="3"/>
    <n v="29"/>
    <s v="03-29"/>
    <x v="1"/>
  </r>
  <r>
    <d v="2022-03-30T00:00:00"/>
    <n v="76"/>
    <n v="60.05"/>
    <n v="60.13"/>
    <n v="42.5"/>
    <s v="26/03/2022"/>
    <x v="9"/>
    <n v="3"/>
    <n v="30"/>
    <s v="03-30"/>
    <x v="1"/>
  </r>
  <r>
    <d v="2022-03-31T00:00:00"/>
    <n v="75"/>
    <n v="61.17"/>
    <n v="61.94"/>
    <n v="53.34"/>
    <s v="26/03/2022"/>
    <x v="9"/>
    <n v="3"/>
    <n v="31"/>
    <s v="03-31"/>
    <x v="1"/>
  </r>
  <r>
    <d v="2022-04-01T00:00:00"/>
    <n v="97"/>
    <n v="62.27"/>
    <n v="62.44"/>
    <n v="48.26"/>
    <s v="26/03/2022"/>
    <x v="9"/>
    <n v="4"/>
    <n v="1"/>
    <s v="04-01"/>
    <x v="1"/>
  </r>
  <r>
    <d v="2022-04-02T00:00:00"/>
    <n v="67"/>
    <n v="59.61"/>
    <n v="59.81"/>
    <n v="38.340000000000003"/>
    <s v="02/04/2022"/>
    <x v="9"/>
    <n v="4"/>
    <n v="2"/>
    <s v="04-02"/>
    <x v="1"/>
  </r>
  <r>
    <d v="2022-04-03T00:00:00"/>
    <n v="88"/>
    <n v="61.43"/>
    <n v="61.45"/>
    <n v="38.200000000000003"/>
    <s v="02/04/2022"/>
    <x v="9"/>
    <n v="4"/>
    <n v="3"/>
    <s v="04-03"/>
    <x v="1"/>
  </r>
  <r>
    <d v="2022-04-04T00:00:00"/>
    <n v="76"/>
    <n v="60.81"/>
    <n v="60.98"/>
    <n v="46.9"/>
    <s v="02/04/2022"/>
    <x v="9"/>
    <n v="4"/>
    <n v="4"/>
    <s v="04-04"/>
    <x v="1"/>
  </r>
  <r>
    <d v="2022-04-05T00:00:00"/>
    <n v="80"/>
    <n v="64.25"/>
    <n v="64.31"/>
    <n v="45.43"/>
    <s v="02/04/2022"/>
    <x v="9"/>
    <n v="4"/>
    <n v="5"/>
    <s v="04-05"/>
    <x v="1"/>
  </r>
  <r>
    <d v="2022-04-06T00:00:00"/>
    <n v="93"/>
    <n v="61.08"/>
    <n v="61.27"/>
    <n v="47.52"/>
    <s v="02/04/2022"/>
    <x v="9"/>
    <n v="4"/>
    <n v="6"/>
    <s v="04-06"/>
    <x v="1"/>
  </r>
  <r>
    <d v="2022-04-07T00:00:00"/>
    <n v="82"/>
    <n v="62.89"/>
    <n v="63.11"/>
    <n v="49.98"/>
    <s v="02/04/2022"/>
    <x v="9"/>
    <n v="4"/>
    <n v="7"/>
    <s v="04-07"/>
    <x v="1"/>
  </r>
  <r>
    <d v="2022-04-08T00:00:00"/>
    <n v="84"/>
    <n v="60.88"/>
    <n v="61.32"/>
    <n v="48.38"/>
    <s v="02/04/2022"/>
    <x v="9"/>
    <n v="4"/>
    <n v="8"/>
    <s v="04-08"/>
    <x v="1"/>
  </r>
  <r>
    <d v="2022-04-09T00:00:00"/>
    <n v="80"/>
    <n v="60.86"/>
    <n v="61.1"/>
    <n v="47.91"/>
    <s v="09/04/2022"/>
    <x v="9"/>
    <n v="4"/>
    <n v="9"/>
    <s v="04-09"/>
    <x v="1"/>
  </r>
  <r>
    <d v="2022-04-10T00:00:00"/>
    <n v="91"/>
    <n v="62.11"/>
    <n v="62.37"/>
    <n v="49.41"/>
    <s v="09/04/2022"/>
    <x v="9"/>
    <n v="4"/>
    <n v="10"/>
    <s v="04-10"/>
    <x v="1"/>
  </r>
  <r>
    <d v="2022-04-11T00:00:00"/>
    <n v="68"/>
    <n v="60.95"/>
    <n v="61.1"/>
    <n v="46.45"/>
    <s v="09/04/2022"/>
    <x v="9"/>
    <n v="4"/>
    <n v="11"/>
    <s v="04-11"/>
    <x v="1"/>
  </r>
  <r>
    <d v="2022-04-12T00:00:00"/>
    <n v="68"/>
    <n v="60.31"/>
    <n v="60.49"/>
    <n v="46.76"/>
    <s v="09/04/2022"/>
    <x v="9"/>
    <n v="4"/>
    <n v="12"/>
    <s v="04-12"/>
    <x v="1"/>
  </r>
  <r>
    <d v="2022-04-13T00:00:00"/>
    <n v="82"/>
    <n v="60.93"/>
    <n v="61.17"/>
    <n v="46.96"/>
    <s v="09/04/2022"/>
    <x v="9"/>
    <n v="4"/>
    <n v="13"/>
    <s v="04-13"/>
    <x v="1"/>
  </r>
  <r>
    <d v="2022-04-14T00:00:00"/>
    <n v="57"/>
    <n v="59.17"/>
    <n v="59.21"/>
    <n v="38.11"/>
    <s v="09/04/2022"/>
    <x v="9"/>
    <n v="4"/>
    <n v="14"/>
    <s v="04-14"/>
    <x v="0"/>
  </r>
  <r>
    <d v="2022-04-15T00:00:00"/>
    <n v="88"/>
    <n v="62.2"/>
    <n v="62.25"/>
    <n v="42.82"/>
    <s v="09/04/2022"/>
    <x v="9"/>
    <n v="4"/>
    <n v="15"/>
    <s v="04-15"/>
    <x v="1"/>
  </r>
  <r>
    <d v="2022-04-16T00:00:00"/>
    <n v="64"/>
    <n v="60.22"/>
    <n v="60.33"/>
    <n v="44.09"/>
    <s v="16/04/2022"/>
    <x v="9"/>
    <n v="4"/>
    <n v="16"/>
    <s v="04-16"/>
    <x v="1"/>
  </r>
  <r>
    <d v="2022-04-17T00:00:00"/>
    <n v="70"/>
    <n v="59.43"/>
    <n v="59.47"/>
    <n v="39.03"/>
    <s v="16/04/2022"/>
    <x v="9"/>
    <n v="4"/>
    <n v="17"/>
    <s v="04-17"/>
    <x v="1"/>
  </r>
  <r>
    <d v="2022-04-18T00:00:00"/>
    <n v="81"/>
    <n v="59.55"/>
    <n v="59.65"/>
    <n v="38.1"/>
    <s v="16/04/2022"/>
    <x v="9"/>
    <n v="4"/>
    <n v="18"/>
    <s v="04-18"/>
    <x v="1"/>
  </r>
  <r>
    <d v="2022-04-19T00:00:00"/>
    <n v="79"/>
    <n v="61.15"/>
    <n v="61.22"/>
    <n v="43.4"/>
    <s v="16/04/2022"/>
    <x v="9"/>
    <n v="4"/>
    <n v="19"/>
    <s v="04-19"/>
    <x v="1"/>
  </r>
  <r>
    <d v="2022-04-20T00:00:00"/>
    <n v="95"/>
    <n v="62.56"/>
    <n v="62.58"/>
    <n v="39.25"/>
    <s v="16/04/2022"/>
    <x v="9"/>
    <n v="4"/>
    <n v="20"/>
    <s v="04-20"/>
    <x v="1"/>
  </r>
  <r>
    <d v="2022-04-21T00:00:00"/>
    <n v="77"/>
    <n v="60.54"/>
    <n v="60.67"/>
    <n v="45.29"/>
    <s v="16/04/2022"/>
    <x v="9"/>
    <n v="4"/>
    <n v="21"/>
    <s v="04-21"/>
    <x v="1"/>
  </r>
  <r>
    <d v="2022-04-22T00:00:00"/>
    <n v="99"/>
    <n v="63.34"/>
    <n v="63.63"/>
    <n v="50.68"/>
    <s v="16/04/2022"/>
    <x v="9"/>
    <n v="4"/>
    <n v="22"/>
    <s v="04-22"/>
    <x v="1"/>
  </r>
  <r>
    <d v="2022-04-23T00:00:00"/>
    <n v="76"/>
    <n v="62.71"/>
    <n v="62.72"/>
    <n v="39.18"/>
    <s v="23/04/2022"/>
    <x v="9"/>
    <n v="4"/>
    <n v="23"/>
    <s v="04-23"/>
    <x v="1"/>
  </r>
  <r>
    <d v="2022-04-24T00:00:00"/>
    <n v="106"/>
    <n v="62.66"/>
    <n v="62.89"/>
    <n v="49.4"/>
    <s v="23/04/2022"/>
    <x v="9"/>
    <n v="4"/>
    <n v="24"/>
    <s v="04-24"/>
    <x v="1"/>
  </r>
  <r>
    <d v="2022-04-25T00:00:00"/>
    <n v="84"/>
    <n v="61.61"/>
    <n v="61.94"/>
    <n v="50.6"/>
    <s v="23/04/2022"/>
    <x v="9"/>
    <n v="4"/>
    <n v="25"/>
    <s v="04-25"/>
    <x v="1"/>
  </r>
  <r>
    <d v="2022-04-26T00:00:00"/>
    <n v="62"/>
    <n v="60.49"/>
    <n v="60.59"/>
    <n v="44.27"/>
    <s v="23/04/2022"/>
    <x v="9"/>
    <n v="4"/>
    <n v="26"/>
    <s v="04-26"/>
    <x v="1"/>
  </r>
  <r>
    <d v="2022-04-27T00:00:00"/>
    <m/>
    <m/>
    <m/>
    <m/>
    <s v="23/04/2022"/>
    <x v="9"/>
    <n v="4"/>
    <n v="27"/>
    <s v="04-27"/>
    <x v="2"/>
  </r>
  <r>
    <d v="2022-04-28T00:00:00"/>
    <n v="75"/>
    <n v="59.92"/>
    <n v="59.92"/>
    <n v="27.64"/>
    <s v="23/04/2022"/>
    <x v="9"/>
    <n v="4"/>
    <n v="28"/>
    <s v="04-28"/>
    <x v="1"/>
  </r>
  <r>
    <d v="2022-04-29T00:00:00"/>
    <n v="93"/>
    <n v="60.83"/>
    <n v="60.94"/>
    <n v="43.51"/>
    <s v="23/04/2022"/>
    <x v="9"/>
    <n v="4"/>
    <n v="29"/>
    <s v="04-29"/>
    <x v="1"/>
  </r>
  <r>
    <d v="2022-04-30T00:00:00"/>
    <n v="73"/>
    <n v="60.72"/>
    <n v="60.73"/>
    <n v="33.340000000000003"/>
    <s v="30/04/2022"/>
    <x v="9"/>
    <n v="4"/>
    <n v="30"/>
    <s v="04-30"/>
    <x v="1"/>
  </r>
  <r>
    <d v="2022-05-01T00:00:00"/>
    <n v="88"/>
    <n v="61.7"/>
    <n v="61.72"/>
    <n v="39.04"/>
    <s v="30/04/2022"/>
    <x v="9"/>
    <n v="5"/>
    <n v="1"/>
    <s v="05-01"/>
    <x v="1"/>
  </r>
  <r>
    <d v="2022-05-02T00:00:00"/>
    <n v="83"/>
    <n v="61.46"/>
    <n v="61.5"/>
    <n v="40.47"/>
    <s v="30/04/2022"/>
    <x v="9"/>
    <n v="5"/>
    <n v="2"/>
    <s v="05-02"/>
    <x v="1"/>
  </r>
  <r>
    <d v="2022-05-03T00:00:00"/>
    <n v="70"/>
    <n v="60.76"/>
    <n v="60.9"/>
    <n v="45.97"/>
    <s v="30/04/2022"/>
    <x v="9"/>
    <n v="5"/>
    <n v="3"/>
    <s v="05-03"/>
    <x v="1"/>
  </r>
  <r>
    <d v="2022-05-04T00:00:00"/>
    <n v="85"/>
    <n v="60.85"/>
    <n v="61.02"/>
    <n v="46.91"/>
    <s v="30/04/2022"/>
    <x v="9"/>
    <n v="5"/>
    <n v="4"/>
    <s v="05-04"/>
    <x v="1"/>
  </r>
  <r>
    <d v="2022-05-05T00:00:00"/>
    <n v="80"/>
    <n v="62.8"/>
    <n v="62.86"/>
    <n v="44.22"/>
    <s v="30/04/2022"/>
    <x v="9"/>
    <n v="5"/>
    <n v="5"/>
    <s v="05-05"/>
    <x v="1"/>
  </r>
  <r>
    <d v="2022-05-06T00:00:00"/>
    <n v="90"/>
    <n v="62.06"/>
    <n v="62.14"/>
    <n v="44.79"/>
    <s v="30/04/2022"/>
    <x v="9"/>
    <n v="5"/>
    <n v="6"/>
    <s v="05-06"/>
    <x v="1"/>
  </r>
  <r>
    <d v="2022-05-07T00:00:00"/>
    <n v="74"/>
    <n v="61.81"/>
    <n v="61.85"/>
    <n v="42.11"/>
    <s v="07/05/2022"/>
    <x v="9"/>
    <n v="5"/>
    <n v="7"/>
    <s v="05-07"/>
    <x v="1"/>
  </r>
  <r>
    <d v="2022-05-08T00:00:00"/>
    <n v="81"/>
    <n v="62.31"/>
    <n v="62.46"/>
    <n v="47.15"/>
    <s v="07/05/2022"/>
    <x v="9"/>
    <n v="5"/>
    <n v="8"/>
    <s v="05-08"/>
    <x v="1"/>
  </r>
  <r>
    <d v="2022-05-09T00:00:00"/>
    <n v="54"/>
    <n v="60.13"/>
    <n v="60.44"/>
    <n v="47.65"/>
    <s v="07/05/2022"/>
    <x v="9"/>
    <n v="5"/>
    <n v="9"/>
    <s v="05-09"/>
    <x v="0"/>
  </r>
  <r>
    <d v="2022-05-10T00:00:00"/>
    <n v="68"/>
    <n v="60.3"/>
    <n v="60.52"/>
    <n v="46.84"/>
    <s v="07/05/2022"/>
    <x v="9"/>
    <n v="5"/>
    <n v="10"/>
    <s v="05-10"/>
    <x v="1"/>
  </r>
  <r>
    <d v="2022-05-11T00:00:00"/>
    <n v="100"/>
    <n v="61.82"/>
    <n v="61.82"/>
    <n v="0"/>
    <s v="07/05/2022"/>
    <x v="9"/>
    <n v="5"/>
    <n v="11"/>
    <s v="05-11"/>
    <x v="1"/>
  </r>
  <r>
    <d v="2022-05-12T00:00:00"/>
    <n v="76"/>
    <n v="60.51"/>
    <n v="60.54"/>
    <n v="37.56"/>
    <s v="07/05/2022"/>
    <x v="9"/>
    <n v="5"/>
    <n v="12"/>
    <s v="05-12"/>
    <x v="1"/>
  </r>
  <r>
    <d v="2022-05-13T00:00:00"/>
    <n v="81"/>
    <n v="61.32"/>
    <n v="61.39"/>
    <n v="43.02"/>
    <s v="07/05/2022"/>
    <x v="9"/>
    <n v="5"/>
    <n v="13"/>
    <s v="05-13"/>
    <x v="1"/>
  </r>
  <r>
    <d v="2022-05-14T00:00:00"/>
    <n v="92"/>
    <n v="61.22"/>
    <n v="61.23"/>
    <n v="34.520000000000003"/>
    <s v="14/05/2022"/>
    <x v="9"/>
    <n v="5"/>
    <n v="14"/>
    <s v="05-14"/>
    <x v="1"/>
  </r>
  <r>
    <d v="2022-05-15T00:00:00"/>
    <n v="82"/>
    <n v="60.94"/>
    <n v="60.96"/>
    <n v="37.43"/>
    <s v="14/05/2022"/>
    <x v="9"/>
    <n v="5"/>
    <n v="15"/>
    <s v="05-15"/>
    <x v="1"/>
  </r>
  <r>
    <d v="2022-05-16T00:00:00"/>
    <n v="75"/>
    <n v="61.25"/>
    <n v="61.27"/>
    <n v="38"/>
    <s v="14/05/2022"/>
    <x v="9"/>
    <n v="5"/>
    <n v="16"/>
    <s v="05-16"/>
    <x v="1"/>
  </r>
  <r>
    <d v="2022-05-17T00:00:00"/>
    <n v="75"/>
    <n v="60.61"/>
    <n v="60.69"/>
    <n v="41.89"/>
    <s v="14/05/2022"/>
    <x v="9"/>
    <n v="5"/>
    <n v="17"/>
    <s v="05-17"/>
    <x v="1"/>
  </r>
  <r>
    <d v="2022-05-18T00:00:00"/>
    <n v="105"/>
    <n v="63.24"/>
    <n v="63.26"/>
    <n v="37.81"/>
    <s v="14/05/2022"/>
    <x v="9"/>
    <n v="5"/>
    <n v="18"/>
    <s v="05-18"/>
    <x v="1"/>
  </r>
  <r>
    <d v="2022-05-19T00:00:00"/>
    <n v="78"/>
    <n v="60.4"/>
    <n v="60.42"/>
    <n v="36.94"/>
    <s v="14/05/2022"/>
    <x v="9"/>
    <n v="5"/>
    <n v="19"/>
    <s v="05-19"/>
    <x v="1"/>
  </r>
  <r>
    <d v="2022-05-20T00:00:00"/>
    <n v="58"/>
    <n v="60.79"/>
    <n v="60.85"/>
    <n v="42.28"/>
    <s v="14/05/2022"/>
    <x v="9"/>
    <n v="5"/>
    <n v="20"/>
    <s v="05-20"/>
    <x v="0"/>
  </r>
  <r>
    <d v="2022-05-21T00:00:00"/>
    <n v="84"/>
    <n v="62.48"/>
    <n v="62.53"/>
    <n v="40.67"/>
    <s v="21/05/2022"/>
    <x v="9"/>
    <n v="5"/>
    <n v="21"/>
    <s v="05-21"/>
    <x v="1"/>
  </r>
  <r>
    <d v="2022-05-22T00:00:00"/>
    <n v="81"/>
    <n v="62.49"/>
    <n v="62.56"/>
    <n v="37.159999999999997"/>
    <s v="21/05/2022"/>
    <x v="9"/>
    <n v="5"/>
    <n v="22"/>
    <s v="05-22"/>
    <x v="1"/>
  </r>
  <r>
    <d v="2022-05-23T00:00:00"/>
    <n v="82"/>
    <n v="62.71"/>
    <n v="62.71"/>
    <n v="0"/>
    <s v="21/05/2022"/>
    <x v="9"/>
    <n v="5"/>
    <n v="23"/>
    <s v="05-23"/>
    <x v="1"/>
  </r>
  <r>
    <d v="2022-05-24T00:00:00"/>
    <n v="95"/>
    <n v="62.94"/>
    <n v="62.98"/>
    <n v="42.1"/>
    <s v="21/05/2022"/>
    <x v="9"/>
    <n v="5"/>
    <n v="24"/>
    <s v="05-24"/>
    <x v="1"/>
  </r>
  <r>
    <d v="2022-05-25T00:00:00"/>
    <n v="80"/>
    <n v="62.3"/>
    <n v="63.4"/>
    <n v="56.81"/>
    <s v="21/05/2022"/>
    <x v="9"/>
    <n v="5"/>
    <n v="25"/>
    <s v="05-25"/>
    <x v="1"/>
  </r>
  <r>
    <d v="2022-05-26T00:00:00"/>
    <n v="79"/>
    <n v="65.53"/>
    <n v="65.56"/>
    <n v="43.38"/>
    <s v="21/05/2022"/>
    <x v="9"/>
    <n v="5"/>
    <n v="26"/>
    <s v="05-26"/>
    <x v="1"/>
  </r>
  <r>
    <d v="2022-05-27T00:00:00"/>
    <n v="75"/>
    <n v="61.42"/>
    <n v="61.42"/>
    <n v="0"/>
    <s v="21/05/2022"/>
    <x v="9"/>
    <n v="5"/>
    <n v="27"/>
    <s v="05-27"/>
    <x v="1"/>
  </r>
  <r>
    <d v="2022-05-28T00:00:00"/>
    <n v="83"/>
    <n v="62.55"/>
    <n v="62.6"/>
    <n v="34.03"/>
    <s v="28/05/2022"/>
    <x v="9"/>
    <n v="5"/>
    <n v="28"/>
    <s v="05-28"/>
    <x v="1"/>
  </r>
  <r>
    <d v="2022-05-29T00:00:00"/>
    <n v="91"/>
    <n v="63.23"/>
    <n v="63.23"/>
    <n v="0"/>
    <s v="28/05/2022"/>
    <x v="9"/>
    <n v="5"/>
    <n v="29"/>
    <s v="05-29"/>
    <x v="1"/>
  </r>
  <r>
    <d v="2022-05-30T00:00:00"/>
    <n v="79"/>
    <n v="62.52"/>
    <n v="62.52"/>
    <n v="0"/>
    <s v="28/05/2022"/>
    <x v="9"/>
    <n v="5"/>
    <n v="30"/>
    <s v="05-30"/>
    <x v="1"/>
  </r>
  <r>
    <d v="2022-05-31T00:00:00"/>
    <n v="84"/>
    <n v="63.05"/>
    <n v="63.05"/>
    <n v="33.54"/>
    <s v="28/05/2022"/>
    <x v="9"/>
    <n v="5"/>
    <n v="31"/>
    <s v="05-31"/>
    <x v="1"/>
  </r>
  <r>
    <d v="2022-06-01T00:00:00"/>
    <n v="81"/>
    <n v="61.34"/>
    <n v="61.42"/>
    <n v="44.05"/>
    <s v="28/05/2022"/>
    <x v="9"/>
    <n v="6"/>
    <n v="1"/>
    <s v="06-01"/>
    <x v="1"/>
  </r>
  <r>
    <d v="2022-06-02T00:00:00"/>
    <n v="75"/>
    <n v="61.68"/>
    <n v="61.68"/>
    <n v="0"/>
    <s v="28/05/2022"/>
    <x v="9"/>
    <n v="6"/>
    <n v="2"/>
    <s v="06-02"/>
    <x v="1"/>
  </r>
  <r>
    <d v="2022-06-03T00:00:00"/>
    <n v="78"/>
    <n v="64.650000000000006"/>
    <n v="64.73"/>
    <n v="37.549999999999997"/>
    <s v="28/05/2022"/>
    <x v="9"/>
    <n v="6"/>
    <n v="3"/>
    <s v="06-03"/>
    <x v="1"/>
  </r>
  <r>
    <d v="2022-06-04T00:00:00"/>
    <n v="82"/>
    <n v="62.63"/>
    <n v="62.63"/>
    <n v="0"/>
    <s v="04/06/2022"/>
    <x v="9"/>
    <n v="6"/>
    <n v="4"/>
    <s v="06-04"/>
    <x v="1"/>
  </r>
  <r>
    <d v="2022-06-05T00:00:00"/>
    <n v="95"/>
    <n v="62.47"/>
    <n v="62.54"/>
    <n v="40.92"/>
    <s v="04/06/2022"/>
    <x v="9"/>
    <n v="6"/>
    <n v="5"/>
    <s v="06-05"/>
    <x v="1"/>
  </r>
  <r>
    <d v="2022-06-06T00:00:00"/>
    <n v="94"/>
    <n v="63.99"/>
    <n v="64.14"/>
    <n v="45.63"/>
    <s v="04/06/2022"/>
    <x v="9"/>
    <n v="6"/>
    <n v="6"/>
    <s v="06-06"/>
    <x v="1"/>
  </r>
  <r>
    <d v="2022-06-07T00:00:00"/>
    <n v="90"/>
    <n v="64.84"/>
    <n v="64.87"/>
    <n v="43.88"/>
    <s v="04/06/2022"/>
    <x v="9"/>
    <n v="6"/>
    <n v="7"/>
    <s v="06-07"/>
    <x v="1"/>
  </r>
  <r>
    <d v="2022-06-08T00:00:00"/>
    <n v="104"/>
    <n v="65.2"/>
    <n v="65.290000000000006"/>
    <n v="38.42"/>
    <s v="04/06/2022"/>
    <x v="9"/>
    <n v="6"/>
    <n v="8"/>
    <s v="06-08"/>
    <x v="1"/>
  </r>
  <r>
    <d v="2022-06-09T00:00:00"/>
    <n v="105"/>
    <n v="65.62"/>
    <n v="66"/>
    <n v="46.02"/>
    <s v="04/06/2022"/>
    <x v="9"/>
    <n v="6"/>
    <n v="9"/>
    <s v="06-09"/>
    <x v="1"/>
  </r>
  <r>
    <d v="2022-06-10T00:00:00"/>
    <n v="95"/>
    <n v="63.74"/>
    <n v="63.85"/>
    <n v="38.979999999999997"/>
    <s v="04/06/2022"/>
    <x v="9"/>
    <n v="6"/>
    <n v="10"/>
    <s v="06-10"/>
    <x v="1"/>
  </r>
  <r>
    <d v="2022-06-11T00:00:00"/>
    <n v="88"/>
    <n v="62.53"/>
    <n v="62.55"/>
    <n v="38.619999999999997"/>
    <s v="11/06/2022"/>
    <x v="9"/>
    <n v="6"/>
    <n v="11"/>
    <s v="06-11"/>
    <x v="1"/>
  </r>
  <r>
    <d v="2022-06-12T00:00:00"/>
    <n v="93"/>
    <n v="62.29"/>
    <n v="62.29"/>
    <n v="26.54"/>
    <s v="11/06/2022"/>
    <x v="9"/>
    <n v="6"/>
    <n v="12"/>
    <s v="06-12"/>
    <x v="1"/>
  </r>
  <r>
    <d v="2022-06-13T00:00:00"/>
    <n v="109"/>
    <n v="65.78"/>
    <n v="65.78"/>
    <n v="36.43"/>
    <s v="11/06/2022"/>
    <x v="9"/>
    <n v="6"/>
    <n v="13"/>
    <s v="06-13"/>
    <x v="1"/>
  </r>
  <r>
    <d v="2022-06-14T00:00:00"/>
    <n v="87"/>
    <n v="63.51"/>
    <n v="63.52"/>
    <n v="38.770000000000003"/>
    <s v="11/06/2022"/>
    <x v="9"/>
    <n v="6"/>
    <n v="14"/>
    <s v="06-14"/>
    <x v="1"/>
  </r>
  <r>
    <d v="2022-06-15T00:00:00"/>
    <n v="96"/>
    <n v="63.41"/>
    <n v="65.47"/>
    <n v="61.23"/>
    <s v="11/06/2022"/>
    <x v="9"/>
    <n v="6"/>
    <n v="15"/>
    <s v="06-15"/>
    <x v="1"/>
  </r>
  <r>
    <d v="2022-06-16T00:00:00"/>
    <n v="75"/>
    <n v="62.17"/>
    <n v="62.21"/>
    <n v="31.64"/>
    <s v="11/06/2022"/>
    <x v="9"/>
    <n v="6"/>
    <n v="16"/>
    <s v="06-16"/>
    <x v="1"/>
  </r>
  <r>
    <d v="2022-06-17T00:00:00"/>
    <n v="94"/>
    <n v="63.87"/>
    <n v="64.36"/>
    <n v="45.64"/>
    <s v="11/06/2022"/>
    <x v="9"/>
    <n v="6"/>
    <n v="17"/>
    <s v="06-17"/>
    <x v="1"/>
  </r>
  <r>
    <d v="2022-06-18T00:00:00"/>
    <n v="100"/>
    <n v="65.2"/>
    <n v="65.23"/>
    <n v="33.74"/>
    <s v="18/06/2022"/>
    <x v="9"/>
    <n v="6"/>
    <n v="18"/>
    <s v="06-18"/>
    <x v="1"/>
  </r>
  <r>
    <d v="2022-06-19T00:00:00"/>
    <n v="108"/>
    <n v="63.55"/>
    <n v="63.64"/>
    <n v="44.28"/>
    <s v="18/06/2022"/>
    <x v="9"/>
    <n v="6"/>
    <n v="19"/>
    <s v="06-19"/>
    <x v="1"/>
  </r>
  <r>
    <d v="2022-06-20T00:00:00"/>
    <n v="86"/>
    <n v="62.96"/>
    <n v="63.02"/>
    <n v="38.08"/>
    <s v="18/06/2022"/>
    <x v="9"/>
    <n v="6"/>
    <n v="20"/>
    <s v="06-20"/>
    <x v="1"/>
  </r>
  <r>
    <d v="2022-06-21T00:00:00"/>
    <n v="87"/>
    <n v="63.04"/>
    <n v="63.04"/>
    <n v="0"/>
    <s v="18/06/2022"/>
    <x v="9"/>
    <n v="6"/>
    <n v="21"/>
    <s v="06-21"/>
    <x v="1"/>
  </r>
  <r>
    <d v="2022-06-22T00:00:00"/>
    <n v="94"/>
    <n v="64.52"/>
    <n v="64.56"/>
    <n v="44.26"/>
    <s v="18/06/2022"/>
    <x v="9"/>
    <n v="6"/>
    <n v="22"/>
    <s v="06-22"/>
    <x v="1"/>
  </r>
  <r>
    <d v="2022-06-23T00:00:00"/>
    <n v="86"/>
    <n v="62.98"/>
    <n v="65.599999999999994"/>
    <n v="56.56"/>
    <s v="18/06/2022"/>
    <x v="9"/>
    <n v="6"/>
    <n v="23"/>
    <s v="06-23"/>
    <x v="1"/>
  </r>
  <r>
    <d v="2022-06-24T00:00:00"/>
    <n v="85"/>
    <n v="65.569999999999993"/>
    <n v="66.23"/>
    <n v="54.32"/>
    <s v="18/06/2022"/>
    <x v="9"/>
    <n v="6"/>
    <n v="24"/>
    <s v="06-24"/>
    <x v="1"/>
  </r>
  <r>
    <d v="2022-06-25T00:00:00"/>
    <n v="91"/>
    <n v="64.95"/>
    <n v="65.81"/>
    <n v="50.56"/>
    <s v="25/06/2022"/>
    <x v="9"/>
    <n v="6"/>
    <n v="25"/>
    <s v="06-25"/>
    <x v="1"/>
  </r>
  <r>
    <d v="2022-06-26T00:00:00"/>
    <n v="87"/>
    <n v="62.24"/>
    <n v="62.25"/>
    <n v="38.07"/>
    <s v="25/06/2022"/>
    <x v="9"/>
    <n v="6"/>
    <n v="26"/>
    <s v="06-26"/>
    <x v="1"/>
  </r>
  <r>
    <d v="2022-06-27T00:00:00"/>
    <n v="91"/>
    <n v="62.8"/>
    <n v="62.86"/>
    <n v="43.65"/>
    <s v="25/06/2022"/>
    <x v="9"/>
    <n v="6"/>
    <n v="27"/>
    <s v="06-27"/>
    <x v="1"/>
  </r>
  <r>
    <d v="2022-06-28T00:00:00"/>
    <n v="83"/>
    <n v="62.42"/>
    <n v="62.47"/>
    <n v="43.66"/>
    <s v="25/06/2022"/>
    <x v="9"/>
    <n v="6"/>
    <n v="28"/>
    <s v="06-28"/>
    <x v="1"/>
  </r>
  <r>
    <d v="2022-06-29T00:00:00"/>
    <n v="117"/>
    <n v="68.19"/>
    <n v="68.2"/>
    <n v="40.549999999999997"/>
    <s v="25/06/2022"/>
    <x v="9"/>
    <n v="6"/>
    <n v="29"/>
    <s v="06-29"/>
    <x v="1"/>
  </r>
  <r>
    <d v="2022-06-30T00:00:00"/>
    <n v="85"/>
    <n v="62.23"/>
    <n v="65.39"/>
    <n v="53.89"/>
    <s v="25/06/2022"/>
    <x v="9"/>
    <n v="6"/>
    <n v="30"/>
    <s v="06-30"/>
    <x v="1"/>
  </r>
  <r>
    <d v="2022-07-01T00:00:00"/>
    <n v="96"/>
    <n v="65.41"/>
    <n v="66.06"/>
    <n v="53"/>
    <s v="25/06/2022"/>
    <x v="9"/>
    <n v="7"/>
    <n v="1"/>
    <s v="07-01"/>
    <x v="1"/>
  </r>
  <r>
    <d v="2022-07-02T00:00:00"/>
    <n v="89"/>
    <n v="63.31"/>
    <n v="63.53"/>
    <n v="50.2"/>
    <s v="02/07/2022"/>
    <x v="9"/>
    <n v="7"/>
    <n v="2"/>
    <s v="07-02"/>
    <x v="1"/>
  </r>
  <r>
    <d v="2022-07-03T00:00:00"/>
    <n v="90"/>
    <n v="63.06"/>
    <n v="63.25"/>
    <n v="49.39"/>
    <s v="02/07/2022"/>
    <x v="9"/>
    <n v="7"/>
    <n v="3"/>
    <s v="07-03"/>
    <x v="1"/>
  </r>
  <r>
    <d v="2022-07-04T00:00:00"/>
    <n v="100"/>
    <n v="65.930000000000007"/>
    <n v="66"/>
    <n v="48.09"/>
    <s v="02/07/2022"/>
    <x v="9"/>
    <n v="7"/>
    <n v="4"/>
    <s v="07-04"/>
    <x v="1"/>
  </r>
  <r>
    <d v="2022-07-05T00:00:00"/>
    <n v="95"/>
    <n v="63.66"/>
    <n v="63.74"/>
    <n v="46.39"/>
    <s v="02/07/2022"/>
    <x v="9"/>
    <n v="7"/>
    <n v="5"/>
    <s v="07-05"/>
    <x v="1"/>
  </r>
  <r>
    <d v="2022-07-06T00:00:00"/>
    <n v="101"/>
    <n v="62.4"/>
    <n v="63.36"/>
    <n v="54.79"/>
    <s v="02/07/2022"/>
    <x v="9"/>
    <n v="7"/>
    <n v="6"/>
    <s v="07-06"/>
    <x v="1"/>
  </r>
  <r>
    <d v="2022-07-07T00:00:00"/>
    <n v="91"/>
    <n v="62.5"/>
    <n v="62.92"/>
    <n v="52.55"/>
    <s v="02/07/2022"/>
    <x v="9"/>
    <n v="7"/>
    <n v="7"/>
    <s v="07-07"/>
    <x v="1"/>
  </r>
  <r>
    <d v="2022-07-08T00:00:00"/>
    <n v="94"/>
    <n v="63.07"/>
    <n v="63.08"/>
    <n v="37.299999999999997"/>
    <s v="02/07/2022"/>
    <x v="9"/>
    <n v="7"/>
    <n v="8"/>
    <s v="07-08"/>
    <x v="1"/>
  </r>
  <r>
    <d v="2022-07-09T00:00:00"/>
    <n v="87"/>
    <n v="62.12"/>
    <n v="62.15"/>
    <n v="39.24"/>
    <s v="09/07/2022"/>
    <x v="9"/>
    <n v="7"/>
    <n v="9"/>
    <s v="07-09"/>
    <x v="1"/>
  </r>
  <r>
    <d v="2022-07-10T00:00:00"/>
    <n v="96"/>
    <n v="64.28"/>
    <n v="64.28"/>
    <n v="0"/>
    <s v="09/07/2022"/>
    <x v="9"/>
    <n v="7"/>
    <n v="10"/>
    <s v="07-10"/>
    <x v="1"/>
  </r>
  <r>
    <d v="2022-07-11T00:00:00"/>
    <n v="103"/>
    <n v="64.739999999999995"/>
    <n v="64.739999999999995"/>
    <n v="0"/>
    <s v="09/07/2022"/>
    <x v="9"/>
    <n v="7"/>
    <n v="11"/>
    <s v="07-11"/>
    <x v="1"/>
  </r>
  <r>
    <d v="2022-07-12T00:00:00"/>
    <n v="96"/>
    <n v="64.650000000000006"/>
    <n v="64.709999999999994"/>
    <n v="45.93"/>
    <s v="09/07/2022"/>
    <x v="9"/>
    <n v="7"/>
    <n v="12"/>
    <s v="07-12"/>
    <x v="1"/>
  </r>
  <r>
    <d v="2022-07-13T00:00:00"/>
    <n v="97"/>
    <n v="62.4"/>
    <n v="62.5"/>
    <n v="46.05"/>
    <s v="09/07/2022"/>
    <x v="9"/>
    <n v="7"/>
    <n v="13"/>
    <s v="07-13"/>
    <x v="1"/>
  </r>
  <r>
    <d v="2022-07-14T00:00:00"/>
    <n v="84"/>
    <n v="61.73"/>
    <n v="61.82"/>
    <n v="35.85"/>
    <s v="09/07/2022"/>
    <x v="9"/>
    <n v="7"/>
    <n v="14"/>
    <s v="07-14"/>
    <x v="1"/>
  </r>
  <r>
    <d v="2022-07-15T00:00:00"/>
    <n v="99"/>
    <n v="65.650000000000006"/>
    <n v="65.7"/>
    <n v="45.93"/>
    <s v="09/07/2022"/>
    <x v="9"/>
    <n v="7"/>
    <n v="15"/>
    <s v="07-15"/>
    <x v="1"/>
  </r>
  <r>
    <d v="2022-07-16T00:00:00"/>
    <n v="88"/>
    <n v="62.78"/>
    <n v="63.08"/>
    <n v="51.3"/>
    <s v="16/07/2022"/>
    <x v="9"/>
    <n v="7"/>
    <n v="16"/>
    <s v="07-16"/>
    <x v="1"/>
  </r>
  <r>
    <d v="2022-07-17T00:00:00"/>
    <n v="66"/>
    <n v="61.85"/>
    <n v="61.88"/>
    <n v="40.18"/>
    <s v="16/07/2022"/>
    <x v="9"/>
    <n v="7"/>
    <n v="17"/>
    <s v="07-17"/>
    <x v="1"/>
  </r>
  <r>
    <d v="2022-07-18T00:00:00"/>
    <n v="105"/>
    <n v="62.29"/>
    <n v="62.36"/>
    <n v="44.73"/>
    <s v="16/07/2022"/>
    <x v="9"/>
    <n v="7"/>
    <n v="18"/>
    <s v="07-18"/>
    <x v="1"/>
  </r>
  <r>
    <d v="2022-07-19T00:00:00"/>
    <n v="85"/>
    <n v="61.7"/>
    <n v="61.7"/>
    <n v="0"/>
    <s v="16/07/2022"/>
    <x v="9"/>
    <n v="7"/>
    <n v="19"/>
    <s v="07-19"/>
    <x v="1"/>
  </r>
  <r>
    <d v="2022-07-20T00:00:00"/>
    <n v="91"/>
    <n v="62.3"/>
    <n v="62.3"/>
    <n v="29.64"/>
    <s v="16/07/2022"/>
    <x v="9"/>
    <n v="7"/>
    <n v="20"/>
    <s v="07-20"/>
    <x v="1"/>
  </r>
  <r>
    <d v="2022-07-21T00:00:00"/>
    <n v="74"/>
    <n v="61.04"/>
    <n v="61.54"/>
    <n v="51.92"/>
    <s v="16/07/2022"/>
    <x v="9"/>
    <n v="7"/>
    <n v="21"/>
    <s v="07-21"/>
    <x v="1"/>
  </r>
  <r>
    <d v="2022-07-22T00:00:00"/>
    <n v="104"/>
    <n v="65.11"/>
    <n v="65.12"/>
    <n v="38.619999999999997"/>
    <s v="16/07/2022"/>
    <x v="9"/>
    <n v="7"/>
    <n v="22"/>
    <s v="07-22"/>
    <x v="1"/>
  </r>
  <r>
    <d v="2022-07-23T00:00:00"/>
    <n v="88"/>
    <n v="64.42"/>
    <n v="64.430000000000007"/>
    <n v="38.24"/>
    <s v="23/07/2022"/>
    <x v="9"/>
    <n v="7"/>
    <n v="23"/>
    <s v="07-23"/>
    <x v="1"/>
  </r>
  <r>
    <d v="2022-07-24T00:00:00"/>
    <n v="88"/>
    <n v="62.7"/>
    <n v="62.71"/>
    <n v="38.04"/>
    <s v="23/07/2022"/>
    <x v="9"/>
    <n v="7"/>
    <n v="24"/>
    <s v="07-24"/>
    <x v="1"/>
  </r>
  <r>
    <d v="2022-07-25T00:00:00"/>
    <n v="84"/>
    <n v="64.06"/>
    <n v="65.180000000000007"/>
    <n v="58.74"/>
    <s v="23/07/2022"/>
    <x v="9"/>
    <n v="7"/>
    <n v="25"/>
    <s v="07-25"/>
    <x v="1"/>
  </r>
  <r>
    <d v="2022-07-26T00:00:00"/>
    <n v="110"/>
    <n v="67.59"/>
    <n v="67.63"/>
    <n v="47.61"/>
    <s v="23/07/2022"/>
    <x v="9"/>
    <n v="7"/>
    <n v="26"/>
    <s v="07-26"/>
    <x v="1"/>
  </r>
  <r>
    <d v="2022-07-27T00:00:00"/>
    <n v="87"/>
    <n v="63.18"/>
    <n v="63.18"/>
    <n v="0"/>
    <s v="23/07/2022"/>
    <x v="9"/>
    <n v="7"/>
    <n v="27"/>
    <s v="07-27"/>
    <x v="1"/>
  </r>
  <r>
    <d v="2022-07-28T00:00:00"/>
    <n v="84"/>
    <n v="62.68"/>
    <n v="62.71"/>
    <n v="41.03"/>
    <s v="23/07/2022"/>
    <x v="9"/>
    <n v="7"/>
    <n v="28"/>
    <s v="07-28"/>
    <x v="1"/>
  </r>
  <r>
    <d v="2022-07-29T00:00:00"/>
    <n v="105"/>
    <n v="65.91"/>
    <n v="66.010000000000005"/>
    <n v="49.64"/>
    <s v="23/07/2022"/>
    <x v="9"/>
    <n v="7"/>
    <n v="29"/>
    <s v="07-29"/>
    <x v="1"/>
  </r>
  <r>
    <d v="2022-07-30T00:00:00"/>
    <n v="104"/>
    <n v="67.64"/>
    <n v="67.849999999999994"/>
    <n v="45.45"/>
    <s v="30/07/2022"/>
    <x v="9"/>
    <n v="7"/>
    <n v="30"/>
    <s v="07-30"/>
    <x v="1"/>
  </r>
  <r>
    <d v="2022-07-31T00:00:00"/>
    <n v="93"/>
    <n v="63.75"/>
    <n v="63.76"/>
    <n v="39.299999999999997"/>
    <s v="30/07/2022"/>
    <x v="9"/>
    <n v="7"/>
    <n v="31"/>
    <s v="07-31"/>
    <x v="1"/>
  </r>
  <r>
    <d v="2022-08-01T00:00:00"/>
    <n v="90"/>
    <n v="62.82"/>
    <n v="62.83"/>
    <n v="33.47"/>
    <s v="30/07/2022"/>
    <x v="9"/>
    <n v="8"/>
    <n v="1"/>
    <s v="08-01"/>
    <x v="1"/>
  </r>
  <r>
    <d v="2022-08-02T00:00:00"/>
    <n v="92"/>
    <n v="63.89"/>
    <n v="63.98"/>
    <n v="46.94"/>
    <s v="30/07/2022"/>
    <x v="9"/>
    <n v="8"/>
    <n v="2"/>
    <s v="08-02"/>
    <x v="1"/>
  </r>
  <r>
    <d v="2022-08-03T00:00:00"/>
    <n v="87"/>
    <n v="62.74"/>
    <n v="62.75"/>
    <n v="36.4"/>
    <s v="30/07/2022"/>
    <x v="9"/>
    <n v="8"/>
    <n v="3"/>
    <s v="08-03"/>
    <x v="1"/>
  </r>
  <r>
    <d v="2022-08-04T00:00:00"/>
    <n v="87"/>
    <n v="62.37"/>
    <n v="62.38"/>
    <n v="36.200000000000003"/>
    <s v="30/07/2022"/>
    <x v="9"/>
    <n v="8"/>
    <n v="4"/>
    <s v="08-04"/>
    <x v="1"/>
  </r>
  <r>
    <d v="2022-08-05T00:00:00"/>
    <n v="88"/>
    <n v="63.38"/>
    <n v="63.39"/>
    <n v="38.090000000000003"/>
    <s v="30/07/2022"/>
    <x v="9"/>
    <n v="8"/>
    <n v="5"/>
    <s v="08-05"/>
    <x v="1"/>
  </r>
  <r>
    <d v="2022-08-06T00:00:00"/>
    <n v="101"/>
    <n v="64.599999999999994"/>
    <n v="64.61"/>
    <n v="40.25"/>
    <s v="06/08/2022"/>
    <x v="9"/>
    <n v="8"/>
    <n v="6"/>
    <s v="08-06"/>
    <x v="1"/>
  </r>
  <r>
    <d v="2022-08-07T00:00:00"/>
    <n v="96"/>
    <n v="64.180000000000007"/>
    <n v="64.2"/>
    <n v="40.840000000000003"/>
    <s v="06/08/2022"/>
    <x v="9"/>
    <n v="8"/>
    <n v="7"/>
    <s v="08-07"/>
    <x v="1"/>
  </r>
  <r>
    <d v="2022-08-08T00:00:00"/>
    <n v="96"/>
    <n v="63.84"/>
    <n v="64.06"/>
    <n v="50.9"/>
    <s v="06/08/2022"/>
    <x v="9"/>
    <n v="8"/>
    <n v="8"/>
    <s v="08-08"/>
    <x v="1"/>
  </r>
  <r>
    <d v="2022-08-09T00:00:00"/>
    <n v="73"/>
    <n v="62.41"/>
    <n v="62.44"/>
    <n v="40.93"/>
    <s v="06/08/2022"/>
    <x v="9"/>
    <n v="8"/>
    <n v="9"/>
    <s v="08-09"/>
    <x v="1"/>
  </r>
  <r>
    <d v="2022-08-10T00:00:00"/>
    <n v="83"/>
    <n v="62.86"/>
    <n v="63.1"/>
    <n v="50.39"/>
    <s v="06/08/2022"/>
    <x v="9"/>
    <n v="8"/>
    <n v="10"/>
    <s v="08-10"/>
    <x v="1"/>
  </r>
  <r>
    <d v="2022-08-11T00:00:00"/>
    <n v="83"/>
    <n v="63.56"/>
    <n v="63.56"/>
    <n v="32.049999999999997"/>
    <s v="06/08/2022"/>
    <x v="9"/>
    <n v="8"/>
    <n v="11"/>
    <s v="08-11"/>
    <x v="1"/>
  </r>
  <r>
    <d v="2022-08-12T00:00:00"/>
    <n v="92"/>
    <n v="63.41"/>
    <n v="63.41"/>
    <n v="27.64"/>
    <s v="06/08/2022"/>
    <x v="9"/>
    <n v="8"/>
    <n v="12"/>
    <s v="08-12"/>
    <x v="1"/>
  </r>
  <r>
    <d v="2022-08-13T00:00:00"/>
    <n v="94"/>
    <n v="63.88"/>
    <n v="63.89"/>
    <n v="39.26"/>
    <s v="13/08/2022"/>
    <x v="9"/>
    <n v="8"/>
    <n v="13"/>
    <s v="08-13"/>
    <x v="1"/>
  </r>
  <r>
    <d v="2022-08-14T00:00:00"/>
    <n v="89"/>
    <n v="62.52"/>
    <n v="62.53"/>
    <n v="34.96"/>
    <s v="13/08/2022"/>
    <x v="9"/>
    <n v="8"/>
    <n v="14"/>
    <s v="08-14"/>
    <x v="1"/>
  </r>
  <r>
    <d v="2022-08-15T00:00:00"/>
    <n v="81"/>
    <n v="62.15"/>
    <n v="62.21"/>
    <n v="43.7"/>
    <s v="13/08/2022"/>
    <x v="9"/>
    <n v="8"/>
    <n v="15"/>
    <s v="08-15"/>
    <x v="1"/>
  </r>
  <r>
    <d v="2022-08-16T00:00:00"/>
    <n v="79"/>
    <n v="65.03"/>
    <n v="65.05"/>
    <n v="35.020000000000003"/>
    <s v="13/08/2022"/>
    <x v="9"/>
    <n v="8"/>
    <n v="16"/>
    <s v="08-16"/>
    <x v="1"/>
  </r>
  <r>
    <d v="2022-08-17T00:00:00"/>
    <n v="90"/>
    <n v="65.099999999999994"/>
    <n v="65.23"/>
    <n v="49.96"/>
    <s v="13/08/2022"/>
    <x v="9"/>
    <n v="8"/>
    <n v="17"/>
    <s v="08-17"/>
    <x v="1"/>
  </r>
  <r>
    <d v="2022-08-18T00:00:00"/>
    <n v="99"/>
    <n v="66.55"/>
    <n v="66.58"/>
    <n v="41.54"/>
    <s v="13/08/2022"/>
    <x v="9"/>
    <n v="8"/>
    <n v="18"/>
    <s v="08-18"/>
    <x v="1"/>
  </r>
  <r>
    <d v="2022-08-19T00:00:00"/>
    <m/>
    <m/>
    <m/>
    <m/>
    <s v="13/08/2022"/>
    <x v="9"/>
    <n v="8"/>
    <n v="19"/>
    <s v="08-19"/>
    <x v="2"/>
  </r>
  <r>
    <d v="2022-08-20T00:00:00"/>
    <n v="89"/>
    <n v="63.33"/>
    <n v="64.47"/>
    <n v="52.35"/>
    <s v="20/08/2022"/>
    <x v="9"/>
    <n v="8"/>
    <n v="20"/>
    <s v="08-20"/>
    <x v="1"/>
  </r>
  <r>
    <d v="2022-08-21T00:00:00"/>
    <n v="87"/>
    <n v="62.67"/>
    <n v="62.68"/>
    <n v="36.17"/>
    <s v="20/08/2022"/>
    <x v="9"/>
    <n v="8"/>
    <n v="21"/>
    <s v="08-21"/>
    <x v="1"/>
  </r>
  <r>
    <d v="2022-08-22T00:00:00"/>
    <n v="90"/>
    <n v="62.65"/>
    <n v="62.67"/>
    <n v="38.409999999999997"/>
    <s v="20/08/2022"/>
    <x v="9"/>
    <n v="8"/>
    <n v="22"/>
    <s v="08-22"/>
    <x v="1"/>
  </r>
  <r>
    <d v="2022-08-23T00:00:00"/>
    <n v="83"/>
    <n v="61.86"/>
    <n v="61.91"/>
    <n v="42.51"/>
    <s v="20/08/2022"/>
    <x v="9"/>
    <n v="8"/>
    <n v="23"/>
    <s v="08-23"/>
    <x v="1"/>
  </r>
  <r>
    <d v="2022-08-24T00:00:00"/>
    <n v="91"/>
    <n v="64.52"/>
    <n v="64.53"/>
    <n v="39.380000000000003"/>
    <s v="20/08/2022"/>
    <x v="9"/>
    <n v="8"/>
    <n v="24"/>
    <s v="08-24"/>
    <x v="1"/>
  </r>
  <r>
    <d v="2022-08-25T00:00:00"/>
    <n v="76"/>
    <n v="61.97"/>
    <n v="61.97"/>
    <n v="28.94"/>
    <s v="20/08/2022"/>
    <x v="9"/>
    <n v="8"/>
    <n v="25"/>
    <s v="08-25"/>
    <x v="1"/>
  </r>
  <r>
    <d v="2022-08-26T00:00:00"/>
    <n v="95"/>
    <n v="65.099999999999994"/>
    <n v="65.099999999999994"/>
    <n v="34.54"/>
    <s v="20/08/2022"/>
    <x v="9"/>
    <n v="8"/>
    <n v="26"/>
    <s v="08-26"/>
    <x v="1"/>
  </r>
  <r>
    <d v="2022-08-27T00:00:00"/>
    <n v="91"/>
    <n v="64.08"/>
    <n v="64.2"/>
    <n v="39.79"/>
    <s v="27/08/2022"/>
    <x v="9"/>
    <n v="8"/>
    <n v="27"/>
    <s v="08-27"/>
    <x v="1"/>
  </r>
  <r>
    <d v="2022-08-28T00:00:00"/>
    <n v="88"/>
    <n v="63.27"/>
    <n v="63.27"/>
    <n v="27.64"/>
    <s v="27/08/2022"/>
    <x v="9"/>
    <n v="8"/>
    <n v="28"/>
    <s v="08-28"/>
    <x v="1"/>
  </r>
  <r>
    <d v="2022-08-29T00:00:00"/>
    <n v="96"/>
    <n v="63.88"/>
    <n v="63.92"/>
    <n v="43.22"/>
    <s v="27/08/2022"/>
    <x v="9"/>
    <n v="8"/>
    <n v="29"/>
    <s v="08-29"/>
    <x v="1"/>
  </r>
  <r>
    <d v="2022-08-30T00:00:00"/>
    <n v="92"/>
    <n v="65.08"/>
    <n v="65.12"/>
    <n v="44.95"/>
    <s v="27/08/2022"/>
    <x v="9"/>
    <n v="8"/>
    <n v="30"/>
    <s v="08-30"/>
    <x v="1"/>
  </r>
  <r>
    <d v="2022-08-31T00:00:00"/>
    <n v="94"/>
    <n v="63.02"/>
    <n v="63.04"/>
    <n v="39.32"/>
    <s v="27/08/2022"/>
    <x v="9"/>
    <n v="8"/>
    <n v="31"/>
    <s v="08-31"/>
    <x v="1"/>
  </r>
  <r>
    <d v="2022-09-01T00:00:00"/>
    <n v="86"/>
    <n v="62.4"/>
    <n v="62.44"/>
    <n v="42.94"/>
    <s v="27/08/2022"/>
    <x v="9"/>
    <n v="9"/>
    <n v="1"/>
    <s v="09-01"/>
    <x v="1"/>
  </r>
  <r>
    <d v="2022-09-02T00:00:00"/>
    <n v="101"/>
    <n v="64.97"/>
    <n v="64.98"/>
    <n v="36.369999999999997"/>
    <s v="27/08/2022"/>
    <x v="9"/>
    <n v="9"/>
    <n v="2"/>
    <s v="09-02"/>
    <x v="1"/>
  </r>
  <r>
    <d v="2022-09-03T00:00:00"/>
    <n v="90"/>
    <n v="63.26"/>
    <n v="63.26"/>
    <n v="0"/>
    <s v="03/09/2022"/>
    <x v="9"/>
    <n v="9"/>
    <n v="3"/>
    <s v="09-03"/>
    <x v="1"/>
  </r>
  <r>
    <d v="2022-09-04T00:00:00"/>
    <n v="93"/>
    <n v="63.55"/>
    <n v="63.55"/>
    <n v="0"/>
    <s v="03/09/2022"/>
    <x v="9"/>
    <n v="9"/>
    <n v="4"/>
    <s v="09-04"/>
    <x v="1"/>
  </r>
  <r>
    <d v="2022-09-05T00:00:00"/>
    <n v="104"/>
    <n v="64.900000000000006"/>
    <n v="64.97"/>
    <n v="46.87"/>
    <s v="03/09/2022"/>
    <x v="9"/>
    <n v="9"/>
    <n v="5"/>
    <s v="09-05"/>
    <x v="1"/>
  </r>
  <r>
    <d v="2022-09-06T00:00:00"/>
    <n v="77"/>
    <n v="62.33"/>
    <n v="62.34"/>
    <n v="32.74"/>
    <s v="03/09/2022"/>
    <x v="9"/>
    <n v="9"/>
    <n v="6"/>
    <s v="09-06"/>
    <x v="1"/>
  </r>
  <r>
    <d v="2022-09-07T00:00:00"/>
    <n v="100"/>
    <n v="63.57"/>
    <n v="63.58"/>
    <n v="37.56"/>
    <s v="03/09/2022"/>
    <x v="9"/>
    <n v="9"/>
    <n v="7"/>
    <s v="09-07"/>
    <x v="1"/>
  </r>
  <r>
    <d v="2022-09-08T00:00:00"/>
    <n v="81"/>
    <n v="62.56"/>
    <n v="62.67"/>
    <n v="47"/>
    <s v="03/09/2022"/>
    <x v="9"/>
    <n v="9"/>
    <n v="8"/>
    <s v="09-08"/>
    <x v="1"/>
  </r>
  <r>
    <d v="2022-09-09T00:00:00"/>
    <n v="92"/>
    <n v="63.98"/>
    <n v="63.98"/>
    <n v="0"/>
    <s v="03/09/2022"/>
    <x v="9"/>
    <n v="9"/>
    <n v="9"/>
    <s v="09-09"/>
    <x v="1"/>
  </r>
  <r>
    <d v="2022-09-10T00:00:00"/>
    <n v="88"/>
    <n v="63.36"/>
    <n v="63.36"/>
    <n v="0"/>
    <s v="10/09/2022"/>
    <x v="9"/>
    <n v="9"/>
    <n v="10"/>
    <s v="09-10"/>
    <x v="1"/>
  </r>
  <r>
    <d v="2022-09-11T00:00:00"/>
    <n v="87"/>
    <n v="62.64"/>
    <n v="62.64"/>
    <n v="0"/>
    <s v="10/09/2022"/>
    <x v="9"/>
    <n v="9"/>
    <n v="11"/>
    <s v="09-11"/>
    <x v="1"/>
  </r>
  <r>
    <d v="2022-09-12T00:00:00"/>
    <n v="39"/>
    <n v="58.5"/>
    <n v="58.59"/>
    <n v="41.98"/>
    <s v="10/09/2022"/>
    <x v="9"/>
    <n v="9"/>
    <n v="12"/>
    <s v="09-12"/>
    <x v="0"/>
  </r>
  <r>
    <d v="2022-09-13T00:00:00"/>
    <n v="59"/>
    <n v="61.21"/>
    <n v="61.38"/>
    <n v="47.05"/>
    <s v="10/09/2022"/>
    <x v="9"/>
    <n v="9"/>
    <n v="13"/>
    <s v="09-13"/>
    <x v="0"/>
  </r>
  <r>
    <d v="2022-09-14T00:00:00"/>
    <n v="63"/>
    <n v="60.47"/>
    <n v="60.59"/>
    <n v="45.14"/>
    <s v="10/09/2022"/>
    <x v="9"/>
    <n v="9"/>
    <n v="14"/>
    <s v="09-14"/>
    <x v="1"/>
  </r>
  <r>
    <d v="2022-09-15T00:00:00"/>
    <n v="92"/>
    <n v="65.31"/>
    <n v="65.349999999999994"/>
    <n v="45.53"/>
    <s v="10/09/2022"/>
    <x v="9"/>
    <n v="9"/>
    <n v="15"/>
    <s v="09-15"/>
    <x v="1"/>
  </r>
  <r>
    <d v="2022-09-16T00:00:00"/>
    <n v="88"/>
    <n v="65.41"/>
    <n v="65.569999999999993"/>
    <n v="43.28"/>
    <s v="10/09/2022"/>
    <x v="9"/>
    <n v="9"/>
    <n v="16"/>
    <s v="09-16"/>
    <x v="1"/>
  </r>
  <r>
    <d v="2022-09-17T00:00:00"/>
    <n v="77"/>
    <n v="63.59"/>
    <n v="63.65"/>
    <n v="44.8"/>
    <s v="17/09/2022"/>
    <x v="9"/>
    <n v="9"/>
    <n v="17"/>
    <s v="09-17"/>
    <x v="1"/>
  </r>
  <r>
    <d v="2022-09-18T00:00:00"/>
    <n v="77"/>
    <n v="62.33"/>
    <n v="62.43"/>
    <n v="46.03"/>
    <s v="17/09/2022"/>
    <x v="9"/>
    <n v="9"/>
    <n v="18"/>
    <s v="09-18"/>
    <x v="1"/>
  </r>
  <r>
    <d v="2022-09-19T00:00:00"/>
    <n v="104"/>
    <n v="63.81"/>
    <n v="63.91"/>
    <n v="47.27"/>
    <s v="17/09/2022"/>
    <x v="9"/>
    <n v="9"/>
    <n v="19"/>
    <s v="09-19"/>
    <x v="1"/>
  </r>
  <r>
    <d v="2022-09-20T00:00:00"/>
    <n v="76"/>
    <n v="61.73"/>
    <n v="61.78"/>
    <n v="41.69"/>
    <s v="17/09/2022"/>
    <x v="9"/>
    <n v="9"/>
    <n v="20"/>
    <s v="09-20"/>
    <x v="1"/>
  </r>
  <r>
    <d v="2022-09-21T00:00:00"/>
    <n v="92"/>
    <n v="62.24"/>
    <n v="62.46"/>
    <n v="49.47"/>
    <s v="17/09/2022"/>
    <x v="9"/>
    <n v="9"/>
    <n v="21"/>
    <s v="09-21"/>
    <x v="1"/>
  </r>
  <r>
    <d v="2022-09-22T00:00:00"/>
    <n v="88"/>
    <n v="64.08"/>
    <n v="64.13"/>
    <n v="44.57"/>
    <s v="17/09/2022"/>
    <x v="9"/>
    <n v="9"/>
    <n v="22"/>
    <s v="09-22"/>
    <x v="1"/>
  </r>
  <r>
    <d v="2022-09-23T00:00:00"/>
    <n v="95"/>
    <n v="62.26"/>
    <n v="62.3"/>
    <n v="41.8"/>
    <s v="17/09/2022"/>
    <x v="9"/>
    <n v="9"/>
    <n v="23"/>
    <s v="09-23"/>
    <x v="1"/>
  </r>
  <r>
    <d v="2022-09-24T00:00:00"/>
    <n v="83"/>
    <n v="62.96"/>
    <n v="63.03"/>
    <n v="45.06"/>
    <s v="24/09/2022"/>
    <x v="9"/>
    <n v="9"/>
    <n v="24"/>
    <s v="09-24"/>
    <x v="1"/>
  </r>
  <r>
    <d v="2022-09-25T00:00:00"/>
    <n v="89"/>
    <n v="63.69"/>
    <n v="63.69"/>
    <n v="0"/>
    <s v="24/09/2022"/>
    <x v="9"/>
    <n v="9"/>
    <n v="25"/>
    <s v="09-25"/>
    <x v="1"/>
  </r>
  <r>
    <d v="2022-09-26T00:00:00"/>
    <n v="98"/>
    <n v="63.9"/>
    <n v="63.9"/>
    <n v="32.479999999999997"/>
    <s v="24/09/2022"/>
    <x v="9"/>
    <n v="9"/>
    <n v="26"/>
    <s v="09-26"/>
    <x v="1"/>
  </r>
  <r>
    <d v="2022-09-27T00:00:00"/>
    <n v="85"/>
    <n v="64.09"/>
    <n v="64.09"/>
    <n v="0"/>
    <s v="24/09/2022"/>
    <x v="9"/>
    <n v="9"/>
    <n v="27"/>
    <s v="09-27"/>
    <x v="1"/>
  </r>
  <r>
    <d v="2022-09-28T00:00:00"/>
    <n v="98"/>
    <n v="65.63"/>
    <n v="65.63"/>
    <n v="0"/>
    <s v="24/09/2022"/>
    <x v="9"/>
    <n v="9"/>
    <n v="28"/>
    <s v="09-28"/>
    <x v="1"/>
  </r>
  <r>
    <d v="2022-09-29T00:00:00"/>
    <n v="101"/>
    <n v="64.12"/>
    <n v="64.13"/>
    <n v="36.64"/>
    <s v="24/09/2022"/>
    <x v="9"/>
    <n v="9"/>
    <n v="29"/>
    <s v="09-29"/>
    <x v="1"/>
  </r>
  <r>
    <d v="2022-09-30T00:00:00"/>
    <n v="103"/>
    <n v="66.989999999999995"/>
    <n v="66.989999999999995"/>
    <n v="29.34"/>
    <s v="24/09/2022"/>
    <x v="9"/>
    <n v="9"/>
    <n v="30"/>
    <s v="09-30"/>
    <x v="1"/>
  </r>
  <r>
    <d v="2022-10-01T00:00:00"/>
    <n v="100"/>
    <n v="69.17"/>
    <n v="69.3"/>
    <n v="47.62"/>
    <s v="01/10/2022"/>
    <x v="9"/>
    <n v="10"/>
    <n v="1"/>
    <s v="10-01"/>
    <x v="1"/>
  </r>
  <r>
    <d v="2022-10-02T00:00:00"/>
    <n v="86"/>
    <n v="63.7"/>
    <n v="63.73"/>
    <n v="42.35"/>
    <s v="01/10/2022"/>
    <x v="9"/>
    <n v="10"/>
    <n v="2"/>
    <s v="10-02"/>
    <x v="1"/>
  </r>
  <r>
    <d v="2022-10-03T00:00:00"/>
    <n v="82"/>
    <n v="62.37"/>
    <n v="62.47"/>
    <n v="40.35"/>
    <s v="01/10/2022"/>
    <x v="9"/>
    <n v="10"/>
    <n v="3"/>
    <s v="10-03"/>
    <x v="1"/>
  </r>
  <r>
    <d v="2022-10-04T00:00:00"/>
    <n v="78"/>
    <n v="64.62"/>
    <n v="64.63"/>
    <n v="38.71"/>
    <s v="01/10/2022"/>
    <x v="9"/>
    <n v="10"/>
    <n v="4"/>
    <s v="10-04"/>
    <x v="1"/>
  </r>
  <r>
    <d v="2022-10-05T00:00:00"/>
    <n v="96"/>
    <n v="65.849999999999994"/>
    <n v="65.86"/>
    <n v="37.17"/>
    <s v="01/10/2022"/>
    <x v="9"/>
    <n v="10"/>
    <n v="5"/>
    <s v="10-05"/>
    <x v="1"/>
  </r>
  <r>
    <d v="2022-10-06T00:00:00"/>
    <n v="98"/>
    <n v="65.14"/>
    <n v="65.16"/>
    <n v="35.61"/>
    <s v="01/10/2022"/>
    <x v="9"/>
    <n v="10"/>
    <n v="6"/>
    <s v="10-06"/>
    <x v="1"/>
  </r>
  <r>
    <d v="2022-10-07T00:00:00"/>
    <n v="98"/>
    <n v="63.7"/>
    <n v="63.73"/>
    <n v="41.05"/>
    <s v="01/10/2022"/>
    <x v="9"/>
    <n v="10"/>
    <n v="7"/>
    <s v="10-07"/>
    <x v="1"/>
  </r>
  <r>
    <d v="2022-10-08T00:00:00"/>
    <n v="82"/>
    <n v="62.79"/>
    <n v="62.79"/>
    <n v="0"/>
    <s v="08/10/2022"/>
    <x v="9"/>
    <n v="10"/>
    <n v="8"/>
    <s v="10-08"/>
    <x v="1"/>
  </r>
  <r>
    <d v="2022-10-09T00:00:00"/>
    <n v="88"/>
    <n v="62.14"/>
    <n v="62.14"/>
    <n v="0"/>
    <s v="08/10/2022"/>
    <x v="9"/>
    <n v="10"/>
    <n v="9"/>
    <s v="10-09"/>
    <x v="1"/>
  </r>
  <r>
    <d v="2022-10-10T00:00:00"/>
    <n v="98"/>
    <n v="64.28"/>
    <n v="64.290000000000006"/>
    <n v="28.54"/>
    <s v="08/10/2022"/>
    <x v="9"/>
    <n v="10"/>
    <n v="10"/>
    <s v="10-10"/>
    <x v="1"/>
  </r>
  <r>
    <d v="2022-10-11T00:00:00"/>
    <n v="82"/>
    <n v="63.55"/>
    <n v="63.62"/>
    <n v="43.97"/>
    <s v="08/10/2022"/>
    <x v="9"/>
    <n v="10"/>
    <n v="11"/>
    <s v="10-11"/>
    <x v="1"/>
  </r>
  <r>
    <d v="2022-10-12T00:00:00"/>
    <n v="112"/>
    <n v="65.94"/>
    <n v="65.959999999999994"/>
    <n v="41.94"/>
    <s v="08/10/2022"/>
    <x v="9"/>
    <n v="10"/>
    <n v="12"/>
    <s v="10-12"/>
    <x v="1"/>
  </r>
  <r>
    <d v="2022-10-13T00:00:00"/>
    <n v="74"/>
    <n v="63.56"/>
    <n v="63.62"/>
    <n v="38.76"/>
    <s v="08/10/2022"/>
    <x v="9"/>
    <n v="10"/>
    <n v="13"/>
    <s v="10-13"/>
    <x v="1"/>
  </r>
  <r>
    <d v="2022-10-14T00:00:00"/>
    <n v="91"/>
    <n v="63.54"/>
    <n v="63.55"/>
    <n v="35.880000000000003"/>
    <s v="08/10/2022"/>
    <x v="9"/>
    <n v="10"/>
    <n v="14"/>
    <s v="10-14"/>
    <x v="1"/>
  </r>
  <r>
    <d v="2022-10-15T00:00:00"/>
    <n v="82"/>
    <n v="63.17"/>
    <n v="63.18"/>
    <n v="26.74"/>
    <s v="15/10/2022"/>
    <x v="9"/>
    <n v="10"/>
    <n v="15"/>
    <s v="10-15"/>
    <x v="1"/>
  </r>
  <r>
    <d v="2022-10-16T00:00:00"/>
    <n v="84"/>
    <n v="62.97"/>
    <n v="62.99"/>
    <n v="39.96"/>
    <s v="15/10/2022"/>
    <x v="9"/>
    <n v="10"/>
    <n v="16"/>
    <s v="10-16"/>
    <x v="1"/>
  </r>
  <r>
    <d v="2022-10-17T00:00:00"/>
    <n v="94"/>
    <n v="63.66"/>
    <n v="63.7"/>
    <n v="43.84"/>
    <s v="15/10/2022"/>
    <x v="9"/>
    <n v="10"/>
    <n v="17"/>
    <s v="10-17"/>
    <x v="1"/>
  </r>
  <r>
    <d v="2022-10-18T00:00:00"/>
    <n v="87"/>
    <n v="64.7"/>
    <n v="64.77"/>
    <n v="42.69"/>
    <s v="15/10/2022"/>
    <x v="9"/>
    <n v="10"/>
    <n v="18"/>
    <s v="10-18"/>
    <x v="1"/>
  </r>
  <r>
    <d v="2022-10-19T00:00:00"/>
    <n v="99"/>
    <n v="62.53"/>
    <n v="62.54"/>
    <n v="26.84"/>
    <s v="15/10/2022"/>
    <x v="9"/>
    <n v="10"/>
    <n v="19"/>
    <s v="10-19"/>
    <x v="1"/>
  </r>
  <r>
    <d v="2022-10-20T00:00:00"/>
    <n v="76"/>
    <n v="62.85"/>
    <n v="62.85"/>
    <n v="0"/>
    <s v="15/10/2022"/>
    <x v="9"/>
    <n v="10"/>
    <n v="20"/>
    <s v="10-20"/>
    <x v="1"/>
  </r>
  <r>
    <d v="2022-10-21T00:00:00"/>
    <n v="39"/>
    <n v="59.15"/>
    <n v="59.4"/>
    <n v="41.71"/>
    <s v="15/10/2022"/>
    <x v="9"/>
    <n v="10"/>
    <n v="21"/>
    <s v="10-21"/>
    <x v="0"/>
  </r>
  <r>
    <d v="2022-10-22T00:00:00"/>
    <n v="79"/>
    <n v="63.41"/>
    <n v="63.44"/>
    <n v="40.65"/>
    <s v="22/10/2022"/>
    <x v="9"/>
    <n v="10"/>
    <n v="22"/>
    <s v="10-22"/>
    <x v="1"/>
  </r>
  <r>
    <d v="2022-10-23T00:00:00"/>
    <n v="88"/>
    <n v="63.17"/>
    <n v="63.27"/>
    <n v="46.45"/>
    <s v="22/10/2022"/>
    <x v="9"/>
    <n v="10"/>
    <n v="23"/>
    <s v="10-23"/>
    <x v="1"/>
  </r>
  <r>
    <d v="2022-10-24T00:00:00"/>
    <n v="101"/>
    <n v="64.55"/>
    <n v="64.55"/>
    <n v="32.04"/>
    <s v="22/10/2022"/>
    <x v="9"/>
    <n v="10"/>
    <n v="24"/>
    <s v="10-24"/>
    <x v="1"/>
  </r>
  <r>
    <d v="2022-10-25T00:00:00"/>
    <n v="76"/>
    <n v="62.76"/>
    <n v="62.79"/>
    <n v="41.35"/>
    <s v="22/10/2022"/>
    <x v="9"/>
    <n v="10"/>
    <n v="25"/>
    <s v="10-25"/>
    <x v="1"/>
  </r>
  <r>
    <d v="2022-10-26T00:00:00"/>
    <n v="91"/>
    <n v="65.599999999999994"/>
    <n v="65.63"/>
    <n v="43.79"/>
    <s v="22/10/2022"/>
    <x v="9"/>
    <n v="10"/>
    <n v="26"/>
    <s v="10-26"/>
    <x v="1"/>
  </r>
  <r>
    <d v="2022-10-27T00:00:00"/>
    <n v="74"/>
    <n v="62.74"/>
    <n v="62.79"/>
    <n v="43.22"/>
    <s v="22/10/2022"/>
    <x v="9"/>
    <n v="10"/>
    <n v="27"/>
    <s v="10-27"/>
    <x v="1"/>
  </r>
  <r>
    <d v="2022-10-28T00:00:00"/>
    <n v="86"/>
    <n v="63.39"/>
    <n v="63.47"/>
    <n v="45.87"/>
    <s v="22/10/2022"/>
    <x v="9"/>
    <n v="10"/>
    <n v="28"/>
    <s v="10-28"/>
    <x v="1"/>
  </r>
  <r>
    <d v="2022-10-29T00:00:00"/>
    <n v="80"/>
    <n v="63.74"/>
    <n v="63.89"/>
    <n v="49.42"/>
    <s v="29/10/2022"/>
    <x v="9"/>
    <n v="10"/>
    <n v="29"/>
    <s v="10-29"/>
    <x v="1"/>
  </r>
  <r>
    <d v="2022-10-30T00:00:00"/>
    <n v="73"/>
    <n v="62.34"/>
    <n v="62.34"/>
    <n v="0"/>
    <s v="29/10/2022"/>
    <x v="9"/>
    <n v="10"/>
    <n v="30"/>
    <s v="10-30"/>
    <x v="1"/>
  </r>
  <r>
    <d v="2022-10-31T00:00:00"/>
    <n v="76"/>
    <n v="62.39"/>
    <n v="62.41"/>
    <n v="39.159999999999997"/>
    <s v="29/10/2022"/>
    <x v="9"/>
    <n v="10"/>
    <n v="31"/>
    <s v="10-31"/>
    <x v="1"/>
  </r>
  <r>
    <d v="2022-11-01T00:00:00"/>
    <n v="46"/>
    <n v="60.07"/>
    <n v="60.09"/>
    <n v="34.770000000000003"/>
    <s v="29/10/2022"/>
    <x v="9"/>
    <n v="11"/>
    <n v="1"/>
    <s v="11-01"/>
    <x v="0"/>
  </r>
  <r>
    <d v="2022-11-02T00:00:00"/>
    <n v="60"/>
    <n v="62.88"/>
    <n v="62.88"/>
    <n v="31.34"/>
    <s v="29/10/2022"/>
    <x v="9"/>
    <n v="11"/>
    <n v="2"/>
    <s v="11-02"/>
    <x v="0"/>
  </r>
  <r>
    <d v="2022-11-03T00:00:00"/>
    <n v="47"/>
    <n v="62.57"/>
    <n v="62.57"/>
    <n v="0"/>
    <s v="29/10/2022"/>
    <x v="9"/>
    <n v="11"/>
    <n v="3"/>
    <s v="11-03"/>
    <x v="0"/>
  </r>
  <r>
    <d v="2022-11-04T00:00:00"/>
    <n v="77"/>
    <n v="63.43"/>
    <n v="63.45"/>
    <n v="40.32"/>
    <s v="29/10/2022"/>
    <x v="9"/>
    <n v="11"/>
    <n v="4"/>
    <s v="11-04"/>
    <x v="1"/>
  </r>
  <r>
    <d v="2022-11-05T00:00:00"/>
    <n v="52"/>
    <n v="61.75"/>
    <n v="61.77"/>
    <n v="36.96"/>
    <s v="05/11/2022"/>
    <x v="9"/>
    <n v="11"/>
    <n v="5"/>
    <s v="11-05"/>
    <x v="0"/>
  </r>
  <r>
    <d v="2022-11-06T00:00:00"/>
    <n v="61"/>
    <n v="60.9"/>
    <n v="61.05"/>
    <n v="46.32"/>
    <s v="05/11/2022"/>
    <x v="9"/>
    <n v="11"/>
    <n v="6"/>
    <s v="11-06"/>
    <x v="1"/>
  </r>
  <r>
    <d v="2022-11-07T00:00:00"/>
    <n v="70"/>
    <n v="61.99"/>
    <n v="62.45"/>
    <n v="51.15"/>
    <s v="05/11/2022"/>
    <x v="9"/>
    <n v="11"/>
    <n v="7"/>
    <s v="11-07"/>
    <x v="1"/>
  </r>
  <r>
    <d v="2022-11-08T00:00:00"/>
    <n v="50"/>
    <n v="60.24"/>
    <n v="60.34"/>
    <n v="35.47"/>
    <s v="05/11/2022"/>
    <x v="9"/>
    <n v="11"/>
    <n v="8"/>
    <s v="11-08"/>
    <x v="0"/>
  </r>
  <r>
    <d v="2022-11-09T00:00:00"/>
    <n v="54"/>
    <n v="60.76"/>
    <n v="60.78"/>
    <n v="37.51"/>
    <s v="05/11/2022"/>
    <x v="9"/>
    <n v="11"/>
    <n v="9"/>
    <s v="11-09"/>
    <x v="0"/>
  </r>
  <r>
    <d v="2022-11-10T00:00:00"/>
    <n v="68"/>
    <n v="66.209999999999994"/>
    <n v="66.22"/>
    <n v="40.799999999999997"/>
    <s v="05/11/2022"/>
    <x v="9"/>
    <n v="11"/>
    <n v="10"/>
    <s v="11-10"/>
    <x v="1"/>
  </r>
  <r>
    <d v="2022-11-11T00:00:00"/>
    <n v="81"/>
    <n v="64.45"/>
    <n v="64.5"/>
    <n v="44.82"/>
    <s v="05/11/2022"/>
    <x v="9"/>
    <n v="11"/>
    <n v="11"/>
    <s v="11-11"/>
    <x v="1"/>
  </r>
  <r>
    <d v="2022-11-12T00:00:00"/>
    <n v="54"/>
    <n v="62.73"/>
    <n v="62.78"/>
    <n v="43.73"/>
    <s v="12/11/2022"/>
    <x v="9"/>
    <n v="11"/>
    <n v="12"/>
    <s v="11-12"/>
    <x v="0"/>
  </r>
  <r>
    <d v="2022-11-13T00:00:00"/>
    <n v="55"/>
    <n v="62.63"/>
    <n v="62.66"/>
    <n v="39.92"/>
    <s v="12/11/2022"/>
    <x v="9"/>
    <n v="11"/>
    <n v="13"/>
    <s v="11-13"/>
    <x v="0"/>
  </r>
  <r>
    <d v="2022-11-14T00:00:00"/>
    <n v="69"/>
    <n v="65.52"/>
    <n v="65.52"/>
    <n v="0"/>
    <s v="12/11/2022"/>
    <x v="9"/>
    <n v="11"/>
    <n v="14"/>
    <s v="11-14"/>
    <x v="1"/>
  </r>
  <r>
    <d v="2022-11-15T00:00:00"/>
    <n v="47"/>
    <n v="61.72"/>
    <n v="61.72"/>
    <n v="0"/>
    <s v="12/11/2022"/>
    <x v="9"/>
    <n v="11"/>
    <n v="15"/>
    <s v="11-15"/>
    <x v="0"/>
  </r>
  <r>
    <d v="2022-11-16T00:00:00"/>
    <n v="59"/>
    <n v="62.35"/>
    <n v="62.36"/>
    <n v="34.659999999999997"/>
    <s v="12/11/2022"/>
    <x v="9"/>
    <n v="11"/>
    <n v="16"/>
    <s v="11-16"/>
    <x v="0"/>
  </r>
  <r>
    <d v="2022-11-17T00:00:00"/>
    <n v="48"/>
    <n v="60.23"/>
    <n v="60.23"/>
    <n v="29.14"/>
    <s v="12/11/2022"/>
    <x v="9"/>
    <n v="11"/>
    <n v="17"/>
    <s v="11-17"/>
    <x v="0"/>
  </r>
  <r>
    <d v="2022-11-18T00:00:00"/>
    <n v="86"/>
    <n v="64.2"/>
    <n v="64.27"/>
    <n v="46.49"/>
    <s v="12/11/2022"/>
    <x v="9"/>
    <n v="11"/>
    <n v="18"/>
    <s v="11-18"/>
    <x v="1"/>
  </r>
  <r>
    <d v="2022-11-19T00:00:00"/>
    <n v="54"/>
    <n v="64.430000000000007"/>
    <n v="64.47"/>
    <n v="34.54"/>
    <s v="19/11/2022"/>
    <x v="9"/>
    <n v="11"/>
    <n v="19"/>
    <s v="11-19"/>
    <x v="0"/>
  </r>
  <r>
    <d v="2022-11-20T00:00:00"/>
    <n v="70"/>
    <n v="64.489999999999995"/>
    <n v="64.5"/>
    <n v="39.5"/>
    <s v="19/11/2022"/>
    <x v="9"/>
    <n v="11"/>
    <n v="20"/>
    <s v="11-20"/>
    <x v="1"/>
  </r>
  <r>
    <d v="2022-11-21T00:00:00"/>
    <n v="77"/>
    <n v="65.150000000000006"/>
    <n v="65.150000000000006"/>
    <n v="26.54"/>
    <s v="19/11/2022"/>
    <x v="9"/>
    <n v="11"/>
    <n v="21"/>
    <s v="11-21"/>
    <x v="1"/>
  </r>
  <r>
    <d v="2022-11-22T00:00:00"/>
    <n v="56"/>
    <n v="65.040000000000006"/>
    <n v="65.040000000000006"/>
    <n v="31"/>
    <s v="19/11/2022"/>
    <x v="9"/>
    <n v="11"/>
    <n v="22"/>
    <s v="11-22"/>
    <x v="0"/>
  </r>
  <r>
    <d v="2022-11-23T00:00:00"/>
    <n v="55"/>
    <n v="61.75"/>
    <n v="61.77"/>
    <n v="31.35"/>
    <s v="19/11/2022"/>
    <x v="9"/>
    <n v="11"/>
    <n v="23"/>
    <s v="11-23"/>
    <x v="0"/>
  </r>
  <r>
    <d v="2022-11-24T00:00:00"/>
    <n v="58"/>
    <n v="62.93"/>
    <n v="63.09"/>
    <n v="48.84"/>
    <s v="19/11/2022"/>
    <x v="9"/>
    <n v="11"/>
    <n v="24"/>
    <s v="11-24"/>
    <x v="0"/>
  </r>
  <r>
    <d v="2022-11-25T00:00:00"/>
    <n v="76"/>
    <n v="65.64"/>
    <n v="65.67"/>
    <n v="43.93"/>
    <s v="19/11/2022"/>
    <x v="9"/>
    <n v="11"/>
    <n v="25"/>
    <s v="11-25"/>
    <x v="1"/>
  </r>
  <r>
    <d v="2022-11-26T00:00:00"/>
    <n v="54"/>
    <n v="62.06"/>
    <n v="62.06"/>
    <n v="34.47"/>
    <s v="26/11/2022"/>
    <x v="9"/>
    <n v="11"/>
    <n v="26"/>
    <s v="11-26"/>
    <x v="0"/>
  </r>
  <r>
    <d v="2022-11-27T00:00:00"/>
    <n v="51"/>
    <n v="62.75"/>
    <n v="62.75"/>
    <n v="0"/>
    <s v="26/11/2022"/>
    <x v="9"/>
    <n v="11"/>
    <n v="27"/>
    <s v="11-27"/>
    <x v="0"/>
  </r>
  <r>
    <d v="2022-11-28T00:00:00"/>
    <n v="77"/>
    <n v="64.59"/>
    <n v="64.650000000000006"/>
    <n v="46.42"/>
    <s v="26/11/2022"/>
    <x v="9"/>
    <n v="11"/>
    <n v="28"/>
    <s v="11-28"/>
    <x v="1"/>
  </r>
  <r>
    <d v="2022-11-29T00:00:00"/>
    <n v="58"/>
    <n v="66.13"/>
    <n v="66.16"/>
    <n v="44.24"/>
    <s v="26/11/2022"/>
    <x v="9"/>
    <n v="11"/>
    <n v="29"/>
    <s v="11-29"/>
    <x v="0"/>
  </r>
  <r>
    <d v="2022-11-30T00:00:00"/>
    <n v="74"/>
    <n v="66.78"/>
    <n v="66.8"/>
    <n v="43.32"/>
    <s v="26/11/2022"/>
    <x v="9"/>
    <n v="11"/>
    <n v="30"/>
    <s v="11-30"/>
    <x v="1"/>
  </r>
  <r>
    <d v="2022-12-01T00:00:00"/>
    <n v="61"/>
    <n v="63.72"/>
    <n v="63.8"/>
    <n v="46.41"/>
    <s v="26/11/2022"/>
    <x v="9"/>
    <n v="12"/>
    <n v="1"/>
    <s v="12-01"/>
    <x v="0"/>
  </r>
  <r>
    <d v="2022-12-02T00:00:00"/>
    <n v="51"/>
    <n v="61.6"/>
    <n v="61.81"/>
    <n v="48.41"/>
    <s v="26/11/2022"/>
    <x v="9"/>
    <n v="12"/>
    <n v="2"/>
    <s v="12-02"/>
    <x v="0"/>
  </r>
  <r>
    <d v="2022-12-03T00:00:00"/>
    <n v="47"/>
    <n v="60.38"/>
    <n v="60.38"/>
    <n v="0"/>
    <s v="03/12/2022"/>
    <x v="9"/>
    <n v="12"/>
    <n v="3"/>
    <s v="12-03"/>
    <x v="0"/>
  </r>
  <r>
    <d v="2022-12-04T00:00:00"/>
    <m/>
    <m/>
    <m/>
    <m/>
    <s v="03/12/2022"/>
    <x v="9"/>
    <n v="12"/>
    <n v="4"/>
    <s v="12-04"/>
    <x v="2"/>
  </r>
  <r>
    <d v="2022-12-05T00:00:00"/>
    <m/>
    <m/>
    <m/>
    <m/>
    <s v="03/12/2022"/>
    <x v="9"/>
    <n v="12"/>
    <n v="5"/>
    <s v="12-05"/>
    <x v="2"/>
  </r>
  <r>
    <d v="2022-12-06T00:00:00"/>
    <m/>
    <m/>
    <m/>
    <m/>
    <s v="03/12/2022"/>
    <x v="9"/>
    <n v="12"/>
    <n v="6"/>
    <s v="12-06"/>
    <x v="2"/>
  </r>
  <r>
    <d v="2022-12-07T00:00:00"/>
    <n v="77"/>
    <n v="65.62"/>
    <n v="65.62"/>
    <n v="0"/>
    <s v="03/12/2022"/>
    <x v="9"/>
    <n v="12"/>
    <n v="7"/>
    <s v="12-07"/>
    <x v="1"/>
  </r>
  <r>
    <d v="2022-12-08T00:00:00"/>
    <n v="49"/>
    <n v="62.07"/>
    <n v="62.07"/>
    <n v="0"/>
    <s v="03/12/2022"/>
    <x v="9"/>
    <n v="12"/>
    <n v="8"/>
    <s v="12-08"/>
    <x v="0"/>
  </r>
  <r>
    <d v="2022-12-09T00:00:00"/>
    <n v="69"/>
    <n v="65.23"/>
    <n v="65.400000000000006"/>
    <n v="41.52"/>
    <s v="03/12/2022"/>
    <x v="9"/>
    <n v="12"/>
    <n v="9"/>
    <s v="12-09"/>
    <x v="1"/>
  </r>
  <r>
    <d v="2022-12-10T00:00:00"/>
    <n v="69"/>
    <n v="65.5"/>
    <n v="66.75"/>
    <n v="50.73"/>
    <s v="10/12/2022"/>
    <x v="9"/>
    <n v="12"/>
    <n v="10"/>
    <s v="12-10"/>
    <x v="1"/>
  </r>
  <r>
    <d v="2022-12-11T00:00:00"/>
    <n v="61"/>
    <n v="62.91"/>
    <n v="62.91"/>
    <n v="28.04"/>
    <s v="10/12/2022"/>
    <x v="9"/>
    <n v="12"/>
    <n v="11"/>
    <s v="12-11"/>
    <x v="0"/>
  </r>
  <r>
    <d v="2022-12-12T00:00:00"/>
    <n v="73"/>
    <n v="63.37"/>
    <n v="63.37"/>
    <n v="0"/>
    <s v="10/12/2022"/>
    <x v="9"/>
    <n v="12"/>
    <n v="12"/>
    <s v="12-12"/>
    <x v="1"/>
  </r>
  <r>
    <d v="2022-12-13T00:00:00"/>
    <n v="55"/>
    <n v="64.12"/>
    <n v="64.16"/>
    <n v="44.37"/>
    <s v="10/12/2022"/>
    <x v="9"/>
    <n v="12"/>
    <n v="13"/>
    <s v="12-13"/>
    <x v="0"/>
  </r>
  <r>
    <d v="2022-12-14T00:00:00"/>
    <n v="54"/>
    <n v="63.42"/>
    <n v="63.46"/>
    <n v="43.33"/>
    <s v="10/12/2022"/>
    <x v="9"/>
    <n v="12"/>
    <n v="14"/>
    <s v="12-14"/>
    <x v="0"/>
  </r>
  <r>
    <d v="2022-12-15T00:00:00"/>
    <n v="47"/>
    <n v="65.11"/>
    <n v="65.11"/>
    <n v="32.200000000000003"/>
    <s v="10/12/2022"/>
    <x v="9"/>
    <n v="12"/>
    <n v="15"/>
    <s v="12-15"/>
    <x v="0"/>
  </r>
  <r>
    <d v="2022-12-16T00:00:00"/>
    <n v="80"/>
    <n v="67.06"/>
    <n v="67.14"/>
    <n v="50.06"/>
    <s v="10/12/2022"/>
    <x v="9"/>
    <n v="12"/>
    <n v="16"/>
    <s v="12-16"/>
    <x v="1"/>
  </r>
  <r>
    <d v="2022-12-17T00:00:00"/>
    <n v="49"/>
    <n v="60.78"/>
    <n v="60.85"/>
    <n v="37.229999999999997"/>
    <s v="17/12/2022"/>
    <x v="9"/>
    <n v="12"/>
    <n v="17"/>
    <s v="12-17"/>
    <x v="0"/>
  </r>
  <r>
    <d v="2022-12-18T00:00:00"/>
    <n v="58"/>
    <n v="61.81"/>
    <n v="62.08"/>
    <n v="47.14"/>
    <s v="17/12/2022"/>
    <x v="9"/>
    <n v="12"/>
    <n v="18"/>
    <s v="12-18"/>
    <x v="0"/>
  </r>
  <r>
    <d v="2022-12-19T00:00:00"/>
    <n v="69"/>
    <n v="61.72"/>
    <n v="61.75"/>
    <n v="40.22"/>
    <s v="17/12/2022"/>
    <x v="9"/>
    <n v="12"/>
    <n v="19"/>
    <s v="12-19"/>
    <x v="1"/>
  </r>
  <r>
    <d v="2022-12-20T00:00:00"/>
    <n v="52"/>
    <n v="60.51"/>
    <n v="60.56"/>
    <n v="41.1"/>
    <s v="17/12/2022"/>
    <x v="9"/>
    <n v="12"/>
    <n v="20"/>
    <s v="12-20"/>
    <x v="0"/>
  </r>
  <r>
    <d v="2022-12-21T00:00:00"/>
    <n v="61"/>
    <n v="62.09"/>
    <n v="64.930000000000007"/>
    <n v="51.86"/>
    <s v="17/12/2022"/>
    <x v="9"/>
    <n v="12"/>
    <n v="21"/>
    <s v="12-21"/>
    <x v="0"/>
  </r>
  <r>
    <d v="2022-12-22T00:00:00"/>
    <n v="49"/>
    <n v="60.92"/>
    <n v="61.08"/>
    <n v="44.97"/>
    <s v="17/12/2022"/>
    <x v="9"/>
    <n v="12"/>
    <n v="22"/>
    <s v="12-22"/>
    <x v="0"/>
  </r>
  <r>
    <d v="2022-12-23T00:00:00"/>
    <n v="82"/>
    <n v="62.82"/>
    <n v="62.84"/>
    <n v="39.93"/>
    <s v="17/12/2022"/>
    <x v="9"/>
    <n v="12"/>
    <n v="23"/>
    <s v="12-23"/>
    <x v="1"/>
  </r>
  <r>
    <d v="2022-12-24T00:00:00"/>
    <n v="36"/>
    <n v="59.4"/>
    <n v="59.46"/>
    <n v="41.19"/>
    <s v="24/12/2022"/>
    <x v="9"/>
    <n v="12"/>
    <n v="24"/>
    <s v="12-24"/>
    <x v="0"/>
  </r>
  <r>
    <d v="2022-12-25T00:00:00"/>
    <n v="3"/>
    <n v="49.09"/>
    <n v="49.09"/>
    <n v="0"/>
    <s v="24/12/2022"/>
    <x v="9"/>
    <n v="12"/>
    <n v="25"/>
    <s v="12-25"/>
    <x v="0"/>
  </r>
  <r>
    <d v="2022-12-26T00:00:00"/>
    <n v="69"/>
    <n v="62.51"/>
    <n v="62.51"/>
    <n v="29.54"/>
    <s v="24/12/2022"/>
    <x v="9"/>
    <n v="12"/>
    <n v="26"/>
    <s v="12-26"/>
    <x v="1"/>
  </r>
  <r>
    <d v="2022-12-27T00:00:00"/>
    <n v="60"/>
    <n v="62.67"/>
    <n v="62.67"/>
    <n v="30.34"/>
    <s v="24/12/2022"/>
    <x v="9"/>
    <n v="12"/>
    <n v="27"/>
    <s v="12-27"/>
    <x v="0"/>
  </r>
  <r>
    <d v="2022-12-28T00:00:00"/>
    <n v="74"/>
    <n v="63.05"/>
    <n v="63.05"/>
    <n v="0"/>
    <s v="24/12/2022"/>
    <x v="9"/>
    <n v="12"/>
    <n v="28"/>
    <s v="12-28"/>
    <x v="1"/>
  </r>
  <r>
    <d v="2022-12-29T00:00:00"/>
    <n v="40"/>
    <n v="60.54"/>
    <n v="60.54"/>
    <n v="0"/>
    <s v="24/12/2022"/>
    <x v="9"/>
    <n v="12"/>
    <n v="29"/>
    <s v="12-29"/>
    <x v="0"/>
  </r>
  <r>
    <d v="2022-12-30T00:00:00"/>
    <n v="82"/>
    <n v="62.9"/>
    <n v="62.9"/>
    <n v="0"/>
    <s v="24/12/2022"/>
    <x v="9"/>
    <n v="12"/>
    <n v="30"/>
    <s v="12-30"/>
    <x v="1"/>
  </r>
  <r>
    <d v="2023-01-01T00:00:00"/>
    <n v="46"/>
    <n v="60.69"/>
    <n v="63.93"/>
    <n v="51.14"/>
    <s v="01/01/2023"/>
    <x v="10"/>
    <n v="1"/>
    <n v="1"/>
    <s v="01-01"/>
    <x v="0"/>
  </r>
  <r>
    <d v="2023-01-02T00:00:00"/>
    <n v="70"/>
    <n v="61.18"/>
    <n v="61.18"/>
    <n v="0"/>
    <s v="01/01/2023"/>
    <x v="10"/>
    <n v="1"/>
    <n v="2"/>
    <s v="01-02"/>
    <x v="1"/>
  </r>
  <r>
    <d v="2023-01-03T00:00:00"/>
    <n v="53"/>
    <n v="59.48"/>
    <n v="59.48"/>
    <n v="0"/>
    <s v="01/01/2023"/>
    <x v="10"/>
    <n v="1"/>
    <n v="3"/>
    <s v="01-03"/>
    <x v="0"/>
  </r>
  <r>
    <d v="2023-01-04T00:00:00"/>
    <n v="58"/>
    <n v="61.85"/>
    <n v="61.85"/>
    <n v="0"/>
    <s v="01/01/2023"/>
    <x v="10"/>
    <n v="1"/>
    <n v="4"/>
    <s v="01-04"/>
    <x v="0"/>
  </r>
  <r>
    <d v="2023-01-05T00:00:00"/>
    <n v="53"/>
    <n v="63.97"/>
    <n v="63.97"/>
    <n v="0"/>
    <s v="01/01/2023"/>
    <x v="10"/>
    <n v="1"/>
    <n v="5"/>
    <s v="01-05"/>
    <x v="0"/>
  </r>
  <r>
    <d v="2023-01-06T00:00:00"/>
    <n v="66"/>
    <n v="61.66"/>
    <n v="61.66"/>
    <n v="29.74"/>
    <s v="01/01/2023"/>
    <x v="10"/>
    <n v="1"/>
    <n v="6"/>
    <s v="01-06"/>
    <x v="1"/>
  </r>
  <r>
    <d v="2023-01-07T00:00:00"/>
    <n v="45"/>
    <n v="59.68"/>
    <n v="59.7"/>
    <n v="34.65"/>
    <s v="01/01/2023"/>
    <x v="10"/>
    <n v="1"/>
    <n v="7"/>
    <s v="01-07"/>
    <x v="0"/>
  </r>
  <r>
    <d v="2023-01-08T00:00:00"/>
    <n v="67"/>
    <n v="61.09"/>
    <n v="61.09"/>
    <n v="0"/>
    <s v="08/01/2023"/>
    <x v="10"/>
    <n v="1"/>
    <n v="8"/>
    <s v="01-08"/>
    <x v="1"/>
  </r>
  <r>
    <d v="2023-01-09T00:00:00"/>
    <n v="93"/>
    <n v="65.69"/>
    <n v="65.7"/>
    <n v="38.9"/>
    <s v="08/01/2023"/>
    <x v="10"/>
    <n v="1"/>
    <n v="9"/>
    <s v="01-09"/>
    <x v="1"/>
  </r>
  <r>
    <d v="2023-01-10T00:00:00"/>
    <n v="62"/>
    <n v="63.5"/>
    <n v="63.51"/>
    <n v="32.08"/>
    <s v="08/01/2023"/>
    <x v="10"/>
    <n v="1"/>
    <n v="10"/>
    <s v="01-10"/>
    <x v="0"/>
  </r>
  <r>
    <d v="2023-01-11T00:00:00"/>
    <n v="53"/>
    <n v="64.069999999999993"/>
    <n v="64.069999999999993"/>
    <n v="33.65"/>
    <s v="08/01/2023"/>
    <x v="10"/>
    <n v="1"/>
    <n v="11"/>
    <s v="01-11"/>
    <x v="0"/>
  </r>
  <r>
    <d v="2023-01-12T00:00:00"/>
    <n v="47"/>
    <n v="59.51"/>
    <n v="59.51"/>
    <n v="0"/>
    <s v="08/01/2023"/>
    <x v="10"/>
    <n v="1"/>
    <n v="12"/>
    <s v="01-12"/>
    <x v="0"/>
  </r>
  <r>
    <d v="2023-01-13T00:00:00"/>
    <n v="75"/>
    <n v="64.34"/>
    <n v="64.36"/>
    <n v="40.19"/>
    <s v="08/01/2023"/>
    <x v="10"/>
    <n v="1"/>
    <n v="13"/>
    <s v="01-13"/>
    <x v="1"/>
  </r>
  <r>
    <d v="2023-01-14T00:00:00"/>
    <n v="50"/>
    <n v="62.56"/>
    <n v="62.56"/>
    <n v="0"/>
    <s v="08/01/2023"/>
    <x v="10"/>
    <n v="1"/>
    <n v="14"/>
    <s v="01-14"/>
    <x v="0"/>
  </r>
  <r>
    <d v="2023-01-15T00:00:00"/>
    <n v="60"/>
    <n v="64.87"/>
    <n v="64.91"/>
    <n v="45.2"/>
    <s v="15/01/2023"/>
    <x v="10"/>
    <n v="1"/>
    <n v="15"/>
    <s v="01-15"/>
    <x v="0"/>
  </r>
  <r>
    <d v="2023-01-16T00:00:00"/>
    <n v="80"/>
    <n v="67.599999999999994"/>
    <n v="67.599999999999994"/>
    <n v="0"/>
    <s v="15/01/2023"/>
    <x v="10"/>
    <n v="1"/>
    <n v="16"/>
    <s v="01-16"/>
    <x v="1"/>
  </r>
  <r>
    <d v="2023-01-17T00:00:00"/>
    <n v="36"/>
    <n v="61.48"/>
    <n v="61.48"/>
    <n v="0"/>
    <s v="15/01/2023"/>
    <x v="10"/>
    <n v="1"/>
    <n v="17"/>
    <s v="01-17"/>
    <x v="0"/>
  </r>
  <r>
    <d v="2023-01-18T00:00:00"/>
    <n v="44"/>
    <n v="60.03"/>
    <n v="60.03"/>
    <n v="0"/>
    <s v="15/01/2023"/>
    <x v="10"/>
    <n v="1"/>
    <n v="18"/>
    <s v="01-18"/>
    <x v="0"/>
  </r>
  <r>
    <d v="2023-01-19T00:00:00"/>
    <n v="61"/>
    <n v="63.57"/>
    <n v="63.57"/>
    <n v="0"/>
    <s v="15/01/2023"/>
    <x v="10"/>
    <n v="1"/>
    <n v="19"/>
    <s v="01-19"/>
    <x v="0"/>
  </r>
  <r>
    <d v="2023-01-20T00:00:00"/>
    <n v="92"/>
    <n v="67.88"/>
    <n v="67.88"/>
    <n v="27.04"/>
    <s v="15/01/2023"/>
    <x v="10"/>
    <n v="1"/>
    <n v="20"/>
    <s v="01-20"/>
    <x v="1"/>
  </r>
  <r>
    <d v="2023-01-21T00:00:00"/>
    <n v="54"/>
    <n v="63.68"/>
    <n v="63.7"/>
    <n v="41.47"/>
    <s v="15/01/2023"/>
    <x v="10"/>
    <n v="1"/>
    <n v="21"/>
    <s v="01-21"/>
    <x v="0"/>
  </r>
  <r>
    <d v="2023-01-22T00:00:00"/>
    <n v="63"/>
    <n v="61.89"/>
    <n v="61.92"/>
    <n v="39.83"/>
    <s v="22/01/2023"/>
    <x v="10"/>
    <n v="1"/>
    <n v="22"/>
    <s v="01-22"/>
    <x v="1"/>
  </r>
  <r>
    <d v="2023-01-23T00:00:00"/>
    <n v="83"/>
    <n v="65.12"/>
    <n v="65.12"/>
    <n v="28.04"/>
    <s v="22/01/2023"/>
    <x v="10"/>
    <n v="1"/>
    <n v="23"/>
    <s v="01-23"/>
    <x v="1"/>
  </r>
  <r>
    <d v="2023-01-24T00:00:00"/>
    <n v="43"/>
    <n v="64.489999999999995"/>
    <n v="64.489999999999995"/>
    <n v="0"/>
    <s v="22/01/2023"/>
    <x v="10"/>
    <n v="1"/>
    <n v="24"/>
    <s v="01-24"/>
    <x v="0"/>
  </r>
  <r>
    <d v="2023-01-25T00:00:00"/>
    <n v="54"/>
    <n v="61.51"/>
    <n v="61.62"/>
    <n v="45.28"/>
    <s v="22/01/2023"/>
    <x v="10"/>
    <n v="1"/>
    <n v="25"/>
    <s v="01-25"/>
    <x v="0"/>
  </r>
  <r>
    <d v="2023-01-26T00:00:00"/>
    <n v="41"/>
    <n v="59.23"/>
    <n v="59.3"/>
    <n v="41.04"/>
    <s v="22/01/2023"/>
    <x v="10"/>
    <n v="1"/>
    <n v="26"/>
    <s v="01-26"/>
    <x v="0"/>
  </r>
  <r>
    <d v="2023-01-27T00:00:00"/>
    <n v="60"/>
    <n v="61.36"/>
    <n v="61.38"/>
    <n v="37.9"/>
    <s v="22/01/2023"/>
    <x v="10"/>
    <n v="1"/>
    <n v="27"/>
    <s v="01-27"/>
    <x v="0"/>
  </r>
  <r>
    <d v="2023-01-28T00:00:00"/>
    <n v="52"/>
    <n v="61.82"/>
    <n v="61.89"/>
    <n v="43.87"/>
    <s v="22/01/2023"/>
    <x v="10"/>
    <n v="1"/>
    <n v="28"/>
    <s v="01-28"/>
    <x v="0"/>
  </r>
  <r>
    <d v="2023-01-29T00:00:00"/>
    <n v="51"/>
    <n v="60.75"/>
    <n v="60.78"/>
    <n v="39.08"/>
    <s v="29/01/2023"/>
    <x v="10"/>
    <n v="1"/>
    <n v="29"/>
    <s v="01-29"/>
    <x v="0"/>
  </r>
  <r>
    <d v="2023-01-30T00:00:00"/>
    <n v="65"/>
    <n v="64.52"/>
    <n v="64.52"/>
    <n v="26.44"/>
    <s v="29/01/2023"/>
    <x v="10"/>
    <n v="1"/>
    <n v="30"/>
    <s v="01-30"/>
    <x v="1"/>
  </r>
  <r>
    <d v="2023-01-31T00:00:00"/>
    <n v="36"/>
    <n v="58.99"/>
    <n v="59.47"/>
    <n v="46.93"/>
    <s v="29/01/2023"/>
    <x v="10"/>
    <n v="1"/>
    <n v="31"/>
    <s v="01-31"/>
    <x v="0"/>
  </r>
  <r>
    <d v="2023-02-01T00:00:00"/>
    <n v="61"/>
    <n v="63.64"/>
    <n v="63.67"/>
    <n v="42.39"/>
    <s v="29/01/2023"/>
    <x v="10"/>
    <n v="2"/>
    <n v="1"/>
    <s v="02-01"/>
    <x v="0"/>
  </r>
  <r>
    <d v="2023-02-02T00:00:00"/>
    <n v="58"/>
    <n v="62.59"/>
    <n v="62.59"/>
    <n v="0"/>
    <s v="29/01/2023"/>
    <x v="10"/>
    <n v="2"/>
    <n v="2"/>
    <s v="02-02"/>
    <x v="0"/>
  </r>
  <r>
    <d v="2023-02-03T00:00:00"/>
    <n v="84"/>
    <n v="65.92"/>
    <n v="66.099999999999994"/>
    <n v="50.47"/>
    <s v="29/01/2023"/>
    <x v="10"/>
    <n v="2"/>
    <n v="3"/>
    <s v="02-03"/>
    <x v="1"/>
  </r>
  <r>
    <d v="2023-02-04T00:00:00"/>
    <n v="49"/>
    <n v="59.82"/>
    <n v="59.82"/>
    <n v="0"/>
    <s v="29/01/2023"/>
    <x v="10"/>
    <n v="2"/>
    <n v="4"/>
    <s v="02-04"/>
    <x v="0"/>
  </r>
  <r>
    <d v="2023-02-05T00:00:00"/>
    <n v="61"/>
    <n v="59.69"/>
    <n v="59.69"/>
    <n v="0"/>
    <s v="05/02/2023"/>
    <x v="10"/>
    <n v="2"/>
    <n v="5"/>
    <s v="02-05"/>
    <x v="1"/>
  </r>
  <r>
    <d v="2023-02-06T00:00:00"/>
    <n v="77"/>
    <n v="62.76"/>
    <n v="62.84"/>
    <n v="45.29"/>
    <s v="05/02/2023"/>
    <x v="10"/>
    <n v="2"/>
    <n v="6"/>
    <s v="02-06"/>
    <x v="1"/>
  </r>
  <r>
    <d v="2023-02-07T00:00:00"/>
    <n v="46"/>
    <n v="59.42"/>
    <n v="59.42"/>
    <n v="0"/>
    <s v="05/02/2023"/>
    <x v="10"/>
    <n v="2"/>
    <n v="7"/>
    <s v="02-07"/>
    <x v="0"/>
  </r>
  <r>
    <d v="2023-02-08T00:00:00"/>
    <n v="70"/>
    <n v="64.260000000000005"/>
    <n v="64.260000000000005"/>
    <n v="0"/>
    <s v="05/02/2023"/>
    <x v="10"/>
    <n v="2"/>
    <n v="8"/>
    <s v="02-08"/>
    <x v="1"/>
  </r>
  <r>
    <d v="2023-02-09T00:00:00"/>
    <n v="42"/>
    <n v="58.01"/>
    <n v="58.02"/>
    <n v="31.6"/>
    <s v="05/02/2023"/>
    <x v="10"/>
    <n v="2"/>
    <n v="9"/>
    <s v="02-09"/>
    <x v="0"/>
  </r>
  <r>
    <d v="2023-02-10T00:00:00"/>
    <n v="91"/>
    <n v="65.38"/>
    <n v="65.38"/>
    <n v="0"/>
    <s v="05/02/2023"/>
    <x v="10"/>
    <n v="2"/>
    <n v="10"/>
    <s v="02-10"/>
    <x v="1"/>
  </r>
  <r>
    <d v="2023-02-11T00:00:00"/>
    <n v="54"/>
    <n v="60.04"/>
    <n v="60.04"/>
    <n v="0"/>
    <s v="05/02/2023"/>
    <x v="10"/>
    <n v="2"/>
    <n v="11"/>
    <s v="02-11"/>
    <x v="0"/>
  </r>
  <r>
    <d v="2023-02-12T00:00:00"/>
    <n v="48"/>
    <n v="58.88"/>
    <n v="58.88"/>
    <n v="0"/>
    <s v="12/02/2023"/>
    <x v="10"/>
    <n v="2"/>
    <n v="12"/>
    <s v="02-12"/>
    <x v="0"/>
  </r>
  <r>
    <d v="2023-02-13T00:00:00"/>
    <n v="69"/>
    <n v="64.27"/>
    <n v="64.290000000000006"/>
    <n v="35.049999999999997"/>
    <s v="12/02/2023"/>
    <x v="10"/>
    <n v="2"/>
    <n v="13"/>
    <s v="02-13"/>
    <x v="1"/>
  </r>
  <r>
    <d v="2023-02-14T00:00:00"/>
    <n v="47"/>
    <n v="60.2"/>
    <n v="60.2"/>
    <n v="0"/>
    <s v="12/02/2023"/>
    <x v="10"/>
    <n v="2"/>
    <n v="14"/>
    <s v="02-14"/>
    <x v="0"/>
  </r>
  <r>
    <d v="2023-02-15T00:00:00"/>
    <n v="64"/>
    <n v="60.69"/>
    <n v="60.73"/>
    <n v="40.11"/>
    <s v="12/02/2023"/>
    <x v="10"/>
    <n v="2"/>
    <n v="15"/>
    <s v="02-15"/>
    <x v="1"/>
  </r>
  <r>
    <d v="2023-02-16T00:00:00"/>
    <m/>
    <m/>
    <m/>
    <m/>
    <s v="12/02/2023"/>
    <x v="10"/>
    <n v="2"/>
    <n v="16"/>
    <s v="02-16"/>
    <x v="2"/>
  </r>
  <r>
    <d v="2023-02-17T00:00:00"/>
    <m/>
    <m/>
    <m/>
    <m/>
    <s v="12/02/2023"/>
    <x v="10"/>
    <n v="2"/>
    <n v="17"/>
    <s v="02-17"/>
    <x v="2"/>
  </r>
  <r>
    <d v="2023-02-18T00:00:00"/>
    <n v="52"/>
    <n v="60.66"/>
    <n v="60.67"/>
    <n v="35.33"/>
    <s v="12/02/2023"/>
    <x v="10"/>
    <n v="2"/>
    <n v="18"/>
    <s v="02-18"/>
    <x v="0"/>
  </r>
  <r>
    <d v="2023-02-19T00:00:00"/>
    <n v="58"/>
    <n v="60.71"/>
    <n v="60.71"/>
    <n v="0"/>
    <s v="19/02/2023"/>
    <x v="10"/>
    <n v="2"/>
    <n v="19"/>
    <s v="02-19"/>
    <x v="0"/>
  </r>
  <r>
    <d v="2023-02-20T00:00:00"/>
    <n v="85"/>
    <n v="65.13"/>
    <n v="65.13"/>
    <n v="0"/>
    <s v="19/02/2023"/>
    <x v="10"/>
    <n v="2"/>
    <n v="20"/>
    <s v="02-20"/>
    <x v="1"/>
  </r>
  <r>
    <d v="2023-02-21T00:00:00"/>
    <n v="47"/>
    <n v="60.36"/>
    <n v="60.36"/>
    <n v="0"/>
    <s v="19/02/2023"/>
    <x v="10"/>
    <n v="2"/>
    <n v="21"/>
    <s v="02-21"/>
    <x v="0"/>
  </r>
  <r>
    <d v="2023-02-22T00:00:00"/>
    <n v="52"/>
    <n v="60.24"/>
    <n v="60.38"/>
    <n v="45.36"/>
    <s v="19/02/2023"/>
    <x v="10"/>
    <n v="2"/>
    <n v="22"/>
    <s v="02-22"/>
    <x v="0"/>
  </r>
  <r>
    <d v="2023-02-23T00:00:00"/>
    <n v="38"/>
    <n v="59.1"/>
    <n v="59.13"/>
    <n v="37.950000000000003"/>
    <s v="19/02/2023"/>
    <x v="10"/>
    <n v="2"/>
    <n v="23"/>
    <s v="02-23"/>
    <x v="0"/>
  </r>
  <r>
    <d v="2023-02-24T00:00:00"/>
    <n v="84"/>
    <n v="65.150000000000006"/>
    <n v="65.16"/>
    <n v="35.26"/>
    <s v="19/02/2023"/>
    <x v="10"/>
    <n v="2"/>
    <n v="24"/>
    <s v="02-24"/>
    <x v="1"/>
  </r>
  <r>
    <d v="2023-02-25T00:00:00"/>
    <n v="50"/>
    <n v="61.02"/>
    <n v="61.02"/>
    <n v="33.56"/>
    <s v="19/02/2023"/>
    <x v="10"/>
    <n v="2"/>
    <n v="25"/>
    <s v="02-25"/>
    <x v="0"/>
  </r>
  <r>
    <d v="2023-02-26T00:00:00"/>
    <n v="79"/>
    <n v="61.56"/>
    <n v="61.77"/>
    <n v="48.57"/>
    <s v="26/02/2023"/>
    <x v="10"/>
    <n v="2"/>
    <n v="26"/>
    <s v="02-26"/>
    <x v="1"/>
  </r>
  <r>
    <d v="2023-02-27T00:00:00"/>
    <n v="84"/>
    <n v="65.010000000000005"/>
    <n v="65.010000000000005"/>
    <n v="0"/>
    <s v="26/02/2023"/>
    <x v="10"/>
    <n v="2"/>
    <n v="27"/>
    <s v="02-27"/>
    <x v="1"/>
  </r>
  <r>
    <d v="2023-02-28T00:00:00"/>
    <n v="60"/>
    <n v="64.069999999999993"/>
    <n v="64.41"/>
    <n v="53.15"/>
    <s v="26/02/2023"/>
    <x v="10"/>
    <n v="2"/>
    <n v="28"/>
    <s v="02-28"/>
    <x v="0"/>
  </r>
  <r>
    <d v="2023-03-01T00:00:00"/>
    <n v="71"/>
    <n v="66.94"/>
    <n v="66.94"/>
    <n v="29.14"/>
    <s v="26/02/2023"/>
    <x v="10"/>
    <n v="3"/>
    <n v="1"/>
    <s v="03-01"/>
    <x v="1"/>
  </r>
  <r>
    <d v="2023-03-02T00:00:00"/>
    <n v="68"/>
    <n v="68.34"/>
    <n v="68.349999999999994"/>
    <n v="42.79"/>
    <s v="26/02/2023"/>
    <x v="10"/>
    <n v="3"/>
    <n v="2"/>
    <s v="03-02"/>
    <x v="0"/>
  </r>
  <r>
    <d v="2023-03-03T00:00:00"/>
    <n v="74"/>
    <n v="62.43"/>
    <n v="62.69"/>
    <n v="50.4"/>
    <s v="26/02/2023"/>
    <x v="10"/>
    <n v="3"/>
    <n v="3"/>
    <s v="03-03"/>
    <x v="1"/>
  </r>
  <r>
    <d v="2023-03-04T00:00:00"/>
    <n v="52"/>
    <n v="60.41"/>
    <n v="60.43"/>
    <n v="36.28"/>
    <s v="26/02/2023"/>
    <x v="10"/>
    <n v="3"/>
    <n v="4"/>
    <s v="03-04"/>
    <x v="0"/>
  </r>
  <r>
    <d v="2023-03-05T00:00:00"/>
    <n v="56"/>
    <n v="60.6"/>
    <n v="60.79"/>
    <n v="46.89"/>
    <s v="05/03/2023"/>
    <x v="10"/>
    <n v="3"/>
    <n v="5"/>
    <s v="03-05"/>
    <x v="0"/>
  </r>
  <r>
    <d v="2023-03-06T00:00:00"/>
    <n v="82"/>
    <n v="65.17"/>
    <n v="65.17"/>
    <n v="34.770000000000003"/>
    <s v="05/03/2023"/>
    <x v="10"/>
    <n v="3"/>
    <n v="6"/>
    <s v="03-06"/>
    <x v="1"/>
  </r>
  <r>
    <d v="2023-03-07T00:00:00"/>
    <n v="43"/>
    <n v="58.82"/>
    <n v="58.88"/>
    <n v="40.450000000000003"/>
    <s v="05/03/2023"/>
    <x v="10"/>
    <n v="3"/>
    <n v="7"/>
    <s v="03-07"/>
    <x v="0"/>
  </r>
  <r>
    <d v="2023-03-08T00:00:00"/>
    <n v="74"/>
    <n v="61.94"/>
    <n v="61.94"/>
    <n v="0"/>
    <s v="05/03/2023"/>
    <x v="10"/>
    <n v="3"/>
    <n v="8"/>
    <s v="03-08"/>
    <x v="1"/>
  </r>
  <r>
    <d v="2023-03-09T00:00:00"/>
    <n v="58"/>
    <n v="61.82"/>
    <n v="61.82"/>
    <n v="0"/>
    <s v="05/03/2023"/>
    <x v="10"/>
    <n v="3"/>
    <n v="9"/>
    <s v="03-09"/>
    <x v="0"/>
  </r>
  <r>
    <d v="2023-03-10T00:00:00"/>
    <n v="91"/>
    <n v="66.56"/>
    <n v="66.56"/>
    <n v="0"/>
    <s v="05/03/2023"/>
    <x v="10"/>
    <n v="3"/>
    <n v="10"/>
    <s v="03-10"/>
    <x v="1"/>
  </r>
  <r>
    <d v="2023-03-11T00:00:00"/>
    <n v="61"/>
    <n v="63.11"/>
    <n v="63.13"/>
    <n v="40.79"/>
    <s v="05/03/2023"/>
    <x v="10"/>
    <n v="3"/>
    <n v="11"/>
    <s v="03-11"/>
    <x v="0"/>
  </r>
  <r>
    <d v="2023-03-12T00:00:00"/>
    <n v="56"/>
    <n v="59.89"/>
    <n v="60.01"/>
    <n v="44.3"/>
    <s v="12/03/2023"/>
    <x v="10"/>
    <n v="3"/>
    <n v="12"/>
    <s v="03-12"/>
    <x v="0"/>
  </r>
  <r>
    <d v="2023-03-13T00:00:00"/>
    <n v="62"/>
    <n v="61.47"/>
    <n v="61.47"/>
    <n v="0"/>
    <s v="12/03/2023"/>
    <x v="10"/>
    <n v="3"/>
    <n v="13"/>
    <s v="03-13"/>
    <x v="1"/>
  </r>
  <r>
    <d v="2023-03-14T00:00:00"/>
    <n v="67"/>
    <n v="65.37"/>
    <n v="65.37"/>
    <n v="0"/>
    <s v="12/03/2023"/>
    <x v="10"/>
    <n v="3"/>
    <n v="14"/>
    <s v="03-14"/>
    <x v="1"/>
  </r>
  <r>
    <d v="2023-03-15T00:00:00"/>
    <n v="79"/>
    <n v="64.930000000000007"/>
    <n v="65.02"/>
    <n v="48.35"/>
    <s v="12/03/2023"/>
    <x v="10"/>
    <n v="3"/>
    <n v="15"/>
    <s v="03-15"/>
    <x v="1"/>
  </r>
  <r>
    <d v="2023-03-16T00:00:00"/>
    <n v="51"/>
    <n v="58.9"/>
    <n v="59.02"/>
    <n v="43.21"/>
    <s v="12/03/2023"/>
    <x v="10"/>
    <n v="3"/>
    <n v="16"/>
    <s v="03-16"/>
    <x v="0"/>
  </r>
  <r>
    <d v="2023-03-17T00:00:00"/>
    <n v="87"/>
    <n v="64.75"/>
    <n v="64.8"/>
    <n v="44.51"/>
    <s v="12/03/2023"/>
    <x v="10"/>
    <n v="3"/>
    <n v="17"/>
    <s v="03-17"/>
    <x v="1"/>
  </r>
  <r>
    <d v="2023-03-18T00:00:00"/>
    <n v="57"/>
    <n v="60.86"/>
    <n v="60.9"/>
    <n v="39.46"/>
    <s v="12/03/2023"/>
    <x v="10"/>
    <n v="3"/>
    <n v="18"/>
    <s v="03-18"/>
    <x v="0"/>
  </r>
  <r>
    <d v="2023-03-19T00:00:00"/>
    <n v="56"/>
    <n v="61.36"/>
    <n v="61.37"/>
    <n v="35.11"/>
    <s v="19/03/2023"/>
    <x v="10"/>
    <n v="3"/>
    <n v="19"/>
    <s v="03-19"/>
    <x v="0"/>
  </r>
  <r>
    <d v="2023-03-20T00:00:00"/>
    <n v="96"/>
    <n v="64.78"/>
    <n v="64.78"/>
    <n v="0"/>
    <s v="19/03/2023"/>
    <x v="10"/>
    <n v="3"/>
    <n v="20"/>
    <s v="03-20"/>
    <x v="1"/>
  </r>
  <r>
    <d v="2023-03-21T00:00:00"/>
    <n v="47"/>
    <n v="60.75"/>
    <n v="60.75"/>
    <n v="0"/>
    <s v="19/03/2023"/>
    <x v="10"/>
    <n v="3"/>
    <n v="21"/>
    <s v="03-21"/>
    <x v="0"/>
  </r>
  <r>
    <d v="2023-03-22T00:00:00"/>
    <n v="67"/>
    <n v="63.69"/>
    <n v="63.72"/>
    <n v="42.93"/>
    <s v="19/03/2023"/>
    <x v="10"/>
    <n v="3"/>
    <n v="22"/>
    <s v="03-22"/>
    <x v="1"/>
  </r>
  <r>
    <d v="2023-03-23T00:00:00"/>
    <n v="57"/>
    <n v="61.94"/>
    <n v="61.95"/>
    <n v="31.24"/>
    <s v="19/03/2023"/>
    <x v="10"/>
    <n v="3"/>
    <n v="23"/>
    <s v="03-23"/>
    <x v="0"/>
  </r>
  <r>
    <d v="2023-03-24T00:00:00"/>
    <n v="92"/>
    <n v="65.989999999999995"/>
    <n v="66.02"/>
    <n v="44.39"/>
    <s v="19/03/2023"/>
    <x v="10"/>
    <n v="3"/>
    <n v="24"/>
    <s v="03-24"/>
    <x v="1"/>
  </r>
  <r>
    <d v="2023-03-25T00:00:00"/>
    <n v="58"/>
    <n v="61.3"/>
    <n v="61.31"/>
    <n v="37.57"/>
    <s v="19/03/2023"/>
    <x v="10"/>
    <n v="3"/>
    <n v="25"/>
    <s v="03-25"/>
    <x v="0"/>
  </r>
  <r>
    <d v="2023-03-26T00:00:00"/>
    <n v="78"/>
    <n v="62.75"/>
    <n v="63.21"/>
    <n v="53.27"/>
    <s v="26/03/2023"/>
    <x v="10"/>
    <n v="3"/>
    <n v="26"/>
    <s v="03-26"/>
    <x v="1"/>
  </r>
  <r>
    <d v="2023-03-27T00:00:00"/>
    <n v="102"/>
    <n v="64.88"/>
    <n v="65.02"/>
    <n v="50.21"/>
    <s v="26/03/2023"/>
    <x v="10"/>
    <n v="3"/>
    <n v="27"/>
    <s v="03-27"/>
    <x v="1"/>
  </r>
  <r>
    <d v="2023-03-28T00:00:00"/>
    <n v="89"/>
    <n v="63.42"/>
    <n v="63.43"/>
    <n v="36.44"/>
    <s v="26/03/2023"/>
    <x v="10"/>
    <n v="3"/>
    <n v="28"/>
    <s v="03-28"/>
    <x v="1"/>
  </r>
  <r>
    <d v="2023-03-29T00:00:00"/>
    <n v="99"/>
    <n v="64.42"/>
    <n v="64.44"/>
    <n v="41.18"/>
    <s v="26/03/2023"/>
    <x v="10"/>
    <n v="3"/>
    <n v="29"/>
    <s v="03-29"/>
    <x v="1"/>
  </r>
  <r>
    <d v="2023-03-30T00:00:00"/>
    <n v="76"/>
    <n v="62.84"/>
    <n v="62.84"/>
    <n v="0"/>
    <s v="26/03/2023"/>
    <x v="10"/>
    <n v="3"/>
    <n v="30"/>
    <s v="03-30"/>
    <x v="1"/>
  </r>
  <r>
    <d v="2023-03-31T00:00:00"/>
    <n v="87"/>
    <n v="65.22"/>
    <n v="65.260000000000005"/>
    <n v="42.34"/>
    <s v="26/03/2023"/>
    <x v="10"/>
    <n v="3"/>
    <n v="31"/>
    <s v="03-31"/>
    <x v="1"/>
  </r>
  <r>
    <d v="2023-04-01T00:00:00"/>
    <n v="82"/>
    <n v="62.72"/>
    <n v="62.73"/>
    <n v="37.4"/>
    <s v="26/03/2023"/>
    <x v="10"/>
    <n v="4"/>
    <n v="1"/>
    <s v="04-01"/>
    <x v="1"/>
  </r>
  <r>
    <d v="2023-04-02T00:00:00"/>
    <n v="66"/>
    <n v="64.989999999999995"/>
    <n v="65"/>
    <n v="39.18"/>
    <s v="02/04/2023"/>
    <x v="10"/>
    <n v="4"/>
    <n v="2"/>
    <s v="04-02"/>
    <x v="1"/>
  </r>
  <r>
    <d v="2023-04-03T00:00:00"/>
    <n v="91"/>
    <n v="61.32"/>
    <n v="61.37"/>
    <n v="41.97"/>
    <s v="02/04/2023"/>
    <x v="10"/>
    <n v="4"/>
    <n v="3"/>
    <s v="04-03"/>
    <x v="1"/>
  </r>
  <r>
    <d v="2023-04-04T00:00:00"/>
    <n v="94"/>
    <n v="64.739999999999995"/>
    <n v="64.760000000000005"/>
    <n v="41.07"/>
    <s v="02/04/2023"/>
    <x v="10"/>
    <n v="4"/>
    <n v="4"/>
    <s v="04-04"/>
    <x v="1"/>
  </r>
  <r>
    <d v="2023-04-05T00:00:00"/>
    <n v="102"/>
    <n v="63.54"/>
    <n v="63.55"/>
    <n v="36.54"/>
    <s v="02/04/2023"/>
    <x v="10"/>
    <n v="4"/>
    <n v="5"/>
    <s v="04-05"/>
    <x v="1"/>
  </r>
  <r>
    <d v="2023-04-06T00:00:00"/>
    <n v="84"/>
    <n v="62.83"/>
    <n v="62.94"/>
    <n v="46.8"/>
    <s v="02/04/2023"/>
    <x v="10"/>
    <n v="4"/>
    <n v="6"/>
    <s v="04-06"/>
    <x v="1"/>
  </r>
  <r>
    <d v="2023-04-07T00:00:00"/>
    <m/>
    <m/>
    <m/>
    <m/>
    <s v="02/04/2023"/>
    <x v="10"/>
    <n v="4"/>
    <n v="7"/>
    <s v="04-07"/>
    <x v="2"/>
  </r>
  <r>
    <d v="2023-04-08T00:00:00"/>
    <m/>
    <m/>
    <m/>
    <m/>
    <s v="02/04/2023"/>
    <x v="10"/>
    <n v="4"/>
    <n v="8"/>
    <s v="04-08"/>
    <x v="2"/>
  </r>
  <r>
    <d v="2023-04-09T00:00:00"/>
    <m/>
    <m/>
    <m/>
    <m/>
    <s v="09/04/2023"/>
    <x v="10"/>
    <n v="4"/>
    <n v="9"/>
    <s v="04-09"/>
    <x v="2"/>
  </r>
  <r>
    <d v="2023-04-10T00:00:00"/>
    <m/>
    <m/>
    <m/>
    <m/>
    <s v="09/04/2023"/>
    <x v="10"/>
    <n v="4"/>
    <n v="10"/>
    <s v="04-10"/>
    <x v="2"/>
  </r>
  <r>
    <d v="2023-04-11T00:00:00"/>
    <m/>
    <m/>
    <m/>
    <m/>
    <s v="09/04/2023"/>
    <x v="10"/>
    <n v="4"/>
    <n v="11"/>
    <s v="04-11"/>
    <x v="2"/>
  </r>
  <r>
    <d v="2023-04-12T00:00:00"/>
    <n v="102"/>
    <n v="65.31"/>
    <n v="65.319999999999993"/>
    <n v="29.04"/>
    <s v="09/04/2023"/>
    <x v="10"/>
    <n v="4"/>
    <n v="12"/>
    <s v="04-12"/>
    <x v="1"/>
  </r>
  <r>
    <d v="2023-04-13T00:00:00"/>
    <n v="101"/>
    <n v="66.44"/>
    <n v="66.44"/>
    <n v="0"/>
    <s v="09/04/2023"/>
    <x v="10"/>
    <n v="4"/>
    <n v="13"/>
    <s v="04-13"/>
    <x v="1"/>
  </r>
  <r>
    <d v="2023-04-14T00:00:00"/>
    <n v="101"/>
    <n v="67.17"/>
    <n v="67.23"/>
    <n v="48.6"/>
    <s v="09/04/2023"/>
    <x v="10"/>
    <n v="4"/>
    <n v="14"/>
    <s v="04-14"/>
    <x v="1"/>
  </r>
  <r>
    <d v="2023-04-15T00:00:00"/>
    <n v="90"/>
    <n v="66.040000000000006"/>
    <n v="66.069999999999993"/>
    <n v="41.61"/>
    <s v="09/04/2023"/>
    <x v="10"/>
    <n v="4"/>
    <n v="15"/>
    <s v="04-15"/>
    <x v="1"/>
  </r>
  <r>
    <d v="2023-04-16T00:00:00"/>
    <n v="84"/>
    <n v="62.79"/>
    <n v="62.79"/>
    <n v="0"/>
    <s v="16/04/2023"/>
    <x v="10"/>
    <n v="4"/>
    <n v="16"/>
    <s v="04-16"/>
    <x v="1"/>
  </r>
  <r>
    <d v="2023-04-17T00:00:00"/>
    <n v="104"/>
    <n v="66.27"/>
    <n v="66.27"/>
    <n v="0"/>
    <s v="16/04/2023"/>
    <x v="10"/>
    <n v="4"/>
    <n v="17"/>
    <s v="04-17"/>
    <x v="1"/>
  </r>
  <r>
    <d v="2023-04-18T00:00:00"/>
    <n v="89"/>
    <n v="63.58"/>
    <n v="63.6"/>
    <n v="39.18"/>
    <s v="16/04/2023"/>
    <x v="10"/>
    <n v="4"/>
    <n v="18"/>
    <s v="04-18"/>
    <x v="1"/>
  </r>
  <r>
    <d v="2023-04-19T00:00:00"/>
    <n v="113"/>
    <n v="65.239999999999995"/>
    <n v="65.239999999999995"/>
    <n v="0"/>
    <s v="16/04/2023"/>
    <x v="10"/>
    <n v="4"/>
    <n v="19"/>
    <s v="04-19"/>
    <x v="1"/>
  </r>
  <r>
    <d v="2023-04-20T00:00:00"/>
    <n v="86"/>
    <n v="64.17"/>
    <n v="64.180000000000007"/>
    <n v="36.96"/>
    <s v="16/04/2023"/>
    <x v="10"/>
    <n v="4"/>
    <n v="20"/>
    <s v="04-20"/>
    <x v="1"/>
  </r>
  <r>
    <d v="2023-04-21T00:00:00"/>
    <n v="95"/>
    <n v="65.23"/>
    <n v="65.25"/>
    <n v="40.04"/>
    <s v="16/04/2023"/>
    <x v="10"/>
    <n v="4"/>
    <n v="21"/>
    <s v="04-21"/>
    <x v="1"/>
  </r>
  <r>
    <d v="2023-04-22T00:00:00"/>
    <n v="86"/>
    <n v="64.61"/>
    <n v="64.61"/>
    <n v="37"/>
    <s v="16/04/2023"/>
    <x v="10"/>
    <n v="4"/>
    <n v="22"/>
    <s v="04-22"/>
    <x v="1"/>
  </r>
  <r>
    <d v="2023-04-23T00:00:00"/>
    <n v="76"/>
    <n v="62.53"/>
    <n v="62.56"/>
    <n v="40.85"/>
    <s v="23/04/2023"/>
    <x v="10"/>
    <n v="4"/>
    <n v="23"/>
    <s v="04-23"/>
    <x v="1"/>
  </r>
  <r>
    <d v="2023-04-24T00:00:00"/>
    <n v="97"/>
    <n v="64.260000000000005"/>
    <n v="64.290000000000006"/>
    <n v="42.43"/>
    <s v="23/04/2023"/>
    <x v="10"/>
    <n v="4"/>
    <n v="24"/>
    <s v="04-24"/>
    <x v="1"/>
  </r>
  <r>
    <d v="2023-04-25T00:00:00"/>
    <n v="84"/>
    <n v="63.41"/>
    <n v="63.41"/>
    <n v="35.19"/>
    <s v="23/04/2023"/>
    <x v="10"/>
    <n v="4"/>
    <n v="25"/>
    <s v="04-25"/>
    <x v="1"/>
  </r>
  <r>
    <d v="2023-04-26T00:00:00"/>
    <n v="94"/>
    <n v="63.55"/>
    <n v="63.55"/>
    <n v="0"/>
    <s v="23/04/2023"/>
    <x v="10"/>
    <n v="4"/>
    <n v="26"/>
    <s v="04-26"/>
    <x v="1"/>
  </r>
  <r>
    <d v="2023-04-27T00:00:00"/>
    <n v="84"/>
    <n v="63.56"/>
    <n v="63.57"/>
    <n v="33.54"/>
    <s v="23/04/2023"/>
    <x v="10"/>
    <n v="4"/>
    <n v="27"/>
    <s v="04-27"/>
    <x v="1"/>
  </r>
  <r>
    <d v="2023-04-28T00:00:00"/>
    <n v="99"/>
    <n v="64.69"/>
    <n v="64.69"/>
    <n v="0"/>
    <s v="23/04/2023"/>
    <x v="10"/>
    <n v="4"/>
    <n v="28"/>
    <s v="04-28"/>
    <x v="1"/>
  </r>
  <r>
    <d v="2023-04-29T00:00:00"/>
    <n v="67"/>
    <n v="62.59"/>
    <n v="62.82"/>
    <n v="49.93"/>
    <s v="23/04/2023"/>
    <x v="10"/>
    <n v="4"/>
    <n v="29"/>
    <s v="04-29"/>
    <x v="1"/>
  </r>
  <r>
    <d v="2023-04-30T00:00:00"/>
    <n v="80"/>
    <n v="62.19"/>
    <n v="62.19"/>
    <n v="0"/>
    <s v="30/04/2023"/>
    <x v="10"/>
    <n v="4"/>
    <n v="30"/>
    <s v="04-30"/>
    <x v="1"/>
  </r>
  <r>
    <d v="2023-05-01T00:00:00"/>
    <n v="100"/>
    <n v="64.98"/>
    <n v="64.98"/>
    <n v="0"/>
    <s v="30/04/2023"/>
    <x v="10"/>
    <n v="5"/>
    <n v="1"/>
    <s v="05-01"/>
    <x v="1"/>
  </r>
  <r>
    <d v="2023-05-02T00:00:00"/>
    <n v="100"/>
    <n v="64.63"/>
    <n v="64.650000000000006"/>
    <n v="41.52"/>
    <s v="30/04/2023"/>
    <x v="10"/>
    <n v="5"/>
    <n v="2"/>
    <s v="05-02"/>
    <x v="1"/>
  </r>
  <r>
    <d v="2023-05-03T00:00:00"/>
    <n v="117"/>
    <n v="65.650000000000006"/>
    <n v="65.69"/>
    <n v="44.6"/>
    <s v="30/04/2023"/>
    <x v="10"/>
    <n v="5"/>
    <n v="3"/>
    <s v="05-03"/>
    <x v="1"/>
  </r>
  <r>
    <d v="2023-05-04T00:00:00"/>
    <n v="96"/>
    <n v="62.97"/>
    <n v="68.86"/>
    <n v="67.56"/>
    <s v="30/04/2023"/>
    <x v="10"/>
    <n v="5"/>
    <n v="4"/>
    <s v="05-04"/>
    <x v="1"/>
  </r>
  <r>
    <d v="2023-05-05T00:00:00"/>
    <n v="110"/>
    <n v="64.7"/>
    <n v="64.72"/>
    <n v="41.2"/>
    <s v="30/04/2023"/>
    <x v="10"/>
    <n v="5"/>
    <n v="5"/>
    <s v="05-05"/>
    <x v="1"/>
  </r>
  <r>
    <d v="2023-05-06T00:00:00"/>
    <n v="81"/>
    <n v="62.06"/>
    <n v="62.09"/>
    <n v="29.04"/>
    <s v="30/04/2023"/>
    <x v="10"/>
    <n v="5"/>
    <n v="6"/>
    <s v="05-06"/>
    <x v="1"/>
  </r>
  <r>
    <d v="2023-05-07T00:00:00"/>
    <n v="97"/>
    <n v="63.61"/>
    <n v="63.61"/>
    <n v="0"/>
    <s v="07/05/2023"/>
    <x v="10"/>
    <n v="5"/>
    <n v="7"/>
    <s v="05-07"/>
    <x v="1"/>
  </r>
  <r>
    <d v="2023-05-08T00:00:00"/>
    <n v="113"/>
    <n v="65.78"/>
    <n v="65.790000000000006"/>
    <n v="39.56"/>
    <s v="07/05/2023"/>
    <x v="10"/>
    <n v="5"/>
    <n v="8"/>
    <s v="05-08"/>
    <x v="1"/>
  </r>
  <r>
    <d v="2023-05-09T00:00:00"/>
    <n v="103"/>
    <n v="63.76"/>
    <n v="63.76"/>
    <n v="34.94"/>
    <s v="07/05/2023"/>
    <x v="10"/>
    <n v="5"/>
    <n v="9"/>
    <s v="05-09"/>
    <x v="1"/>
  </r>
  <r>
    <d v="2023-05-10T00:00:00"/>
    <n v="125"/>
    <n v="67.040000000000006"/>
    <n v="67.11"/>
    <n v="39.65"/>
    <s v="07/05/2023"/>
    <x v="10"/>
    <n v="5"/>
    <n v="10"/>
    <s v="05-10"/>
    <x v="1"/>
  </r>
  <r>
    <d v="2023-05-11T00:00:00"/>
    <n v="125"/>
    <n v="68.73"/>
    <n v="68.739999999999995"/>
    <n v="42.34"/>
    <s v="07/05/2023"/>
    <x v="10"/>
    <n v="5"/>
    <n v="11"/>
    <s v="05-11"/>
    <x v="1"/>
  </r>
  <r>
    <d v="2023-05-12T00:00:00"/>
    <n v="112"/>
    <n v="65.98"/>
    <n v="66.05"/>
    <n v="47.59"/>
    <s v="07/05/2023"/>
    <x v="10"/>
    <n v="5"/>
    <n v="12"/>
    <s v="05-12"/>
    <x v="1"/>
  </r>
  <r>
    <d v="2023-05-13T00:00:00"/>
    <n v="89"/>
    <n v="62.92"/>
    <n v="62.94"/>
    <n v="39.78"/>
    <s v="07/05/2023"/>
    <x v="10"/>
    <n v="5"/>
    <n v="13"/>
    <s v="05-13"/>
    <x v="1"/>
  </r>
  <r>
    <d v="2023-05-14T00:00:00"/>
    <n v="107"/>
    <n v="64.53"/>
    <n v="64.540000000000006"/>
    <n v="40.72"/>
    <s v="14/05/2023"/>
    <x v="10"/>
    <n v="5"/>
    <n v="14"/>
    <s v="05-14"/>
    <x v="1"/>
  </r>
  <r>
    <d v="2023-05-15T00:00:00"/>
    <n v="115"/>
    <n v="66.739999999999995"/>
    <n v="66.75"/>
    <n v="40.18"/>
    <s v="14/05/2023"/>
    <x v="10"/>
    <n v="5"/>
    <n v="15"/>
    <s v="05-15"/>
    <x v="1"/>
  </r>
  <r>
    <d v="2023-05-16T00:00:00"/>
    <n v="116"/>
    <n v="67.459999999999994"/>
    <n v="67.459999999999994"/>
    <n v="28.84"/>
    <s v="14/05/2023"/>
    <x v="10"/>
    <n v="5"/>
    <n v="16"/>
    <s v="05-16"/>
    <x v="1"/>
  </r>
  <r>
    <d v="2023-05-17T00:00:00"/>
    <n v="132"/>
    <n v="69.89"/>
    <n v="69.91"/>
    <n v="45.73"/>
    <s v="14/05/2023"/>
    <x v="10"/>
    <n v="5"/>
    <n v="17"/>
    <s v="05-17"/>
    <x v="1"/>
  </r>
  <r>
    <d v="2023-05-18T00:00:00"/>
    <n v="111"/>
    <n v="64.77"/>
    <n v="64.77"/>
    <n v="0"/>
    <s v="14/05/2023"/>
    <x v="10"/>
    <n v="5"/>
    <n v="18"/>
    <s v="05-18"/>
    <x v="1"/>
  </r>
  <r>
    <d v="2023-05-19T00:00:00"/>
    <n v="94"/>
    <n v="64.53"/>
    <n v="64.569999999999993"/>
    <n v="44.14"/>
    <s v="14/05/2023"/>
    <x v="10"/>
    <n v="5"/>
    <n v="19"/>
    <s v="05-19"/>
    <x v="1"/>
  </r>
  <r>
    <d v="2023-05-20T00:00:00"/>
    <n v="97"/>
    <n v="63.94"/>
    <n v="63.94"/>
    <n v="31.74"/>
    <s v="14/05/2023"/>
    <x v="10"/>
    <n v="5"/>
    <n v="20"/>
    <s v="05-20"/>
    <x v="1"/>
  </r>
  <r>
    <d v="2023-05-21T00:00:00"/>
    <n v="92"/>
    <n v="63.41"/>
    <n v="63.48"/>
    <n v="45.24"/>
    <s v="21/05/2023"/>
    <x v="10"/>
    <n v="5"/>
    <n v="21"/>
    <s v="05-21"/>
    <x v="1"/>
  </r>
  <r>
    <d v="2023-05-22T00:00:00"/>
    <n v="108"/>
    <n v="66.11"/>
    <n v="66.260000000000005"/>
    <n v="51.34"/>
    <s v="21/05/2023"/>
    <x v="10"/>
    <n v="5"/>
    <n v="22"/>
    <s v="05-22"/>
    <x v="1"/>
  </r>
  <r>
    <d v="2023-05-23T00:00:00"/>
    <n v="86"/>
    <n v="65.33"/>
    <n v="65.34"/>
    <n v="39.76"/>
    <s v="21/05/2023"/>
    <x v="10"/>
    <n v="5"/>
    <n v="23"/>
    <s v="05-23"/>
    <x v="1"/>
  </r>
  <r>
    <d v="2023-05-24T00:00:00"/>
    <n v="101"/>
    <n v="65.25"/>
    <n v="65.28"/>
    <n v="43.4"/>
    <s v="21/05/2023"/>
    <x v="10"/>
    <n v="5"/>
    <n v="24"/>
    <s v="05-24"/>
    <x v="1"/>
  </r>
  <r>
    <d v="2023-05-25T00:00:00"/>
    <n v="113"/>
    <n v="64.67"/>
    <n v="64.75"/>
    <n v="46.97"/>
    <s v="21/05/2023"/>
    <x v="10"/>
    <n v="5"/>
    <n v="25"/>
    <s v="05-25"/>
    <x v="1"/>
  </r>
  <r>
    <d v="2023-05-26T00:00:00"/>
    <n v="113"/>
    <n v="66.05"/>
    <n v="66.05"/>
    <n v="0"/>
    <s v="21/05/2023"/>
    <x v="10"/>
    <n v="5"/>
    <n v="26"/>
    <s v="05-26"/>
    <x v="1"/>
  </r>
  <r>
    <d v="2023-05-27T00:00:00"/>
    <n v="97"/>
    <n v="63.07"/>
    <n v="63.14"/>
    <n v="45.27"/>
    <s v="21/05/2023"/>
    <x v="10"/>
    <n v="5"/>
    <n v="27"/>
    <s v="05-27"/>
    <x v="1"/>
  </r>
  <r>
    <d v="2023-05-28T00:00:00"/>
    <n v="95"/>
    <n v="63.1"/>
    <n v="63.15"/>
    <n v="38"/>
    <s v="28/05/2023"/>
    <x v="10"/>
    <n v="5"/>
    <n v="28"/>
    <s v="05-28"/>
    <x v="1"/>
  </r>
  <r>
    <d v="2023-05-29T00:00:00"/>
    <n v="110"/>
    <n v="65.73"/>
    <n v="65.739999999999995"/>
    <n v="38.44"/>
    <s v="28/05/2023"/>
    <x v="10"/>
    <n v="5"/>
    <n v="29"/>
    <s v="05-29"/>
    <x v="1"/>
  </r>
  <r>
    <d v="2023-05-30T00:00:00"/>
    <n v="92"/>
    <n v="63.28"/>
    <n v="63.3"/>
    <n v="38.43"/>
    <s v="28/05/2023"/>
    <x v="10"/>
    <n v="5"/>
    <n v="30"/>
    <s v="05-30"/>
    <x v="1"/>
  </r>
  <r>
    <d v="2023-05-31T00:00:00"/>
    <n v="110"/>
    <n v="64.77"/>
    <n v="64.81"/>
    <n v="44.38"/>
    <s v="28/05/2023"/>
    <x v="10"/>
    <n v="5"/>
    <n v="31"/>
    <s v="05-31"/>
    <x v="1"/>
  </r>
  <r>
    <d v="2023-06-01T00:00:00"/>
    <n v="106"/>
    <n v="64.790000000000006"/>
    <n v="64.819999999999993"/>
    <n v="44.23"/>
    <s v="28/05/2023"/>
    <x v="10"/>
    <n v="6"/>
    <n v="1"/>
    <s v="06-01"/>
    <x v="1"/>
  </r>
  <r>
    <d v="2023-06-02T00:00:00"/>
    <n v="100"/>
    <n v="62.95"/>
    <n v="62.97"/>
    <n v="40.53"/>
    <s v="28/05/2023"/>
    <x v="10"/>
    <n v="6"/>
    <n v="2"/>
    <s v="06-02"/>
    <x v="1"/>
  </r>
  <r>
    <d v="2023-06-03T00:00:00"/>
    <n v="102"/>
    <n v="63.9"/>
    <n v="63.97"/>
    <n v="46.05"/>
    <s v="28/05/2023"/>
    <x v="10"/>
    <n v="6"/>
    <n v="3"/>
    <s v="06-03"/>
    <x v="1"/>
  </r>
  <r>
    <d v="2023-06-04T00:00:00"/>
    <n v="64"/>
    <n v="61.09"/>
    <n v="61.18"/>
    <n v="43.97"/>
    <s v="04/06/2023"/>
    <x v="10"/>
    <n v="6"/>
    <n v="4"/>
    <s v="06-04"/>
    <x v="1"/>
  </r>
  <r>
    <d v="2023-06-05T00:00:00"/>
    <n v="106"/>
    <n v="66.95"/>
    <n v="66.95"/>
    <n v="31.8"/>
    <s v="04/06/2023"/>
    <x v="10"/>
    <n v="6"/>
    <n v="5"/>
    <s v="06-05"/>
    <x v="1"/>
  </r>
  <r>
    <d v="2023-06-06T00:00:00"/>
    <n v="83"/>
    <n v="65.16"/>
    <n v="65.22"/>
    <n v="47.15"/>
    <s v="04/06/2023"/>
    <x v="10"/>
    <n v="6"/>
    <n v="6"/>
    <s v="06-06"/>
    <x v="1"/>
  </r>
  <r>
    <d v="2023-06-07T00:00:00"/>
    <n v="97"/>
    <n v="63.75"/>
    <n v="64.03"/>
    <n v="51.98"/>
    <s v="04/06/2023"/>
    <x v="10"/>
    <n v="6"/>
    <n v="7"/>
    <s v="06-07"/>
    <x v="1"/>
  </r>
  <r>
    <d v="2023-06-08T00:00:00"/>
    <n v="101"/>
    <n v="64.650000000000006"/>
    <n v="65.25"/>
    <n v="56.07"/>
    <s v="04/06/2023"/>
    <x v="10"/>
    <n v="6"/>
    <n v="8"/>
    <s v="06-08"/>
    <x v="1"/>
  </r>
  <r>
    <d v="2023-06-09T00:00:00"/>
    <n v="110"/>
    <n v="65.760000000000005"/>
    <n v="65.81"/>
    <n v="46.31"/>
    <s v="04/06/2023"/>
    <x v="10"/>
    <n v="6"/>
    <n v="9"/>
    <s v="06-09"/>
    <x v="1"/>
  </r>
  <r>
    <d v="2023-06-10T00:00:00"/>
    <n v="110"/>
    <n v="66.41"/>
    <n v="66.47"/>
    <n v="39.049999999999997"/>
    <s v="04/06/2023"/>
    <x v="10"/>
    <n v="6"/>
    <n v="10"/>
    <s v="06-10"/>
    <x v="1"/>
  </r>
  <r>
    <d v="2023-06-11T00:00:00"/>
    <n v="129"/>
    <n v="67.08"/>
    <n v="67.08"/>
    <n v="36.24"/>
    <s v="11/06/2023"/>
    <x v="10"/>
    <n v="6"/>
    <n v="11"/>
    <s v="06-11"/>
    <x v="1"/>
  </r>
  <r>
    <d v="2023-06-12T00:00:00"/>
    <n v="104"/>
    <n v="62.81"/>
    <n v="63.07"/>
    <n v="48.57"/>
    <s v="11/06/2023"/>
    <x v="10"/>
    <n v="6"/>
    <n v="12"/>
    <s v="06-12"/>
    <x v="1"/>
  </r>
  <r>
    <d v="2023-06-13T00:00:00"/>
    <n v="114"/>
    <n v="66.760000000000005"/>
    <n v="66.94"/>
    <n v="52.99"/>
    <s v="11/06/2023"/>
    <x v="10"/>
    <n v="6"/>
    <n v="13"/>
    <s v="06-13"/>
    <x v="1"/>
  </r>
  <r>
    <d v="2023-06-14T00:00:00"/>
    <n v="102"/>
    <n v="62.97"/>
    <n v="62.97"/>
    <n v="32.340000000000003"/>
    <s v="11/06/2023"/>
    <x v="10"/>
    <n v="6"/>
    <n v="14"/>
    <s v="06-14"/>
    <x v="1"/>
  </r>
  <r>
    <d v="2023-06-15T00:00:00"/>
    <n v="109"/>
    <n v="65.02"/>
    <n v="65.33"/>
    <n v="45.02"/>
    <s v="11/06/2023"/>
    <x v="10"/>
    <n v="6"/>
    <n v="15"/>
    <s v="06-15"/>
    <x v="1"/>
  </r>
  <r>
    <d v="2023-06-16T00:00:00"/>
    <n v="103"/>
    <n v="65.540000000000006"/>
    <n v="65.540000000000006"/>
    <n v="0"/>
    <s v="11/06/2023"/>
    <x v="10"/>
    <n v="6"/>
    <n v="16"/>
    <s v="06-16"/>
    <x v="1"/>
  </r>
  <r>
    <d v="2023-06-17T00:00:00"/>
    <n v="91"/>
    <n v="62.85"/>
    <n v="63.12"/>
    <n v="42.76"/>
    <s v="11/06/2023"/>
    <x v="10"/>
    <n v="6"/>
    <n v="17"/>
    <s v="06-17"/>
    <x v="1"/>
  </r>
  <r>
    <d v="2023-06-18T00:00:00"/>
    <n v="103"/>
    <n v="63.37"/>
    <n v="63.37"/>
    <n v="0"/>
    <s v="18/06/2023"/>
    <x v="10"/>
    <n v="6"/>
    <n v="18"/>
    <s v="06-18"/>
    <x v="1"/>
  </r>
  <r>
    <d v="2023-06-19T00:00:00"/>
    <n v="113"/>
    <n v="63.54"/>
    <n v="63.73"/>
    <n v="50.17"/>
    <s v="18/06/2023"/>
    <x v="10"/>
    <n v="6"/>
    <n v="19"/>
    <s v="06-19"/>
    <x v="1"/>
  </r>
  <r>
    <d v="2023-06-20T00:00:00"/>
    <n v="79"/>
    <n v="60.96"/>
    <n v="60.97"/>
    <n v="34.07"/>
    <s v="18/06/2023"/>
    <x v="10"/>
    <n v="6"/>
    <n v="20"/>
    <s v="06-20"/>
    <x v="1"/>
  </r>
  <r>
    <d v="2023-06-21T00:00:00"/>
    <n v="104"/>
    <n v="63.04"/>
    <n v="63.12"/>
    <n v="44.36"/>
    <s v="18/06/2023"/>
    <x v="10"/>
    <n v="6"/>
    <n v="21"/>
    <s v="06-21"/>
    <x v="1"/>
  </r>
  <r>
    <d v="2023-06-22T00:00:00"/>
    <n v="99"/>
    <n v="62.69"/>
    <n v="63.15"/>
    <n v="49.19"/>
    <s v="18/06/2023"/>
    <x v="10"/>
    <n v="6"/>
    <n v="22"/>
    <s v="06-22"/>
    <x v="1"/>
  </r>
  <r>
    <d v="2023-06-23T00:00:00"/>
    <n v="111"/>
    <n v="64.17"/>
    <n v="64.25"/>
    <n v="44.41"/>
    <s v="18/06/2023"/>
    <x v="10"/>
    <n v="6"/>
    <n v="23"/>
    <s v="06-23"/>
    <x v="1"/>
  </r>
  <r>
    <d v="2023-06-24T00:00:00"/>
    <n v="96"/>
    <n v="63.05"/>
    <n v="63.43"/>
    <n v="45.91"/>
    <s v="18/06/2023"/>
    <x v="10"/>
    <n v="6"/>
    <n v="24"/>
    <s v="06-24"/>
    <x v="1"/>
  </r>
  <r>
    <d v="2023-06-25T00:00:00"/>
    <n v="102"/>
    <n v="62.65"/>
    <n v="62.69"/>
    <n v="35.22"/>
    <s v="25/06/2023"/>
    <x v="10"/>
    <n v="6"/>
    <n v="25"/>
    <s v="06-25"/>
    <x v="1"/>
  </r>
  <r>
    <d v="2023-06-26T00:00:00"/>
    <n v="109"/>
    <n v="62.53"/>
    <n v="62.54"/>
    <n v="31.61"/>
    <s v="25/06/2023"/>
    <x v="10"/>
    <n v="6"/>
    <n v="26"/>
    <s v="06-26"/>
    <x v="1"/>
  </r>
  <r>
    <d v="2023-06-27T00:00:00"/>
    <n v="102"/>
    <n v="62.81"/>
    <n v="63.06"/>
    <n v="50.54"/>
    <s v="25/06/2023"/>
    <x v="10"/>
    <n v="6"/>
    <n v="27"/>
    <s v="06-27"/>
    <x v="1"/>
  </r>
  <r>
    <d v="2023-06-28T00:00:00"/>
    <n v="110"/>
    <n v="62.28"/>
    <n v="62.29"/>
    <n v="35.369999999999997"/>
    <s v="25/06/2023"/>
    <x v="10"/>
    <n v="6"/>
    <n v="28"/>
    <s v="06-28"/>
    <x v="1"/>
  </r>
  <r>
    <d v="2023-06-29T00:00:00"/>
    <n v="107"/>
    <n v="62.04"/>
    <n v="62.8"/>
    <n v="52.29"/>
    <s v="25/06/2023"/>
    <x v="10"/>
    <n v="6"/>
    <n v="29"/>
    <s v="06-29"/>
    <x v="1"/>
  </r>
  <r>
    <d v="2023-06-30T00:00:00"/>
    <n v="99"/>
    <n v="63.54"/>
    <n v="63.59"/>
    <n v="44.04"/>
    <s v="25/06/2023"/>
    <x v="10"/>
    <n v="6"/>
    <n v="30"/>
    <s v="06-30"/>
    <x v="1"/>
  </r>
  <r>
    <d v="2023-07-01T00:00:00"/>
    <n v="97"/>
    <n v="64.14"/>
    <n v="64.14"/>
    <n v="0"/>
    <s v="25/06/2023"/>
    <x v="10"/>
    <n v="7"/>
    <n v="1"/>
    <s v="07-01"/>
    <x v="1"/>
  </r>
  <r>
    <d v="2023-07-02T00:00:00"/>
    <n v="109"/>
    <n v="63.65"/>
    <n v="63.65"/>
    <n v="32.44"/>
    <s v="02/07/2023"/>
    <x v="10"/>
    <n v="7"/>
    <n v="2"/>
    <s v="07-02"/>
    <x v="1"/>
  </r>
  <r>
    <d v="2023-07-03T00:00:00"/>
    <n v="100"/>
    <n v="63.58"/>
    <n v="63.76"/>
    <n v="50"/>
    <s v="02/07/2023"/>
    <x v="10"/>
    <n v="7"/>
    <n v="3"/>
    <s v="07-03"/>
    <x v="1"/>
  </r>
  <r>
    <d v="2023-07-04T00:00:00"/>
    <n v="92"/>
    <n v="62.32"/>
    <n v="62.35"/>
    <n v="39.68"/>
    <s v="02/07/2023"/>
    <x v="10"/>
    <n v="7"/>
    <n v="4"/>
    <s v="07-04"/>
    <x v="1"/>
  </r>
  <r>
    <d v="2023-07-05T00:00:00"/>
    <n v="104"/>
    <n v="63.2"/>
    <n v="63.43"/>
    <n v="49.67"/>
    <s v="02/07/2023"/>
    <x v="10"/>
    <n v="7"/>
    <n v="5"/>
    <s v="07-05"/>
    <x v="1"/>
  </r>
  <r>
    <d v="2023-07-06T00:00:00"/>
    <n v="110"/>
    <n v="63.16"/>
    <n v="63.41"/>
    <n v="50.75"/>
    <s v="02/07/2023"/>
    <x v="10"/>
    <n v="7"/>
    <n v="6"/>
    <s v="07-06"/>
    <x v="1"/>
  </r>
  <r>
    <d v="2023-07-07T00:00:00"/>
    <n v="93"/>
    <n v="62.58"/>
    <n v="62.75"/>
    <n v="42.25"/>
    <s v="02/07/2023"/>
    <x v="10"/>
    <n v="7"/>
    <n v="7"/>
    <s v="07-07"/>
    <x v="1"/>
  </r>
  <r>
    <d v="2023-07-08T00:00:00"/>
    <n v="98"/>
    <n v="62.59"/>
    <n v="62.59"/>
    <n v="0"/>
    <s v="02/07/2023"/>
    <x v="10"/>
    <n v="7"/>
    <n v="8"/>
    <s v="07-08"/>
    <x v="1"/>
  </r>
  <r>
    <d v="2023-07-09T00:00:00"/>
    <n v="106"/>
    <n v="63.63"/>
    <n v="63.64"/>
    <n v="31.85"/>
    <s v="09/07/2023"/>
    <x v="10"/>
    <n v="7"/>
    <n v="9"/>
    <s v="07-09"/>
    <x v="1"/>
  </r>
  <r>
    <d v="2023-07-10T00:00:00"/>
    <n v="114"/>
    <n v="62.76"/>
    <n v="62.77"/>
    <n v="35.24"/>
    <s v="09/07/2023"/>
    <x v="10"/>
    <n v="7"/>
    <n v="10"/>
    <s v="07-10"/>
    <x v="1"/>
  </r>
  <r>
    <d v="2023-07-11T00:00:00"/>
    <n v="94"/>
    <n v="62.63"/>
    <n v="62.64"/>
    <n v="37.35"/>
    <s v="09/07/2023"/>
    <x v="10"/>
    <n v="7"/>
    <n v="11"/>
    <s v="07-11"/>
    <x v="1"/>
  </r>
  <r>
    <d v="2023-07-12T00:00:00"/>
    <n v="94"/>
    <n v="62.62"/>
    <n v="62.66"/>
    <n v="42.06"/>
    <s v="09/07/2023"/>
    <x v="10"/>
    <n v="7"/>
    <n v="12"/>
    <s v="07-12"/>
    <x v="1"/>
  </r>
  <r>
    <d v="2023-07-13T00:00:00"/>
    <n v="112"/>
    <n v="65.37"/>
    <n v="65.58"/>
    <n v="52.33"/>
    <s v="09/07/2023"/>
    <x v="10"/>
    <n v="7"/>
    <n v="13"/>
    <s v="07-13"/>
    <x v="1"/>
  </r>
  <r>
    <d v="2023-07-14T00:00:00"/>
    <n v="99"/>
    <n v="62.71"/>
    <n v="62.86"/>
    <n v="48.13"/>
    <s v="09/07/2023"/>
    <x v="10"/>
    <n v="7"/>
    <n v="14"/>
    <s v="07-14"/>
    <x v="1"/>
  </r>
  <r>
    <d v="2023-07-15T00:00:00"/>
    <n v="58"/>
    <n v="60.63"/>
    <n v="60.64"/>
    <n v="28.44"/>
    <s v="09/07/2023"/>
    <x v="10"/>
    <n v="7"/>
    <n v="15"/>
    <s v="07-15"/>
    <x v="0"/>
  </r>
  <r>
    <d v="2023-07-16T00:00:00"/>
    <n v="107"/>
    <n v="63.33"/>
    <n v="63.34"/>
    <n v="33.24"/>
    <s v="16/07/2023"/>
    <x v="10"/>
    <n v="7"/>
    <n v="16"/>
    <s v="07-16"/>
    <x v="1"/>
  </r>
  <r>
    <d v="2023-07-17T00:00:00"/>
    <n v="103"/>
    <n v="63.26"/>
    <n v="63.27"/>
    <n v="36.4"/>
    <s v="16/07/2023"/>
    <x v="10"/>
    <n v="7"/>
    <n v="17"/>
    <s v="07-17"/>
    <x v="1"/>
  </r>
  <r>
    <d v="2023-07-18T00:00:00"/>
    <n v="97"/>
    <n v="62.8"/>
    <n v="63.01"/>
    <n v="49.8"/>
    <s v="16/07/2023"/>
    <x v="10"/>
    <n v="7"/>
    <n v="18"/>
    <s v="07-18"/>
    <x v="1"/>
  </r>
  <r>
    <d v="2023-07-19T00:00:00"/>
    <n v="107"/>
    <n v="64.3"/>
    <n v="64.31"/>
    <n v="40.270000000000003"/>
    <s v="16/07/2023"/>
    <x v="10"/>
    <n v="7"/>
    <n v="19"/>
    <s v="07-19"/>
    <x v="1"/>
  </r>
  <r>
    <d v="2023-07-20T00:00:00"/>
    <n v="104"/>
    <n v="64.63"/>
    <n v="64.989999999999995"/>
    <n v="53.93"/>
    <s v="16/07/2023"/>
    <x v="10"/>
    <n v="7"/>
    <n v="20"/>
    <s v="07-20"/>
    <x v="1"/>
  </r>
  <r>
    <d v="2023-07-21T00:00:00"/>
    <n v="127"/>
    <n v="63.57"/>
    <n v="63.85"/>
    <n v="51.88"/>
    <s v="16/07/2023"/>
    <x v="10"/>
    <n v="7"/>
    <n v="21"/>
    <s v="07-21"/>
    <x v="1"/>
  </r>
  <r>
    <d v="2023-07-22T00:00:00"/>
    <n v="96"/>
    <n v="63.65"/>
    <n v="63.97"/>
    <n v="52.15"/>
    <s v="16/07/2023"/>
    <x v="10"/>
    <n v="7"/>
    <n v="22"/>
    <s v="07-22"/>
    <x v="1"/>
  </r>
  <r>
    <d v="2023-07-23T00:00:00"/>
    <n v="113"/>
    <n v="64.25"/>
    <n v="64.3"/>
    <n v="44.56"/>
    <s v="23/07/2023"/>
    <x v="10"/>
    <n v="7"/>
    <n v="23"/>
    <s v="07-23"/>
    <x v="1"/>
  </r>
  <r>
    <d v="2023-07-24T00:00:00"/>
    <n v="112"/>
    <n v="63.86"/>
    <n v="64.78"/>
    <n v="57.55"/>
    <s v="23/07/2023"/>
    <x v="10"/>
    <n v="7"/>
    <n v="24"/>
    <s v="07-24"/>
    <x v="1"/>
  </r>
  <r>
    <d v="2023-07-25T00:00:00"/>
    <n v="104"/>
    <n v="63.7"/>
    <n v="63.92"/>
    <n v="50.87"/>
    <s v="23/07/2023"/>
    <x v="10"/>
    <n v="7"/>
    <n v="25"/>
    <s v="07-25"/>
    <x v="1"/>
  </r>
  <r>
    <d v="2023-07-26T00:00:00"/>
    <n v="108"/>
    <n v="64.2"/>
    <n v="64.7"/>
    <n v="55.06"/>
    <s v="23/07/2023"/>
    <x v="10"/>
    <n v="7"/>
    <n v="26"/>
    <s v="07-26"/>
    <x v="1"/>
  </r>
  <r>
    <d v="2023-07-27T00:00:00"/>
    <n v="103"/>
    <n v="62.85"/>
    <n v="63.53"/>
    <n v="55.13"/>
    <s v="23/07/2023"/>
    <x v="10"/>
    <n v="7"/>
    <n v="27"/>
    <s v="07-27"/>
    <x v="1"/>
  </r>
  <r>
    <d v="2023-07-28T00:00:00"/>
    <n v="99"/>
    <n v="63.29"/>
    <n v="63.59"/>
    <n v="51.82"/>
    <s v="23/07/2023"/>
    <x v="10"/>
    <n v="7"/>
    <n v="28"/>
    <s v="07-28"/>
    <x v="1"/>
  </r>
  <r>
    <d v="2023-07-29T00:00:00"/>
    <n v="115"/>
    <n v="63.86"/>
    <n v="63.95"/>
    <n v="47.37"/>
    <s v="23/07/2023"/>
    <x v="10"/>
    <n v="7"/>
    <n v="29"/>
    <s v="07-29"/>
    <x v="1"/>
  </r>
  <r>
    <d v="2023-07-30T00:00:00"/>
    <n v="120"/>
    <n v="66.69"/>
    <n v="66.69"/>
    <n v="30.54"/>
    <s v="30/07/2023"/>
    <x v="10"/>
    <n v="7"/>
    <n v="30"/>
    <s v="07-30"/>
    <x v="1"/>
  </r>
  <r>
    <d v="2023-07-31T00:00:00"/>
    <n v="108"/>
    <n v="62.87"/>
    <n v="63"/>
    <n v="47.69"/>
    <s v="30/07/2023"/>
    <x v="10"/>
    <n v="7"/>
    <n v="31"/>
    <s v="07-31"/>
    <x v="1"/>
  </r>
  <r>
    <d v="2023-08-01T00:00:00"/>
    <n v="105"/>
    <n v="63.9"/>
    <n v="63.9"/>
    <n v="35.200000000000003"/>
    <s v="30/07/2023"/>
    <x v="10"/>
    <n v="8"/>
    <n v="1"/>
    <s v="08-01"/>
    <x v="1"/>
  </r>
  <r>
    <d v="2023-08-02T00:00:00"/>
    <n v="98"/>
    <n v="63.2"/>
    <n v="63.2"/>
    <n v="37.200000000000003"/>
    <s v="30/07/2023"/>
    <x v="10"/>
    <n v="8"/>
    <n v="2"/>
    <s v="08-02"/>
    <x v="1"/>
  </r>
  <r>
    <d v="2023-08-03T00:00:00"/>
    <n v="104"/>
    <n v="63.7"/>
    <n v="63.7"/>
    <n v="44.7"/>
    <s v="30/07/2023"/>
    <x v="10"/>
    <n v="8"/>
    <n v="3"/>
    <s v="08-03"/>
    <x v="1"/>
  </r>
  <r>
    <d v="2023-08-04T00:00:00"/>
    <n v="105"/>
    <n v="64.5"/>
    <n v="64.599999999999994"/>
    <n v="44.3"/>
    <s v="30/07/2023"/>
    <x v="10"/>
    <n v="8"/>
    <n v="4"/>
    <s v="08-04"/>
    <x v="1"/>
  </r>
  <r>
    <d v="2023-08-05T00:00:00"/>
    <n v="114"/>
    <n v="68.400000000000006"/>
    <n v="68.400000000000006"/>
    <n v="28.1"/>
    <s v="30/07/2023"/>
    <x v="10"/>
    <n v="8"/>
    <n v="5"/>
    <s v="08-05"/>
    <x v="1"/>
  </r>
  <r>
    <d v="2023-08-06T00:00:00"/>
    <n v="113"/>
    <n v="64.400000000000006"/>
    <n v="64.400000000000006"/>
    <n v="37.9"/>
    <s v="06/08/2023"/>
    <x v="10"/>
    <n v="8"/>
    <n v="6"/>
    <s v="08-06"/>
    <x v="1"/>
  </r>
  <r>
    <d v="2023-08-07T00:00:00"/>
    <n v="105"/>
    <n v="63.6"/>
    <n v="63.7"/>
    <n v="47.1"/>
    <s v="06/08/2023"/>
    <x v="10"/>
    <n v="8"/>
    <n v="7"/>
    <s v="08-07"/>
    <x v="1"/>
  </r>
  <r>
    <d v="2023-08-08T00:00:00"/>
    <n v="91"/>
    <n v="63.1"/>
    <n v="63.1"/>
    <n v="33"/>
    <s v="06/08/2023"/>
    <x v="10"/>
    <n v="8"/>
    <n v="8"/>
    <s v="08-08"/>
    <x v="1"/>
  </r>
  <r>
    <d v="2023-08-09T00:00:00"/>
    <n v="95"/>
    <n v="62.9"/>
    <n v="63"/>
    <n v="49"/>
    <s v="06/08/2023"/>
    <x v="10"/>
    <n v="8"/>
    <n v="9"/>
    <s v="08-09"/>
    <x v="1"/>
  </r>
  <r>
    <d v="2023-08-10T00:00:00"/>
    <n v="106"/>
    <n v="63.1"/>
    <n v="63.1"/>
    <n v="34.200000000000003"/>
    <s v="06/08/2023"/>
    <x v="10"/>
    <n v="8"/>
    <n v="10"/>
    <s v="08-10"/>
    <x v="1"/>
  </r>
  <r>
    <d v="2023-08-11T00:00:00"/>
    <n v="105"/>
    <n v="64.8"/>
    <n v="64.900000000000006"/>
    <n v="47.5"/>
    <s v="06/08/2023"/>
    <x v="10"/>
    <n v="8"/>
    <n v="11"/>
    <s v="08-11"/>
    <x v="1"/>
  </r>
  <r>
    <d v="2023-08-12T00:00:00"/>
    <n v="99"/>
    <n v="63.3"/>
    <n v="63.3"/>
    <n v="39.200000000000003"/>
    <s v="06/08/2023"/>
    <x v="10"/>
    <n v="8"/>
    <n v="12"/>
    <s v="08-12"/>
    <x v="1"/>
  </r>
  <r>
    <d v="2023-08-13T00:00:00"/>
    <n v="109"/>
    <n v="63.6"/>
    <n v="63.6"/>
    <n v="0"/>
    <s v="13/08/2023"/>
    <x v="10"/>
    <n v="8"/>
    <n v="13"/>
    <s v="08-13"/>
    <x v="1"/>
  </r>
  <r>
    <d v="2023-08-14T00:00:00"/>
    <n v="98"/>
    <n v="62.7"/>
    <n v="62.7"/>
    <n v="0"/>
    <s v="13/08/2023"/>
    <x v="10"/>
    <n v="8"/>
    <n v="14"/>
    <s v="08-14"/>
    <x v="1"/>
  </r>
  <r>
    <d v="2023-08-15T00:00:00"/>
    <n v="86"/>
    <n v="62.5"/>
    <n v="62.5"/>
    <n v="28.6"/>
    <s v="13/08/2023"/>
    <x v="10"/>
    <n v="8"/>
    <n v="15"/>
    <s v="08-15"/>
    <x v="1"/>
  </r>
  <r>
    <d v="2023-08-16T00:00:00"/>
    <n v="85"/>
    <n v="62.5"/>
    <n v="62.5"/>
    <n v="27.3"/>
    <s v="13/08/2023"/>
    <x v="10"/>
    <n v="8"/>
    <n v="16"/>
    <s v="08-16"/>
    <x v="1"/>
  </r>
  <r>
    <d v="2023-08-17T00:00:00"/>
    <n v="97"/>
    <n v="63.3"/>
    <n v="63.3"/>
    <n v="30.9"/>
    <s v="13/08/2023"/>
    <x v="10"/>
    <n v="8"/>
    <n v="17"/>
    <s v="08-17"/>
    <x v="1"/>
  </r>
  <r>
    <d v="2023-08-18T00:00:00"/>
    <n v="100"/>
    <n v="63.1"/>
    <n v="63.1"/>
    <n v="38.5"/>
    <s v="13/08/2023"/>
    <x v="10"/>
    <n v="8"/>
    <n v="18"/>
    <s v="08-18"/>
    <x v="1"/>
  </r>
  <r>
    <d v="2023-08-19T00:00:00"/>
    <n v="95"/>
    <n v="62.9"/>
    <n v="62.9"/>
    <n v="40"/>
    <s v="13/08/2023"/>
    <x v="10"/>
    <n v="8"/>
    <n v="19"/>
    <s v="08-19"/>
    <x v="1"/>
  </r>
  <r>
    <d v="2023-08-20T00:00:00"/>
    <n v="106"/>
    <n v="63.2"/>
    <n v="63.2"/>
    <n v="0"/>
    <s v="20/08/2023"/>
    <x v="10"/>
    <n v="8"/>
    <n v="20"/>
    <s v="08-20"/>
    <x v="1"/>
  </r>
  <r>
    <d v="2023-08-21T00:00:00"/>
    <n v="105"/>
    <n v="63.1"/>
    <n v="63.1"/>
    <n v="38.299999999999997"/>
    <s v="20/08/2023"/>
    <x v="10"/>
    <n v="8"/>
    <n v="21"/>
    <s v="08-21"/>
    <x v="1"/>
  </r>
  <r>
    <d v="2023-08-22T00:00:00"/>
    <n v="99"/>
    <n v="62.4"/>
    <n v="62.4"/>
    <n v="0"/>
    <s v="20/08/2023"/>
    <x v="10"/>
    <n v="8"/>
    <n v="22"/>
    <s v="08-22"/>
    <x v="1"/>
  </r>
  <r>
    <d v="2023-08-23T00:00:00"/>
    <n v="101"/>
    <n v="61.9"/>
    <n v="62"/>
    <n v="45.2"/>
    <s v="20/08/2023"/>
    <x v="10"/>
    <n v="8"/>
    <n v="23"/>
    <s v="08-23"/>
    <x v="1"/>
  </r>
  <r>
    <d v="2023-08-24T00:00:00"/>
    <n v="98"/>
    <n v="61.6"/>
    <n v="61.6"/>
    <n v="0"/>
    <s v="20/08/2023"/>
    <x v="10"/>
    <n v="8"/>
    <n v="24"/>
    <s v="08-24"/>
    <x v="1"/>
  </r>
  <r>
    <d v="2023-08-25T00:00:00"/>
    <n v="99"/>
    <n v="62.2"/>
    <n v="62.2"/>
    <n v="0"/>
    <s v="20/08/2023"/>
    <x v="10"/>
    <n v="8"/>
    <n v="25"/>
    <s v="08-25"/>
    <x v="1"/>
  </r>
  <r>
    <d v="2023-08-26T00:00:00"/>
    <n v="90"/>
    <n v="62.9"/>
    <n v="62.9"/>
    <n v="0"/>
    <s v="20/08/2023"/>
    <x v="10"/>
    <n v="8"/>
    <n v="26"/>
    <s v="08-26"/>
    <x v="1"/>
  </r>
  <r>
    <d v="2023-08-27T00:00:00"/>
    <n v="101"/>
    <n v="63.1"/>
    <n v="63.1"/>
    <n v="0"/>
    <s v="27/08/2023"/>
    <x v="10"/>
    <n v="8"/>
    <n v="27"/>
    <s v="08-27"/>
    <x v="1"/>
  </r>
  <r>
    <d v="2023-08-28T00:00:00"/>
    <n v="114"/>
    <n v="64.400000000000006"/>
    <n v="64.400000000000006"/>
    <n v="30.6"/>
    <s v="27/08/2023"/>
    <x v="10"/>
    <n v="8"/>
    <n v="28"/>
    <s v="08-28"/>
    <x v="1"/>
  </r>
  <r>
    <d v="2023-08-29T00:00:00"/>
    <n v="106"/>
    <n v="67.2"/>
    <n v="67.2"/>
    <n v="37.4"/>
    <s v="27/08/2023"/>
    <x v="10"/>
    <n v="8"/>
    <n v="29"/>
    <s v="08-29"/>
    <x v="1"/>
  </r>
  <r>
    <d v="2023-08-30T00:00:00"/>
    <n v="110"/>
    <n v="67.400000000000006"/>
    <n v="67.400000000000006"/>
    <n v="38.5"/>
    <s v="27/08/2023"/>
    <x v="10"/>
    <n v="8"/>
    <n v="30"/>
    <s v="08-30"/>
    <x v="1"/>
  </r>
  <r>
    <d v="2023-08-31T00:00:00"/>
    <n v="109"/>
    <n v="63.4"/>
    <n v="63.4"/>
    <n v="34.5"/>
    <s v="27/08/2023"/>
    <x v="10"/>
    <n v="8"/>
    <n v="31"/>
    <s v="08-31"/>
    <x v="1"/>
  </r>
  <r>
    <d v="2023-09-01T00:00:00"/>
    <n v="96"/>
    <n v="63.45"/>
    <n v="63.45"/>
    <n v="0"/>
    <s v="27/08/2023"/>
    <x v="10"/>
    <n v="9"/>
    <n v="1"/>
    <s v="09-01"/>
    <x v="1"/>
  </r>
  <r>
    <d v="2023-09-02T00:00:00"/>
    <n v="102"/>
    <n v="63.58"/>
    <n v="63.58"/>
    <n v="0"/>
    <s v="27/08/2023"/>
    <x v="10"/>
    <n v="9"/>
    <n v="2"/>
    <s v="09-02"/>
    <x v="1"/>
  </r>
  <r>
    <d v="2023-09-03T00:00:00"/>
    <n v="112"/>
    <n v="64.040000000000006"/>
    <n v="64.05"/>
    <n v="33.86"/>
    <s v="03/09/2023"/>
    <x v="10"/>
    <n v="9"/>
    <n v="3"/>
    <s v="09-03"/>
    <x v="1"/>
  </r>
  <r>
    <d v="2023-09-04T00:00:00"/>
    <n v="100"/>
    <n v="61.52"/>
    <n v="61.54"/>
    <n v="37.76"/>
    <s v="03/09/2023"/>
    <x v="10"/>
    <n v="9"/>
    <n v="4"/>
    <s v="09-04"/>
    <x v="1"/>
  </r>
  <r>
    <d v="2023-09-05T00:00:00"/>
    <n v="99"/>
    <n v="61.67"/>
    <n v="61.68"/>
    <n v="37.75"/>
    <s v="03/09/2023"/>
    <x v="10"/>
    <n v="9"/>
    <n v="5"/>
    <s v="09-05"/>
    <x v="1"/>
  </r>
  <r>
    <d v="2023-09-06T00:00:00"/>
    <n v="107"/>
    <n v="62.98"/>
    <n v="63"/>
    <n v="38.950000000000003"/>
    <s v="03/09/2023"/>
    <x v="10"/>
    <n v="9"/>
    <n v="6"/>
    <s v="09-06"/>
    <x v="1"/>
  </r>
  <r>
    <d v="2023-09-07T00:00:00"/>
    <n v="115"/>
    <n v="63.49"/>
    <n v="63.5"/>
    <n v="34.97"/>
    <s v="03/09/2023"/>
    <x v="10"/>
    <n v="9"/>
    <n v="7"/>
    <s v="09-07"/>
    <x v="1"/>
  </r>
  <r>
    <d v="2023-09-08T00:00:00"/>
    <n v="80"/>
    <n v="62.41"/>
    <n v="62.45"/>
    <n v="42.37"/>
    <s v="03/09/2023"/>
    <x v="10"/>
    <n v="9"/>
    <n v="8"/>
    <s v="09-08"/>
    <x v="1"/>
  </r>
  <r>
    <d v="2023-09-09T00:00:00"/>
    <n v="101"/>
    <n v="63.58"/>
    <n v="63.6"/>
    <n v="41.3"/>
    <s v="03/09/2023"/>
    <x v="10"/>
    <n v="9"/>
    <n v="9"/>
    <s v="09-09"/>
    <x v="1"/>
  </r>
  <r>
    <d v="2023-09-10T00:00:00"/>
    <n v="105"/>
    <n v="63.61"/>
    <n v="63.63"/>
    <n v="40.479999999999997"/>
    <s v="10/09/2023"/>
    <x v="10"/>
    <n v="9"/>
    <n v="10"/>
    <s v="09-10"/>
    <x v="1"/>
  </r>
  <r>
    <d v="2023-09-11T00:00:00"/>
    <n v="106"/>
    <n v="63"/>
    <n v="63.02"/>
    <n v="39.03"/>
    <s v="10/09/2023"/>
    <x v="10"/>
    <n v="9"/>
    <n v="11"/>
    <s v="09-11"/>
    <x v="1"/>
  </r>
  <r>
    <d v="2023-09-12T00:00:00"/>
    <n v="100"/>
    <n v="62.57"/>
    <n v="62.59"/>
    <n v="39.89"/>
    <s v="10/09/2023"/>
    <x v="10"/>
    <n v="9"/>
    <n v="12"/>
    <s v="09-12"/>
    <x v="1"/>
  </r>
  <r>
    <d v="2023-09-13T00:00:00"/>
    <n v="102"/>
    <n v="62.89"/>
    <n v="63.02"/>
    <n v="47.5"/>
    <s v="10/09/2023"/>
    <x v="10"/>
    <n v="9"/>
    <n v="13"/>
    <s v="09-13"/>
    <x v="1"/>
  </r>
  <r>
    <d v="2023-09-14T00:00:00"/>
    <n v="104"/>
    <n v="63.67"/>
    <n v="63.69"/>
    <n v="41.1"/>
    <s v="10/09/2023"/>
    <x v="10"/>
    <n v="9"/>
    <n v="14"/>
    <s v="09-14"/>
    <x v="1"/>
  </r>
  <r>
    <d v="2023-09-15T00:00:00"/>
    <n v="100"/>
    <n v="62.99"/>
    <n v="62.99"/>
    <n v="30.94"/>
    <s v="10/09/2023"/>
    <x v="10"/>
    <n v="9"/>
    <n v="15"/>
    <s v="09-15"/>
    <x v="1"/>
  </r>
  <r>
    <d v="2023-09-16T00:00:00"/>
    <n v="110"/>
    <n v="63.09"/>
    <n v="63.34"/>
    <n v="49.75"/>
    <s v="10/09/2023"/>
    <x v="10"/>
    <n v="9"/>
    <n v="16"/>
    <s v="09-16"/>
    <x v="1"/>
  </r>
  <r>
    <d v="2023-09-17T00:00:00"/>
    <n v="116"/>
    <n v="64.319999999999993"/>
    <n v="64.319999999999993"/>
    <n v="0"/>
    <s v="17/09/2023"/>
    <x v="10"/>
    <n v="9"/>
    <n v="17"/>
    <s v="09-17"/>
    <x v="1"/>
  </r>
  <r>
    <d v="2023-09-18T00:00:00"/>
    <n v="105"/>
    <n v="62.79"/>
    <n v="62.79"/>
    <n v="0"/>
    <s v="17/09/2023"/>
    <x v="10"/>
    <n v="9"/>
    <n v="18"/>
    <s v="09-18"/>
    <x v="1"/>
  </r>
  <r>
    <d v="2023-09-19T00:00:00"/>
    <n v="111"/>
    <n v="63.26"/>
    <n v="63.28"/>
    <n v="40.03"/>
    <s v="17/09/2023"/>
    <x v="10"/>
    <n v="9"/>
    <n v="19"/>
    <s v="09-19"/>
    <x v="1"/>
  </r>
  <r>
    <d v="2023-09-20T00:00:00"/>
    <n v="115"/>
    <n v="63.18"/>
    <n v="63.2"/>
    <n v="40.51"/>
    <s v="17/09/2023"/>
    <x v="10"/>
    <n v="9"/>
    <n v="20"/>
    <s v="09-20"/>
    <x v="1"/>
  </r>
  <r>
    <d v="2023-09-21T00:00:00"/>
    <n v="101"/>
    <n v="63.13"/>
    <n v="63.18"/>
    <n v="43.61"/>
    <s v="17/09/2023"/>
    <x v="10"/>
    <n v="9"/>
    <n v="21"/>
    <s v="09-21"/>
    <x v="1"/>
  </r>
  <r>
    <d v="2023-09-22T00:00:00"/>
    <n v="108"/>
    <n v="62.42"/>
    <n v="62.45"/>
    <n v="41.03"/>
    <s v="17/09/2023"/>
    <x v="10"/>
    <n v="9"/>
    <n v="22"/>
    <s v="09-22"/>
    <x v="1"/>
  </r>
  <r>
    <d v="2023-09-23T00:00:00"/>
    <n v="104"/>
    <n v="65.37"/>
    <n v="65.459999999999994"/>
    <n v="48.61"/>
    <s v="17/09/2023"/>
    <x v="10"/>
    <n v="9"/>
    <n v="23"/>
    <s v="09-23"/>
    <x v="1"/>
  </r>
  <r>
    <d v="2023-09-24T00:00:00"/>
    <n v="119"/>
    <n v="63.98"/>
    <n v="64.010000000000005"/>
    <n v="42.53"/>
    <s v="24/09/2023"/>
    <x v="10"/>
    <n v="9"/>
    <n v="24"/>
    <s v="09-24"/>
    <x v="1"/>
  </r>
  <r>
    <d v="2023-09-25T00:00:00"/>
    <n v="112"/>
    <n v="65.099999999999994"/>
    <n v="65.13"/>
    <n v="40.700000000000003"/>
    <s v="24/09/2023"/>
    <x v="10"/>
    <n v="9"/>
    <n v="25"/>
    <s v="09-25"/>
    <x v="1"/>
  </r>
  <r>
    <d v="2023-09-26T00:00:00"/>
    <n v="101"/>
    <n v="64.06"/>
    <n v="64.069999999999993"/>
    <n v="38.71"/>
    <s v="24/09/2023"/>
    <x v="10"/>
    <n v="9"/>
    <n v="26"/>
    <s v="09-26"/>
    <x v="1"/>
  </r>
  <r>
    <d v="2023-09-27T00:00:00"/>
    <n v="109"/>
    <n v="64.040000000000006"/>
    <n v="64.069999999999993"/>
    <n v="39"/>
    <s v="24/09/2023"/>
    <x v="10"/>
    <n v="9"/>
    <n v="27"/>
    <s v="09-27"/>
    <x v="1"/>
  </r>
  <r>
    <d v="2023-09-28T00:00:00"/>
    <n v="106"/>
    <n v="63.65"/>
    <n v="63.66"/>
    <n v="35.57"/>
    <s v="24/09/2023"/>
    <x v="10"/>
    <n v="9"/>
    <n v="28"/>
    <s v="09-28"/>
    <x v="1"/>
  </r>
  <r>
    <d v="2023-09-29T00:00:00"/>
    <n v="76"/>
    <n v="62.44"/>
    <n v="62.5"/>
    <n v="43.34"/>
    <s v="24/09/2023"/>
    <x v="10"/>
    <n v="9"/>
    <n v="29"/>
    <s v="09-29"/>
    <x v="1"/>
  </r>
  <r>
    <d v="2023-09-30T00:00:00"/>
    <n v="101"/>
    <n v="63.72"/>
    <n v="63.73"/>
    <n v="36.700000000000003"/>
    <s v="24/09/2023"/>
    <x v="10"/>
    <n v="9"/>
    <n v="30"/>
    <s v="09-30"/>
    <x v="1"/>
  </r>
  <r>
    <d v="2023-10-01T00:00:00"/>
    <n v="108"/>
    <n v="63.01"/>
    <n v="63.07"/>
    <n v="40.31"/>
    <s v="01/10/2023"/>
    <x v="10"/>
    <n v="10"/>
    <n v="1"/>
    <s v="10-01"/>
    <x v="1"/>
  </r>
  <r>
    <d v="2023-10-02T00:00:00"/>
    <n v="93"/>
    <n v="62.05"/>
    <n v="62.21"/>
    <n v="38.01"/>
    <s v="01/10/2023"/>
    <x v="10"/>
    <n v="10"/>
    <n v="2"/>
    <s v="10-02"/>
    <x v="1"/>
  </r>
  <r>
    <d v="2023-10-03T00:00:00"/>
    <n v="105"/>
    <n v="63.95"/>
    <n v="64.5"/>
    <n v="55.25"/>
    <s v="01/10/2023"/>
    <x v="10"/>
    <n v="10"/>
    <n v="3"/>
    <s v="10-03"/>
    <x v="1"/>
  </r>
  <r>
    <d v="2023-10-04T00:00:00"/>
    <n v="99"/>
    <n v="62.72"/>
    <n v="63.38"/>
    <n v="54.85"/>
    <s v="01/10/2023"/>
    <x v="10"/>
    <n v="10"/>
    <n v="4"/>
    <s v="10-04"/>
    <x v="1"/>
  </r>
  <r>
    <d v="2023-10-05T00:00:00"/>
    <n v="101"/>
    <n v="63.26"/>
    <n v="63.4"/>
    <n v="48.46"/>
    <s v="01/10/2023"/>
    <x v="10"/>
    <n v="10"/>
    <n v="5"/>
    <s v="10-05"/>
    <x v="1"/>
  </r>
  <r>
    <d v="2023-10-06T00:00:00"/>
    <n v="95"/>
    <n v="62.16"/>
    <n v="62.17"/>
    <n v="37.340000000000003"/>
    <s v="01/10/2023"/>
    <x v="10"/>
    <n v="10"/>
    <n v="6"/>
    <s v="10-06"/>
    <x v="1"/>
  </r>
  <r>
    <d v="2023-10-07T00:00:00"/>
    <n v="94"/>
    <n v="63.28"/>
    <n v="63.29"/>
    <n v="39.380000000000003"/>
    <s v="01/10/2023"/>
    <x v="10"/>
    <n v="10"/>
    <n v="7"/>
    <s v="10-07"/>
    <x v="1"/>
  </r>
  <r>
    <d v="2023-10-08T00:00:00"/>
    <n v="100"/>
    <n v="63.56"/>
    <n v="63.58"/>
    <n v="39.93"/>
    <s v="08/10/2023"/>
    <x v="10"/>
    <n v="10"/>
    <n v="8"/>
    <s v="10-08"/>
    <x v="1"/>
  </r>
  <r>
    <d v="2023-10-09T00:00:00"/>
    <n v="102"/>
    <n v="63.4"/>
    <n v="63.48"/>
    <n v="46.31"/>
    <s v="08/10/2023"/>
    <x v="10"/>
    <n v="10"/>
    <n v="9"/>
    <s v="10-09"/>
    <x v="1"/>
  </r>
  <r>
    <d v="2023-10-10T00:00:00"/>
    <n v="92"/>
    <n v="62.36"/>
    <n v="62.46"/>
    <n v="46.21"/>
    <s v="08/10/2023"/>
    <x v="10"/>
    <n v="10"/>
    <n v="10"/>
    <s v="10-10"/>
    <x v="1"/>
  </r>
  <r>
    <d v="2023-10-11T00:00:00"/>
    <n v="95"/>
    <n v="62.58"/>
    <n v="62.58"/>
    <n v="31.64"/>
    <s v="08/10/2023"/>
    <x v="10"/>
    <n v="10"/>
    <n v="11"/>
    <s v="10-11"/>
    <x v="1"/>
  </r>
  <r>
    <d v="2023-10-12T00:00:00"/>
    <n v="102"/>
    <n v="62.77"/>
    <n v="62.78"/>
    <n v="37.36"/>
    <s v="08/10/2023"/>
    <x v="10"/>
    <n v="10"/>
    <n v="12"/>
    <s v="10-12"/>
    <x v="1"/>
  </r>
  <r>
    <d v="2023-10-13T00:00:00"/>
    <n v="99"/>
    <n v="62.69"/>
    <n v="62.69"/>
    <n v="0"/>
    <s v="08/10/2023"/>
    <x v="10"/>
    <n v="10"/>
    <n v="13"/>
    <s v="10-13"/>
    <x v="1"/>
  </r>
  <r>
    <d v="2023-10-14T00:00:00"/>
    <n v="95"/>
    <n v="63.3"/>
    <n v="63.32"/>
    <n v="39.83"/>
    <s v="08/10/2023"/>
    <x v="10"/>
    <n v="10"/>
    <n v="14"/>
    <s v="10-14"/>
    <x v="1"/>
  </r>
  <r>
    <d v="2023-10-15T00:00:00"/>
    <n v="102"/>
    <n v="63.57"/>
    <n v="63.62"/>
    <n v="44.23"/>
    <s v="15/10/2023"/>
    <x v="10"/>
    <n v="10"/>
    <n v="15"/>
    <s v="10-15"/>
    <x v="1"/>
  </r>
  <r>
    <d v="2023-10-16T00:00:00"/>
    <n v="92"/>
    <n v="62.74"/>
    <n v="62.76"/>
    <n v="40.43"/>
    <s v="15/10/2023"/>
    <x v="10"/>
    <n v="10"/>
    <n v="16"/>
    <s v="10-16"/>
    <x v="1"/>
  </r>
  <r>
    <d v="2023-10-17T00:00:00"/>
    <n v="92"/>
    <n v="61.87"/>
    <n v="61.9"/>
    <n v="39.299999999999997"/>
    <s v="15/10/2023"/>
    <x v="10"/>
    <n v="10"/>
    <n v="17"/>
    <s v="10-17"/>
    <x v="1"/>
  </r>
  <r>
    <d v="2023-10-18T00:00:00"/>
    <n v="101"/>
    <n v="63.31"/>
    <n v="63.31"/>
    <n v="0"/>
    <s v="15/10/2023"/>
    <x v="10"/>
    <n v="10"/>
    <n v="18"/>
    <s v="10-18"/>
    <x v="1"/>
  </r>
  <r>
    <d v="2023-10-19T00:00:00"/>
    <n v="113"/>
    <n v="64.33"/>
    <n v="64.33"/>
    <n v="35.340000000000003"/>
    <s v="15/10/2023"/>
    <x v="10"/>
    <n v="10"/>
    <n v="19"/>
    <s v="10-19"/>
    <x v="1"/>
  </r>
  <r>
    <d v="2023-10-20T00:00:00"/>
    <n v="72"/>
    <n v="60.94"/>
    <n v="61"/>
    <n v="42.63"/>
    <s v="15/10/2023"/>
    <x v="10"/>
    <n v="10"/>
    <n v="20"/>
    <s v="10-20"/>
    <x v="1"/>
  </r>
  <r>
    <d v="2023-10-21T00:00:00"/>
    <n v="91"/>
    <n v="63.06"/>
    <n v="63.2"/>
    <n v="47.62"/>
    <s v="15/10/2023"/>
    <x v="10"/>
    <n v="10"/>
    <n v="21"/>
    <s v="10-21"/>
    <x v="1"/>
  </r>
  <r>
    <d v="2023-10-22T00:00:00"/>
    <n v="104"/>
    <n v="62.78"/>
    <n v="62.79"/>
    <n v="36.950000000000003"/>
    <s v="22/10/2023"/>
    <x v="10"/>
    <n v="10"/>
    <n v="22"/>
    <s v="10-22"/>
    <x v="1"/>
  </r>
  <r>
    <d v="2023-10-23T00:00:00"/>
    <n v="96"/>
    <n v="62.23"/>
    <n v="62.39"/>
    <n v="47.86"/>
    <s v="22/10/2023"/>
    <x v="10"/>
    <n v="10"/>
    <n v="23"/>
    <s v="10-23"/>
    <x v="1"/>
  </r>
  <r>
    <d v="2023-10-24T00:00:00"/>
    <n v="102"/>
    <n v="63.98"/>
    <n v="64.13"/>
    <n v="49.56"/>
    <s v="22/10/2023"/>
    <x v="10"/>
    <n v="10"/>
    <n v="24"/>
    <s v="10-24"/>
    <x v="1"/>
  </r>
  <r>
    <d v="2023-10-25T00:00:00"/>
    <n v="105"/>
    <n v="64.37"/>
    <n v="64.540000000000006"/>
    <n v="40.630000000000003"/>
    <s v="22/10/2023"/>
    <x v="10"/>
    <n v="10"/>
    <n v="25"/>
    <s v="10-25"/>
    <x v="1"/>
  </r>
  <r>
    <d v="2023-10-26T00:00:00"/>
    <n v="109"/>
    <n v="62.88"/>
    <n v="62.9"/>
    <n v="41.11"/>
    <s v="22/10/2023"/>
    <x v="10"/>
    <n v="10"/>
    <n v="26"/>
    <s v="10-26"/>
    <x v="1"/>
  </r>
  <r>
    <d v="2023-10-27T00:00:00"/>
    <n v="109"/>
    <n v="65.489999999999995"/>
    <n v="65.53"/>
    <n v="46.04"/>
    <s v="22/10/2023"/>
    <x v="10"/>
    <n v="10"/>
    <n v="27"/>
    <s v="10-27"/>
    <x v="1"/>
  </r>
  <r>
    <d v="2023-10-28T00:00:00"/>
    <n v="94"/>
    <n v="62.81"/>
    <n v="62.89"/>
    <n v="45.57"/>
    <s v="22/10/2023"/>
    <x v="10"/>
    <n v="10"/>
    <n v="28"/>
    <s v="10-28"/>
    <x v="1"/>
  </r>
  <r>
    <d v="2023-10-29T00:00:00"/>
    <n v="74"/>
    <n v="61.91"/>
    <n v="62.09"/>
    <n v="48.23"/>
    <s v="29/10/2023"/>
    <x v="10"/>
    <n v="10"/>
    <n v="29"/>
    <s v="10-29"/>
    <x v="1"/>
  </r>
  <r>
    <d v="2023-10-30T00:00:00"/>
    <n v="101"/>
    <n v="62.2"/>
    <n v="62.34"/>
    <n v="47.4"/>
    <s v="29/10/2023"/>
    <x v="10"/>
    <n v="10"/>
    <n v="30"/>
    <s v="10-30"/>
    <x v="1"/>
  </r>
  <r>
    <d v="2023-10-31T00:00:00"/>
    <n v="80"/>
    <n v="63.11"/>
    <n v="63.32"/>
    <n v="49.1"/>
    <s v="29/10/2023"/>
    <x v="10"/>
    <n v="10"/>
    <n v="31"/>
    <s v="10-31"/>
    <x v="1"/>
  </r>
  <r>
    <d v="2023-11-01T00:00:00"/>
    <n v="64"/>
    <n v="60.65"/>
    <n v="60.65"/>
    <n v="0"/>
    <s v="29/10/2023"/>
    <x v="10"/>
    <n v="11"/>
    <n v="1"/>
    <s v="11-01"/>
    <x v="1"/>
  </r>
  <r>
    <d v="2023-11-02T00:00:00"/>
    <n v="81"/>
    <n v="62.75"/>
    <n v="62.79"/>
    <n v="42.43"/>
    <s v="29/10/2023"/>
    <x v="10"/>
    <n v="11"/>
    <n v="2"/>
    <s v="11-02"/>
    <x v="1"/>
  </r>
  <r>
    <d v="2023-11-03T00:00:00"/>
    <n v="98"/>
    <n v="63.77"/>
    <n v="64.31"/>
    <n v="44.96"/>
    <s v="29/10/2023"/>
    <x v="10"/>
    <n v="11"/>
    <n v="3"/>
    <s v="11-03"/>
    <x v="1"/>
  </r>
  <r>
    <d v="2023-11-04T00:00:00"/>
    <n v="63"/>
    <n v="61.34"/>
    <n v="61.34"/>
    <n v="33.03"/>
    <s v="29/10/2023"/>
    <x v="10"/>
    <n v="11"/>
    <n v="4"/>
    <s v="11-04"/>
    <x v="1"/>
  </r>
  <r>
    <d v="2023-11-05T00:00:00"/>
    <n v="92"/>
    <n v="63.41"/>
    <n v="63.72"/>
    <n v="51.16"/>
    <s v="05/11/2023"/>
    <x v="10"/>
    <n v="11"/>
    <n v="5"/>
    <s v="11-05"/>
    <x v="1"/>
  </r>
  <r>
    <d v="2023-11-06T00:00:00"/>
    <n v="95"/>
    <n v="62.8"/>
    <n v="62.8"/>
    <n v="34.44"/>
    <s v="05/11/2023"/>
    <x v="10"/>
    <n v="11"/>
    <n v="6"/>
    <s v="11-06"/>
    <x v="1"/>
  </r>
  <r>
    <d v="2023-11-07T00:00:00"/>
    <n v="57"/>
    <n v="60.18"/>
    <n v="60.2"/>
    <n v="28.14"/>
    <s v="05/11/2023"/>
    <x v="10"/>
    <n v="11"/>
    <n v="7"/>
    <s v="11-07"/>
    <x v="0"/>
  </r>
  <r>
    <d v="2023-11-08T00:00:00"/>
    <n v="63"/>
    <n v="60.95"/>
    <n v="60.98"/>
    <n v="34.06"/>
    <s v="05/11/2023"/>
    <x v="10"/>
    <n v="11"/>
    <n v="8"/>
    <s v="11-08"/>
    <x v="1"/>
  </r>
  <r>
    <d v="2023-11-09T00:00:00"/>
    <n v="59"/>
    <n v="63.33"/>
    <n v="63.33"/>
    <n v="0"/>
    <s v="05/11/2023"/>
    <x v="10"/>
    <n v="11"/>
    <n v="9"/>
    <s v="11-09"/>
    <x v="0"/>
  </r>
  <r>
    <d v="2023-11-10T00:00:00"/>
    <n v="104"/>
    <n v="67.42"/>
    <n v="67.42"/>
    <n v="0"/>
    <s v="05/11/2023"/>
    <x v="10"/>
    <n v="11"/>
    <n v="10"/>
    <s v="11-10"/>
    <x v="1"/>
  </r>
  <r>
    <d v="2023-11-11T00:00:00"/>
    <n v="62"/>
    <n v="64.17"/>
    <n v="64.180000000000007"/>
    <n v="38.119999999999997"/>
    <s v="05/11/2023"/>
    <x v="10"/>
    <n v="11"/>
    <n v="11"/>
    <s v="11-11"/>
    <x v="0"/>
  </r>
  <r>
    <d v="2023-11-12T00:00:00"/>
    <n v="69"/>
    <n v="61.95"/>
    <n v="62"/>
    <n v="42.33"/>
    <s v="12/11/2023"/>
    <x v="10"/>
    <n v="11"/>
    <n v="12"/>
    <s v="11-12"/>
    <x v="1"/>
  </r>
  <r>
    <d v="2023-11-13T00:00:00"/>
    <n v="96"/>
    <n v="62.67"/>
    <n v="62.73"/>
    <n v="44.15"/>
    <s v="12/11/2023"/>
    <x v="10"/>
    <n v="11"/>
    <n v="13"/>
    <s v="11-13"/>
    <x v="1"/>
  </r>
  <r>
    <d v="2023-11-14T00:00:00"/>
    <n v="52"/>
    <n v="59.77"/>
    <n v="59.77"/>
    <n v="30.7"/>
    <s v="12/11/2023"/>
    <x v="10"/>
    <n v="11"/>
    <n v="14"/>
    <s v="11-14"/>
    <x v="0"/>
  </r>
  <r>
    <d v="2023-11-15T00:00:00"/>
    <n v="79"/>
    <n v="64.8"/>
    <n v="64.83"/>
    <n v="40.630000000000003"/>
    <s v="12/11/2023"/>
    <x v="10"/>
    <n v="11"/>
    <n v="15"/>
    <s v="11-15"/>
    <x v="1"/>
  </r>
  <r>
    <d v="2023-11-16T00:00:00"/>
    <n v="50"/>
    <n v="58.78"/>
    <n v="58.79"/>
    <n v="32.4"/>
    <s v="12/11/2023"/>
    <x v="10"/>
    <n v="11"/>
    <n v="16"/>
    <s v="11-16"/>
    <x v="0"/>
  </r>
  <r>
    <d v="2023-11-17T00:00:00"/>
    <n v="81"/>
    <n v="62.83"/>
    <n v="63.09"/>
    <n v="50.87"/>
    <s v="12/11/2023"/>
    <x v="10"/>
    <n v="11"/>
    <n v="17"/>
    <s v="11-17"/>
    <x v="1"/>
  </r>
  <r>
    <d v="2023-11-18T00:00:00"/>
    <n v="56"/>
    <n v="60.34"/>
    <n v="60.52"/>
    <n v="45.74"/>
    <s v="12/11/2023"/>
    <x v="10"/>
    <n v="11"/>
    <n v="18"/>
    <s v="11-18"/>
    <x v="0"/>
  </r>
  <r>
    <d v="2023-11-19T00:00:00"/>
    <n v="59"/>
    <n v="60"/>
    <n v="60.06"/>
    <n v="41.49"/>
    <s v="19/11/2023"/>
    <x v="10"/>
    <n v="11"/>
    <n v="19"/>
    <s v="11-19"/>
    <x v="0"/>
  </r>
  <r>
    <d v="2023-11-20T00:00:00"/>
    <n v="81"/>
    <n v="61.67"/>
    <n v="61.81"/>
    <n v="45.09"/>
    <s v="19/11/2023"/>
    <x v="10"/>
    <n v="11"/>
    <n v="20"/>
    <s v="11-20"/>
    <x v="1"/>
  </r>
  <r>
    <d v="2023-11-21T00:00:00"/>
    <n v="51"/>
    <n v="60.56"/>
    <n v="60.57"/>
    <n v="29.64"/>
    <s v="19/11/2023"/>
    <x v="10"/>
    <n v="11"/>
    <n v="21"/>
    <s v="11-21"/>
    <x v="0"/>
  </r>
  <r>
    <d v="2023-11-22T00:00:00"/>
    <n v="63"/>
    <n v="60.99"/>
    <n v="61.11"/>
    <n v="45.53"/>
    <s v="19/11/2023"/>
    <x v="10"/>
    <n v="11"/>
    <n v="22"/>
    <s v="11-22"/>
    <x v="1"/>
  </r>
  <r>
    <d v="2023-11-23T00:00:00"/>
    <n v="69"/>
    <n v="62"/>
    <n v="62.9"/>
    <n v="55.64"/>
    <s v="19/11/2023"/>
    <x v="10"/>
    <n v="11"/>
    <n v="23"/>
    <s v="11-23"/>
    <x v="1"/>
  </r>
  <r>
    <d v="2023-11-24T00:00:00"/>
    <n v="65"/>
    <n v="61.74"/>
    <n v="62.07"/>
    <n v="50.62"/>
    <s v="19/11/2023"/>
    <x v="10"/>
    <n v="11"/>
    <n v="24"/>
    <s v="11-24"/>
    <x v="1"/>
  </r>
  <r>
    <d v="2023-11-25T00:00:00"/>
    <n v="71"/>
    <n v="61.68"/>
    <n v="61.78"/>
    <n v="45.41"/>
    <s v="19/11/2023"/>
    <x v="10"/>
    <n v="11"/>
    <n v="25"/>
    <s v="11-25"/>
    <x v="1"/>
  </r>
  <r>
    <d v="2023-11-26T00:00:00"/>
    <n v="71"/>
    <n v="61.22"/>
    <n v="61.31"/>
    <n v="44.31"/>
    <s v="26/11/2023"/>
    <x v="10"/>
    <n v="11"/>
    <n v="26"/>
    <s v="11-26"/>
    <x v="1"/>
  </r>
  <r>
    <d v="2023-11-27T00:00:00"/>
    <n v="81"/>
    <n v="61.98"/>
    <n v="62.27"/>
    <n v="49.09"/>
    <s v="26/11/2023"/>
    <x v="10"/>
    <n v="11"/>
    <n v="27"/>
    <s v="11-27"/>
    <x v="1"/>
  </r>
  <r>
    <d v="2023-11-28T00:00:00"/>
    <n v="71"/>
    <n v="65.53"/>
    <n v="65.86"/>
    <n v="54.48"/>
    <s v="26/11/2023"/>
    <x v="10"/>
    <n v="11"/>
    <n v="28"/>
    <s v="11-28"/>
    <x v="1"/>
  </r>
  <r>
    <d v="2023-11-29T00:00:00"/>
    <n v="58"/>
    <n v="60.57"/>
    <n v="60.75"/>
    <n v="46.92"/>
    <s v="26/11/2023"/>
    <x v="10"/>
    <n v="11"/>
    <n v="29"/>
    <s v="11-29"/>
    <x v="0"/>
  </r>
  <r>
    <d v="2023-11-30T00:00:00"/>
    <n v="59"/>
    <n v="61.48"/>
    <n v="61.49"/>
    <n v="34.75"/>
    <s v="26/11/2023"/>
    <x v="10"/>
    <n v="11"/>
    <n v="30"/>
    <s v="11-30"/>
    <x v="0"/>
  </r>
  <r>
    <d v="2023-12-01T00:00:00"/>
    <n v="78"/>
    <n v="61.7"/>
    <n v="61.72"/>
    <n v="38.130000000000003"/>
    <s v="26/11/2023"/>
    <x v="10"/>
    <n v="12"/>
    <n v="1"/>
    <s v="12-01"/>
    <x v="1"/>
  </r>
  <r>
    <d v="2023-12-02T00:00:00"/>
    <n v="63"/>
    <n v="61.62"/>
    <n v="61.76"/>
    <n v="46.71"/>
    <s v="26/11/2023"/>
    <x v="10"/>
    <n v="12"/>
    <n v="2"/>
    <s v="12-02"/>
    <x v="1"/>
  </r>
  <r>
    <d v="2023-12-03T00:00:00"/>
    <n v="67"/>
    <n v="61.17"/>
    <n v="61.17"/>
    <n v="0"/>
    <s v="03/12/2023"/>
    <x v="10"/>
    <n v="12"/>
    <n v="3"/>
    <s v="12-03"/>
    <x v="1"/>
  </r>
  <r>
    <d v="2023-12-04T00:00:00"/>
    <n v="89"/>
    <n v="62.61"/>
    <n v="62.61"/>
    <n v="0"/>
    <s v="03/12/2023"/>
    <x v="10"/>
    <n v="12"/>
    <n v="4"/>
    <s v="12-04"/>
    <x v="1"/>
  </r>
  <r>
    <d v="2023-12-05T00:00:00"/>
    <n v="65"/>
    <n v="63.14"/>
    <n v="63.21"/>
    <n v="39"/>
    <s v="03/12/2023"/>
    <x v="10"/>
    <n v="12"/>
    <n v="5"/>
    <s v="12-05"/>
    <x v="1"/>
  </r>
  <r>
    <d v="2023-12-06T00:00:00"/>
    <n v="63"/>
    <n v="61.13"/>
    <n v="61.14"/>
    <n v="36.53"/>
    <s v="03/12/2023"/>
    <x v="10"/>
    <n v="12"/>
    <n v="6"/>
    <s v="12-06"/>
    <x v="1"/>
  </r>
  <r>
    <d v="2023-12-07T00:00:00"/>
    <n v="61"/>
    <n v="60.92"/>
    <n v="60.98"/>
    <n v="42.38"/>
    <s v="03/12/2023"/>
    <x v="10"/>
    <n v="12"/>
    <n v="7"/>
    <s v="12-07"/>
    <x v="1"/>
  </r>
  <r>
    <d v="2023-12-08T00:00:00"/>
    <n v="70"/>
    <n v="63.12"/>
    <n v="63.14"/>
    <n v="34.619999999999997"/>
    <s v="03/12/2023"/>
    <x v="10"/>
    <n v="12"/>
    <n v="8"/>
    <s v="12-08"/>
    <x v="1"/>
  </r>
  <r>
    <d v="2023-12-09T00:00:00"/>
    <m/>
    <m/>
    <m/>
    <m/>
    <s v="03/12/2023"/>
    <x v="10"/>
    <n v="12"/>
    <n v="9"/>
    <s v="12-09"/>
    <x v="2"/>
  </r>
  <r>
    <d v="2023-12-10T00:00:00"/>
    <m/>
    <m/>
    <m/>
    <m/>
    <s v="10/12/2023"/>
    <x v="10"/>
    <n v="12"/>
    <n v="10"/>
    <s v="12-10"/>
    <x v="2"/>
  </r>
  <r>
    <d v="2023-12-11T00:00:00"/>
    <n v="69"/>
    <n v="63.8"/>
    <n v="63.8"/>
    <n v="31.74"/>
    <s v="10/12/2023"/>
    <x v="10"/>
    <n v="12"/>
    <n v="11"/>
    <s v="12-11"/>
    <x v="1"/>
  </r>
  <r>
    <d v="2023-12-12T00:00:00"/>
    <n v="44"/>
    <n v="60.29"/>
    <n v="60.3"/>
    <n v="33.97"/>
    <s v="10/12/2023"/>
    <x v="10"/>
    <n v="12"/>
    <n v="12"/>
    <s v="12-12"/>
    <x v="0"/>
  </r>
  <r>
    <d v="2023-12-13T00:00:00"/>
    <n v="59"/>
    <n v="60.38"/>
    <n v="60.39"/>
    <n v="33.24"/>
    <s v="10/12/2023"/>
    <x v="10"/>
    <n v="12"/>
    <n v="13"/>
    <s v="12-13"/>
    <x v="0"/>
  </r>
  <r>
    <d v="2023-12-14T00:00:00"/>
    <n v="54"/>
    <n v="61.13"/>
    <n v="61.2"/>
    <n v="35.65"/>
    <s v="10/12/2023"/>
    <x v="10"/>
    <n v="12"/>
    <n v="14"/>
    <s v="12-14"/>
    <x v="0"/>
  </r>
  <r>
    <d v="2023-12-15T00:00:00"/>
    <n v="87"/>
    <n v="63.92"/>
    <n v="63.94"/>
    <n v="39.200000000000003"/>
    <s v="10/12/2023"/>
    <x v="10"/>
    <n v="12"/>
    <n v="15"/>
    <s v="12-15"/>
    <x v="1"/>
  </r>
  <r>
    <d v="2023-12-16T00:00:00"/>
    <n v="63"/>
    <n v="61.51"/>
    <n v="61.57"/>
    <n v="42.99"/>
    <s v="10/12/2023"/>
    <x v="10"/>
    <n v="12"/>
    <n v="16"/>
    <s v="12-16"/>
    <x v="1"/>
  </r>
  <r>
    <d v="2023-12-17T00:00:00"/>
    <n v="67"/>
    <n v="61.91"/>
    <n v="61.94"/>
    <n v="38.979999999999997"/>
    <s v="17/12/2023"/>
    <x v="10"/>
    <n v="12"/>
    <n v="17"/>
    <s v="12-17"/>
    <x v="1"/>
  </r>
  <r>
    <d v="2023-12-18T00:00:00"/>
    <n v="99"/>
    <n v="63.6"/>
    <n v="63.62"/>
    <n v="41.09"/>
    <s v="17/12/2023"/>
    <x v="10"/>
    <n v="12"/>
    <n v="18"/>
    <s v="12-18"/>
    <x v="1"/>
  </r>
  <r>
    <d v="2023-12-19T00:00:00"/>
    <n v="68"/>
    <n v="61.25"/>
    <n v="61.26"/>
    <n v="37.03"/>
    <s v="17/12/2023"/>
    <x v="10"/>
    <n v="12"/>
    <n v="19"/>
    <s v="12-19"/>
    <x v="1"/>
  </r>
  <r>
    <d v="2023-12-20T00:00:00"/>
    <n v="85"/>
    <n v="62.98"/>
    <n v="62.99"/>
    <n v="35.76"/>
    <s v="17/12/2023"/>
    <x v="10"/>
    <n v="12"/>
    <n v="20"/>
    <s v="12-20"/>
    <x v="1"/>
  </r>
  <r>
    <d v="2023-12-21T00:00:00"/>
    <n v="72"/>
    <n v="61.97"/>
    <n v="61.99"/>
    <n v="36.44"/>
    <s v="17/12/2023"/>
    <x v="10"/>
    <n v="12"/>
    <n v="21"/>
    <s v="12-21"/>
    <x v="1"/>
  </r>
  <r>
    <d v="2023-12-22T00:00:00"/>
    <n v="98"/>
    <n v="67.08"/>
    <n v="67.099999999999994"/>
    <n v="43.46"/>
    <s v="17/12/2023"/>
    <x v="10"/>
    <n v="12"/>
    <n v="22"/>
    <s v="12-22"/>
    <x v="1"/>
  </r>
  <r>
    <d v="2023-12-23T00:00:00"/>
    <n v="72"/>
    <n v="64.66"/>
    <n v="64.7"/>
    <n v="41.27"/>
    <s v="17/12/2023"/>
    <x v="10"/>
    <n v="12"/>
    <n v="23"/>
    <s v="12-23"/>
    <x v="1"/>
  </r>
  <r>
    <d v="2023-12-24T00:00:00"/>
    <n v="56"/>
    <n v="61.94"/>
    <n v="62.01"/>
    <n v="44.14"/>
    <s v="24/12/2023"/>
    <x v="10"/>
    <n v="12"/>
    <n v="24"/>
    <s v="12-24"/>
    <x v="0"/>
  </r>
  <r>
    <d v="2023-12-25T00:00:00"/>
    <n v="6"/>
    <n v="48.07"/>
    <n v="48.29"/>
    <n v="35.14"/>
    <s v="24/12/2023"/>
    <x v="10"/>
    <n v="12"/>
    <n v="25"/>
    <s v="12-25"/>
    <x v="0"/>
  </r>
  <r>
    <d v="2023-12-26T00:00:00"/>
    <n v="38"/>
    <n v="59.1"/>
    <n v="59.49"/>
    <n v="48.91"/>
    <s v="24/12/2023"/>
    <x v="10"/>
    <n v="12"/>
    <n v="26"/>
    <s v="12-26"/>
    <x v="0"/>
  </r>
  <r>
    <d v="2023-12-27T00:00:00"/>
    <n v="71"/>
    <n v="61.22"/>
    <n v="61.23"/>
    <n v="32.94"/>
    <s v="24/12/2023"/>
    <x v="10"/>
    <n v="12"/>
    <n v="27"/>
    <s v="12-27"/>
    <x v="1"/>
  </r>
  <r>
    <d v="2023-12-28T00:00:00"/>
    <n v="74"/>
    <n v="62.12"/>
    <n v="62.37"/>
    <n v="49.81"/>
    <s v="24/12/2023"/>
    <x v="10"/>
    <n v="12"/>
    <n v="28"/>
    <s v="12-28"/>
    <x v="1"/>
  </r>
  <r>
    <d v="2023-12-29T00:00:00"/>
    <n v="81"/>
    <n v="62.52"/>
    <n v="62.52"/>
    <n v="0"/>
    <s v="24/12/2023"/>
    <x v="10"/>
    <n v="12"/>
    <n v="29"/>
    <s v="12-29"/>
    <x v="1"/>
  </r>
  <r>
    <d v="2023-12-30T00:00:00"/>
    <n v="60"/>
    <n v="60.68"/>
    <n v="60.68"/>
    <n v="0"/>
    <s v="24/12/2023"/>
    <x v="10"/>
    <n v="12"/>
    <n v="30"/>
    <s v="12-30"/>
    <x v="0"/>
  </r>
  <r>
    <d v="2024-01-01T00:00:00"/>
    <n v="88"/>
    <n v="63.39"/>
    <n v="64.97"/>
    <n v="50.93"/>
    <s v="01/01/2024"/>
    <x v="11"/>
    <n v="1"/>
    <n v="1"/>
    <s v="01-01"/>
    <x v="1"/>
  </r>
  <r>
    <d v="2024-01-02T00:00:00"/>
    <n v="76"/>
    <n v="63.5"/>
    <n v="63.5"/>
    <n v="0"/>
    <s v="01/01/2024"/>
    <x v="11"/>
    <n v="1"/>
    <n v="2"/>
    <s v="01-02"/>
    <x v="1"/>
  </r>
  <r>
    <d v="2024-01-03T00:00:00"/>
    <n v="71"/>
    <n v="62.07"/>
    <n v="62.07"/>
    <n v="0"/>
    <s v="01/01/2024"/>
    <x v="11"/>
    <n v="1"/>
    <n v="3"/>
    <s v="01-03"/>
    <x v="1"/>
  </r>
  <r>
    <d v="2024-01-04T00:00:00"/>
    <n v="85"/>
    <n v="62.56"/>
    <n v="63.18"/>
    <n v="54.44"/>
    <s v="01/01/2024"/>
    <x v="11"/>
    <n v="1"/>
    <n v="4"/>
    <s v="01-04"/>
    <x v="1"/>
  </r>
  <r>
    <d v="2024-01-05T00:00:00"/>
    <n v="79"/>
    <n v="60.44"/>
    <n v="60.49"/>
    <n v="40.950000000000003"/>
    <s v="01/01/2024"/>
    <x v="11"/>
    <n v="1"/>
    <n v="5"/>
    <s v="01-05"/>
    <x v="1"/>
  </r>
  <r>
    <d v="2024-01-06T00:00:00"/>
    <n v="81"/>
    <n v="66.11"/>
    <n v="66.11"/>
    <n v="31.74"/>
    <s v="01/01/2024"/>
    <x v="11"/>
    <n v="1"/>
    <n v="6"/>
    <s v="01-06"/>
    <x v="1"/>
  </r>
  <r>
    <d v="2024-01-07T00:00:00"/>
    <n v="78"/>
    <n v="66.11"/>
    <n v="66.11"/>
    <n v="0"/>
    <s v="01/01/2024"/>
    <x v="11"/>
    <n v="1"/>
    <n v="7"/>
    <s v="01-07"/>
    <x v="1"/>
  </r>
  <r>
    <d v="2024-01-08T00:00:00"/>
    <n v="85"/>
    <n v="65.05"/>
    <n v="65.05"/>
    <n v="0"/>
    <s v="08/01/2024"/>
    <x v="11"/>
    <n v="1"/>
    <n v="8"/>
    <s v="01-08"/>
    <x v="1"/>
  </r>
  <r>
    <d v="2024-01-09T00:00:00"/>
    <n v="36"/>
    <n v="57.1"/>
    <n v="57.1"/>
    <n v="0"/>
    <s v="08/01/2024"/>
    <x v="11"/>
    <n v="1"/>
    <n v="9"/>
    <s v="01-09"/>
    <x v="0"/>
  </r>
  <r>
    <d v="2024-01-10T00:00:00"/>
    <n v="50"/>
    <n v="59.26"/>
    <n v="59.98"/>
    <n v="51.81"/>
    <s v="08/01/2024"/>
    <x v="11"/>
    <n v="1"/>
    <n v="10"/>
    <s v="01-10"/>
    <x v="0"/>
  </r>
  <r>
    <d v="2024-01-11T00:00:00"/>
    <n v="50"/>
    <n v="59.2"/>
    <n v="60.15"/>
    <n v="53.07"/>
    <s v="08/01/2024"/>
    <x v="11"/>
    <n v="1"/>
    <n v="11"/>
    <s v="01-11"/>
    <x v="0"/>
  </r>
  <r>
    <d v="2024-01-12T00:00:00"/>
    <n v="67"/>
    <n v="59.92"/>
    <n v="59.92"/>
    <n v="28.34"/>
    <s v="08/01/2024"/>
    <x v="11"/>
    <n v="1"/>
    <n v="12"/>
    <s v="01-12"/>
    <x v="1"/>
  </r>
  <r>
    <d v="2024-01-13T00:00:00"/>
    <n v="53"/>
    <n v="60.37"/>
    <n v="60.37"/>
    <n v="0"/>
    <s v="08/01/2024"/>
    <x v="11"/>
    <n v="1"/>
    <n v="13"/>
    <s v="01-13"/>
    <x v="0"/>
  </r>
  <r>
    <d v="2024-01-14T00:00:00"/>
    <n v="60"/>
    <n v="59.62"/>
    <n v="59.65"/>
    <n v="38.880000000000003"/>
    <s v="08/01/2024"/>
    <x v="11"/>
    <n v="1"/>
    <n v="14"/>
    <s v="01-14"/>
    <x v="1"/>
  </r>
  <r>
    <d v="2024-01-15T00:00:00"/>
    <n v="76"/>
    <n v="62.23"/>
    <n v="62.3"/>
    <n v="43.96"/>
    <s v="15/01/2024"/>
    <x v="11"/>
    <n v="1"/>
    <n v="15"/>
    <s v="01-15"/>
    <x v="1"/>
  </r>
  <r>
    <d v="2024-01-16T00:00:00"/>
    <n v="49"/>
    <n v="60.25"/>
    <n v="60.49"/>
    <n v="47.77"/>
    <s v="15/01/2024"/>
    <x v="11"/>
    <n v="1"/>
    <n v="16"/>
    <s v="01-16"/>
    <x v="0"/>
  </r>
  <r>
    <d v="2024-01-17T00:00:00"/>
    <n v="45"/>
    <n v="60.25"/>
    <n v="60.62"/>
    <n v="49.68"/>
    <s v="15/01/2024"/>
    <x v="11"/>
    <n v="1"/>
    <n v="17"/>
    <s v="01-17"/>
    <x v="0"/>
  </r>
  <r>
    <d v="2024-01-18T00:00:00"/>
    <n v="53"/>
    <n v="62.11"/>
    <n v="62.49"/>
    <n v="51.76"/>
    <s v="15/01/2024"/>
    <x v="11"/>
    <n v="1"/>
    <n v="18"/>
    <s v="01-18"/>
    <x v="0"/>
  </r>
  <r>
    <d v="2024-01-19T00:00:00"/>
    <n v="79"/>
    <n v="62.67"/>
    <n v="62.7"/>
    <n v="39.64"/>
    <s v="15/01/2024"/>
    <x v="11"/>
    <n v="1"/>
    <n v="19"/>
    <s v="01-19"/>
    <x v="1"/>
  </r>
  <r>
    <d v="2024-01-20T00:00:00"/>
    <n v="49"/>
    <n v="60.03"/>
    <n v="60.13"/>
    <n v="43.38"/>
    <s v="15/01/2024"/>
    <x v="11"/>
    <n v="1"/>
    <n v="20"/>
    <s v="01-20"/>
    <x v="0"/>
  </r>
  <r>
    <d v="2024-01-21T00:00:00"/>
    <n v="62"/>
    <n v="60.61"/>
    <n v="61.05"/>
    <n v="50.83"/>
    <s v="15/01/2024"/>
    <x v="11"/>
    <n v="1"/>
    <n v="21"/>
    <s v="01-21"/>
    <x v="1"/>
  </r>
  <r>
    <d v="2024-01-22T00:00:00"/>
    <n v="71"/>
    <n v="60.88"/>
    <n v="60.93"/>
    <n v="41.95"/>
    <s v="22/01/2024"/>
    <x v="11"/>
    <n v="1"/>
    <n v="22"/>
    <s v="01-22"/>
    <x v="1"/>
  </r>
  <r>
    <d v="2024-01-23T00:00:00"/>
    <n v="35"/>
    <n v="58.32"/>
    <n v="58.39"/>
    <n v="40.46"/>
    <s v="22/01/2024"/>
    <x v="11"/>
    <n v="1"/>
    <n v="23"/>
    <s v="01-23"/>
    <x v="0"/>
  </r>
  <r>
    <d v="2024-01-24T00:00:00"/>
    <n v="28"/>
    <n v="58.17"/>
    <n v="58.35"/>
    <n v="38.32"/>
    <s v="22/01/2024"/>
    <x v="11"/>
    <n v="1"/>
    <n v="24"/>
    <s v="01-24"/>
    <x v="0"/>
  </r>
  <r>
    <d v="2024-01-25T00:00:00"/>
    <n v="44"/>
    <n v="59.6"/>
    <n v="59.62"/>
    <n v="36.06"/>
    <s v="22/01/2024"/>
    <x v="11"/>
    <n v="1"/>
    <n v="25"/>
    <s v="01-25"/>
    <x v="0"/>
  </r>
  <r>
    <d v="2024-01-26T00:00:00"/>
    <n v="70"/>
    <n v="62.95"/>
    <n v="63.25"/>
    <n v="51.46"/>
    <s v="22/01/2024"/>
    <x v="11"/>
    <n v="1"/>
    <n v="26"/>
    <s v="01-26"/>
    <x v="1"/>
  </r>
  <r>
    <d v="2024-01-27T00:00:00"/>
    <n v="59"/>
    <n v="60.3"/>
    <n v="60.5"/>
    <n v="47.07"/>
    <s v="22/01/2024"/>
    <x v="11"/>
    <n v="1"/>
    <n v="27"/>
    <s v="01-27"/>
    <x v="0"/>
  </r>
  <r>
    <d v="2024-01-28T00:00:00"/>
    <n v="52"/>
    <n v="58.87"/>
    <n v="58.87"/>
    <n v="0"/>
    <s v="22/01/2024"/>
    <x v="11"/>
    <n v="1"/>
    <n v="28"/>
    <s v="01-28"/>
    <x v="0"/>
  </r>
  <r>
    <d v="2024-01-29T00:00:00"/>
    <n v="93"/>
    <n v="63.39"/>
    <n v="63.39"/>
    <n v="29.24"/>
    <s v="29/01/2024"/>
    <x v="11"/>
    <n v="1"/>
    <n v="29"/>
    <s v="01-29"/>
    <x v="1"/>
  </r>
  <r>
    <d v="2024-01-30T00:00:00"/>
    <n v="69"/>
    <n v="61.59"/>
    <n v="62.16"/>
    <n v="43.26"/>
    <s v="29/01/2024"/>
    <x v="11"/>
    <n v="1"/>
    <n v="30"/>
    <s v="01-30"/>
    <x v="1"/>
  </r>
  <r>
    <d v="2024-01-31T00:00:00"/>
    <n v="41"/>
    <n v="58.76"/>
    <n v="59.46"/>
    <n v="44.23"/>
    <s v="29/01/2024"/>
    <x v="11"/>
    <n v="1"/>
    <n v="31"/>
    <s v="01-31"/>
    <x v="0"/>
  </r>
  <r>
    <d v="2024-02-01T00:00:00"/>
    <n v="44"/>
    <n v="58.3"/>
    <n v="58.4"/>
    <n v="36.6"/>
    <s v="29/01/2024"/>
    <x v="11"/>
    <n v="2"/>
    <n v="1"/>
    <s v="02-01"/>
    <x v="0"/>
  </r>
  <r>
    <d v="2024-02-02T00:00:00"/>
    <n v="75"/>
    <n v="61.3"/>
    <n v="61.4"/>
    <n v="44.8"/>
    <s v="29/01/2024"/>
    <x v="11"/>
    <n v="2"/>
    <n v="2"/>
    <s v="02-02"/>
    <x v="1"/>
  </r>
  <r>
    <d v="2024-02-03T00:00:00"/>
    <n v="50"/>
    <n v="59.2"/>
    <n v="59.2"/>
    <n v="0"/>
    <s v="29/01/2024"/>
    <x v="11"/>
    <n v="2"/>
    <n v="3"/>
    <s v="02-03"/>
    <x v="0"/>
  </r>
  <r>
    <d v="2024-02-04T00:00:00"/>
    <n v="56"/>
    <n v="60.2"/>
    <n v="61.6"/>
    <n v="46.2"/>
    <s v="29/01/2024"/>
    <x v="11"/>
    <n v="2"/>
    <n v="4"/>
    <s v="02-04"/>
    <x v="0"/>
  </r>
  <r>
    <d v="2024-02-05T00:00:00"/>
    <n v="78"/>
    <n v="61.4"/>
    <n v="61.5"/>
    <n v="38.799999999999997"/>
    <s v="05/02/2024"/>
    <x v="11"/>
    <n v="2"/>
    <n v="5"/>
    <s v="02-05"/>
    <x v="1"/>
  </r>
  <r>
    <d v="2024-02-06T00:00:00"/>
    <n v="38"/>
    <n v="57.3"/>
    <n v="57.3"/>
    <n v="38.299999999999997"/>
    <s v="05/02/2024"/>
    <x v="11"/>
    <n v="2"/>
    <n v="6"/>
    <s v="02-06"/>
    <x v="0"/>
  </r>
  <r>
    <d v="2024-02-07T00:00:00"/>
    <n v="50"/>
    <n v="59.3"/>
    <n v="59.4"/>
    <n v="41"/>
    <s v="05/02/2024"/>
    <x v="11"/>
    <n v="2"/>
    <n v="7"/>
    <s v="02-07"/>
    <x v="0"/>
  </r>
  <r>
    <d v="2024-02-08T00:00:00"/>
    <n v="29"/>
    <n v="56.8"/>
    <n v="56.8"/>
    <n v="0"/>
    <s v="05/02/2024"/>
    <x v="11"/>
    <n v="2"/>
    <n v="8"/>
    <s v="02-08"/>
    <x v="0"/>
  </r>
  <r>
    <d v="2024-02-09T00:00:00"/>
    <m/>
    <m/>
    <m/>
    <m/>
    <s v="05/02/2024"/>
    <x v="11"/>
    <n v="2"/>
    <n v="9"/>
    <s v="02-09"/>
    <x v="2"/>
  </r>
  <r>
    <d v="2024-02-10T00:00:00"/>
    <m/>
    <m/>
    <m/>
    <m/>
    <s v="05/02/2024"/>
    <x v="11"/>
    <n v="2"/>
    <n v="10"/>
    <s v="02-10"/>
    <x v="2"/>
  </r>
  <r>
    <d v="2024-02-11T00:00:00"/>
    <m/>
    <m/>
    <m/>
    <m/>
    <s v="05/02/2024"/>
    <x v="11"/>
    <n v="2"/>
    <n v="11"/>
    <s v="02-11"/>
    <x v="2"/>
  </r>
  <r>
    <d v="2024-02-12T00:00:00"/>
    <n v="67"/>
    <n v="61"/>
    <n v="61"/>
    <n v="37.5"/>
    <s v="12/02/2024"/>
    <x v="11"/>
    <n v="2"/>
    <n v="12"/>
    <s v="02-12"/>
    <x v="1"/>
  </r>
  <r>
    <d v="2024-02-13T00:00:00"/>
    <n v="53"/>
    <n v="60.2"/>
    <n v="60.9"/>
    <n v="52"/>
    <s v="12/02/2024"/>
    <x v="11"/>
    <n v="2"/>
    <n v="13"/>
    <s v="02-13"/>
    <x v="0"/>
  </r>
  <r>
    <d v="2024-02-14T00:00:00"/>
    <n v="47"/>
    <n v="58.3"/>
    <n v="59.6"/>
    <n v="54"/>
    <s v="12/02/2024"/>
    <x v="11"/>
    <n v="2"/>
    <n v="14"/>
    <s v="02-14"/>
    <x v="0"/>
  </r>
  <r>
    <d v="2024-02-15T00:00:00"/>
    <n v="50"/>
    <n v="61.7"/>
    <n v="61.7"/>
    <n v="42.7"/>
    <s v="12/02/2024"/>
    <x v="11"/>
    <n v="2"/>
    <n v="15"/>
    <s v="02-15"/>
    <x v="0"/>
  </r>
  <r>
    <d v="2024-02-16T00:00:00"/>
    <n v="75"/>
    <n v="61.7"/>
    <n v="61.9"/>
    <n v="47.8"/>
    <s v="12/02/2024"/>
    <x v="11"/>
    <n v="2"/>
    <n v="16"/>
    <s v="02-16"/>
    <x v="1"/>
  </r>
  <r>
    <d v="2024-02-17T00:00:00"/>
    <n v="49"/>
    <n v="59.1"/>
    <n v="59.1"/>
    <n v="0"/>
    <s v="12/02/2024"/>
    <x v="11"/>
    <n v="2"/>
    <n v="17"/>
    <s v="02-17"/>
    <x v="0"/>
  </r>
  <r>
    <d v="2024-02-18T00:00:00"/>
    <n v="60"/>
    <n v="59.2"/>
    <n v="59.7"/>
    <n v="50.5"/>
    <s v="12/02/2024"/>
    <x v="11"/>
    <n v="2"/>
    <n v="18"/>
    <s v="02-18"/>
    <x v="1"/>
  </r>
  <r>
    <d v="2024-02-19T00:00:00"/>
    <n v="82"/>
    <n v="62.5"/>
    <n v="62.5"/>
    <n v="34"/>
    <s v="19/02/2024"/>
    <x v="11"/>
    <n v="2"/>
    <n v="19"/>
    <s v="02-19"/>
    <x v="1"/>
  </r>
  <r>
    <d v="2024-02-20T00:00:00"/>
    <n v="37"/>
    <n v="57.3"/>
    <n v="57.4"/>
    <n v="36.6"/>
    <s v="19/02/2024"/>
    <x v="11"/>
    <n v="2"/>
    <n v="20"/>
    <s v="02-20"/>
    <x v="0"/>
  </r>
  <r>
    <d v="2024-02-21T00:00:00"/>
    <n v="31"/>
    <n v="56.3"/>
    <n v="56.8"/>
    <n v="39.299999999999997"/>
    <s v="19/02/2024"/>
    <x v="11"/>
    <n v="2"/>
    <n v="21"/>
    <s v="02-21"/>
    <x v="0"/>
  </r>
  <r>
    <d v="2024-02-22T00:00:00"/>
    <n v="39"/>
    <n v="57.5"/>
    <n v="57.6"/>
    <n v="39"/>
    <s v="19/02/2024"/>
    <x v="11"/>
    <n v="2"/>
    <n v="22"/>
    <s v="02-22"/>
    <x v="0"/>
  </r>
  <r>
    <d v="2024-02-23T00:00:00"/>
    <n v="93"/>
    <n v="63.1"/>
    <n v="63.1"/>
    <n v="39.6"/>
    <s v="19/02/2024"/>
    <x v="11"/>
    <n v="2"/>
    <n v="23"/>
    <s v="02-23"/>
    <x v="1"/>
  </r>
  <r>
    <d v="2024-02-24T00:00:00"/>
    <n v="54"/>
    <n v="59.8"/>
    <n v="59.8"/>
    <n v="35.9"/>
    <s v="19/02/2024"/>
    <x v="11"/>
    <n v="2"/>
    <n v="24"/>
    <s v="02-24"/>
    <x v="0"/>
  </r>
  <r>
    <d v="2024-02-25T00:00:00"/>
    <n v="55"/>
    <n v="59.9"/>
    <n v="59.9"/>
    <n v="0"/>
    <s v="19/02/2024"/>
    <x v="11"/>
    <n v="2"/>
    <n v="25"/>
    <s v="02-25"/>
    <x v="0"/>
  </r>
  <r>
    <d v="2024-02-26T00:00:00"/>
    <n v="81"/>
    <n v="60.9"/>
    <n v="60.9"/>
    <n v="37"/>
    <s v="26/02/2024"/>
    <x v="11"/>
    <n v="2"/>
    <n v="26"/>
    <s v="02-26"/>
    <x v="1"/>
  </r>
  <r>
    <d v="2024-02-27T00:00:00"/>
    <n v="61"/>
    <n v="63.6"/>
    <n v="63.6"/>
    <n v="35.200000000000003"/>
    <s v="26/02/2024"/>
    <x v="11"/>
    <n v="2"/>
    <n v="27"/>
    <s v="02-27"/>
    <x v="0"/>
  </r>
  <r>
    <d v="2024-02-28T00:00:00"/>
    <n v="52"/>
    <n v="59.3"/>
    <n v="59.3"/>
    <n v="33.200000000000003"/>
    <s v="26/02/2024"/>
    <x v="11"/>
    <n v="2"/>
    <n v="28"/>
    <s v="02-28"/>
    <x v="0"/>
  </r>
  <r>
    <d v="2024-02-29T00:00:00"/>
    <n v="43"/>
    <n v="59.9"/>
    <n v="59.9"/>
    <n v="0"/>
    <s v="26/02/2024"/>
    <x v="11"/>
    <n v="2"/>
    <n v="29"/>
    <s v="02-29"/>
    <x v="0"/>
  </r>
  <r>
    <d v="2024-03-01T00:00:00"/>
    <n v="86"/>
    <n v="62.16"/>
    <n v="62.16"/>
    <n v="0"/>
    <s v="26/02/2024"/>
    <x v="11"/>
    <n v="3"/>
    <n v="1"/>
    <s v="03-01"/>
    <x v="1"/>
  </r>
  <r>
    <d v="2024-03-02T00:00:00"/>
    <n v="50"/>
    <n v="59.79"/>
    <n v="59.79"/>
    <n v="0"/>
    <s v="26/02/2024"/>
    <x v="11"/>
    <n v="3"/>
    <n v="2"/>
    <s v="03-02"/>
    <x v="0"/>
  </r>
  <r>
    <d v="2024-03-03T00:00:00"/>
    <n v="69"/>
    <n v="59.32"/>
    <n v="59.32"/>
    <n v="0"/>
    <s v="26/02/2024"/>
    <x v="11"/>
    <n v="3"/>
    <n v="3"/>
    <s v="03-03"/>
    <x v="1"/>
  </r>
  <r>
    <d v="2024-03-04T00:00:00"/>
    <n v="96"/>
    <n v="64.47"/>
    <n v="64.489999999999995"/>
    <n v="41.63"/>
    <s v="04/03/2024"/>
    <x v="11"/>
    <n v="3"/>
    <n v="4"/>
    <s v="03-04"/>
    <x v="1"/>
  </r>
  <r>
    <d v="2024-03-05T00:00:00"/>
    <n v="65"/>
    <n v="60.54"/>
    <n v="60.55"/>
    <n v="31.84"/>
    <s v="04/03/2024"/>
    <x v="11"/>
    <n v="3"/>
    <n v="5"/>
    <s v="03-05"/>
    <x v="1"/>
  </r>
  <r>
    <d v="2024-03-06T00:00:00"/>
    <n v="50"/>
    <n v="60.23"/>
    <n v="60.27"/>
    <n v="39.340000000000003"/>
    <s v="04/03/2024"/>
    <x v="11"/>
    <n v="3"/>
    <n v="6"/>
    <s v="03-06"/>
    <x v="0"/>
  </r>
  <r>
    <d v="2024-03-07T00:00:00"/>
    <n v="57"/>
    <n v="61.87"/>
    <n v="62"/>
    <n v="46.7"/>
    <s v="04/03/2024"/>
    <x v="11"/>
    <n v="3"/>
    <n v="7"/>
    <s v="03-07"/>
    <x v="0"/>
  </r>
  <r>
    <d v="2024-03-08T00:00:00"/>
    <n v="80"/>
    <n v="60.88"/>
    <n v="60.93"/>
    <n v="41.26"/>
    <s v="04/03/2024"/>
    <x v="11"/>
    <n v="3"/>
    <n v="8"/>
    <s v="03-08"/>
    <x v="1"/>
  </r>
  <r>
    <d v="2024-03-09T00:00:00"/>
    <n v="66"/>
    <n v="61.56"/>
    <n v="61.56"/>
    <n v="0"/>
    <s v="04/03/2024"/>
    <x v="11"/>
    <n v="3"/>
    <n v="9"/>
    <s v="03-09"/>
    <x v="1"/>
  </r>
  <r>
    <d v="2024-03-10T00:00:00"/>
    <n v="80"/>
    <n v="61.1"/>
    <n v="61.11"/>
    <n v="34.54"/>
    <s v="04/03/2024"/>
    <x v="11"/>
    <n v="3"/>
    <n v="10"/>
    <s v="03-10"/>
    <x v="1"/>
  </r>
  <r>
    <d v="2024-03-11T00:00:00"/>
    <n v="97"/>
    <n v="63.69"/>
    <n v="63.71"/>
    <n v="33.86"/>
    <s v="11/03/2024"/>
    <x v="11"/>
    <n v="3"/>
    <n v="11"/>
    <s v="03-11"/>
    <x v="1"/>
  </r>
  <r>
    <d v="2024-03-12T00:00:00"/>
    <n v="59"/>
    <n v="60.86"/>
    <n v="61.18"/>
    <n v="49.58"/>
    <s v="11/03/2024"/>
    <x v="11"/>
    <n v="3"/>
    <n v="12"/>
    <s v="03-12"/>
    <x v="0"/>
  </r>
  <r>
    <d v="2024-03-13T00:00:00"/>
    <n v="63"/>
    <n v="60.84"/>
    <n v="60.98"/>
    <n v="45.96"/>
    <s v="11/03/2024"/>
    <x v="11"/>
    <n v="3"/>
    <n v="13"/>
    <s v="03-13"/>
    <x v="1"/>
  </r>
  <r>
    <d v="2024-03-14T00:00:00"/>
    <n v="49"/>
    <n v="59.1"/>
    <n v="59.22"/>
    <n v="43.84"/>
    <s v="11/03/2024"/>
    <x v="11"/>
    <n v="3"/>
    <n v="14"/>
    <s v="03-14"/>
    <x v="0"/>
  </r>
  <r>
    <d v="2024-03-15T00:00:00"/>
    <n v="84"/>
    <n v="62.4"/>
    <n v="62.44"/>
    <n v="42.19"/>
    <s v="11/03/2024"/>
    <x v="11"/>
    <n v="3"/>
    <n v="15"/>
    <s v="03-15"/>
    <x v="1"/>
  </r>
  <r>
    <d v="2024-03-16T00:00:00"/>
    <n v="56"/>
    <n v="60.98"/>
    <n v="60.98"/>
    <n v="0"/>
    <s v="11/03/2024"/>
    <x v="11"/>
    <n v="3"/>
    <n v="16"/>
    <s v="03-16"/>
    <x v="0"/>
  </r>
  <r>
    <d v="2024-03-17T00:00:00"/>
    <n v="65"/>
    <n v="60.03"/>
    <n v="60.04"/>
    <n v="28.24"/>
    <s v="11/03/2024"/>
    <x v="11"/>
    <n v="3"/>
    <n v="17"/>
    <s v="03-17"/>
    <x v="1"/>
  </r>
  <r>
    <d v="2024-03-18T00:00:00"/>
    <n v="75"/>
    <n v="61.71"/>
    <n v="61.73"/>
    <n v="37.64"/>
    <s v="18/03/2024"/>
    <x v="11"/>
    <n v="3"/>
    <n v="18"/>
    <s v="03-18"/>
    <x v="1"/>
  </r>
  <r>
    <d v="2024-03-19T00:00:00"/>
    <n v="60"/>
    <n v="58.79"/>
    <n v="58.84"/>
    <n v="39.270000000000003"/>
    <s v="18/03/2024"/>
    <x v="11"/>
    <n v="3"/>
    <n v="19"/>
    <s v="03-19"/>
    <x v="1"/>
  </r>
  <r>
    <d v="2024-03-20T00:00:00"/>
    <n v="54"/>
    <n v="61.16"/>
    <n v="61.24"/>
    <n v="43.53"/>
    <s v="18/03/2024"/>
    <x v="11"/>
    <n v="3"/>
    <n v="20"/>
    <s v="03-20"/>
    <x v="0"/>
  </r>
  <r>
    <d v="2024-03-21T00:00:00"/>
    <n v="59"/>
    <n v="60.27"/>
    <n v="60.49"/>
    <n v="47.37"/>
    <s v="18/03/2024"/>
    <x v="11"/>
    <n v="3"/>
    <n v="21"/>
    <s v="03-21"/>
    <x v="0"/>
  </r>
  <r>
    <d v="2024-03-22T00:00:00"/>
    <n v="79"/>
    <n v="61.08"/>
    <n v="61.09"/>
    <n v="33.67"/>
    <s v="18/03/2024"/>
    <x v="11"/>
    <n v="3"/>
    <n v="22"/>
    <s v="03-22"/>
    <x v="1"/>
  </r>
  <r>
    <d v="2024-03-23T00:00:00"/>
    <n v="58"/>
    <n v="60.93"/>
    <n v="61.01"/>
    <n v="43.59"/>
    <s v="18/03/2024"/>
    <x v="11"/>
    <n v="3"/>
    <n v="23"/>
    <s v="03-23"/>
    <x v="0"/>
  </r>
  <r>
    <d v="2024-03-24T00:00:00"/>
    <n v="72"/>
    <n v="62.74"/>
    <n v="62.76"/>
    <n v="37.67"/>
    <s v="18/03/2024"/>
    <x v="11"/>
    <n v="3"/>
    <n v="24"/>
    <s v="03-24"/>
    <x v="1"/>
  </r>
  <r>
    <d v="2024-03-25T00:00:00"/>
    <n v="93"/>
    <n v="61.94"/>
    <n v="61.94"/>
    <n v="32.44"/>
    <s v="25/03/2024"/>
    <x v="11"/>
    <n v="3"/>
    <n v="25"/>
    <s v="03-25"/>
    <x v="1"/>
  </r>
  <r>
    <d v="2024-03-26T00:00:00"/>
    <n v="79"/>
    <n v="64.040000000000006"/>
    <n v="64.040000000000006"/>
    <n v="28.34"/>
    <s v="25/03/2024"/>
    <x v="11"/>
    <n v="3"/>
    <n v="26"/>
    <s v="03-26"/>
    <x v="1"/>
  </r>
  <r>
    <d v="2024-03-27T00:00:00"/>
    <n v="85"/>
    <n v="62.02"/>
    <n v="62.04"/>
    <n v="40.04"/>
    <s v="25/03/2024"/>
    <x v="11"/>
    <n v="3"/>
    <n v="27"/>
    <s v="03-27"/>
    <x v="1"/>
  </r>
  <r>
    <d v="2024-03-28T00:00:00"/>
    <n v="80"/>
    <n v="62.96"/>
    <n v="63.03"/>
    <n v="38.83"/>
    <s v="25/03/2024"/>
    <x v="11"/>
    <n v="3"/>
    <n v="28"/>
    <s v="03-28"/>
    <x v="1"/>
  </r>
  <r>
    <d v="2024-03-29T00:00:00"/>
    <n v="98"/>
    <n v="63.05"/>
    <n v="63.07"/>
    <n v="38.97"/>
    <s v="25/03/2024"/>
    <x v="11"/>
    <n v="3"/>
    <n v="29"/>
    <s v="03-29"/>
    <x v="1"/>
  </r>
  <r>
    <d v="2024-03-30T00:00:00"/>
    <n v="73"/>
    <n v="61.13"/>
    <n v="61.13"/>
    <n v="0"/>
    <s v="25/03/2024"/>
    <x v="11"/>
    <n v="3"/>
    <n v="30"/>
    <s v="03-30"/>
    <x v="1"/>
  </r>
  <r>
    <d v="2024-03-31T00:00:00"/>
    <n v="89"/>
    <n v="61.85"/>
    <n v="61.85"/>
    <n v="28.34"/>
    <s v="25/03/2024"/>
    <x v="11"/>
    <n v="3"/>
    <n v="31"/>
    <s v="03-31"/>
    <x v="1"/>
  </r>
  <r>
    <d v="2024-04-01T00:00:00"/>
    <n v="96"/>
    <n v="62.73"/>
    <n v="62.73"/>
    <n v="0"/>
    <s v="01/04/2024"/>
    <x v="11"/>
    <n v="4"/>
    <n v="1"/>
    <s v="04-01"/>
    <x v="1"/>
  </r>
  <r>
    <d v="2024-04-02T00:00:00"/>
    <n v="84"/>
    <n v="62.15"/>
    <n v="62.22"/>
    <n v="44.3"/>
    <s v="01/04/2024"/>
    <x v="11"/>
    <n v="4"/>
    <n v="2"/>
    <s v="04-02"/>
    <x v="1"/>
  </r>
  <r>
    <d v="2024-04-03T00:00:00"/>
    <n v="107"/>
    <n v="63.03"/>
    <n v="63.19"/>
    <n v="48.68"/>
    <s v="01/04/2024"/>
    <x v="11"/>
    <n v="4"/>
    <n v="3"/>
    <s v="04-03"/>
    <x v="1"/>
  </r>
  <r>
    <d v="2024-04-04T00:00:00"/>
    <n v="109"/>
    <n v="63.23"/>
    <n v="63.23"/>
    <n v="0"/>
    <s v="01/04/2024"/>
    <x v="11"/>
    <n v="4"/>
    <n v="4"/>
    <s v="04-04"/>
    <x v="1"/>
  </r>
  <r>
    <d v="2024-04-05T00:00:00"/>
    <n v="110"/>
    <n v="63.75"/>
    <n v="64.12"/>
    <n v="53.24"/>
    <s v="01/04/2024"/>
    <x v="11"/>
    <n v="4"/>
    <n v="5"/>
    <s v="04-05"/>
    <x v="1"/>
  </r>
  <r>
    <d v="2024-04-06T00:00:00"/>
    <n v="86"/>
    <n v="62.51"/>
    <n v="62.51"/>
    <n v="0"/>
    <s v="01/04/2024"/>
    <x v="11"/>
    <n v="4"/>
    <n v="6"/>
    <s v="04-06"/>
    <x v="1"/>
  </r>
  <r>
    <d v="2024-04-07T00:00:00"/>
    <n v="122"/>
    <n v="63.87"/>
    <n v="63.87"/>
    <n v="0"/>
    <s v="01/04/2024"/>
    <x v="11"/>
    <n v="4"/>
    <n v="7"/>
    <s v="04-07"/>
    <x v="1"/>
  </r>
  <r>
    <d v="2024-04-08T00:00:00"/>
    <n v="100"/>
    <n v="61.79"/>
    <n v="61.8"/>
    <n v="37.369999999999997"/>
    <s v="08/04/2024"/>
    <x v="11"/>
    <n v="4"/>
    <n v="8"/>
    <s v="04-08"/>
    <x v="1"/>
  </r>
  <r>
    <d v="2024-04-09T00:00:00"/>
    <n v="104"/>
    <n v="63.26"/>
    <n v="63.51"/>
    <n v="47.7"/>
    <s v="08/04/2024"/>
    <x v="11"/>
    <n v="4"/>
    <n v="9"/>
    <s v="04-09"/>
    <x v="1"/>
  </r>
  <r>
    <d v="2024-04-10T00:00:00"/>
    <n v="122"/>
    <n v="65.97"/>
    <n v="66.12"/>
    <n v="51.29"/>
    <s v="08/04/2024"/>
    <x v="11"/>
    <n v="4"/>
    <n v="10"/>
    <s v="04-10"/>
    <x v="1"/>
  </r>
  <r>
    <d v="2024-04-11T00:00:00"/>
    <n v="101"/>
    <n v="64.459999999999994"/>
    <n v="64.709999999999994"/>
    <n v="52.24"/>
    <s v="08/04/2024"/>
    <x v="11"/>
    <n v="4"/>
    <n v="11"/>
    <s v="04-11"/>
    <x v="1"/>
  </r>
  <r>
    <d v="2024-04-12T00:00:00"/>
    <n v="115"/>
    <n v="63.86"/>
    <n v="64.09"/>
    <n v="51.34"/>
    <s v="08/04/2024"/>
    <x v="11"/>
    <n v="4"/>
    <n v="12"/>
    <s v="04-12"/>
    <x v="1"/>
  </r>
  <r>
    <d v="2024-04-13T00:00:00"/>
    <n v="85"/>
    <n v="62.45"/>
    <n v="62.69"/>
    <n v="41.75"/>
    <s v="08/04/2024"/>
    <x v="11"/>
    <n v="4"/>
    <n v="13"/>
    <s v="04-13"/>
    <x v="1"/>
  </r>
  <r>
    <d v="2024-04-14T00:00:00"/>
    <n v="99"/>
    <n v="62.67"/>
    <n v="62.67"/>
    <n v="0"/>
    <s v="08/04/2024"/>
    <x v="11"/>
    <n v="4"/>
    <n v="14"/>
    <s v="04-14"/>
    <x v="1"/>
  </r>
  <r>
    <d v="2024-04-15T00:00:00"/>
    <n v="118"/>
    <n v="63.08"/>
    <n v="63.11"/>
    <n v="41.32"/>
    <s v="15/04/2024"/>
    <x v="11"/>
    <n v="4"/>
    <n v="15"/>
    <s v="04-15"/>
    <x v="1"/>
  </r>
  <r>
    <d v="2024-04-16T00:00:00"/>
    <n v="108"/>
    <n v="62.94"/>
    <n v="62.95"/>
    <n v="38.74"/>
    <s v="15/04/2024"/>
    <x v="11"/>
    <n v="4"/>
    <n v="16"/>
    <s v="04-16"/>
    <x v="1"/>
  </r>
  <r>
    <d v="2024-04-17T00:00:00"/>
    <n v="100"/>
    <n v="63.52"/>
    <n v="63.53"/>
    <n v="39.97"/>
    <s v="15/04/2024"/>
    <x v="11"/>
    <n v="4"/>
    <n v="17"/>
    <s v="04-17"/>
    <x v="1"/>
  </r>
  <r>
    <d v="2024-04-18T00:00:00"/>
    <n v="106"/>
    <n v="63.42"/>
    <n v="63.93"/>
    <n v="50.35"/>
    <s v="15/04/2024"/>
    <x v="11"/>
    <n v="4"/>
    <n v="18"/>
    <s v="04-18"/>
    <x v="1"/>
  </r>
  <r>
    <d v="2024-04-19T00:00:00"/>
    <n v="107"/>
    <n v="63.7"/>
    <n v="63.94"/>
    <n v="51.31"/>
    <s v="15/04/2024"/>
    <x v="11"/>
    <n v="4"/>
    <n v="19"/>
    <s v="04-19"/>
    <x v="1"/>
  </r>
  <r>
    <d v="2024-04-20T00:00:00"/>
    <n v="80"/>
    <n v="62.24"/>
    <n v="62.31"/>
    <n v="44.28"/>
    <s v="15/04/2024"/>
    <x v="11"/>
    <n v="4"/>
    <n v="20"/>
    <s v="04-20"/>
    <x v="1"/>
  </r>
  <r>
    <d v="2024-04-21T00:00:00"/>
    <n v="100"/>
    <n v="62.71"/>
    <n v="62.83"/>
    <n v="47.29"/>
    <s v="15/04/2024"/>
    <x v="11"/>
    <n v="4"/>
    <n v="21"/>
    <s v="04-21"/>
    <x v="1"/>
  </r>
  <r>
    <d v="2024-04-22T00:00:00"/>
    <n v="113"/>
    <n v="65.03"/>
    <n v="65.03"/>
    <n v="0"/>
    <s v="22/04/2024"/>
    <x v="11"/>
    <n v="4"/>
    <n v="22"/>
    <s v="04-22"/>
    <x v="1"/>
  </r>
  <r>
    <d v="2024-04-23T00:00:00"/>
    <n v="106"/>
    <n v="68.040000000000006"/>
    <n v="68.33"/>
    <n v="56.39"/>
    <s v="22/04/2024"/>
    <x v="11"/>
    <n v="4"/>
    <n v="23"/>
    <s v="04-23"/>
    <x v="1"/>
  </r>
  <r>
    <d v="2024-04-24T00:00:00"/>
    <n v="116"/>
    <n v="64.739999999999995"/>
    <n v="64.930000000000007"/>
    <n v="51.3"/>
    <s v="22/04/2024"/>
    <x v="11"/>
    <n v="4"/>
    <n v="24"/>
    <s v="04-24"/>
    <x v="1"/>
  </r>
  <r>
    <d v="2024-04-25T00:00:00"/>
    <n v="97"/>
    <n v="63"/>
    <n v="63"/>
    <n v="0"/>
    <s v="22/04/2024"/>
    <x v="11"/>
    <n v="4"/>
    <n v="25"/>
    <s v="04-25"/>
    <x v="1"/>
  </r>
  <r>
    <d v="2024-04-26T00:00:00"/>
    <n v="100"/>
    <n v="62.21"/>
    <n v="62.23"/>
    <n v="39.17"/>
    <s v="22/04/2024"/>
    <x v="11"/>
    <n v="4"/>
    <n v="26"/>
    <s v="04-26"/>
    <x v="1"/>
  </r>
  <r>
    <d v="2024-04-27T00:00:00"/>
    <n v="85"/>
    <n v="62.41"/>
    <n v="62.44"/>
    <n v="32.090000000000003"/>
    <s v="22/04/2024"/>
    <x v="11"/>
    <n v="4"/>
    <n v="27"/>
    <s v="04-27"/>
    <x v="1"/>
  </r>
  <r>
    <d v="2024-04-28T00:00:00"/>
    <n v="101"/>
    <n v="62.02"/>
    <n v="62.17"/>
    <n v="47.47"/>
    <s v="22/04/2024"/>
    <x v="11"/>
    <n v="4"/>
    <n v="28"/>
    <s v="04-28"/>
    <x v="1"/>
  </r>
  <r>
    <d v="2024-04-29T00:00:00"/>
    <n v="107"/>
    <n v="63.21"/>
    <n v="63.21"/>
    <n v="28.84"/>
    <s v="29/04/2024"/>
    <x v="11"/>
    <n v="4"/>
    <n v="29"/>
    <s v="04-29"/>
    <x v="1"/>
  </r>
  <r>
    <d v="2024-04-30T00:00:00"/>
    <n v="86"/>
    <n v="61.28"/>
    <n v="61.41"/>
    <n v="46.18"/>
    <s v="29/04/2024"/>
    <x v="11"/>
    <n v="4"/>
    <n v="30"/>
    <s v="04-30"/>
    <x v="1"/>
  </r>
  <r>
    <d v="2024-05-01T00:00:00"/>
    <n v="93"/>
    <n v="62.55"/>
    <n v="62.55"/>
    <n v="0"/>
    <s v="29/04/2024"/>
    <x v="11"/>
    <n v="5"/>
    <n v="1"/>
    <s v="05-01"/>
    <x v="1"/>
  </r>
  <r>
    <d v="2024-05-02T00:00:00"/>
    <n v="97"/>
    <n v="62.68"/>
    <n v="62.7"/>
    <n v="40.18"/>
    <s v="29/04/2024"/>
    <x v="11"/>
    <n v="5"/>
    <n v="2"/>
    <s v="05-02"/>
    <x v="1"/>
  </r>
  <r>
    <d v="2024-05-03T00:00:00"/>
    <n v="123"/>
    <n v="64.72"/>
    <n v="64.72"/>
    <n v="30.74"/>
    <s v="29/04/2024"/>
    <x v="11"/>
    <n v="5"/>
    <n v="3"/>
    <s v="05-03"/>
    <x v="1"/>
  </r>
  <r>
    <d v="2024-05-04T00:00:00"/>
    <n v="94"/>
    <n v="63.75"/>
    <n v="63.76"/>
    <n v="38.58"/>
    <s v="29/04/2024"/>
    <x v="11"/>
    <n v="5"/>
    <n v="4"/>
    <s v="05-04"/>
    <x v="1"/>
  </r>
  <r>
    <d v="2024-05-05T00:00:00"/>
    <n v="109"/>
    <n v="62.94"/>
    <n v="63.07"/>
    <n v="47.82"/>
    <s v="29/04/2024"/>
    <x v="11"/>
    <n v="5"/>
    <n v="5"/>
    <s v="05-05"/>
    <x v="1"/>
  </r>
  <r>
    <d v="2024-05-06T00:00:00"/>
    <n v="106"/>
    <n v="62.69"/>
    <n v="62.71"/>
    <n v="38.94"/>
    <s v="06/05/2024"/>
    <x v="11"/>
    <n v="5"/>
    <n v="6"/>
    <s v="05-06"/>
    <x v="1"/>
  </r>
  <r>
    <d v="2024-05-07T00:00:00"/>
    <n v="104"/>
    <n v="62.92"/>
    <n v="62.92"/>
    <n v="0"/>
    <s v="06/05/2024"/>
    <x v="11"/>
    <n v="5"/>
    <n v="7"/>
    <s v="05-07"/>
    <x v="1"/>
  </r>
  <r>
    <d v="2024-05-08T00:00:00"/>
    <n v="114"/>
    <n v="63.9"/>
    <n v="64.180000000000007"/>
    <n v="52.11"/>
    <s v="06/05/2024"/>
    <x v="11"/>
    <n v="5"/>
    <n v="8"/>
    <s v="05-08"/>
    <x v="1"/>
  </r>
  <r>
    <d v="2024-05-09T00:00:00"/>
    <n v="102"/>
    <n v="62.94"/>
    <n v="62.94"/>
    <n v="0"/>
    <s v="06/05/2024"/>
    <x v="11"/>
    <n v="5"/>
    <n v="9"/>
    <s v="05-09"/>
    <x v="1"/>
  </r>
  <r>
    <d v="2024-05-10T00:00:00"/>
    <n v="109"/>
    <n v="63.24"/>
    <n v="63.34"/>
    <n v="46.98"/>
    <s v="06/05/2024"/>
    <x v="11"/>
    <n v="5"/>
    <n v="10"/>
    <s v="05-10"/>
    <x v="1"/>
  </r>
  <r>
    <d v="2024-05-11T00:00:00"/>
    <n v="87"/>
    <n v="61.93"/>
    <n v="61.97"/>
    <n v="41.56"/>
    <s v="06/05/2024"/>
    <x v="11"/>
    <n v="5"/>
    <n v="11"/>
    <s v="05-11"/>
    <x v="1"/>
  </r>
  <r>
    <d v="2024-05-12T00:00:00"/>
    <n v="101"/>
    <n v="61.92"/>
    <n v="61.92"/>
    <n v="32.54"/>
    <s v="06/05/2024"/>
    <x v="11"/>
    <n v="5"/>
    <n v="12"/>
    <s v="05-12"/>
    <x v="1"/>
  </r>
  <r>
    <d v="2024-05-13T00:00:00"/>
    <n v="110"/>
    <n v="64.75"/>
    <n v="64.89"/>
    <n v="49.82"/>
    <s v="13/05/2024"/>
    <x v="11"/>
    <n v="5"/>
    <n v="13"/>
    <s v="05-13"/>
    <x v="1"/>
  </r>
  <r>
    <d v="2024-05-14T00:00:00"/>
    <n v="99"/>
    <n v="62.26"/>
    <n v="62.29"/>
    <n v="39.450000000000003"/>
    <s v="13/05/2024"/>
    <x v="11"/>
    <n v="5"/>
    <n v="14"/>
    <s v="05-14"/>
    <x v="1"/>
  </r>
  <r>
    <d v="2024-05-15T00:00:00"/>
    <n v="108"/>
    <n v="62.08"/>
    <n v="62.15"/>
    <n v="42.27"/>
    <s v="13/05/2024"/>
    <x v="11"/>
    <n v="5"/>
    <n v="15"/>
    <s v="05-15"/>
    <x v="1"/>
  </r>
  <r>
    <d v="2024-05-16T00:00:00"/>
    <n v="120"/>
    <n v="67.540000000000006"/>
    <n v="67.55"/>
    <n v="43.89"/>
    <s v="13/05/2024"/>
    <x v="11"/>
    <n v="5"/>
    <n v="16"/>
    <s v="05-16"/>
    <x v="1"/>
  </r>
  <r>
    <d v="2024-05-17T00:00:00"/>
    <n v="117"/>
    <n v="63.42"/>
    <n v="63.49"/>
    <n v="45.87"/>
    <s v="13/05/2024"/>
    <x v="11"/>
    <n v="5"/>
    <n v="17"/>
    <s v="05-17"/>
    <x v="1"/>
  </r>
  <r>
    <d v="2024-05-18T00:00:00"/>
    <n v="89"/>
    <n v="61.91"/>
    <n v="62.04"/>
    <n v="46.74"/>
    <s v="13/05/2024"/>
    <x v="11"/>
    <n v="5"/>
    <n v="18"/>
    <s v="05-18"/>
    <x v="1"/>
  </r>
  <r>
    <d v="2024-05-19T00:00:00"/>
    <n v="123"/>
    <n v="63.39"/>
    <n v="63.47"/>
    <n v="45.95"/>
    <s v="13/05/2024"/>
    <x v="11"/>
    <n v="5"/>
    <n v="19"/>
    <s v="05-19"/>
    <x v="1"/>
  </r>
  <r>
    <d v="2024-05-20T00:00:00"/>
    <n v="111"/>
    <n v="63.41"/>
    <n v="63.48"/>
    <n v="45.87"/>
    <s v="20/05/2024"/>
    <x v="11"/>
    <n v="5"/>
    <n v="20"/>
    <s v="05-20"/>
    <x v="1"/>
  </r>
  <r>
    <d v="2024-05-21T00:00:00"/>
    <n v="95"/>
    <n v="63.65"/>
    <n v="63.79"/>
    <n v="48.87"/>
    <s v="20/05/2024"/>
    <x v="11"/>
    <n v="5"/>
    <n v="21"/>
    <s v="05-21"/>
    <x v="1"/>
  </r>
  <r>
    <d v="2024-05-22T00:00:00"/>
    <n v="113"/>
    <n v="63.86"/>
    <n v="64.16"/>
    <n v="52.34"/>
    <s v="20/05/2024"/>
    <x v="11"/>
    <n v="5"/>
    <n v="22"/>
    <s v="05-22"/>
    <x v="1"/>
  </r>
  <r>
    <d v="2024-05-23T00:00:00"/>
    <n v="103"/>
    <n v="63.12"/>
    <n v="63.17"/>
    <n v="43.65"/>
    <s v="20/05/2024"/>
    <x v="11"/>
    <n v="5"/>
    <n v="23"/>
    <s v="05-23"/>
    <x v="1"/>
  </r>
  <r>
    <d v="2024-05-24T00:00:00"/>
    <n v="112"/>
    <n v="62.67"/>
    <n v="62.76"/>
    <n v="45.93"/>
    <s v="20/05/2024"/>
    <x v="11"/>
    <n v="5"/>
    <n v="24"/>
    <s v="05-24"/>
    <x v="1"/>
  </r>
  <r>
    <d v="2024-05-25T00:00:00"/>
    <n v="99"/>
    <n v="63.16"/>
    <n v="63.49"/>
    <n v="52.05"/>
    <s v="20/05/2024"/>
    <x v="11"/>
    <n v="5"/>
    <n v="25"/>
    <s v="05-25"/>
    <x v="1"/>
  </r>
  <r>
    <d v="2024-05-26T00:00:00"/>
    <n v="62"/>
    <n v="61.56"/>
    <n v="61.67"/>
    <n v="45.63"/>
    <s v="20/05/2024"/>
    <x v="11"/>
    <n v="5"/>
    <n v="26"/>
    <s v="05-26"/>
    <x v="1"/>
  </r>
  <r>
    <d v="2024-05-27T00:00:00"/>
    <m/>
    <m/>
    <m/>
    <m/>
    <s v="27/05/2024"/>
    <x v="11"/>
    <n v="5"/>
    <n v="27"/>
    <s v="05-27"/>
    <x v="2"/>
  </r>
  <r>
    <d v="2024-05-28T00:00:00"/>
    <m/>
    <m/>
    <m/>
    <m/>
    <s v="27/05/2024"/>
    <x v="11"/>
    <n v="5"/>
    <n v="28"/>
    <s v="05-28"/>
    <x v="2"/>
  </r>
  <r>
    <d v="2024-05-29T00:00:00"/>
    <m/>
    <m/>
    <m/>
    <m/>
    <s v="27/05/2024"/>
    <x v="11"/>
    <n v="5"/>
    <n v="29"/>
    <s v="05-29"/>
    <x v="2"/>
  </r>
  <r>
    <d v="2024-05-30T00:00:00"/>
    <n v="85"/>
    <n v="62.79"/>
    <n v="62.81"/>
    <n v="39.409999999999997"/>
    <s v="27/05/2024"/>
    <x v="11"/>
    <n v="5"/>
    <n v="30"/>
    <s v="05-30"/>
    <x v="1"/>
  </r>
  <r>
    <d v="2024-05-31T00:00:00"/>
    <n v="114"/>
    <n v="64.83"/>
    <n v="64.88"/>
    <n v="45.75"/>
    <s v="27/05/2024"/>
    <x v="11"/>
    <n v="5"/>
    <n v="31"/>
    <s v="05-31"/>
    <x v="1"/>
  </r>
  <r>
    <d v="2024-06-01T00:00:00"/>
    <n v="101"/>
    <n v="62.71"/>
    <n v="62.74"/>
    <n v="40.409999999999997"/>
    <s v="27/05/2024"/>
    <x v="11"/>
    <n v="6"/>
    <n v="1"/>
    <s v="06-01"/>
    <x v="1"/>
  </r>
  <r>
    <d v="2024-06-02T00:00:00"/>
    <n v="113"/>
    <n v="63.77"/>
    <n v="63.88"/>
    <n v="47.93"/>
    <s v="27/05/2024"/>
    <x v="11"/>
    <n v="6"/>
    <n v="2"/>
    <s v="06-02"/>
    <x v="1"/>
  </r>
  <r>
    <d v="2024-06-03T00:00:00"/>
    <n v="107"/>
    <n v="64.03"/>
    <n v="64.09"/>
    <n v="44.95"/>
    <s v="03/06/2024"/>
    <x v="11"/>
    <n v="6"/>
    <n v="3"/>
    <s v="06-03"/>
    <x v="1"/>
  </r>
  <r>
    <d v="2024-06-04T00:00:00"/>
    <n v="95"/>
    <n v="62.34"/>
    <n v="62.38"/>
    <n v="42.18"/>
    <s v="03/06/2024"/>
    <x v="11"/>
    <n v="6"/>
    <n v="4"/>
    <s v="06-04"/>
    <x v="1"/>
  </r>
  <r>
    <d v="2024-06-05T00:00:00"/>
    <n v="113"/>
    <n v="62.83"/>
    <n v="62.84"/>
    <n v="37.65"/>
    <s v="03/06/2024"/>
    <x v="11"/>
    <n v="6"/>
    <n v="5"/>
    <s v="06-05"/>
    <x v="1"/>
  </r>
  <r>
    <d v="2024-06-06T00:00:00"/>
    <n v="106"/>
    <n v="63.22"/>
    <n v="63.89"/>
    <n v="55.45"/>
    <s v="03/06/2024"/>
    <x v="11"/>
    <n v="6"/>
    <n v="6"/>
    <s v="06-06"/>
    <x v="1"/>
  </r>
  <r>
    <d v="2024-06-07T00:00:00"/>
    <n v="102"/>
    <n v="62.86"/>
    <n v="62.86"/>
    <n v="0"/>
    <s v="03/06/2024"/>
    <x v="11"/>
    <n v="6"/>
    <n v="7"/>
    <s v="06-07"/>
    <x v="1"/>
  </r>
  <r>
    <d v="2024-06-08T00:00:00"/>
    <n v="99"/>
    <n v="63.09"/>
    <n v="63.1"/>
    <n v="34.44"/>
    <s v="03/06/2024"/>
    <x v="11"/>
    <n v="6"/>
    <n v="8"/>
    <s v="06-08"/>
    <x v="1"/>
  </r>
  <r>
    <d v="2024-06-09T00:00:00"/>
    <n v="114"/>
    <n v="62.95"/>
    <n v="62.95"/>
    <n v="0"/>
    <s v="03/06/2024"/>
    <x v="11"/>
    <n v="6"/>
    <n v="9"/>
    <s v="06-09"/>
    <x v="1"/>
  </r>
  <r>
    <d v="2024-06-10T00:00:00"/>
    <n v="120"/>
    <n v="64.13"/>
    <n v="64.34"/>
    <n v="50.15"/>
    <s v="10/06/2024"/>
    <x v="11"/>
    <n v="6"/>
    <n v="10"/>
    <s v="06-10"/>
    <x v="1"/>
  </r>
  <r>
    <d v="2024-06-11T00:00:00"/>
    <n v="103"/>
    <n v="63.02"/>
    <n v="63.32"/>
    <n v="50"/>
    <s v="10/06/2024"/>
    <x v="11"/>
    <n v="6"/>
    <n v="11"/>
    <s v="06-11"/>
    <x v="1"/>
  </r>
  <r>
    <d v="2024-06-12T00:00:00"/>
    <n v="104"/>
    <n v="62.8"/>
    <n v="62.87"/>
    <n v="44.65"/>
    <s v="10/06/2024"/>
    <x v="11"/>
    <n v="6"/>
    <n v="12"/>
    <s v="06-12"/>
    <x v="1"/>
  </r>
  <r>
    <d v="2024-06-13T00:00:00"/>
    <n v="113"/>
    <n v="63.6"/>
    <n v="63.75"/>
    <n v="47.67"/>
    <s v="10/06/2024"/>
    <x v="11"/>
    <n v="6"/>
    <n v="13"/>
    <s v="06-13"/>
    <x v="1"/>
  </r>
  <r>
    <d v="2024-06-14T00:00:00"/>
    <n v="117"/>
    <n v="64.03"/>
    <n v="64.03"/>
    <n v="0"/>
    <s v="10/06/2024"/>
    <x v="11"/>
    <n v="6"/>
    <n v="14"/>
    <s v="06-14"/>
    <x v="1"/>
  </r>
  <r>
    <d v="2024-06-15T00:00:00"/>
    <n v="100"/>
    <n v="62.79"/>
    <n v="62.81"/>
    <n v="39.92"/>
    <s v="10/06/2024"/>
    <x v="11"/>
    <n v="6"/>
    <n v="15"/>
    <s v="06-15"/>
    <x v="1"/>
  </r>
  <r>
    <d v="2024-06-16T00:00:00"/>
    <n v="122"/>
    <n v="63.62"/>
    <n v="63.62"/>
    <n v="0"/>
    <s v="10/06/2024"/>
    <x v="11"/>
    <n v="6"/>
    <n v="16"/>
    <s v="06-16"/>
    <x v="1"/>
  </r>
  <r>
    <d v="2024-06-17T00:00:00"/>
    <n v="112"/>
    <n v="62.91"/>
    <n v="62.94"/>
    <n v="41.65"/>
    <s v="17/06/2024"/>
    <x v="11"/>
    <n v="6"/>
    <n v="17"/>
    <s v="06-17"/>
    <x v="1"/>
  </r>
  <r>
    <d v="2024-06-18T00:00:00"/>
    <n v="98"/>
    <n v="61.94"/>
    <n v="62"/>
    <n v="43.1"/>
    <s v="17/06/2024"/>
    <x v="11"/>
    <n v="6"/>
    <n v="18"/>
    <s v="06-18"/>
    <x v="1"/>
  </r>
  <r>
    <d v="2024-06-19T00:00:00"/>
    <n v="118"/>
    <n v="63.13"/>
    <n v="63.25"/>
    <n v="47.47"/>
    <s v="17/06/2024"/>
    <x v="11"/>
    <n v="6"/>
    <n v="19"/>
    <s v="06-19"/>
    <x v="1"/>
  </r>
  <r>
    <d v="2024-06-20T00:00:00"/>
    <n v="108"/>
    <n v="63.06"/>
    <n v="63.09"/>
    <n v="42.21"/>
    <s v="17/06/2024"/>
    <x v="11"/>
    <n v="6"/>
    <n v="20"/>
    <s v="06-20"/>
    <x v="1"/>
  </r>
  <r>
    <d v="2024-06-21T00:00:00"/>
    <n v="102"/>
    <n v="62.34"/>
    <n v="62.34"/>
    <n v="0"/>
    <s v="17/06/2024"/>
    <x v="11"/>
    <n v="6"/>
    <n v="21"/>
    <s v="06-21"/>
    <x v="1"/>
  </r>
  <r>
    <d v="2024-06-22T00:00:00"/>
    <n v="90"/>
    <n v="63.22"/>
    <n v="63.27"/>
    <n v="44.13"/>
    <s v="17/06/2024"/>
    <x v="11"/>
    <n v="6"/>
    <n v="22"/>
    <s v="06-22"/>
    <x v="1"/>
  </r>
  <r>
    <d v="2024-06-23T00:00:00"/>
    <n v="119"/>
    <n v="64.61"/>
    <n v="64.72"/>
    <n v="48.46"/>
    <s v="17/06/2024"/>
    <x v="11"/>
    <n v="6"/>
    <n v="23"/>
    <s v="06-23"/>
    <x v="1"/>
  </r>
  <r>
    <d v="2024-06-24T00:00:00"/>
    <n v="132"/>
    <n v="70.38"/>
    <n v="70.41"/>
    <n v="49.21"/>
    <s v="24/06/2024"/>
    <x v="11"/>
    <n v="6"/>
    <n v="24"/>
    <s v="06-24"/>
    <x v="1"/>
  </r>
  <r>
    <d v="2024-06-25T00:00:00"/>
    <n v="125"/>
    <n v="68.64"/>
    <n v="68.8"/>
    <n v="51.7"/>
    <s v="24/06/2024"/>
    <x v="11"/>
    <n v="6"/>
    <n v="25"/>
    <s v="06-25"/>
    <x v="1"/>
  </r>
  <r>
    <d v="2024-06-26T00:00:00"/>
    <n v="111"/>
    <n v="63.52"/>
    <n v="63.69"/>
    <n v="48.27"/>
    <s v="24/06/2024"/>
    <x v="11"/>
    <n v="6"/>
    <n v="26"/>
    <s v="06-26"/>
    <x v="1"/>
  </r>
  <r>
    <d v="2024-06-27T00:00:00"/>
    <n v="90"/>
    <n v="62.27"/>
    <n v="62.75"/>
    <n v="52.93"/>
    <s v="24/06/2024"/>
    <x v="11"/>
    <n v="6"/>
    <n v="27"/>
    <s v="06-27"/>
    <x v="1"/>
  </r>
  <r>
    <d v="2024-06-28T00:00:00"/>
    <n v="96"/>
    <n v="63.28"/>
    <n v="63.38"/>
    <n v="44.78"/>
    <s v="24/06/2024"/>
    <x v="11"/>
    <n v="6"/>
    <n v="28"/>
    <s v="06-28"/>
    <x v="1"/>
  </r>
  <r>
    <d v="2024-06-29T00:00:00"/>
    <n v="101"/>
    <n v="61.77"/>
    <n v="61.78"/>
    <n v="36.24"/>
    <s v="24/06/2024"/>
    <x v="11"/>
    <n v="6"/>
    <n v="29"/>
    <s v="06-29"/>
    <x v="1"/>
  </r>
  <r>
    <d v="2024-06-30T00:00:00"/>
    <n v="123"/>
    <n v="63.73"/>
    <n v="63.81"/>
    <n v="46.68"/>
    <s v="24/06/2024"/>
    <x v="11"/>
    <n v="6"/>
    <n v="30"/>
    <s v="06-30"/>
    <x v="1"/>
  </r>
  <r>
    <d v="2024-07-01T00:00:00"/>
    <n v="112"/>
    <n v="63.19"/>
    <n v="63.57"/>
    <n v="52.77"/>
    <s v="01/07/2024"/>
    <x v="11"/>
    <n v="7"/>
    <n v="1"/>
    <s v="07-01"/>
    <x v="1"/>
  </r>
  <r>
    <d v="2024-07-02T00:00:00"/>
    <n v="118"/>
    <n v="63.32"/>
    <n v="63.42"/>
    <n v="44.33"/>
    <s v="01/07/2024"/>
    <x v="11"/>
    <n v="7"/>
    <n v="2"/>
    <s v="07-02"/>
    <x v="1"/>
  </r>
  <r>
    <d v="2024-07-03T00:00:00"/>
    <n v="123"/>
    <n v="63.21"/>
    <n v="63.31"/>
    <n v="46.94"/>
    <s v="01/07/2024"/>
    <x v="11"/>
    <n v="7"/>
    <n v="3"/>
    <s v="07-03"/>
    <x v="1"/>
  </r>
  <r>
    <d v="2024-07-04T00:00:00"/>
    <n v="108"/>
    <n v="63.01"/>
    <n v="64.88"/>
    <n v="52.48"/>
    <s v="01/07/2024"/>
    <x v="11"/>
    <n v="7"/>
    <n v="4"/>
    <s v="07-04"/>
    <x v="1"/>
  </r>
  <r>
    <d v="2024-07-05T00:00:00"/>
    <n v="103"/>
    <n v="62.32"/>
    <n v="63.02"/>
    <n v="45.29"/>
    <s v="01/07/2024"/>
    <x v="11"/>
    <n v="7"/>
    <n v="5"/>
    <s v="07-05"/>
    <x v="1"/>
  </r>
  <r>
    <d v="2024-07-06T00:00:00"/>
    <n v="97"/>
    <n v="62.53"/>
    <n v="62.53"/>
    <n v="30.6"/>
    <s v="01/07/2024"/>
    <x v="11"/>
    <n v="7"/>
    <n v="6"/>
    <s v="07-06"/>
    <x v="1"/>
  </r>
  <r>
    <d v="2024-07-07T00:00:00"/>
    <n v="130"/>
    <n v="63.57"/>
    <n v="63.58"/>
    <n v="35.54"/>
    <s v="01/07/2024"/>
    <x v="11"/>
    <n v="7"/>
    <n v="7"/>
    <s v="07-07"/>
    <x v="1"/>
  </r>
  <r>
    <d v="2024-07-08T00:00:00"/>
    <n v="112"/>
    <n v="63.78"/>
    <n v="63.81"/>
    <n v="41.38"/>
    <s v="08/07/2024"/>
    <x v="11"/>
    <n v="7"/>
    <n v="8"/>
    <s v="07-08"/>
    <x v="1"/>
  </r>
  <r>
    <d v="2024-07-09T00:00:00"/>
    <n v="103"/>
    <n v="63.38"/>
    <n v="63.41"/>
    <n v="41.27"/>
    <s v="08/07/2024"/>
    <x v="11"/>
    <n v="7"/>
    <n v="9"/>
    <s v="07-09"/>
    <x v="1"/>
  </r>
  <r>
    <d v="2024-07-10T00:00:00"/>
    <n v="110"/>
    <n v="63.43"/>
    <n v="63.46"/>
    <n v="42.4"/>
    <s v="08/07/2024"/>
    <x v="11"/>
    <n v="7"/>
    <n v="10"/>
    <s v="07-10"/>
    <x v="1"/>
  </r>
  <r>
    <d v="2024-07-11T00:00:00"/>
    <n v="97"/>
    <n v="62.88"/>
    <n v="62.89"/>
    <n v="37.14"/>
    <s v="08/07/2024"/>
    <x v="11"/>
    <n v="7"/>
    <n v="11"/>
    <s v="07-11"/>
    <x v="1"/>
  </r>
  <r>
    <d v="2024-07-12T00:00:00"/>
    <n v="108"/>
    <n v="63.75"/>
    <n v="63.76"/>
    <n v="38.299999999999997"/>
    <s v="08/07/2024"/>
    <x v="11"/>
    <n v="7"/>
    <n v="12"/>
    <s v="07-12"/>
    <x v="1"/>
  </r>
  <r>
    <d v="2024-07-13T00:00:00"/>
    <n v="111"/>
    <n v="63.9"/>
    <n v="63.9"/>
    <n v="0"/>
    <s v="08/07/2024"/>
    <x v="11"/>
    <n v="7"/>
    <n v="13"/>
    <s v="07-13"/>
    <x v="1"/>
  </r>
  <r>
    <d v="2024-07-14T00:00:00"/>
    <n v="114"/>
    <n v="63.48"/>
    <n v="63.49"/>
    <n v="33.340000000000003"/>
    <s v="08/07/2024"/>
    <x v="11"/>
    <n v="7"/>
    <n v="14"/>
    <s v="07-14"/>
    <x v="1"/>
  </r>
  <r>
    <d v="2024-07-15T00:00:00"/>
    <n v="100"/>
    <n v="62.65"/>
    <n v="62.73"/>
    <n v="44.99"/>
    <s v="15/07/2024"/>
    <x v="11"/>
    <n v="7"/>
    <n v="15"/>
    <s v="07-15"/>
    <x v="1"/>
  </r>
  <r>
    <d v="2024-07-16T00:00:00"/>
    <n v="107"/>
    <n v="63.36"/>
    <n v="63.56"/>
    <n v="50.12"/>
    <s v="15/07/2024"/>
    <x v="11"/>
    <n v="7"/>
    <n v="16"/>
    <s v="07-16"/>
    <x v="1"/>
  </r>
  <r>
    <d v="2024-07-17T00:00:00"/>
    <n v="105"/>
    <n v="62.88"/>
    <n v="62.96"/>
    <n v="45.11"/>
    <s v="15/07/2024"/>
    <x v="11"/>
    <n v="7"/>
    <n v="17"/>
    <s v="07-17"/>
    <x v="1"/>
  </r>
  <r>
    <d v="2024-07-18T00:00:00"/>
    <n v="104"/>
    <n v="63.04"/>
    <n v="63.09"/>
    <n v="44.16"/>
    <s v="15/07/2024"/>
    <x v="11"/>
    <n v="7"/>
    <n v="18"/>
    <s v="07-18"/>
    <x v="1"/>
  </r>
  <r>
    <d v="2024-07-19T00:00:00"/>
    <n v="93"/>
    <n v="62.85"/>
    <n v="62.88"/>
    <n v="41.26"/>
    <s v="15/07/2024"/>
    <x v="11"/>
    <n v="7"/>
    <n v="19"/>
    <s v="07-19"/>
    <x v="1"/>
  </r>
  <r>
    <d v="2024-07-20T00:00:00"/>
    <n v="103"/>
    <n v="63.78"/>
    <n v="63.95"/>
    <n v="42.79"/>
    <s v="15/07/2024"/>
    <x v="11"/>
    <n v="7"/>
    <n v="20"/>
    <s v="07-20"/>
    <x v="1"/>
  </r>
  <r>
    <d v="2024-07-21T00:00:00"/>
    <n v="111"/>
    <n v="64.349999999999994"/>
    <n v="64.36"/>
    <n v="26.54"/>
    <s v="15/07/2024"/>
    <x v="11"/>
    <n v="7"/>
    <n v="21"/>
    <s v="07-21"/>
    <x v="1"/>
  </r>
  <r>
    <d v="2024-07-22T00:00:00"/>
    <n v="102"/>
    <n v="64.75"/>
    <n v="64.819999999999993"/>
    <n v="38.729999999999997"/>
    <s v="22/07/2024"/>
    <x v="11"/>
    <n v="7"/>
    <n v="22"/>
    <s v="07-22"/>
    <x v="1"/>
  </r>
  <r>
    <d v="2024-07-23T00:00:00"/>
    <n v="105"/>
    <n v="63.61"/>
    <n v="63.64"/>
    <n v="41.55"/>
    <s v="22/07/2024"/>
    <x v="11"/>
    <n v="7"/>
    <n v="23"/>
    <s v="07-23"/>
    <x v="1"/>
  </r>
  <r>
    <d v="2024-07-24T00:00:00"/>
    <n v="111"/>
    <n v="62.49"/>
    <n v="62.84"/>
    <n v="51.78"/>
    <s v="22/07/2024"/>
    <x v="11"/>
    <n v="7"/>
    <n v="24"/>
    <s v="07-24"/>
    <x v="1"/>
  </r>
  <r>
    <d v="2024-07-25T00:00:00"/>
    <n v="99"/>
    <n v="61.94"/>
    <n v="61.94"/>
    <n v="34.24"/>
    <s v="22/07/2024"/>
    <x v="11"/>
    <n v="7"/>
    <n v="25"/>
    <s v="07-25"/>
    <x v="1"/>
  </r>
  <r>
    <d v="2024-07-26T00:00:00"/>
    <n v="103"/>
    <n v="61.72"/>
    <n v="61.72"/>
    <n v="0"/>
    <s v="22/07/2024"/>
    <x v="11"/>
    <n v="7"/>
    <n v="26"/>
    <s v="07-26"/>
    <x v="1"/>
  </r>
  <r>
    <d v="2024-07-27T00:00:00"/>
    <n v="102"/>
    <n v="63.08"/>
    <n v="63.09"/>
    <n v="36.549999999999997"/>
    <s v="22/07/2024"/>
    <x v="11"/>
    <n v="7"/>
    <n v="27"/>
    <s v="07-27"/>
    <x v="1"/>
  </r>
  <r>
    <d v="2024-07-28T00:00:00"/>
    <n v="122"/>
    <n v="63.51"/>
    <n v="63.51"/>
    <n v="0"/>
    <s v="22/07/2024"/>
    <x v="11"/>
    <n v="7"/>
    <n v="28"/>
    <s v="07-28"/>
    <x v="1"/>
  </r>
  <r>
    <d v="2024-07-29T00:00:00"/>
    <n v="112"/>
    <n v="63.14"/>
    <n v="63.14"/>
    <n v="0"/>
    <s v="29/07/2024"/>
    <x v="11"/>
    <n v="7"/>
    <n v="29"/>
    <s v="07-29"/>
    <x v="1"/>
  </r>
  <r>
    <d v="2024-07-30T00:00:00"/>
    <n v="115"/>
    <n v="62.93"/>
    <n v="62.94"/>
    <n v="35.51"/>
    <s v="29/07/2024"/>
    <x v="11"/>
    <n v="7"/>
    <n v="30"/>
    <s v="07-30"/>
    <x v="1"/>
  </r>
  <r>
    <d v="2024-07-31T00:00:00"/>
    <n v="105"/>
    <n v="62.52"/>
    <n v="62.56"/>
    <n v="42.09"/>
    <s v="29/07/2024"/>
    <x v="11"/>
    <n v="7"/>
    <n v="31"/>
    <s v="07-31"/>
    <x v="1"/>
  </r>
  <r>
    <d v="2024-08-01T00:00:00"/>
    <n v="93"/>
    <n v="62.92"/>
    <n v="62.93"/>
    <n v="35.840000000000003"/>
    <s v="29/07/2024"/>
    <x v="11"/>
    <n v="8"/>
    <n v="1"/>
    <s v="08-01"/>
    <x v="1"/>
  </r>
  <r>
    <d v="2024-08-02T00:00:00"/>
    <n v="108"/>
    <n v="63.74"/>
    <n v="63.74"/>
    <n v="31.04"/>
    <s v="29/07/2024"/>
    <x v="11"/>
    <n v="8"/>
    <n v="2"/>
    <s v="08-02"/>
    <x v="1"/>
  </r>
  <r>
    <d v="2024-08-03T00:00:00"/>
    <n v="107"/>
    <n v="63.2"/>
    <n v="63.23"/>
    <n v="41.35"/>
    <s v="29/07/2024"/>
    <x v="11"/>
    <n v="8"/>
    <n v="3"/>
    <s v="08-03"/>
    <x v="1"/>
  </r>
  <r>
    <d v="2024-08-04T00:00:00"/>
    <n v="115"/>
    <n v="63.04"/>
    <n v="63.04"/>
    <n v="34.24"/>
    <s v="29/07/2024"/>
    <x v="11"/>
    <n v="8"/>
    <n v="4"/>
    <s v="08-04"/>
    <x v="1"/>
  </r>
  <r>
    <d v="2024-08-05T00:00:00"/>
    <n v="108"/>
    <n v="62.23"/>
    <n v="62.31"/>
    <n v="45.14"/>
    <s v="05/08/2024"/>
    <x v="11"/>
    <n v="8"/>
    <n v="5"/>
    <s v="08-05"/>
    <x v="1"/>
  </r>
  <r>
    <d v="2024-08-06T00:00:00"/>
    <n v="103"/>
    <n v="62.76"/>
    <n v="62.79"/>
    <n v="41.44"/>
    <s v="05/08/2024"/>
    <x v="11"/>
    <n v="8"/>
    <n v="6"/>
    <s v="08-06"/>
    <x v="1"/>
  </r>
  <r>
    <d v="2024-08-07T00:00:00"/>
    <n v="92"/>
    <n v="62.45"/>
    <n v="63.36"/>
    <n v="56.12"/>
    <s v="05/08/2024"/>
    <x v="11"/>
    <n v="8"/>
    <n v="7"/>
    <s v="08-07"/>
    <x v="1"/>
  </r>
  <r>
    <d v="2024-08-08T00:00:00"/>
    <n v="93"/>
    <n v="63"/>
    <n v="63.27"/>
    <n v="51.07"/>
    <s v="05/08/2024"/>
    <x v="11"/>
    <n v="8"/>
    <n v="8"/>
    <s v="08-08"/>
    <x v="1"/>
  </r>
  <r>
    <d v="2024-08-09T00:00:00"/>
    <n v="113"/>
    <n v="63.33"/>
    <n v="63.33"/>
    <n v="35.14"/>
    <s v="05/08/2024"/>
    <x v="11"/>
    <n v="8"/>
    <n v="9"/>
    <s v="08-09"/>
    <x v="1"/>
  </r>
  <r>
    <d v="2024-08-10T00:00:00"/>
    <n v="117"/>
    <n v="63.35"/>
    <n v="64.150000000000006"/>
    <n v="56.38"/>
    <s v="05/08/2024"/>
    <x v="11"/>
    <n v="8"/>
    <n v="10"/>
    <s v="08-10"/>
    <x v="1"/>
  </r>
  <r>
    <d v="2024-08-11T00:00:00"/>
    <n v="117"/>
    <n v="63.02"/>
    <n v="63.07"/>
    <n v="43.27"/>
    <s v="05/08/2024"/>
    <x v="11"/>
    <n v="8"/>
    <n v="11"/>
    <s v="08-11"/>
    <x v="1"/>
  </r>
  <r>
    <d v="2024-08-12T00:00:00"/>
    <n v="111"/>
    <n v="63.51"/>
    <n v="63.53"/>
    <n v="35.53"/>
    <s v="12/08/2024"/>
    <x v="11"/>
    <n v="8"/>
    <n v="12"/>
    <s v="08-12"/>
    <x v="1"/>
  </r>
  <r>
    <d v="2024-08-13T00:00:00"/>
    <n v="106"/>
    <n v="63.18"/>
    <n v="63.22"/>
    <n v="42.43"/>
    <s v="12/08/2024"/>
    <x v="11"/>
    <n v="8"/>
    <n v="13"/>
    <s v="08-13"/>
    <x v="1"/>
  </r>
  <r>
    <d v="2024-08-14T00:00:00"/>
    <n v="94"/>
    <n v="63.48"/>
    <n v="63.54"/>
    <n v="44.67"/>
    <s v="12/08/2024"/>
    <x v="11"/>
    <n v="8"/>
    <n v="14"/>
    <s v="08-14"/>
    <x v="1"/>
  </r>
  <r>
    <d v="2024-08-15T00:00:00"/>
    <n v="96"/>
    <n v="63.79"/>
    <n v="63.79"/>
    <n v="0"/>
    <s v="12/08/2024"/>
    <x v="11"/>
    <n v="8"/>
    <n v="15"/>
    <s v="08-15"/>
    <x v="1"/>
  </r>
  <r>
    <d v="2024-08-16T00:00:00"/>
    <n v="103"/>
    <n v="64.27"/>
    <n v="64.319999999999993"/>
    <n v="45.06"/>
    <s v="12/08/2024"/>
    <x v="11"/>
    <n v="8"/>
    <n v="16"/>
    <s v="08-16"/>
    <x v="1"/>
  </r>
  <r>
    <d v="2024-08-17T00:00:00"/>
    <n v="101"/>
    <n v="63.21"/>
    <n v="63.22"/>
    <n v="38.340000000000003"/>
    <s v="12/08/2024"/>
    <x v="11"/>
    <n v="8"/>
    <n v="17"/>
    <s v="08-17"/>
    <x v="1"/>
  </r>
  <r>
    <d v="2024-08-18T00:00:00"/>
    <n v="110"/>
    <n v="64.22"/>
    <n v="64.22"/>
    <n v="37.14"/>
    <s v="12/08/2024"/>
    <x v="11"/>
    <n v="8"/>
    <n v="18"/>
    <s v="08-18"/>
    <x v="1"/>
  </r>
  <r>
    <d v="2024-08-19T00:00:00"/>
    <n v="119"/>
    <n v="65.94"/>
    <n v="65.94"/>
    <n v="32.94"/>
    <s v="19/08/2024"/>
    <x v="11"/>
    <n v="8"/>
    <n v="19"/>
    <s v="08-19"/>
    <x v="1"/>
  </r>
  <r>
    <d v="2024-08-20T00:00:00"/>
    <n v="119"/>
    <n v="65.040000000000006"/>
    <n v="65.06"/>
    <n v="42.09"/>
    <s v="19/08/2024"/>
    <x v="11"/>
    <n v="8"/>
    <n v="20"/>
    <s v="08-20"/>
    <x v="1"/>
  </r>
  <r>
    <d v="2024-08-21T00:00:00"/>
    <n v="126"/>
    <n v="63.03"/>
    <n v="63.25"/>
    <n v="50.21"/>
    <s v="19/08/2024"/>
    <x v="11"/>
    <n v="8"/>
    <n v="21"/>
    <s v="08-21"/>
    <x v="1"/>
  </r>
  <r>
    <d v="2024-08-22T00:00:00"/>
    <n v="109"/>
    <n v="61.72"/>
    <n v="61.83"/>
    <n v="45.82"/>
    <s v="19/08/2024"/>
    <x v="11"/>
    <n v="8"/>
    <n v="22"/>
    <s v="08-22"/>
    <x v="1"/>
  </r>
  <r>
    <d v="2024-08-23T00:00:00"/>
    <n v="113"/>
    <n v="62.37"/>
    <n v="62.6"/>
    <n v="49.72"/>
    <s v="19/08/2024"/>
    <x v="11"/>
    <n v="8"/>
    <n v="23"/>
    <s v="08-23"/>
    <x v="1"/>
  </r>
  <r>
    <d v="2024-08-24T00:00:00"/>
    <n v="108"/>
    <n v="63.01"/>
    <n v="63.08"/>
    <n v="45.25"/>
    <s v="19/08/2024"/>
    <x v="11"/>
    <n v="8"/>
    <n v="24"/>
    <s v="08-24"/>
    <x v="1"/>
  </r>
  <r>
    <d v="2024-08-25T00:00:00"/>
    <n v="115"/>
    <n v="63.54"/>
    <n v="63.65"/>
    <n v="47.23"/>
    <s v="19/08/2024"/>
    <x v="11"/>
    <n v="8"/>
    <n v="25"/>
    <s v="08-25"/>
    <x v="1"/>
  </r>
  <r>
    <d v="2024-08-26T00:00:00"/>
    <n v="117"/>
    <n v="63.11"/>
    <n v="63.16"/>
    <n v="44.21"/>
    <s v="26/08/2024"/>
    <x v="11"/>
    <n v="8"/>
    <n v="26"/>
    <s v="08-26"/>
    <x v="1"/>
  </r>
  <r>
    <d v="2024-08-27T00:00:00"/>
    <n v="114"/>
    <n v="64.12"/>
    <n v="64.260000000000005"/>
    <n v="49.24"/>
    <s v="26/08/2024"/>
    <x v="11"/>
    <n v="8"/>
    <n v="27"/>
    <s v="08-27"/>
    <x v="1"/>
  </r>
  <r>
    <d v="2024-08-28T00:00:00"/>
    <n v="114"/>
    <n v="63.48"/>
    <n v="63.55"/>
    <n v="45.49"/>
    <s v="26/08/2024"/>
    <x v="11"/>
    <n v="8"/>
    <n v="28"/>
    <s v="08-28"/>
    <x v="1"/>
  </r>
  <r>
    <d v="2024-08-29T00:00:00"/>
    <n v="108"/>
    <n v="63.66"/>
    <n v="63.67"/>
    <n v="39.53"/>
    <s v="26/08/2024"/>
    <x v="11"/>
    <n v="8"/>
    <n v="29"/>
    <s v="08-29"/>
    <x v="1"/>
  </r>
  <r>
    <d v="2024-08-30T00:00:00"/>
    <n v="113"/>
    <n v="63.1"/>
    <n v="63.27"/>
    <n v="47.05"/>
    <s v="26/08/2024"/>
    <x v="11"/>
    <n v="8"/>
    <n v="30"/>
    <s v="08-30"/>
    <x v="1"/>
  </r>
  <r>
    <d v="2024-08-31T00:00:00"/>
    <n v="116"/>
    <n v="63.35"/>
    <n v="63.51"/>
    <n v="48.9"/>
    <s v="26/08/2024"/>
    <x v="11"/>
    <n v="8"/>
    <n v="31"/>
    <s v="08-31"/>
    <x v="1"/>
  </r>
  <r>
    <d v="2024-09-01T00:00:00"/>
    <n v="109"/>
    <n v="63.34"/>
    <n v="63.35"/>
    <n v="33.380000000000003"/>
    <s v="26/08/2024"/>
    <x v="11"/>
    <n v="9"/>
    <n v="1"/>
    <s v="09-01"/>
    <x v="1"/>
  </r>
  <r>
    <d v="2024-09-02T00:00:00"/>
    <n v="107"/>
    <n v="63.62"/>
    <n v="63.73"/>
    <n v="47.57"/>
    <s v="02/09/2024"/>
    <x v="11"/>
    <n v="9"/>
    <n v="2"/>
    <s v="09-02"/>
    <x v="1"/>
  </r>
  <r>
    <d v="2024-09-03T00:00:00"/>
    <n v="100"/>
    <n v="62.39"/>
    <n v="62.42"/>
    <n v="41.33"/>
    <s v="02/09/2024"/>
    <x v="11"/>
    <n v="9"/>
    <n v="3"/>
    <s v="09-03"/>
    <x v="1"/>
  </r>
  <r>
    <d v="2024-09-04T00:00:00"/>
    <n v="118"/>
    <n v="63.79"/>
    <n v="63.88"/>
    <n v="46.8"/>
    <s v="02/09/2024"/>
    <x v="11"/>
    <n v="9"/>
    <n v="4"/>
    <s v="09-04"/>
    <x v="1"/>
  </r>
  <r>
    <d v="2024-09-05T00:00:00"/>
    <n v="112"/>
    <n v="62.36"/>
    <n v="62.44"/>
    <n v="44.98"/>
    <s v="02/09/2024"/>
    <x v="11"/>
    <n v="9"/>
    <n v="5"/>
    <s v="09-05"/>
    <x v="1"/>
  </r>
  <r>
    <d v="2024-09-06T00:00:00"/>
    <n v="103"/>
    <n v="62.81"/>
    <n v="62.82"/>
    <n v="36.39"/>
    <s v="02/09/2024"/>
    <x v="11"/>
    <n v="9"/>
    <n v="6"/>
    <s v="09-06"/>
    <x v="1"/>
  </r>
  <r>
    <d v="2024-09-07T00:00:00"/>
    <n v="113"/>
    <n v="63.33"/>
    <n v="63.51"/>
    <n v="47.83"/>
    <s v="02/09/2024"/>
    <x v="11"/>
    <n v="9"/>
    <n v="7"/>
    <s v="09-07"/>
    <x v="1"/>
  </r>
  <r>
    <d v="2024-09-08T00:00:00"/>
    <n v="114"/>
    <n v="64.25"/>
    <n v="64.319999999999993"/>
    <n v="46.31"/>
    <s v="02/09/2024"/>
    <x v="11"/>
    <n v="9"/>
    <n v="8"/>
    <s v="09-08"/>
    <x v="1"/>
  </r>
  <r>
    <d v="2024-09-09T00:00:00"/>
    <n v="105"/>
    <n v="64.62"/>
    <n v="64.62"/>
    <n v="36.56"/>
    <s v="09/09/2024"/>
    <x v="11"/>
    <n v="9"/>
    <n v="9"/>
    <s v="09-09"/>
    <x v="1"/>
  </r>
  <r>
    <d v="2024-09-10T00:00:00"/>
    <n v="114"/>
    <n v="63.52"/>
    <n v="63.61"/>
    <n v="47.04"/>
    <s v="09/09/2024"/>
    <x v="11"/>
    <n v="9"/>
    <n v="10"/>
    <s v="09-10"/>
    <x v="1"/>
  </r>
  <r>
    <d v="2024-09-11T00:00:00"/>
    <m/>
    <m/>
    <m/>
    <m/>
    <s v="09/09/2024"/>
    <x v="11"/>
    <n v="9"/>
    <n v="11"/>
    <s v="09-11"/>
    <x v="2"/>
  </r>
  <r>
    <d v="2024-09-12T00:00:00"/>
    <m/>
    <m/>
    <m/>
    <m/>
    <s v="09/09/2024"/>
    <x v="11"/>
    <n v="9"/>
    <n v="12"/>
    <s v="09-12"/>
    <x v="2"/>
  </r>
  <r>
    <d v="2024-09-13T00:00:00"/>
    <n v="91"/>
    <n v="64.760000000000005"/>
    <n v="65.02"/>
    <n v="46.55"/>
    <s v="09/09/2024"/>
    <x v="11"/>
    <n v="9"/>
    <n v="13"/>
    <s v="09-13"/>
    <x v="1"/>
  </r>
  <r>
    <d v="2024-09-14T00:00:00"/>
    <n v="120"/>
    <n v="68.290000000000006"/>
    <n v="68.33"/>
    <n v="46.06"/>
    <s v="09/09/2024"/>
    <x v="11"/>
    <n v="9"/>
    <n v="14"/>
    <s v="09-14"/>
    <x v="1"/>
  </r>
  <r>
    <d v="2024-09-15T00:00:00"/>
    <n v="116"/>
    <n v="64.290000000000006"/>
    <n v="64.77"/>
    <n v="45.89"/>
    <s v="09/09/2024"/>
    <x v="11"/>
    <n v="9"/>
    <n v="15"/>
    <s v="09-15"/>
    <x v="1"/>
  </r>
  <r>
    <d v="2024-09-16T00:00:00"/>
    <n v="119"/>
    <n v="64.73"/>
    <n v="64.78"/>
    <n v="44.9"/>
    <s v="16/09/2024"/>
    <x v="11"/>
    <n v="9"/>
    <n v="16"/>
    <s v="09-16"/>
    <x v="1"/>
  </r>
  <r>
    <d v="2024-09-17T00:00:00"/>
    <n v="117"/>
    <n v="64.010000000000005"/>
    <n v="64.010000000000005"/>
    <n v="0"/>
    <s v="16/09/2024"/>
    <x v="11"/>
    <n v="9"/>
    <n v="17"/>
    <s v="09-17"/>
    <x v="1"/>
  </r>
  <r>
    <d v="2024-09-18T00:00:00"/>
    <n v="108"/>
    <n v="66.150000000000006"/>
    <n v="66.180000000000007"/>
    <n v="38.39"/>
    <s v="16/09/2024"/>
    <x v="11"/>
    <n v="9"/>
    <n v="18"/>
    <s v="09-18"/>
    <x v="1"/>
  </r>
  <r>
    <d v="2024-09-19T00:00:00"/>
    <n v="101"/>
    <n v="65.75"/>
    <n v="65.930000000000007"/>
    <n v="52.12"/>
    <s v="16/09/2024"/>
    <x v="11"/>
    <n v="9"/>
    <n v="19"/>
    <s v="09-19"/>
    <x v="1"/>
  </r>
  <r>
    <d v="2024-09-20T00:00:00"/>
    <n v="120"/>
    <n v="63.99"/>
    <n v="64"/>
    <n v="35.85"/>
    <s v="16/09/2024"/>
    <x v="11"/>
    <n v="9"/>
    <n v="20"/>
    <s v="09-20"/>
    <x v="1"/>
  </r>
  <r>
    <d v="2024-09-21T00:00:00"/>
    <n v="94"/>
    <n v="63.16"/>
    <n v="63.16"/>
    <n v="32.44"/>
    <s v="16/09/2024"/>
    <x v="11"/>
    <n v="9"/>
    <n v="21"/>
    <s v="09-21"/>
    <x v="1"/>
  </r>
  <r>
    <d v="2024-09-22T00:00:00"/>
    <n v="107"/>
    <n v="63.67"/>
    <n v="63.67"/>
    <n v="30.44"/>
    <s v="16/09/2024"/>
    <x v="11"/>
    <n v="9"/>
    <n v="22"/>
    <s v="09-22"/>
    <x v="1"/>
  </r>
  <r>
    <d v="2024-09-23T00:00:00"/>
    <n v="121"/>
    <n v="65.59"/>
    <n v="65.61"/>
    <n v="41.83"/>
    <s v="23/09/2024"/>
    <x v="11"/>
    <n v="9"/>
    <n v="23"/>
    <s v="09-23"/>
    <x v="1"/>
  </r>
  <r>
    <d v="2024-09-24T00:00:00"/>
    <n v="75"/>
    <n v="63.09"/>
    <n v="63.09"/>
    <n v="27.04"/>
    <s v="23/09/2024"/>
    <x v="11"/>
    <n v="9"/>
    <n v="24"/>
    <s v="09-24"/>
    <x v="1"/>
  </r>
  <r>
    <d v="2024-09-25T00:00:00"/>
    <n v="120"/>
    <n v="63.63"/>
    <n v="63.63"/>
    <n v="0"/>
    <s v="23/09/2024"/>
    <x v="11"/>
    <n v="9"/>
    <n v="25"/>
    <s v="09-25"/>
    <x v="1"/>
  </r>
  <r>
    <d v="2024-09-26T00:00:00"/>
    <n v="107"/>
    <n v="62.56"/>
    <n v="62.56"/>
    <n v="30.84"/>
    <s v="23/09/2024"/>
    <x v="11"/>
    <n v="9"/>
    <n v="26"/>
    <s v="09-26"/>
    <x v="1"/>
  </r>
  <r>
    <d v="2024-09-27T00:00:00"/>
    <n v="109"/>
    <n v="62.99"/>
    <n v="63.2"/>
    <n v="49.84"/>
    <s v="23/09/2024"/>
    <x v="11"/>
    <n v="9"/>
    <n v="27"/>
    <s v="09-27"/>
    <x v="1"/>
  </r>
  <r>
    <d v="2024-09-28T00:00:00"/>
    <n v="106"/>
    <n v="63.93"/>
    <n v="63.95"/>
    <n v="38.61"/>
    <s v="23/09/2024"/>
    <x v="11"/>
    <n v="9"/>
    <n v="28"/>
    <s v="09-28"/>
    <x v="1"/>
  </r>
  <r>
    <d v="2024-09-29T00:00:00"/>
    <n v="127"/>
    <n v="62.34"/>
    <n v="62.45"/>
    <n v="46.37"/>
    <s v="23/09/2024"/>
    <x v="11"/>
    <n v="9"/>
    <n v="29"/>
    <s v="09-29"/>
    <x v="1"/>
  </r>
  <r>
    <d v="2024-09-30T00:00:00"/>
    <n v="118"/>
    <n v="64.180000000000007"/>
    <n v="64.260000000000005"/>
    <n v="46.64"/>
    <s v="30/09/2024"/>
    <x v="11"/>
    <n v="9"/>
    <n v="30"/>
    <s v="09-30"/>
    <x v="1"/>
  </r>
  <r>
    <d v="2024-10-01T00:00:00"/>
    <n v="98"/>
    <n v="62.93"/>
    <n v="62.96"/>
    <n v="40.53"/>
    <s v="30/09/2024"/>
    <x v="11"/>
    <n v="10"/>
    <n v="1"/>
    <s v="10-01"/>
    <x v="1"/>
  </r>
  <r>
    <d v="2024-10-02T00:00:00"/>
    <n v="111"/>
    <n v="63.78"/>
    <n v="63.78"/>
    <n v="0"/>
    <s v="30/09/2024"/>
    <x v="11"/>
    <n v="10"/>
    <n v="2"/>
    <s v="10-02"/>
    <x v="1"/>
  </r>
  <r>
    <d v="2024-10-03T00:00:00"/>
    <n v="118"/>
    <n v="64.739999999999995"/>
    <n v="64.739999999999995"/>
    <n v="0"/>
    <s v="30/09/2024"/>
    <x v="11"/>
    <n v="10"/>
    <n v="3"/>
    <s v="10-03"/>
    <x v="1"/>
  </r>
  <r>
    <d v="2024-10-04T00:00:00"/>
    <n v="108"/>
    <n v="64.52"/>
    <n v="64.59"/>
    <n v="46.54"/>
    <s v="30/09/2024"/>
    <x v="11"/>
    <n v="10"/>
    <n v="4"/>
    <s v="10-04"/>
    <x v="1"/>
  </r>
  <r>
    <d v="2024-10-05T00:00:00"/>
    <n v="107"/>
    <n v="64.87"/>
    <n v="64.87"/>
    <n v="30.54"/>
    <s v="30/09/2024"/>
    <x v="11"/>
    <n v="10"/>
    <n v="5"/>
    <s v="10-05"/>
    <x v="1"/>
  </r>
  <r>
    <d v="2024-10-06T00:00:00"/>
    <n v="108"/>
    <n v="62.9"/>
    <n v="65.319999999999993"/>
    <n v="61.63"/>
    <s v="30/09/2024"/>
    <x v="11"/>
    <n v="10"/>
    <n v="6"/>
    <s v="10-06"/>
    <x v="1"/>
  </r>
  <r>
    <d v="2024-10-07T00:00:00"/>
    <n v="114"/>
    <n v="63.28"/>
    <n v="63.28"/>
    <n v="0"/>
    <s v="07/10/2024"/>
    <x v="11"/>
    <n v="10"/>
    <n v="7"/>
    <s v="10-07"/>
    <x v="1"/>
  </r>
  <r>
    <d v="2024-10-08T00:00:00"/>
    <n v="115"/>
    <n v="62.73"/>
    <n v="62.73"/>
    <n v="32.85"/>
    <s v="07/10/2024"/>
    <x v="11"/>
    <n v="10"/>
    <n v="8"/>
    <s v="10-08"/>
    <x v="1"/>
  </r>
  <r>
    <d v="2024-10-09T00:00:00"/>
    <n v="104"/>
    <n v="62.61"/>
    <n v="62.61"/>
    <n v="35.01"/>
    <s v="07/10/2024"/>
    <x v="11"/>
    <n v="10"/>
    <n v="9"/>
    <s v="10-09"/>
    <x v="1"/>
  </r>
  <r>
    <d v="2024-10-10T00:00:00"/>
    <n v="113"/>
    <n v="64.08"/>
    <n v="64.08"/>
    <n v="36.04"/>
    <s v="07/10/2024"/>
    <x v="11"/>
    <n v="10"/>
    <n v="10"/>
    <s v="10-10"/>
    <x v="1"/>
  </r>
  <r>
    <d v="2024-10-11T00:00:00"/>
    <n v="121"/>
    <n v="63.88"/>
    <n v="64.03"/>
    <n v="48.51"/>
    <s v="07/10/2024"/>
    <x v="11"/>
    <n v="10"/>
    <n v="11"/>
    <s v="10-11"/>
    <x v="1"/>
  </r>
  <r>
    <d v="2024-10-12T00:00:00"/>
    <n v="92"/>
    <n v="63.03"/>
    <n v="63.04"/>
    <n v="29.69"/>
    <s v="07/10/2024"/>
    <x v="11"/>
    <n v="10"/>
    <n v="12"/>
    <s v="10-12"/>
    <x v="1"/>
  </r>
  <r>
    <d v="2024-10-13T00:00:00"/>
    <n v="122"/>
    <n v="64.209999999999994"/>
    <n v="64.209999999999994"/>
    <n v="0"/>
    <s v="07/10/2024"/>
    <x v="11"/>
    <n v="10"/>
    <n v="13"/>
    <s v="10-13"/>
    <x v="1"/>
  </r>
  <r>
    <d v="2024-10-14T00:00:00"/>
    <n v="119"/>
    <n v="64.11"/>
    <n v="64.11"/>
    <n v="0"/>
    <s v="14/10/2024"/>
    <x v="11"/>
    <n v="10"/>
    <n v="14"/>
    <s v="10-14"/>
    <x v="1"/>
  </r>
  <r>
    <d v="2024-10-15T00:00:00"/>
    <n v="106"/>
    <n v="63.06"/>
    <n v="63.12"/>
    <n v="44.68"/>
    <s v="14/10/2024"/>
    <x v="11"/>
    <n v="10"/>
    <n v="15"/>
    <s v="10-15"/>
    <x v="1"/>
  </r>
  <r>
    <d v="2024-10-16T00:00:00"/>
    <n v="110"/>
    <n v="61.09"/>
    <n v="61.22"/>
    <n v="45.99"/>
    <s v="14/10/2024"/>
    <x v="11"/>
    <n v="10"/>
    <n v="16"/>
    <s v="10-16"/>
    <x v="1"/>
  </r>
  <r>
    <d v="2024-10-17T00:00:00"/>
    <n v="106"/>
    <n v="61.15"/>
    <n v="61.15"/>
    <n v="27.94"/>
    <s v="14/10/2024"/>
    <x v="11"/>
    <n v="10"/>
    <n v="17"/>
    <s v="10-17"/>
    <x v="1"/>
  </r>
  <r>
    <d v="2024-10-18T00:00:00"/>
    <n v="103"/>
    <n v="63.8"/>
    <n v="63.88"/>
    <n v="46.6"/>
    <s v="14/10/2024"/>
    <x v="11"/>
    <n v="10"/>
    <n v="18"/>
    <s v="10-18"/>
    <x v="1"/>
  </r>
  <r>
    <d v="2024-10-19T00:00:00"/>
    <n v="92"/>
    <n v="63.32"/>
    <n v="63.34"/>
    <n v="39.479999999999997"/>
    <s v="14/10/2024"/>
    <x v="11"/>
    <n v="10"/>
    <n v="19"/>
    <s v="10-19"/>
    <x v="1"/>
  </r>
  <r>
    <d v="2024-10-20T00:00:00"/>
    <n v="142"/>
    <n v="63.87"/>
    <n v="63.94"/>
    <n v="46.07"/>
    <s v="14/10/2024"/>
    <x v="11"/>
    <n v="10"/>
    <n v="20"/>
    <s v="10-20"/>
    <x v="1"/>
  </r>
  <r>
    <d v="2024-10-21T00:00:00"/>
    <n v="107"/>
    <n v="63.24"/>
    <n v="63.31"/>
    <n v="43.95"/>
    <s v="21/10/2024"/>
    <x v="11"/>
    <n v="10"/>
    <n v="21"/>
    <s v="10-21"/>
    <x v="1"/>
  </r>
  <r>
    <d v="2024-10-22T00:00:00"/>
    <n v="103"/>
    <n v="63.43"/>
    <n v="63.44"/>
    <n v="37.69"/>
    <s v="21/10/2024"/>
    <x v="11"/>
    <n v="10"/>
    <n v="22"/>
    <s v="10-22"/>
    <x v="1"/>
  </r>
  <r>
    <d v="2024-10-23T00:00:00"/>
    <n v="110"/>
    <n v="62.22"/>
    <n v="62.22"/>
    <n v="28.94"/>
    <s v="21/10/2024"/>
    <x v="11"/>
    <n v="10"/>
    <n v="23"/>
    <s v="10-23"/>
    <x v="1"/>
  </r>
  <r>
    <d v="2024-10-24T00:00:00"/>
    <n v="106"/>
    <n v="61.88"/>
    <n v="61.88"/>
    <n v="29.54"/>
    <s v="21/10/2024"/>
    <x v="11"/>
    <n v="10"/>
    <n v="24"/>
    <s v="10-24"/>
    <x v="1"/>
  </r>
  <r>
    <d v="2024-10-25T00:00:00"/>
    <n v="113"/>
    <n v="62.17"/>
    <n v="62.17"/>
    <n v="0"/>
    <s v="21/10/2024"/>
    <x v="11"/>
    <n v="10"/>
    <n v="25"/>
    <s v="10-25"/>
    <x v="1"/>
  </r>
  <r>
    <d v="2024-10-26T00:00:00"/>
    <n v="96"/>
    <n v="62.77"/>
    <n v="62.77"/>
    <n v="0"/>
    <s v="21/10/2024"/>
    <x v="11"/>
    <n v="10"/>
    <n v="26"/>
    <s v="10-26"/>
    <x v="1"/>
  </r>
  <r>
    <d v="2024-10-27T00:00:00"/>
    <n v="93"/>
    <n v="63.5"/>
    <n v="63.5"/>
    <n v="0"/>
    <s v="21/10/2024"/>
    <x v="11"/>
    <n v="10"/>
    <n v="27"/>
    <s v="10-27"/>
    <x v="1"/>
  </r>
  <r>
    <d v="2024-10-28T00:00:00"/>
    <n v="98"/>
    <n v="62.88"/>
    <n v="62.9"/>
    <n v="40.299999999999997"/>
    <s v="28/10/2024"/>
    <x v="11"/>
    <n v="10"/>
    <n v="28"/>
    <s v="10-28"/>
    <x v="1"/>
  </r>
  <r>
    <d v="2024-10-29T00:00:00"/>
    <n v="80"/>
    <n v="63.35"/>
    <n v="63.45"/>
    <n v="47.02"/>
    <s v="28/10/2024"/>
    <x v="11"/>
    <n v="10"/>
    <n v="29"/>
    <s v="10-29"/>
    <x v="1"/>
  </r>
  <r>
    <d v="2024-10-30T00:00:00"/>
    <n v="84"/>
    <n v="63.41"/>
    <n v="63.43"/>
    <n v="39.49"/>
    <s v="28/10/2024"/>
    <x v="11"/>
    <n v="10"/>
    <n v="30"/>
    <s v="10-30"/>
    <x v="1"/>
  </r>
  <r>
    <d v="2024-10-31T00:00:00"/>
    <n v="80"/>
    <n v="62.84"/>
    <n v="62.85"/>
    <n v="36.57"/>
    <s v="28/10/2024"/>
    <x v="11"/>
    <n v="10"/>
    <n v="31"/>
    <s v="10-31"/>
    <x v="1"/>
  </r>
  <r>
    <d v="2024-11-01T00:00:00"/>
    <n v="84"/>
    <n v="62.8"/>
    <n v="62.8"/>
    <n v="27.74"/>
    <s v="28/10/2024"/>
    <x v="11"/>
    <n v="11"/>
    <n v="1"/>
    <s v="11-01"/>
    <x v="1"/>
  </r>
  <r>
    <d v="2024-11-02T00:00:00"/>
    <n v="75"/>
    <n v="62.16"/>
    <n v="62.16"/>
    <n v="0"/>
    <s v="28/10/2024"/>
    <x v="11"/>
    <n v="11"/>
    <n v="2"/>
    <s v="11-02"/>
    <x v="1"/>
  </r>
  <r>
    <d v="2024-11-03T00:00:00"/>
    <n v="93"/>
    <n v="62.44"/>
    <n v="62.44"/>
    <n v="0"/>
    <s v="28/10/2024"/>
    <x v="11"/>
    <n v="11"/>
    <n v="3"/>
    <s v="11-03"/>
    <x v="1"/>
  </r>
  <r>
    <d v="2024-11-04T00:00:00"/>
    <n v="102"/>
    <n v="65.3"/>
    <n v="65.3"/>
    <n v="0"/>
    <s v="04/11/2024"/>
    <x v="11"/>
    <n v="11"/>
    <n v="4"/>
    <s v="11-04"/>
    <x v="1"/>
  </r>
  <r>
    <d v="2024-11-05T00:00:00"/>
    <n v="76"/>
    <n v="62.41"/>
    <n v="62.41"/>
    <n v="0"/>
    <s v="04/11/2024"/>
    <x v="11"/>
    <n v="11"/>
    <n v="5"/>
    <s v="11-05"/>
    <x v="1"/>
  </r>
  <r>
    <d v="2024-11-06T00:00:00"/>
    <n v="74"/>
    <n v="63.73"/>
    <n v="63.73"/>
    <n v="0"/>
    <s v="04/11/2024"/>
    <x v="11"/>
    <n v="11"/>
    <n v="6"/>
    <s v="11-06"/>
    <x v="1"/>
  </r>
  <r>
    <d v="2024-11-07T00:00:00"/>
    <n v="76"/>
    <n v="64.540000000000006"/>
    <n v="64.56"/>
    <n v="39.69"/>
    <s v="04/11/2024"/>
    <x v="11"/>
    <n v="11"/>
    <n v="7"/>
    <s v="11-07"/>
    <x v="1"/>
  </r>
  <r>
    <d v="2024-11-08T00:00:00"/>
    <n v="96"/>
    <n v="63.88"/>
    <n v="63.89"/>
    <n v="34.840000000000003"/>
    <s v="04/11/2024"/>
    <x v="11"/>
    <n v="11"/>
    <n v="8"/>
    <s v="11-08"/>
    <x v="1"/>
  </r>
  <r>
    <d v="2024-11-09T00:00:00"/>
    <n v="48"/>
    <n v="61.15"/>
    <n v="62.14"/>
    <n v="53.84"/>
    <s v="04/11/2024"/>
    <x v="11"/>
    <n v="11"/>
    <n v="9"/>
    <s v="11-09"/>
    <x v="0"/>
  </r>
  <r>
    <d v="2024-11-10T00:00:00"/>
    <n v="92"/>
    <n v="64.209999999999994"/>
    <n v="65.180000000000007"/>
    <n v="53.26"/>
    <s v="04/11/2024"/>
    <x v="11"/>
    <n v="11"/>
    <n v="10"/>
    <s v="11-10"/>
    <x v="1"/>
  </r>
  <r>
    <d v="2024-11-11T00:00:00"/>
    <n v="82"/>
    <n v="62.31"/>
    <n v="62.34"/>
    <n v="41.49"/>
    <s v="11/11/2024"/>
    <x v="11"/>
    <n v="11"/>
    <n v="11"/>
    <s v="11-11"/>
    <x v="1"/>
  </r>
  <r>
    <d v="2024-11-12T00:00:00"/>
    <n v="69"/>
    <n v="61.96"/>
    <n v="61.97"/>
    <n v="32.21"/>
    <s v="11/11/2024"/>
    <x v="11"/>
    <n v="11"/>
    <n v="12"/>
    <s v="11-12"/>
    <x v="1"/>
  </r>
  <r>
    <d v="2024-11-13T00:00:00"/>
    <n v="57"/>
    <n v="59.64"/>
    <n v="59.64"/>
    <n v="30.86"/>
    <s v="11/11/2024"/>
    <x v="11"/>
    <n v="11"/>
    <n v="13"/>
    <s v="11-13"/>
    <x v="0"/>
  </r>
  <r>
    <d v="2024-11-14T00:00:00"/>
    <n v="67"/>
    <n v="61.22"/>
    <n v="61.23"/>
    <n v="31.64"/>
    <s v="11/11/2024"/>
    <x v="11"/>
    <n v="11"/>
    <n v="14"/>
    <s v="11-14"/>
    <x v="1"/>
  </r>
  <r>
    <d v="2024-11-15T00:00:00"/>
    <n v="101"/>
    <n v="62.67"/>
    <n v="62.68"/>
    <n v="28.64"/>
    <s v="11/11/2024"/>
    <x v="11"/>
    <n v="11"/>
    <n v="15"/>
    <s v="11-15"/>
    <x v="1"/>
  </r>
  <r>
    <d v="2024-11-16T00:00:00"/>
    <n v="62"/>
    <n v="62.18"/>
    <n v="62.38"/>
    <n v="48.91"/>
    <s v="11/11/2024"/>
    <x v="11"/>
    <n v="11"/>
    <n v="16"/>
    <s v="11-16"/>
    <x v="0"/>
  </r>
  <r>
    <d v="2024-11-17T00:00:00"/>
    <n v="101"/>
    <n v="64.61"/>
    <n v="64.63"/>
    <n v="40.67"/>
    <s v="11/11/2024"/>
    <x v="11"/>
    <n v="11"/>
    <n v="17"/>
    <s v="11-17"/>
    <x v="1"/>
  </r>
  <r>
    <d v="2024-11-18T00:00:00"/>
    <n v="86"/>
    <n v="62.56"/>
    <n v="62.67"/>
    <n v="46.69"/>
    <s v="18/11/2024"/>
    <x v="11"/>
    <n v="11"/>
    <n v="18"/>
    <s v="11-18"/>
    <x v="1"/>
  </r>
  <r>
    <d v="2024-11-19T00:00:00"/>
    <n v="67"/>
    <n v="62.29"/>
    <n v="62.58"/>
    <n v="47.93"/>
    <s v="18/11/2024"/>
    <x v="11"/>
    <n v="11"/>
    <n v="19"/>
    <s v="11-19"/>
    <x v="1"/>
  </r>
  <r>
    <d v="2024-11-20T00:00:00"/>
    <n v="68"/>
    <n v="61.56"/>
    <n v="61.89"/>
    <n v="50.41"/>
    <s v="18/11/2024"/>
    <x v="11"/>
    <n v="11"/>
    <n v="20"/>
    <s v="11-20"/>
    <x v="1"/>
  </r>
  <r>
    <d v="2024-11-21T00:00:00"/>
    <n v="78"/>
    <n v="63.9"/>
    <n v="64.349999999999994"/>
    <n v="45.15"/>
    <s v="18/11/2024"/>
    <x v="11"/>
    <n v="11"/>
    <n v="21"/>
    <s v="11-21"/>
    <x v="1"/>
  </r>
  <r>
    <d v="2024-11-22T00:00:00"/>
    <n v="106"/>
    <n v="66.87"/>
    <n v="67.7"/>
    <n v="51.5"/>
    <s v="18/11/2024"/>
    <x v="11"/>
    <n v="11"/>
    <n v="22"/>
    <s v="11-22"/>
    <x v="1"/>
  </r>
  <r>
    <d v="2024-11-23T00:00:00"/>
    <n v="80"/>
    <n v="65.680000000000007"/>
    <n v="65.72"/>
    <n v="45.89"/>
    <s v="18/11/2024"/>
    <x v="11"/>
    <n v="11"/>
    <n v="23"/>
    <s v="11-23"/>
    <x v="1"/>
  </r>
  <r>
    <d v="2024-11-24T00:00:00"/>
    <n v="80"/>
    <n v="61.69"/>
    <n v="61.71"/>
    <n v="38.549999999999997"/>
    <s v="18/11/2024"/>
    <x v="11"/>
    <n v="11"/>
    <n v="24"/>
    <s v="11-24"/>
    <x v="1"/>
  </r>
  <r>
    <m/>
    <m/>
    <m/>
    <m/>
    <m/>
    <m/>
    <x v="12"/>
    <m/>
    <m/>
    <m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5">
  <r>
    <d v="2013-01-01T00:00:00"/>
    <n v="27"/>
    <n v="56.53"/>
    <n v="72.37"/>
    <n v="72.25"/>
    <s v="01/01/2013"/>
    <x v="0"/>
    <n v="1"/>
    <n v="1"/>
    <s v="01-01"/>
    <n v="1"/>
    <x v="0"/>
  </r>
  <r>
    <d v="2013-01-02T00:00:00"/>
    <n v="37"/>
    <n v="59.26"/>
    <n v="59.88"/>
    <n v="51.17"/>
    <s v="01/01/2013"/>
    <x v="0"/>
    <n v="1"/>
    <n v="2"/>
    <s v="01-02"/>
    <n v="1"/>
    <x v="1"/>
  </r>
  <r>
    <d v="2013-01-03T00:00:00"/>
    <n v="38"/>
    <n v="60.7"/>
    <n v="60.82"/>
    <n v="45.18"/>
    <s v="01/01/2013"/>
    <x v="0"/>
    <n v="1"/>
    <n v="3"/>
    <s v="01-03"/>
    <n v="1"/>
    <x v="1"/>
  </r>
  <r>
    <d v="2013-01-04T00:00:00"/>
    <n v="27"/>
    <n v="58.26"/>
    <n v="58.42"/>
    <n v="44"/>
    <s v="01/01/2013"/>
    <x v="0"/>
    <n v="1"/>
    <n v="4"/>
    <s v="01-04"/>
    <n v="1"/>
    <x v="1"/>
  </r>
  <r>
    <d v="2013-01-05T00:00:00"/>
    <n v="32"/>
    <n v="58.82"/>
    <n v="59.66"/>
    <n v="52.1"/>
    <s v="01/01/2013"/>
    <x v="0"/>
    <n v="1"/>
    <n v="5"/>
    <s v="01-05"/>
    <n v="1"/>
    <x v="1"/>
  </r>
  <r>
    <d v="2013-01-06T00:00:00"/>
    <n v="58"/>
    <n v="62.82"/>
    <n v="62.99"/>
    <n v="48.99"/>
    <s v="01/01/2013"/>
    <x v="0"/>
    <n v="1"/>
    <n v="6"/>
    <s v="01-06"/>
    <n v="1"/>
    <x v="1"/>
  </r>
  <r>
    <d v="2013-01-07T00:00:00"/>
    <n v="52"/>
    <n v="60.03"/>
    <n v="60.36"/>
    <n v="49.12"/>
    <s v="01/01/2013"/>
    <x v="0"/>
    <n v="1"/>
    <n v="7"/>
    <s v="01-07"/>
    <n v="1"/>
    <x v="1"/>
  </r>
  <r>
    <d v="2013-01-08T00:00:00"/>
    <n v="44"/>
    <n v="59.07"/>
    <n v="59.94"/>
    <n v="52.54"/>
    <s v="08/01/2013"/>
    <x v="0"/>
    <n v="1"/>
    <n v="8"/>
    <s v="01-08"/>
    <n v="1"/>
    <x v="1"/>
  </r>
  <r>
    <d v="2013-01-09T00:00:00"/>
    <n v="36"/>
    <n v="58.12"/>
    <n v="59.1"/>
    <n v="52.17"/>
    <s v="08/01/2013"/>
    <x v="0"/>
    <n v="1"/>
    <n v="9"/>
    <s v="01-09"/>
    <n v="1"/>
    <x v="1"/>
  </r>
  <r>
    <d v="2013-01-10T00:00:00"/>
    <n v="48"/>
    <n v="59.66"/>
    <n v="59.75"/>
    <n v="43.05"/>
    <s v="08/01/2013"/>
    <x v="0"/>
    <n v="1"/>
    <n v="10"/>
    <s v="01-10"/>
    <n v="1"/>
    <x v="1"/>
  </r>
  <r>
    <d v="2013-01-11T00:00:00"/>
    <n v="44"/>
    <n v="57.24"/>
    <n v="57.41"/>
    <n v="43.27"/>
    <s v="08/01/2013"/>
    <x v="0"/>
    <n v="1"/>
    <n v="11"/>
    <s v="01-11"/>
    <n v="1"/>
    <x v="1"/>
  </r>
  <r>
    <d v="2013-01-12T00:00:00"/>
    <n v="48"/>
    <n v="58.01"/>
    <n v="58.23"/>
    <n v="45.19"/>
    <s v="08/01/2013"/>
    <x v="0"/>
    <n v="1"/>
    <n v="12"/>
    <s v="01-12"/>
    <n v="1"/>
    <x v="1"/>
  </r>
  <r>
    <d v="2013-01-13T00:00:00"/>
    <n v="40"/>
    <n v="59.17"/>
    <n v="59.55"/>
    <n v="48.76"/>
    <s v="08/01/2013"/>
    <x v="0"/>
    <n v="1"/>
    <n v="13"/>
    <s v="01-13"/>
    <n v="1"/>
    <x v="1"/>
  </r>
  <r>
    <d v="2013-01-14T00:00:00"/>
    <n v="39"/>
    <n v="59.46"/>
    <n v="61.23"/>
    <n v="56.49"/>
    <s v="08/01/2013"/>
    <x v="0"/>
    <n v="1"/>
    <n v="14"/>
    <s v="01-14"/>
    <n v="1"/>
    <x v="1"/>
  </r>
  <r>
    <d v="2013-01-15T00:00:00"/>
    <n v="54"/>
    <n v="60.86"/>
    <n v="60.98"/>
    <n v="45.63"/>
    <s v="15/01/2013"/>
    <x v="0"/>
    <n v="1"/>
    <n v="15"/>
    <s v="01-15"/>
    <n v="1"/>
    <x v="1"/>
  </r>
  <r>
    <d v="2013-01-16T00:00:00"/>
    <n v="50"/>
    <n v="61.24"/>
    <n v="62.7"/>
    <n v="57.25"/>
    <s v="15/01/2013"/>
    <x v="0"/>
    <n v="1"/>
    <n v="16"/>
    <s v="01-16"/>
    <n v="1"/>
    <x v="1"/>
  </r>
  <r>
    <d v="2013-01-17T00:00:00"/>
    <n v="48"/>
    <n v="62.05"/>
    <n v="62.42"/>
    <n v="51.54"/>
    <s v="15/01/2013"/>
    <x v="0"/>
    <n v="1"/>
    <n v="17"/>
    <s v="01-17"/>
    <n v="1"/>
    <x v="1"/>
  </r>
  <r>
    <d v="2013-01-18T00:00:00"/>
    <n v="63"/>
    <n v="60.51"/>
    <n v="61.42"/>
    <n v="54.17"/>
    <s v="15/01/2013"/>
    <x v="0"/>
    <n v="1"/>
    <n v="18"/>
    <s v="01-18"/>
    <n v="1"/>
    <x v="1"/>
  </r>
  <r>
    <d v="2013-01-19T00:00:00"/>
    <n v="35"/>
    <n v="56.86"/>
    <n v="57.24"/>
    <n v="46.43"/>
    <s v="15/01/2013"/>
    <x v="0"/>
    <n v="1"/>
    <n v="19"/>
    <s v="01-19"/>
    <n v="1"/>
    <x v="1"/>
  </r>
  <r>
    <d v="2013-01-20T00:00:00"/>
    <n v="31"/>
    <n v="59.9"/>
    <n v="60.09"/>
    <n v="46.24"/>
    <s v="15/01/2013"/>
    <x v="0"/>
    <n v="1"/>
    <n v="20"/>
    <s v="01-20"/>
    <n v="1"/>
    <x v="1"/>
  </r>
  <r>
    <d v="2013-01-21T00:00:00"/>
    <n v="35"/>
    <n v="59.49"/>
    <n v="60.73"/>
    <n v="54.66"/>
    <s v="15/01/2013"/>
    <x v="0"/>
    <n v="1"/>
    <n v="21"/>
    <s v="01-21"/>
    <n v="1"/>
    <x v="1"/>
  </r>
  <r>
    <d v="2013-01-22T00:00:00"/>
    <n v="37"/>
    <n v="59.4"/>
    <n v="59.89"/>
    <n v="50.2"/>
    <s v="22/01/2013"/>
    <x v="0"/>
    <n v="1"/>
    <n v="22"/>
    <s v="01-22"/>
    <n v="1"/>
    <x v="1"/>
  </r>
  <r>
    <d v="2013-01-23T00:00:00"/>
    <n v="52"/>
    <n v="59.56"/>
    <n v="59.87"/>
    <n v="48.26"/>
    <s v="22/01/2013"/>
    <x v="0"/>
    <n v="1"/>
    <n v="23"/>
    <s v="01-23"/>
    <n v="1"/>
    <x v="1"/>
  </r>
  <r>
    <d v="2013-01-24T00:00:00"/>
    <n v="54"/>
    <n v="60.25"/>
    <n v="61.51"/>
    <n v="55.53"/>
    <s v="22/01/2013"/>
    <x v="0"/>
    <n v="1"/>
    <n v="24"/>
    <s v="01-24"/>
    <n v="1"/>
    <x v="1"/>
  </r>
  <r>
    <d v="2013-01-25T00:00:00"/>
    <n v="52"/>
    <n v="60.28"/>
    <n v="60.57"/>
    <n v="48.55"/>
    <s v="22/01/2013"/>
    <x v="0"/>
    <n v="1"/>
    <n v="25"/>
    <s v="01-25"/>
    <n v="1"/>
    <x v="1"/>
  </r>
  <r>
    <d v="2013-01-26T00:00:00"/>
    <n v="24"/>
    <n v="56.32"/>
    <n v="57.3"/>
    <n v="50.35"/>
    <s v="22/01/2013"/>
    <x v="0"/>
    <n v="1"/>
    <n v="26"/>
    <s v="01-26"/>
    <n v="1"/>
    <x v="1"/>
  </r>
  <r>
    <d v="2013-01-27T00:00:00"/>
    <n v="43"/>
    <n v="59.58"/>
    <n v="59.81"/>
    <n v="46.96"/>
    <s v="22/01/2013"/>
    <x v="0"/>
    <n v="1"/>
    <n v="27"/>
    <s v="01-27"/>
    <n v="1"/>
    <x v="1"/>
  </r>
  <r>
    <d v="2013-01-28T00:00:00"/>
    <n v="39"/>
    <n v="60.02"/>
    <n v="60.5"/>
    <n v="50.7"/>
    <s v="22/01/2013"/>
    <x v="0"/>
    <n v="1"/>
    <n v="28"/>
    <s v="01-28"/>
    <n v="1"/>
    <x v="1"/>
  </r>
  <r>
    <d v="2013-01-29T00:00:00"/>
    <n v="37"/>
    <n v="59.29"/>
    <n v="59.46"/>
    <n v="45.29"/>
    <s v="29/01/2013"/>
    <x v="0"/>
    <n v="1"/>
    <n v="29"/>
    <s v="01-29"/>
    <n v="1"/>
    <x v="1"/>
  </r>
  <r>
    <d v="2013-01-30T00:00:00"/>
    <n v="65"/>
    <n v="61.65"/>
    <n v="61.76"/>
    <n v="45.49"/>
    <s v="29/01/2013"/>
    <x v="0"/>
    <n v="1"/>
    <n v="30"/>
    <s v="01-30"/>
    <n v="1"/>
    <x v="1"/>
  </r>
  <r>
    <d v="2013-01-31T00:00:00"/>
    <n v="67"/>
    <n v="60.07"/>
    <n v="60.35"/>
    <n v="48.3"/>
    <s v="29/01/2013"/>
    <x v="0"/>
    <n v="1"/>
    <n v="31"/>
    <s v="01-31"/>
    <n v="1"/>
    <x v="1"/>
  </r>
  <r>
    <d v="2013-02-01T00:00:00"/>
    <n v="74"/>
    <n v="58.39"/>
    <n v="58.47"/>
    <n v="41.28"/>
    <s v="29/01/2013"/>
    <x v="0"/>
    <n v="2"/>
    <n v="1"/>
    <s v="02-01"/>
    <n v="1"/>
    <x v="1"/>
  </r>
  <r>
    <d v="2013-02-02T00:00:00"/>
    <n v="41"/>
    <n v="55.89"/>
    <n v="58.23"/>
    <n v="54.43"/>
    <s v="29/01/2013"/>
    <x v="0"/>
    <n v="2"/>
    <n v="2"/>
    <s v="02-02"/>
    <n v="1"/>
    <x v="1"/>
  </r>
  <r>
    <d v="2013-02-03T00:00:00"/>
    <n v="50"/>
    <n v="60.34"/>
    <n v="60.93"/>
    <n v="51.96"/>
    <s v="29/01/2013"/>
    <x v="0"/>
    <n v="2"/>
    <n v="3"/>
    <s v="02-03"/>
    <n v="1"/>
    <x v="1"/>
  </r>
  <r>
    <d v="2013-02-04T00:00:00"/>
    <n v="52"/>
    <n v="60.25"/>
    <n v="60.38"/>
    <n v="45.1"/>
    <s v="29/01/2013"/>
    <x v="0"/>
    <n v="2"/>
    <n v="4"/>
    <s v="02-04"/>
    <n v="1"/>
    <x v="1"/>
  </r>
  <r>
    <d v="2013-02-05T00:00:00"/>
    <n v="47"/>
    <n v="62.81"/>
    <n v="63.86"/>
    <n v="57.21"/>
    <s v="05/02/2013"/>
    <x v="0"/>
    <n v="2"/>
    <n v="5"/>
    <s v="02-05"/>
    <n v="1"/>
    <x v="1"/>
  </r>
  <r>
    <d v="2013-02-06T00:00:00"/>
    <n v="47"/>
    <n v="58.3"/>
    <n v="59.64"/>
    <n v="53.86"/>
    <s v="05/02/2013"/>
    <x v="0"/>
    <n v="2"/>
    <n v="6"/>
    <s v="02-06"/>
    <n v="1"/>
    <x v="1"/>
  </r>
  <r>
    <d v="2013-02-07T00:00:00"/>
    <n v="52"/>
    <n v="59.66"/>
    <n v="62"/>
    <n v="58.18"/>
    <s v="05/02/2013"/>
    <x v="0"/>
    <n v="2"/>
    <n v="7"/>
    <s v="02-07"/>
    <n v="1"/>
    <x v="1"/>
  </r>
  <r>
    <d v="2013-02-08T00:00:00"/>
    <n v="50"/>
    <n v="60.87"/>
    <n v="62.39"/>
    <n v="57.12"/>
    <s v="05/02/2013"/>
    <x v="0"/>
    <n v="2"/>
    <n v="8"/>
    <s v="02-08"/>
    <n v="1"/>
    <x v="1"/>
  </r>
  <r>
    <d v="2013-02-09T00:00:00"/>
    <n v="32"/>
    <n v="56.32"/>
    <n v="58.72"/>
    <n v="55"/>
    <s v="05/02/2013"/>
    <x v="0"/>
    <n v="2"/>
    <n v="9"/>
    <s v="02-09"/>
    <n v="1"/>
    <x v="1"/>
  </r>
  <r>
    <d v="2013-02-10T00:00:00"/>
    <n v="54"/>
    <n v="59.45"/>
    <n v="59.67"/>
    <n v="46.59"/>
    <s v="05/02/2013"/>
    <x v="0"/>
    <n v="2"/>
    <n v="10"/>
    <s v="02-10"/>
    <n v="1"/>
    <x v="1"/>
  </r>
  <r>
    <d v="2013-02-11T00:00:00"/>
    <n v="50"/>
    <n v="57.27"/>
    <n v="58.41"/>
    <n v="52.04"/>
    <s v="05/02/2013"/>
    <x v="0"/>
    <n v="2"/>
    <n v="11"/>
    <s v="02-11"/>
    <n v="1"/>
    <x v="1"/>
  </r>
  <r>
    <d v="2013-02-12T00:00:00"/>
    <n v="48"/>
    <n v="60.94"/>
    <n v="62.13"/>
    <n v="55.94"/>
    <s v="12/02/2013"/>
    <x v="0"/>
    <n v="2"/>
    <n v="12"/>
    <s v="02-12"/>
    <n v="1"/>
    <x v="1"/>
  </r>
  <r>
    <d v="2013-02-13T00:00:00"/>
    <n v="59"/>
    <n v="61.31"/>
    <n v="61.76"/>
    <n v="51.68"/>
    <s v="12/02/2013"/>
    <x v="0"/>
    <n v="2"/>
    <n v="13"/>
    <s v="02-13"/>
    <n v="1"/>
    <x v="1"/>
  </r>
  <r>
    <d v="2013-02-14T00:00:00"/>
    <n v="55"/>
    <n v="60.41"/>
    <n v="60.86"/>
    <n v="50.81"/>
    <s v="12/02/2013"/>
    <x v="0"/>
    <n v="2"/>
    <n v="14"/>
    <s v="02-14"/>
    <n v="1"/>
    <x v="1"/>
  </r>
  <r>
    <d v="2013-02-15T00:00:00"/>
    <n v="39"/>
    <n v="58.92"/>
    <n v="59.49"/>
    <n v="50.43"/>
    <s v="12/02/2013"/>
    <x v="0"/>
    <n v="2"/>
    <n v="15"/>
    <s v="02-15"/>
    <n v="1"/>
    <x v="1"/>
  </r>
  <r>
    <d v="2013-02-16T00:00:00"/>
    <n v="25"/>
    <n v="56.66"/>
    <n v="57.65"/>
    <n v="50.74"/>
    <s v="12/02/2013"/>
    <x v="0"/>
    <n v="2"/>
    <n v="16"/>
    <s v="02-16"/>
    <n v="1"/>
    <x v="1"/>
  </r>
  <r>
    <d v="2013-02-17T00:00:00"/>
    <n v="52"/>
    <n v="62.13"/>
    <n v="62.29"/>
    <n v="48.02"/>
    <s v="12/02/2013"/>
    <x v="0"/>
    <n v="2"/>
    <n v="17"/>
    <s v="02-17"/>
    <n v="1"/>
    <x v="1"/>
  </r>
  <r>
    <d v="2013-02-18T00:00:00"/>
    <n v="47"/>
    <n v="60.33"/>
    <n v="60.67"/>
    <n v="49.46"/>
    <s v="12/02/2013"/>
    <x v="0"/>
    <n v="2"/>
    <n v="18"/>
    <s v="02-18"/>
    <n v="1"/>
    <x v="1"/>
  </r>
  <r>
    <d v="2013-02-19T00:00:00"/>
    <n v="44"/>
    <n v="58.54"/>
    <n v="58.82"/>
    <n v="46.77"/>
    <s v="19/02/2013"/>
    <x v="0"/>
    <n v="2"/>
    <n v="19"/>
    <s v="02-19"/>
    <n v="1"/>
    <x v="1"/>
  </r>
  <r>
    <d v="2013-02-20T00:00:00"/>
    <n v="53"/>
    <n v="58.25"/>
    <n v="58.76"/>
    <n v="49.15"/>
    <s v="19/02/2013"/>
    <x v="0"/>
    <n v="2"/>
    <n v="20"/>
    <s v="02-20"/>
    <n v="1"/>
    <x v="1"/>
  </r>
  <r>
    <d v="2013-02-21T00:00:00"/>
    <n v="43"/>
    <n v="57.5"/>
    <n v="58.13"/>
    <n v="49.39"/>
    <s v="19/02/2013"/>
    <x v="0"/>
    <n v="2"/>
    <n v="21"/>
    <s v="02-21"/>
    <n v="1"/>
    <x v="1"/>
  </r>
  <r>
    <d v="2013-02-22T00:00:00"/>
    <n v="48"/>
    <n v="61.66"/>
    <n v="61.79"/>
    <n v="46.51"/>
    <s v="19/02/2013"/>
    <x v="0"/>
    <n v="2"/>
    <n v="22"/>
    <s v="02-22"/>
    <n v="1"/>
    <x v="1"/>
  </r>
  <r>
    <d v="2013-02-23T00:00:00"/>
    <n v="27"/>
    <n v="55.52"/>
    <n v="55.58"/>
    <n v="36.51"/>
    <s v="19/02/2013"/>
    <x v="0"/>
    <n v="2"/>
    <n v="23"/>
    <s v="02-23"/>
    <n v="1"/>
    <x v="1"/>
  </r>
  <r>
    <d v="2013-02-24T00:00:00"/>
    <n v="54"/>
    <n v="59.15"/>
    <n v="59.62"/>
    <n v="49.75"/>
    <s v="19/02/2013"/>
    <x v="0"/>
    <n v="2"/>
    <n v="24"/>
    <s v="02-24"/>
    <n v="1"/>
    <x v="1"/>
  </r>
  <r>
    <d v="2013-02-25T00:00:00"/>
    <n v="68"/>
    <n v="59.01"/>
    <n v="59.21"/>
    <n v="45.7"/>
    <s v="19/02/2013"/>
    <x v="0"/>
    <n v="2"/>
    <n v="25"/>
    <s v="02-25"/>
    <n v="1"/>
    <x v="1"/>
  </r>
  <r>
    <d v="2013-02-26T00:00:00"/>
    <n v="48"/>
    <n v="59.06"/>
    <n v="59.42"/>
    <n v="48.45"/>
    <s v="26/02/2013"/>
    <x v="0"/>
    <n v="2"/>
    <n v="26"/>
    <s v="02-26"/>
    <n v="1"/>
    <x v="1"/>
  </r>
  <r>
    <d v="2013-02-27T00:00:00"/>
    <n v="56"/>
    <n v="60.05"/>
    <n v="60.32"/>
    <n v="48.09"/>
    <s v="26/02/2013"/>
    <x v="0"/>
    <n v="2"/>
    <n v="27"/>
    <s v="02-27"/>
    <n v="1"/>
    <x v="1"/>
  </r>
  <r>
    <d v="2013-02-28T00:00:00"/>
    <n v="65"/>
    <n v="60.23"/>
    <n v="60.55"/>
    <n v="49.03"/>
    <s v="26/02/2013"/>
    <x v="0"/>
    <n v="2"/>
    <n v="28"/>
    <s v="02-28"/>
    <n v="1"/>
    <x v="1"/>
  </r>
  <r>
    <d v="2013-03-01T00:00:00"/>
    <n v="62"/>
    <n v="59.97"/>
    <n v="60.07"/>
    <n v="43.85"/>
    <s v="26/02/2013"/>
    <x v="0"/>
    <n v="3"/>
    <n v="1"/>
    <s v="03-01"/>
    <n v="1"/>
    <x v="1"/>
  </r>
  <r>
    <d v="2013-03-02T00:00:00"/>
    <n v="47"/>
    <n v="59.91"/>
    <n v="59.99"/>
    <n v="42.84"/>
    <s v="26/02/2013"/>
    <x v="0"/>
    <n v="3"/>
    <n v="2"/>
    <s v="03-02"/>
    <n v="1"/>
    <x v="1"/>
  </r>
  <r>
    <d v="2013-03-03T00:00:00"/>
    <n v="60"/>
    <n v="69.930000000000007"/>
    <n v="69.95"/>
    <n v="46.07"/>
    <s v="26/02/2013"/>
    <x v="0"/>
    <n v="3"/>
    <n v="3"/>
    <s v="03-03"/>
    <n v="1"/>
    <x v="1"/>
  </r>
  <r>
    <d v="2013-03-04T00:00:00"/>
    <n v="58"/>
    <n v="58.27"/>
    <n v="58.5"/>
    <n v="45.59"/>
    <s v="26/02/2013"/>
    <x v="0"/>
    <n v="3"/>
    <n v="4"/>
    <s v="03-04"/>
    <n v="1"/>
    <x v="1"/>
  </r>
  <r>
    <d v="2013-03-05T00:00:00"/>
    <n v="72"/>
    <n v="59.68"/>
    <n v="59.85"/>
    <n v="45.7"/>
    <s v="05/03/2013"/>
    <x v="0"/>
    <n v="3"/>
    <n v="5"/>
    <s v="03-05"/>
    <n v="1"/>
    <x v="1"/>
  </r>
  <r>
    <d v="2013-03-06T00:00:00"/>
    <n v="74"/>
    <n v="60.35"/>
    <n v="60.69"/>
    <n v="49.46"/>
    <s v="05/03/2013"/>
    <x v="0"/>
    <n v="3"/>
    <n v="6"/>
    <s v="03-06"/>
    <n v="1"/>
    <x v="1"/>
  </r>
  <r>
    <d v="2013-03-07T00:00:00"/>
    <n v="67"/>
    <n v="61.91"/>
    <n v="62.04"/>
    <n v="46.87"/>
    <s v="05/03/2013"/>
    <x v="0"/>
    <n v="3"/>
    <n v="7"/>
    <s v="03-07"/>
    <n v="1"/>
    <x v="1"/>
  </r>
  <r>
    <d v="2013-03-08T00:00:00"/>
    <n v="55"/>
    <n v="59.98"/>
    <n v="60.17"/>
    <n v="46.56"/>
    <s v="05/03/2013"/>
    <x v="0"/>
    <n v="3"/>
    <n v="8"/>
    <s v="03-08"/>
    <n v="1"/>
    <x v="1"/>
  </r>
  <r>
    <d v="2013-03-09T00:00:00"/>
    <n v="43"/>
    <n v="59.4"/>
    <n v="59.61"/>
    <n v="46.2"/>
    <s v="05/03/2013"/>
    <x v="0"/>
    <n v="3"/>
    <n v="9"/>
    <s v="03-09"/>
    <n v="1"/>
    <x v="1"/>
  </r>
  <r>
    <d v="2013-03-10T00:00:00"/>
    <n v="66"/>
    <n v="62.84"/>
    <n v="63.02"/>
    <n v="49.11"/>
    <s v="05/03/2013"/>
    <x v="0"/>
    <n v="3"/>
    <n v="10"/>
    <s v="03-10"/>
    <n v="1"/>
    <x v="1"/>
  </r>
  <r>
    <d v="2013-03-11T00:00:00"/>
    <n v="59"/>
    <n v="61.58"/>
    <n v="61.64"/>
    <n v="43.34"/>
    <s v="05/03/2013"/>
    <x v="0"/>
    <n v="3"/>
    <n v="11"/>
    <s v="03-11"/>
    <n v="1"/>
    <x v="1"/>
  </r>
  <r>
    <d v="2013-03-12T00:00:00"/>
    <n v="51"/>
    <n v="60.2"/>
    <n v="60.82"/>
    <n v="52.04"/>
    <s v="12/03/2013"/>
    <x v="0"/>
    <n v="3"/>
    <n v="12"/>
    <s v="03-12"/>
    <n v="1"/>
    <x v="1"/>
  </r>
  <r>
    <d v="2013-03-13T00:00:00"/>
    <n v="55"/>
    <n v="62.3"/>
    <n v="62.51"/>
    <n v="49.4"/>
    <s v="12/03/2013"/>
    <x v="0"/>
    <n v="3"/>
    <n v="13"/>
    <s v="03-13"/>
    <n v="1"/>
    <x v="1"/>
  </r>
  <r>
    <d v="2013-03-14T00:00:00"/>
    <n v="67"/>
    <n v="61.13"/>
    <n v="61.38"/>
    <n v="48.79"/>
    <s v="12/03/2013"/>
    <x v="0"/>
    <n v="3"/>
    <n v="14"/>
    <s v="03-14"/>
    <n v="1"/>
    <x v="1"/>
  </r>
  <r>
    <d v="2013-03-15T00:00:00"/>
    <n v="60"/>
    <n v="59.6"/>
    <n v="60.02"/>
    <n v="49.65"/>
    <s v="12/03/2013"/>
    <x v="0"/>
    <n v="3"/>
    <n v="15"/>
    <s v="03-15"/>
    <n v="1"/>
    <x v="1"/>
  </r>
  <r>
    <d v="2013-03-16T00:00:00"/>
    <n v="49"/>
    <n v="58.16"/>
    <n v="58.47"/>
    <n v="46.87"/>
    <s v="12/03/2013"/>
    <x v="0"/>
    <n v="3"/>
    <n v="16"/>
    <s v="03-16"/>
    <n v="1"/>
    <x v="1"/>
  </r>
  <r>
    <d v="2013-03-17T00:00:00"/>
    <n v="58"/>
    <n v="61"/>
    <n v="61.02"/>
    <n v="37.799999999999997"/>
    <s v="12/03/2013"/>
    <x v="0"/>
    <n v="3"/>
    <n v="17"/>
    <s v="03-17"/>
    <n v="1"/>
    <x v="1"/>
  </r>
  <r>
    <d v="2013-03-18T00:00:00"/>
    <n v="151"/>
    <n v="63.4"/>
    <n v="63.71"/>
    <n v="52.08"/>
    <s v="12/03/2013"/>
    <x v="0"/>
    <n v="3"/>
    <n v="18"/>
    <s v="03-18"/>
    <n v="1"/>
    <x v="1"/>
  </r>
  <r>
    <d v="2013-03-19T00:00:00"/>
    <n v="56"/>
    <n v="59.51"/>
    <n v="60.03"/>
    <n v="50.58"/>
    <s v="19/03/2013"/>
    <x v="0"/>
    <n v="3"/>
    <n v="19"/>
    <s v="03-19"/>
    <n v="1"/>
    <x v="1"/>
  </r>
  <r>
    <d v="2013-03-20T00:00:00"/>
    <n v="57"/>
    <n v="60.26"/>
    <n v="60.64"/>
    <n v="49.79"/>
    <s v="19/03/2013"/>
    <x v="0"/>
    <n v="3"/>
    <n v="20"/>
    <s v="03-20"/>
    <n v="1"/>
    <x v="1"/>
  </r>
  <r>
    <d v="2013-03-21T00:00:00"/>
    <n v="55"/>
    <n v="58.77"/>
    <n v="60.37"/>
    <n v="55.24"/>
    <s v="19/03/2013"/>
    <x v="0"/>
    <n v="3"/>
    <n v="21"/>
    <s v="03-21"/>
    <n v="1"/>
    <x v="1"/>
  </r>
  <r>
    <d v="2013-03-22T00:00:00"/>
    <n v="49"/>
    <n v="60.16"/>
    <n v="60.26"/>
    <n v="43.76"/>
    <s v="19/03/2013"/>
    <x v="0"/>
    <n v="3"/>
    <n v="22"/>
    <s v="03-22"/>
    <n v="1"/>
    <x v="1"/>
  </r>
  <r>
    <d v="2013-03-23T00:00:00"/>
    <n v="38"/>
    <n v="59.16"/>
    <n v="59.35"/>
    <n v="45.64"/>
    <s v="19/03/2013"/>
    <x v="0"/>
    <n v="3"/>
    <n v="23"/>
    <s v="03-23"/>
    <n v="1"/>
    <x v="1"/>
  </r>
  <r>
    <d v="2013-03-24T00:00:00"/>
    <n v="49"/>
    <n v="59"/>
    <n v="59.24"/>
    <n v="46.64"/>
    <s v="19/03/2013"/>
    <x v="0"/>
    <n v="3"/>
    <n v="24"/>
    <s v="03-24"/>
    <n v="1"/>
    <x v="1"/>
  </r>
  <r>
    <d v="2013-03-25T00:00:00"/>
    <n v="46"/>
    <n v="59.53"/>
    <n v="60.11"/>
    <n v="51.07"/>
    <s v="19/03/2013"/>
    <x v="0"/>
    <n v="3"/>
    <n v="25"/>
    <s v="03-25"/>
    <n v="1"/>
    <x v="1"/>
  </r>
  <r>
    <d v="2013-03-26T00:00:00"/>
    <n v="46"/>
    <n v="60.15"/>
    <n v="60.32"/>
    <n v="46.25"/>
    <s v="26/03/2013"/>
    <x v="0"/>
    <n v="3"/>
    <n v="26"/>
    <s v="03-26"/>
    <n v="1"/>
    <x v="1"/>
  </r>
  <r>
    <d v="2013-03-27T00:00:00"/>
    <n v="54"/>
    <n v="61.1"/>
    <n v="61.33"/>
    <n v="48.32"/>
    <s v="26/03/2013"/>
    <x v="0"/>
    <n v="3"/>
    <n v="27"/>
    <s v="03-27"/>
    <n v="1"/>
    <x v="1"/>
  </r>
  <r>
    <d v="2013-03-28T00:00:00"/>
    <n v="62"/>
    <n v="61.74"/>
    <n v="61.83"/>
    <n v="44.94"/>
    <s v="26/03/2013"/>
    <x v="0"/>
    <n v="3"/>
    <n v="28"/>
    <s v="03-28"/>
    <n v="1"/>
    <x v="1"/>
  </r>
  <r>
    <d v="2013-03-29T00:00:00"/>
    <n v="23"/>
    <n v="60.1"/>
    <n v="61.84"/>
    <n v="57.03"/>
    <s v="26/03/2013"/>
    <x v="0"/>
    <n v="3"/>
    <n v="29"/>
    <s v="03-29"/>
    <n v="1"/>
    <x v="1"/>
  </r>
  <r>
    <d v="2013-03-30T00:00:00"/>
    <n v="36"/>
    <n v="58.25"/>
    <n v="59.61"/>
    <n v="53.9"/>
    <s v="26/03/2013"/>
    <x v="0"/>
    <n v="3"/>
    <n v="30"/>
    <s v="03-30"/>
    <n v="1"/>
    <x v="1"/>
  </r>
  <r>
    <d v="2013-03-31T00:00:00"/>
    <n v="46"/>
    <n v="62.05"/>
    <n v="62.13"/>
    <n v="44.47"/>
    <s v="26/03/2013"/>
    <x v="0"/>
    <n v="3"/>
    <n v="31"/>
    <s v="03-31"/>
    <n v="1"/>
    <x v="1"/>
  </r>
  <r>
    <d v="2013-04-01T00:00:00"/>
    <n v="60"/>
    <n v="61.19"/>
    <n v="61.23"/>
    <n v="40.03"/>
    <s v="26/03/2013"/>
    <x v="0"/>
    <n v="4"/>
    <n v="1"/>
    <s v="04-01"/>
    <n v="1"/>
    <x v="1"/>
  </r>
  <r>
    <d v="2013-04-02T00:00:00"/>
    <n v="61"/>
    <n v="61.14"/>
    <n v="61.33"/>
    <n v="47.48"/>
    <s v="02/04/2013"/>
    <x v="0"/>
    <n v="4"/>
    <n v="2"/>
    <s v="04-02"/>
    <n v="1"/>
    <x v="1"/>
  </r>
  <r>
    <d v="2013-04-03T00:00:00"/>
    <n v="68"/>
    <n v="61.26"/>
    <n v="61.41"/>
    <n v="46.79"/>
    <s v="02/04/2013"/>
    <x v="0"/>
    <n v="4"/>
    <n v="3"/>
    <s v="04-03"/>
    <n v="1"/>
    <x v="1"/>
  </r>
  <r>
    <d v="2013-04-04T00:00:00"/>
    <n v="73"/>
    <n v="61.31"/>
    <n v="61.45"/>
    <n v="46.51"/>
    <s v="02/04/2013"/>
    <x v="0"/>
    <n v="4"/>
    <n v="4"/>
    <s v="04-04"/>
    <n v="1"/>
    <x v="1"/>
  </r>
  <r>
    <d v="2013-04-05T00:00:00"/>
    <n v="39"/>
    <n v="58.43"/>
    <n v="62.61"/>
    <n v="60.51"/>
    <s v="02/04/2013"/>
    <x v="0"/>
    <n v="4"/>
    <n v="5"/>
    <s v="04-05"/>
    <n v="1"/>
    <x v="0"/>
  </r>
  <r>
    <d v="2013-04-06T00:00:00"/>
    <n v="61"/>
    <n v="61.56"/>
    <n v="61.81"/>
    <n v="49.34"/>
    <s v="02/04/2013"/>
    <x v="0"/>
    <n v="4"/>
    <n v="6"/>
    <s v="04-06"/>
    <n v="1"/>
    <x v="1"/>
  </r>
  <r>
    <d v="2013-04-07T00:00:00"/>
    <n v="54"/>
    <n v="61.74"/>
    <n v="61.74"/>
    <n v="33.54"/>
    <s v="02/04/2013"/>
    <x v="0"/>
    <n v="4"/>
    <n v="7"/>
    <s v="04-07"/>
    <n v="0"/>
    <x v="1"/>
  </r>
  <r>
    <d v="2013-04-08T00:00:00"/>
    <n v="64"/>
    <n v="60.38"/>
    <n v="60.63"/>
    <n v="48.08"/>
    <s v="02/04/2013"/>
    <x v="0"/>
    <n v="4"/>
    <n v="8"/>
    <s v="04-08"/>
    <n v="1"/>
    <x v="1"/>
  </r>
  <r>
    <d v="2013-04-09T00:00:00"/>
    <m/>
    <m/>
    <m/>
    <m/>
    <s v="09/04/2013"/>
    <x v="0"/>
    <n v="4"/>
    <n v="9"/>
    <s v="04-09"/>
    <s v="Null"/>
    <x v="2"/>
  </r>
  <r>
    <d v="2013-04-10T00:00:00"/>
    <n v="64"/>
    <n v="60.69"/>
    <n v="60.96"/>
    <n v="48.8"/>
    <s v="09/04/2013"/>
    <x v="0"/>
    <n v="4"/>
    <n v="10"/>
    <s v="04-10"/>
    <n v="1"/>
    <x v="1"/>
  </r>
  <r>
    <d v="2013-04-11T00:00:00"/>
    <n v="68"/>
    <n v="61.16"/>
    <n v="61.36"/>
    <n v="47.76"/>
    <s v="09/04/2013"/>
    <x v="0"/>
    <n v="4"/>
    <n v="11"/>
    <s v="04-11"/>
    <n v="1"/>
    <x v="1"/>
  </r>
  <r>
    <d v="2013-04-12T00:00:00"/>
    <n v="79"/>
    <n v="61.38"/>
    <n v="61.89"/>
    <n v="52.31"/>
    <s v="09/04/2013"/>
    <x v="0"/>
    <n v="4"/>
    <n v="12"/>
    <s v="04-12"/>
    <n v="1"/>
    <x v="1"/>
  </r>
  <r>
    <d v="2013-04-13T00:00:00"/>
    <n v="47"/>
    <n v="61.51"/>
    <n v="61.62"/>
    <n v="45.31"/>
    <s v="09/04/2013"/>
    <x v="0"/>
    <n v="4"/>
    <n v="13"/>
    <s v="04-13"/>
    <n v="1"/>
    <x v="1"/>
  </r>
  <r>
    <d v="2013-04-14T00:00:00"/>
    <n v="69"/>
    <n v="62.09"/>
    <n v="62.22"/>
    <n v="46.83"/>
    <s v="09/04/2013"/>
    <x v="0"/>
    <n v="4"/>
    <n v="14"/>
    <s v="04-14"/>
    <n v="1"/>
    <x v="1"/>
  </r>
  <r>
    <d v="2013-04-15T00:00:00"/>
    <n v="65"/>
    <n v="59.13"/>
    <n v="59.28"/>
    <n v="44.47"/>
    <s v="09/04/2013"/>
    <x v="0"/>
    <n v="4"/>
    <n v="15"/>
    <s v="04-15"/>
    <n v="1"/>
    <x v="1"/>
  </r>
  <r>
    <d v="2013-04-16T00:00:00"/>
    <n v="67"/>
    <n v="60.33"/>
    <n v="60.45"/>
    <n v="44.67"/>
    <s v="16/04/2013"/>
    <x v="0"/>
    <n v="4"/>
    <n v="16"/>
    <s v="04-16"/>
    <n v="1"/>
    <x v="1"/>
  </r>
  <r>
    <d v="2013-04-17T00:00:00"/>
    <n v="61"/>
    <n v="59.07"/>
    <n v="59.33"/>
    <n v="46.99"/>
    <s v="16/04/2013"/>
    <x v="0"/>
    <n v="4"/>
    <n v="17"/>
    <s v="04-17"/>
    <n v="1"/>
    <x v="1"/>
  </r>
  <r>
    <d v="2013-04-18T00:00:00"/>
    <n v="67"/>
    <n v="60.64"/>
    <n v="60.68"/>
    <n v="40.46"/>
    <s v="16/04/2013"/>
    <x v="0"/>
    <n v="4"/>
    <n v="18"/>
    <s v="04-18"/>
    <n v="1"/>
    <x v="1"/>
  </r>
  <r>
    <d v="2013-04-19T00:00:00"/>
    <n v="74"/>
    <n v="60.5"/>
    <n v="60.79"/>
    <n v="48.81"/>
    <s v="16/04/2013"/>
    <x v="0"/>
    <n v="4"/>
    <n v="19"/>
    <s v="04-19"/>
    <n v="1"/>
    <x v="1"/>
  </r>
  <r>
    <d v="2013-04-20T00:00:00"/>
    <n v="56"/>
    <n v="60.19"/>
    <n v="60.54"/>
    <n v="49.46"/>
    <s v="16/04/2013"/>
    <x v="0"/>
    <n v="4"/>
    <n v="20"/>
    <s v="04-20"/>
    <n v="1"/>
    <x v="1"/>
  </r>
  <r>
    <d v="2013-04-21T00:00:00"/>
    <n v="62"/>
    <n v="61.08"/>
    <n v="61.25"/>
    <n v="47.11"/>
    <s v="16/04/2013"/>
    <x v="0"/>
    <n v="4"/>
    <n v="21"/>
    <s v="04-21"/>
    <n v="1"/>
    <x v="1"/>
  </r>
  <r>
    <d v="2013-04-22T00:00:00"/>
    <n v="51"/>
    <n v="60.7"/>
    <n v="61.12"/>
    <n v="50.72"/>
    <s v="16/04/2013"/>
    <x v="0"/>
    <n v="4"/>
    <n v="22"/>
    <s v="04-22"/>
    <n v="1"/>
    <x v="1"/>
  </r>
  <r>
    <d v="2013-04-23T00:00:00"/>
    <n v="60"/>
    <n v="60.78"/>
    <n v="61.01"/>
    <n v="48.13"/>
    <s v="23/04/2013"/>
    <x v="0"/>
    <n v="4"/>
    <n v="23"/>
    <s v="04-23"/>
    <n v="1"/>
    <x v="1"/>
  </r>
  <r>
    <d v="2013-04-24T00:00:00"/>
    <n v="58"/>
    <n v="60.86"/>
    <n v="61.9"/>
    <n v="55.19"/>
    <s v="23/04/2013"/>
    <x v="0"/>
    <n v="4"/>
    <n v="24"/>
    <s v="04-24"/>
    <n v="1"/>
    <x v="1"/>
  </r>
  <r>
    <d v="2013-04-25T00:00:00"/>
    <n v="70"/>
    <n v="60.98"/>
    <n v="61.01"/>
    <n v="38.479999999999997"/>
    <s v="23/04/2013"/>
    <x v="0"/>
    <n v="4"/>
    <n v="25"/>
    <s v="04-25"/>
    <n v="1"/>
    <x v="1"/>
  </r>
  <r>
    <d v="2013-04-26T00:00:00"/>
    <n v="48"/>
    <n v="59.31"/>
    <n v="59.94"/>
    <n v="51.26"/>
    <s v="23/04/2013"/>
    <x v="0"/>
    <n v="4"/>
    <n v="26"/>
    <s v="04-26"/>
    <n v="1"/>
    <x v="1"/>
  </r>
  <r>
    <d v="2013-04-27T00:00:00"/>
    <n v="56"/>
    <n v="60.17"/>
    <n v="60.51"/>
    <n v="49.28"/>
    <s v="23/04/2013"/>
    <x v="0"/>
    <n v="4"/>
    <n v="27"/>
    <s v="04-27"/>
    <n v="1"/>
    <x v="1"/>
  </r>
  <r>
    <d v="2013-04-28T00:00:00"/>
    <n v="55"/>
    <n v="60.5"/>
    <n v="60.52"/>
    <n v="38.57"/>
    <s v="23/04/2013"/>
    <x v="0"/>
    <n v="4"/>
    <n v="28"/>
    <s v="04-28"/>
    <n v="1"/>
    <x v="1"/>
  </r>
  <r>
    <d v="2013-04-29T00:00:00"/>
    <n v="71"/>
    <n v="61.79"/>
    <n v="61.83"/>
    <n v="41.81"/>
    <s v="23/04/2013"/>
    <x v="0"/>
    <n v="4"/>
    <n v="29"/>
    <s v="04-29"/>
    <n v="1"/>
    <x v="1"/>
  </r>
  <r>
    <d v="2013-04-30T00:00:00"/>
    <n v="53"/>
    <n v="58.57"/>
    <n v="59.36"/>
    <n v="51.55"/>
    <s v="30/04/2013"/>
    <x v="0"/>
    <n v="4"/>
    <n v="30"/>
    <s v="04-30"/>
    <n v="1"/>
    <x v="1"/>
  </r>
  <r>
    <d v="2013-05-01T00:00:00"/>
    <n v="44"/>
    <n v="57.4"/>
    <n v="57.42"/>
    <n v="33.44"/>
    <s v="30/04/2013"/>
    <x v="0"/>
    <n v="5"/>
    <n v="1"/>
    <s v="05-01"/>
    <n v="1"/>
    <x v="1"/>
  </r>
  <r>
    <d v="2013-05-02T00:00:00"/>
    <n v="59"/>
    <n v="60.6"/>
    <n v="60.81"/>
    <n v="47.42"/>
    <s v="30/04/2013"/>
    <x v="0"/>
    <n v="5"/>
    <n v="2"/>
    <s v="05-02"/>
    <n v="1"/>
    <x v="1"/>
  </r>
  <r>
    <d v="2013-05-03T00:00:00"/>
    <n v="74"/>
    <n v="62.25"/>
    <n v="63.24"/>
    <n v="56.35"/>
    <s v="30/04/2013"/>
    <x v="0"/>
    <n v="5"/>
    <n v="3"/>
    <s v="05-03"/>
    <n v="1"/>
    <x v="1"/>
  </r>
  <r>
    <d v="2013-05-04T00:00:00"/>
    <n v="43"/>
    <n v="59.4"/>
    <n v="59.68"/>
    <n v="47.55"/>
    <s v="30/04/2013"/>
    <x v="0"/>
    <n v="5"/>
    <n v="4"/>
    <s v="05-04"/>
    <n v="1"/>
    <x v="1"/>
  </r>
  <r>
    <d v="2013-05-05T00:00:00"/>
    <n v="63"/>
    <n v="61.88"/>
    <n v="63.34"/>
    <n v="57.9"/>
    <s v="30/04/2013"/>
    <x v="0"/>
    <n v="5"/>
    <n v="5"/>
    <s v="05-05"/>
    <n v="1"/>
    <x v="1"/>
  </r>
  <r>
    <d v="2013-05-06T00:00:00"/>
    <n v="53"/>
    <n v="61"/>
    <n v="61"/>
    <n v="48"/>
    <s v="30/04/2013"/>
    <x v="0"/>
    <n v="5"/>
    <n v="6"/>
    <s v="05-06"/>
    <n v="0"/>
    <x v="1"/>
  </r>
  <r>
    <d v="2013-05-07T00:00:00"/>
    <n v="65"/>
    <n v="59.69"/>
    <n v="61.22"/>
    <n v="55.96"/>
    <s v="07/05/2013"/>
    <x v="0"/>
    <n v="5"/>
    <n v="7"/>
    <s v="05-07"/>
    <n v="1"/>
    <x v="1"/>
  </r>
  <r>
    <d v="2013-05-08T00:00:00"/>
    <n v="56"/>
    <n v="60.11"/>
    <n v="61.05"/>
    <n v="53.94"/>
    <s v="07/05/2013"/>
    <x v="0"/>
    <n v="5"/>
    <n v="8"/>
    <s v="05-08"/>
    <n v="1"/>
    <x v="1"/>
  </r>
  <r>
    <d v="2013-05-09T00:00:00"/>
    <n v="64"/>
    <n v="60.42"/>
    <n v="60.9"/>
    <n v="51.09"/>
    <s v="07/05/2013"/>
    <x v="0"/>
    <n v="5"/>
    <n v="9"/>
    <s v="05-09"/>
    <n v="1"/>
    <x v="1"/>
  </r>
  <r>
    <d v="2013-05-10T00:00:00"/>
    <n v="58"/>
    <n v="61.85"/>
    <n v="61.88"/>
    <n v="40.520000000000003"/>
    <s v="07/05/2013"/>
    <x v="0"/>
    <n v="5"/>
    <n v="10"/>
    <s v="05-10"/>
    <n v="1"/>
    <x v="1"/>
  </r>
  <r>
    <d v="2013-05-11T00:00:00"/>
    <n v="53"/>
    <n v="61.79"/>
    <n v="62.65"/>
    <n v="55.21"/>
    <s v="07/05/2013"/>
    <x v="0"/>
    <n v="5"/>
    <n v="11"/>
    <s v="05-11"/>
    <n v="1"/>
    <x v="1"/>
  </r>
  <r>
    <d v="2013-05-12T00:00:00"/>
    <n v="62"/>
    <n v="61.69"/>
    <n v="62.66"/>
    <n v="55.68"/>
    <s v="07/05/2013"/>
    <x v="0"/>
    <n v="5"/>
    <n v="12"/>
    <s v="05-12"/>
    <n v="1"/>
    <x v="1"/>
  </r>
  <r>
    <d v="2013-05-13T00:00:00"/>
    <n v="71"/>
    <n v="61.68"/>
    <n v="62.07"/>
    <n v="51.42"/>
    <s v="07/05/2013"/>
    <x v="0"/>
    <n v="5"/>
    <n v="13"/>
    <s v="05-13"/>
    <n v="1"/>
    <x v="1"/>
  </r>
  <r>
    <d v="2013-05-14T00:00:00"/>
    <n v="70"/>
    <n v="60.08"/>
    <n v="60.17"/>
    <n v="43.05"/>
    <s v="14/05/2013"/>
    <x v="0"/>
    <n v="5"/>
    <n v="14"/>
    <s v="05-14"/>
    <n v="1"/>
    <x v="1"/>
  </r>
  <r>
    <d v="2013-05-15T00:00:00"/>
    <n v="58"/>
    <n v="59.25"/>
    <n v="59.87"/>
    <n v="51.07"/>
    <s v="14/05/2013"/>
    <x v="0"/>
    <n v="5"/>
    <n v="15"/>
    <s v="05-15"/>
    <n v="1"/>
    <x v="1"/>
  </r>
  <r>
    <d v="2013-05-16T00:00:00"/>
    <n v="76"/>
    <n v="59.7"/>
    <n v="59.99"/>
    <n v="48.05"/>
    <s v="14/05/2013"/>
    <x v="0"/>
    <n v="5"/>
    <n v="16"/>
    <s v="05-16"/>
    <n v="1"/>
    <x v="1"/>
  </r>
  <r>
    <d v="2013-05-17T00:00:00"/>
    <n v="60"/>
    <n v="60.43"/>
    <n v="60.66"/>
    <n v="47.8"/>
    <s v="14/05/2013"/>
    <x v="0"/>
    <n v="5"/>
    <n v="17"/>
    <s v="05-17"/>
    <n v="1"/>
    <x v="1"/>
  </r>
  <r>
    <d v="2013-05-18T00:00:00"/>
    <n v="58"/>
    <n v="59.41"/>
    <n v="59.63"/>
    <n v="46.61"/>
    <s v="14/05/2013"/>
    <x v="0"/>
    <n v="5"/>
    <n v="18"/>
    <s v="05-18"/>
    <n v="1"/>
    <x v="1"/>
  </r>
  <r>
    <d v="2013-05-19T00:00:00"/>
    <n v="60"/>
    <n v="60.75"/>
    <n v="60.91"/>
    <n v="46.55"/>
    <s v="14/05/2013"/>
    <x v="0"/>
    <n v="5"/>
    <n v="19"/>
    <s v="05-19"/>
    <n v="1"/>
    <x v="1"/>
  </r>
  <r>
    <d v="2013-05-20T00:00:00"/>
    <n v="49"/>
    <n v="60.47"/>
    <n v="60.76"/>
    <n v="49.01"/>
    <s v="14/05/2013"/>
    <x v="0"/>
    <n v="5"/>
    <n v="20"/>
    <s v="05-20"/>
    <n v="1"/>
    <x v="1"/>
  </r>
  <r>
    <d v="2013-05-21T00:00:00"/>
    <n v="62"/>
    <n v="59.34"/>
    <n v="59.53"/>
    <n v="46.01"/>
    <s v="21/05/2013"/>
    <x v="0"/>
    <n v="5"/>
    <n v="21"/>
    <s v="05-21"/>
    <n v="1"/>
    <x v="1"/>
  </r>
  <r>
    <d v="2013-05-22T00:00:00"/>
    <n v="68"/>
    <n v="60.83"/>
    <n v="61.05"/>
    <n v="48.04"/>
    <s v="21/05/2013"/>
    <x v="0"/>
    <n v="5"/>
    <n v="22"/>
    <s v="05-22"/>
    <n v="1"/>
    <x v="1"/>
  </r>
  <r>
    <d v="2013-05-23T00:00:00"/>
    <n v="64"/>
    <n v="60.56"/>
    <n v="60.64"/>
    <n v="43.25"/>
    <s v="21/05/2013"/>
    <x v="0"/>
    <n v="5"/>
    <n v="23"/>
    <s v="05-23"/>
    <n v="1"/>
    <x v="1"/>
  </r>
  <r>
    <d v="2013-05-24T00:00:00"/>
    <n v="74"/>
    <n v="60.5"/>
    <n v="62.15"/>
    <n v="57.16"/>
    <s v="21/05/2013"/>
    <x v="0"/>
    <n v="5"/>
    <n v="24"/>
    <s v="05-24"/>
    <n v="1"/>
    <x v="1"/>
  </r>
  <r>
    <d v="2013-05-25T00:00:00"/>
    <n v="69"/>
    <n v="61.63"/>
    <n v="61.81"/>
    <n v="48.05"/>
    <s v="21/05/2013"/>
    <x v="0"/>
    <n v="5"/>
    <n v="25"/>
    <s v="05-25"/>
    <n v="1"/>
    <x v="1"/>
  </r>
  <r>
    <d v="2013-05-26T00:00:00"/>
    <n v="53"/>
    <n v="62.13"/>
    <n v="62.32"/>
    <n v="48.74"/>
    <s v="21/05/2013"/>
    <x v="0"/>
    <n v="5"/>
    <n v="26"/>
    <s v="05-26"/>
    <n v="1"/>
    <x v="1"/>
  </r>
  <r>
    <d v="2013-05-27T00:00:00"/>
    <n v="76"/>
    <n v="61.54"/>
    <n v="61.63"/>
    <n v="45.15"/>
    <s v="21/05/2013"/>
    <x v="0"/>
    <n v="5"/>
    <n v="27"/>
    <s v="05-27"/>
    <n v="1"/>
    <x v="1"/>
  </r>
  <r>
    <d v="2013-05-28T00:00:00"/>
    <n v="80"/>
    <n v="61.8"/>
    <n v="61.81"/>
    <n v="36.25"/>
    <s v="28/05/2013"/>
    <x v="0"/>
    <n v="5"/>
    <n v="28"/>
    <s v="05-28"/>
    <n v="1"/>
    <x v="1"/>
  </r>
  <r>
    <d v="2013-05-29T00:00:00"/>
    <n v="90"/>
    <n v="62.36"/>
    <n v="62.43"/>
    <n v="44.08"/>
    <s v="28/05/2013"/>
    <x v="0"/>
    <n v="5"/>
    <n v="29"/>
    <s v="05-29"/>
    <n v="1"/>
    <x v="1"/>
  </r>
  <r>
    <d v="2013-05-30T00:00:00"/>
    <n v="66"/>
    <n v="61.35"/>
    <n v="61.91"/>
    <n v="52.78"/>
    <s v="28/05/2013"/>
    <x v="0"/>
    <n v="5"/>
    <n v="30"/>
    <s v="05-30"/>
    <n v="1"/>
    <x v="1"/>
  </r>
  <r>
    <d v="2013-05-31T00:00:00"/>
    <n v="67"/>
    <n v="61.32"/>
    <n v="61.38"/>
    <n v="42.73"/>
    <s v="28/05/2013"/>
    <x v="0"/>
    <n v="5"/>
    <n v="31"/>
    <s v="05-31"/>
    <n v="1"/>
    <x v="1"/>
  </r>
  <r>
    <d v="2013-06-01T00:00:00"/>
    <n v="67"/>
    <n v="61.36"/>
    <n v="61.98"/>
    <n v="53.29"/>
    <s v="28/05/2013"/>
    <x v="0"/>
    <n v="6"/>
    <n v="1"/>
    <s v="06-01"/>
    <n v="1"/>
    <x v="1"/>
  </r>
  <r>
    <d v="2013-06-02T00:00:00"/>
    <n v="58"/>
    <n v="61.2"/>
    <n v="61.69"/>
    <n v="52.05"/>
    <s v="28/05/2013"/>
    <x v="0"/>
    <n v="6"/>
    <n v="2"/>
    <s v="06-02"/>
    <n v="1"/>
    <x v="1"/>
  </r>
  <r>
    <d v="2013-06-03T00:00:00"/>
    <n v="63"/>
    <n v="59.68"/>
    <n v="61.03"/>
    <n v="55.3"/>
    <s v="28/05/2013"/>
    <x v="0"/>
    <n v="6"/>
    <n v="3"/>
    <s v="06-03"/>
    <n v="1"/>
    <x v="1"/>
  </r>
  <r>
    <d v="2013-06-04T00:00:00"/>
    <n v="74"/>
    <n v="61.71"/>
    <n v="61.82"/>
    <n v="45.71"/>
    <s v="04/06/2013"/>
    <x v="0"/>
    <n v="6"/>
    <n v="4"/>
    <s v="06-04"/>
    <n v="1"/>
    <x v="1"/>
  </r>
  <r>
    <d v="2013-06-05T00:00:00"/>
    <n v="56"/>
    <n v="59.2"/>
    <n v="59.41"/>
    <n v="46.11"/>
    <s v="04/06/2013"/>
    <x v="0"/>
    <n v="6"/>
    <n v="5"/>
    <s v="06-05"/>
    <n v="1"/>
    <x v="1"/>
  </r>
  <r>
    <d v="2013-06-06T00:00:00"/>
    <n v="67"/>
    <n v="60.88"/>
    <n v="60.94"/>
    <n v="42.43"/>
    <s v="04/06/2013"/>
    <x v="0"/>
    <n v="6"/>
    <n v="6"/>
    <s v="06-06"/>
    <n v="1"/>
    <x v="1"/>
  </r>
  <r>
    <d v="2013-06-07T00:00:00"/>
    <n v="80"/>
    <n v="63.07"/>
    <n v="63.87"/>
    <n v="56.13"/>
    <s v="04/06/2013"/>
    <x v="0"/>
    <n v="6"/>
    <n v="7"/>
    <s v="06-07"/>
    <n v="1"/>
    <x v="1"/>
  </r>
  <r>
    <d v="2013-06-08T00:00:00"/>
    <n v="53"/>
    <n v="60.27"/>
    <n v="60.42"/>
    <n v="45.85"/>
    <s v="04/06/2013"/>
    <x v="0"/>
    <n v="6"/>
    <n v="8"/>
    <s v="06-08"/>
    <n v="1"/>
    <x v="1"/>
  </r>
  <r>
    <d v="2013-06-09T00:00:00"/>
    <n v="73"/>
    <n v="62"/>
    <n v="62"/>
    <n v="44"/>
    <s v="04/06/2013"/>
    <x v="0"/>
    <n v="6"/>
    <n v="9"/>
    <s v="06-09"/>
    <n v="0"/>
    <x v="1"/>
  </r>
  <r>
    <d v="2013-06-10T00:00:00"/>
    <n v="73"/>
    <n v="62.23"/>
    <n v="62.38"/>
    <n v="47.66"/>
    <s v="04/06/2013"/>
    <x v="0"/>
    <n v="6"/>
    <n v="10"/>
    <s v="06-10"/>
    <n v="1"/>
    <x v="1"/>
  </r>
  <r>
    <d v="2013-06-11T00:00:00"/>
    <n v="54"/>
    <n v="60.19"/>
    <n v="60.88"/>
    <n v="52.53"/>
    <s v="11/06/2013"/>
    <x v="0"/>
    <n v="6"/>
    <n v="11"/>
    <s v="06-11"/>
    <n v="1"/>
    <x v="1"/>
  </r>
  <r>
    <d v="2013-06-12T00:00:00"/>
    <n v="60"/>
    <n v="59.97"/>
    <n v="60.24"/>
    <n v="48.04"/>
    <s v="11/06/2013"/>
    <x v="0"/>
    <n v="6"/>
    <n v="12"/>
    <s v="06-12"/>
    <n v="1"/>
    <x v="1"/>
  </r>
  <r>
    <d v="2013-06-13T00:00:00"/>
    <n v="83"/>
    <n v="61.49"/>
    <n v="61.54"/>
    <n v="41.78"/>
    <s v="11/06/2013"/>
    <x v="0"/>
    <n v="6"/>
    <n v="13"/>
    <s v="06-13"/>
    <n v="1"/>
    <x v="1"/>
  </r>
  <r>
    <d v="2013-06-14T00:00:00"/>
    <n v="89"/>
    <n v="61.59"/>
    <n v="61.68"/>
    <n v="44.96"/>
    <s v="11/06/2013"/>
    <x v="0"/>
    <n v="6"/>
    <n v="14"/>
    <s v="06-14"/>
    <n v="1"/>
    <x v="1"/>
  </r>
  <r>
    <d v="2013-06-15T00:00:00"/>
    <n v="66"/>
    <n v="61.23"/>
    <n v="61.56"/>
    <n v="50.31"/>
    <s v="11/06/2013"/>
    <x v="0"/>
    <n v="6"/>
    <n v="15"/>
    <s v="06-15"/>
    <n v="1"/>
    <x v="1"/>
  </r>
  <r>
    <d v="2013-06-16T00:00:00"/>
    <n v="55"/>
    <n v="60.3"/>
    <n v="60.38"/>
    <n v="42.55"/>
    <s v="11/06/2013"/>
    <x v="0"/>
    <n v="6"/>
    <n v="16"/>
    <s v="06-16"/>
    <n v="1"/>
    <x v="1"/>
  </r>
  <r>
    <d v="2013-06-17T00:00:00"/>
    <n v="63"/>
    <n v="60.14"/>
    <n v="60.67"/>
    <n v="51.23"/>
    <s v="11/06/2013"/>
    <x v="0"/>
    <n v="6"/>
    <n v="17"/>
    <s v="06-17"/>
    <n v="1"/>
    <x v="1"/>
  </r>
  <r>
    <d v="2013-06-18T00:00:00"/>
    <n v="64"/>
    <n v="60.09"/>
    <n v="60.25"/>
    <n v="45.58"/>
    <s v="18/06/2013"/>
    <x v="0"/>
    <n v="6"/>
    <n v="18"/>
    <s v="06-18"/>
    <n v="1"/>
    <x v="1"/>
  </r>
  <r>
    <d v="2013-06-19T00:00:00"/>
    <n v="71"/>
    <n v="60.35"/>
    <n v="61.03"/>
    <n v="52.65"/>
    <s v="18/06/2013"/>
    <x v="0"/>
    <n v="6"/>
    <n v="19"/>
    <s v="06-19"/>
    <n v="1"/>
    <x v="1"/>
  </r>
  <r>
    <d v="2013-06-20T00:00:00"/>
    <n v="72"/>
    <n v="60.42"/>
    <n v="60.45"/>
    <n v="38.57"/>
    <s v="18/06/2013"/>
    <x v="0"/>
    <n v="6"/>
    <n v="20"/>
    <s v="06-20"/>
    <n v="1"/>
    <x v="1"/>
  </r>
  <r>
    <d v="2013-06-21T00:00:00"/>
    <n v="78"/>
    <n v="61.29"/>
    <n v="61.34"/>
    <n v="42.11"/>
    <s v="18/06/2013"/>
    <x v="0"/>
    <n v="6"/>
    <n v="21"/>
    <s v="06-21"/>
    <n v="1"/>
    <x v="1"/>
  </r>
  <r>
    <d v="2013-06-22T00:00:00"/>
    <n v="61"/>
    <n v="61.51"/>
    <n v="61.83"/>
    <n v="50.3"/>
    <s v="18/06/2013"/>
    <x v="0"/>
    <n v="6"/>
    <n v="22"/>
    <s v="06-22"/>
    <n v="1"/>
    <x v="1"/>
  </r>
  <r>
    <d v="2013-06-23T00:00:00"/>
    <n v="71"/>
    <n v="62.08"/>
    <n v="62.31"/>
    <n v="49.59"/>
    <s v="18/06/2013"/>
    <x v="0"/>
    <n v="6"/>
    <n v="23"/>
    <s v="06-23"/>
    <n v="1"/>
    <x v="1"/>
  </r>
  <r>
    <d v="2013-06-24T00:00:00"/>
    <n v="86"/>
    <n v="62.76"/>
    <n v="63.23"/>
    <n v="53.32"/>
    <s v="18/06/2013"/>
    <x v="0"/>
    <n v="6"/>
    <n v="24"/>
    <s v="06-24"/>
    <n v="1"/>
    <x v="1"/>
  </r>
  <r>
    <d v="2013-06-25T00:00:00"/>
    <n v="66"/>
    <n v="60.45"/>
    <n v="61.1"/>
    <n v="52.55"/>
    <s v="25/06/2013"/>
    <x v="0"/>
    <n v="6"/>
    <n v="25"/>
    <s v="06-25"/>
    <n v="1"/>
    <x v="1"/>
  </r>
  <r>
    <d v="2013-06-26T00:00:00"/>
    <n v="72"/>
    <n v="60.9"/>
    <n v="62.44"/>
    <n v="57.19"/>
    <s v="25/06/2013"/>
    <x v="0"/>
    <n v="6"/>
    <n v="26"/>
    <s v="06-26"/>
    <n v="1"/>
    <x v="1"/>
  </r>
  <r>
    <d v="2013-06-27T00:00:00"/>
    <n v="89"/>
    <n v="63.08"/>
    <n v="63.65"/>
    <n v="54.57"/>
    <s v="25/06/2013"/>
    <x v="0"/>
    <n v="6"/>
    <n v="27"/>
    <s v="06-27"/>
    <n v="1"/>
    <x v="1"/>
  </r>
  <r>
    <d v="2013-06-28T00:00:00"/>
    <n v="64"/>
    <n v="62.34"/>
    <n v="62.94"/>
    <n v="54.05"/>
    <s v="25/06/2013"/>
    <x v="0"/>
    <n v="6"/>
    <n v="28"/>
    <s v="06-28"/>
    <n v="1"/>
    <x v="1"/>
  </r>
  <r>
    <d v="2013-06-29T00:00:00"/>
    <n v="66"/>
    <n v="60.81"/>
    <n v="61.17"/>
    <n v="50.18"/>
    <s v="25/06/2013"/>
    <x v="0"/>
    <n v="6"/>
    <n v="29"/>
    <s v="06-29"/>
    <n v="1"/>
    <x v="1"/>
  </r>
  <r>
    <d v="2013-06-30T00:00:00"/>
    <n v="65"/>
    <n v="61.12"/>
    <n v="61.27"/>
    <n v="46.71"/>
    <s v="25/06/2013"/>
    <x v="0"/>
    <n v="6"/>
    <n v="30"/>
    <s v="06-30"/>
    <n v="1"/>
    <x v="1"/>
  </r>
  <r>
    <d v="2013-07-01T00:00:00"/>
    <n v="76"/>
    <n v="61.69"/>
    <n v="61.79"/>
    <n v="45.01"/>
    <s v="25/06/2013"/>
    <x v="0"/>
    <n v="7"/>
    <n v="1"/>
    <s v="07-01"/>
    <n v="1"/>
    <x v="1"/>
  </r>
  <r>
    <d v="2013-07-02T00:00:00"/>
    <n v="63"/>
    <n v="61.01"/>
    <n v="61.13"/>
    <n v="45.43"/>
    <s v="02/07/2013"/>
    <x v="0"/>
    <n v="7"/>
    <n v="2"/>
    <s v="07-02"/>
    <n v="1"/>
    <x v="1"/>
  </r>
  <r>
    <d v="2013-07-03T00:00:00"/>
    <n v="54"/>
    <n v="60.37"/>
    <n v="60.84"/>
    <n v="50.99"/>
    <s v="02/07/2013"/>
    <x v="0"/>
    <n v="7"/>
    <n v="3"/>
    <s v="07-03"/>
    <n v="1"/>
    <x v="1"/>
  </r>
  <r>
    <d v="2013-07-04T00:00:00"/>
    <n v="75"/>
    <n v="62.23"/>
    <n v="62.4"/>
    <n v="48.13"/>
    <s v="02/07/2013"/>
    <x v="0"/>
    <n v="7"/>
    <n v="4"/>
    <s v="07-04"/>
    <n v="1"/>
    <x v="1"/>
  </r>
  <r>
    <d v="2013-07-05T00:00:00"/>
    <n v="72"/>
    <n v="61.55"/>
    <n v="61.61"/>
    <n v="43.02"/>
    <s v="02/07/2013"/>
    <x v="0"/>
    <n v="7"/>
    <n v="5"/>
    <s v="07-05"/>
    <n v="1"/>
    <x v="1"/>
  </r>
  <r>
    <d v="2013-07-06T00:00:00"/>
    <n v="79"/>
    <n v="61.64"/>
    <n v="61.91"/>
    <n v="49.66"/>
    <s v="02/07/2013"/>
    <x v="0"/>
    <n v="7"/>
    <n v="6"/>
    <s v="07-06"/>
    <n v="1"/>
    <x v="1"/>
  </r>
  <r>
    <d v="2013-07-07T00:00:00"/>
    <n v="68"/>
    <n v="61.93"/>
    <n v="61.99"/>
    <n v="43.27"/>
    <s v="02/07/2013"/>
    <x v="0"/>
    <n v="7"/>
    <n v="7"/>
    <s v="07-07"/>
    <n v="1"/>
    <x v="1"/>
  </r>
  <r>
    <d v="2013-07-08T00:00:00"/>
    <n v="77"/>
    <n v="61.2"/>
    <n v="61.35"/>
    <n v="46.65"/>
    <s v="02/07/2013"/>
    <x v="0"/>
    <n v="7"/>
    <n v="8"/>
    <s v="07-08"/>
    <n v="1"/>
    <x v="1"/>
  </r>
  <r>
    <d v="2013-07-09T00:00:00"/>
    <n v="62"/>
    <n v="60.39"/>
    <n v="60.45"/>
    <n v="42.27"/>
    <s v="09/07/2013"/>
    <x v="0"/>
    <n v="7"/>
    <n v="9"/>
    <s v="07-09"/>
    <n v="1"/>
    <x v="1"/>
  </r>
  <r>
    <d v="2013-07-10T00:00:00"/>
    <n v="69"/>
    <n v="61.27"/>
    <n v="61.38"/>
    <n v="45.52"/>
    <s v="09/07/2013"/>
    <x v="0"/>
    <n v="7"/>
    <n v="10"/>
    <s v="07-10"/>
    <n v="1"/>
    <x v="1"/>
  </r>
  <r>
    <d v="2013-07-11T00:00:00"/>
    <n v="73"/>
    <n v="61.68"/>
    <n v="61.85"/>
    <n v="47.55"/>
    <s v="09/07/2013"/>
    <x v="0"/>
    <n v="7"/>
    <n v="11"/>
    <s v="07-11"/>
    <n v="1"/>
    <x v="1"/>
  </r>
  <r>
    <d v="2013-07-12T00:00:00"/>
    <n v="76"/>
    <n v="61.33"/>
    <n v="61.37"/>
    <n v="40.97"/>
    <s v="09/07/2013"/>
    <x v="0"/>
    <n v="7"/>
    <n v="12"/>
    <s v="07-12"/>
    <n v="1"/>
    <x v="1"/>
  </r>
  <r>
    <d v="2013-07-13T00:00:00"/>
    <n v="76"/>
    <n v="61.61"/>
    <n v="61.85"/>
    <n v="49.3"/>
    <s v="09/07/2013"/>
    <x v="0"/>
    <n v="7"/>
    <n v="13"/>
    <s v="07-13"/>
    <n v="1"/>
    <x v="1"/>
  </r>
  <r>
    <d v="2013-07-14T00:00:00"/>
    <n v="70"/>
    <n v="62.7"/>
    <n v="62.75"/>
    <n v="43.08"/>
    <s v="09/07/2013"/>
    <x v="0"/>
    <n v="7"/>
    <n v="14"/>
    <s v="07-14"/>
    <n v="1"/>
    <x v="1"/>
  </r>
  <r>
    <d v="2013-07-15T00:00:00"/>
    <n v="78"/>
    <n v="61.15"/>
    <n v="61.17"/>
    <n v="36.979999999999997"/>
    <s v="09/07/2013"/>
    <x v="0"/>
    <n v="7"/>
    <n v="15"/>
    <s v="07-15"/>
    <n v="1"/>
    <x v="1"/>
  </r>
  <r>
    <d v="2013-07-16T00:00:00"/>
    <n v="89"/>
    <n v="61.35"/>
    <n v="61.42"/>
    <n v="43.68"/>
    <s v="16/07/2013"/>
    <x v="0"/>
    <n v="7"/>
    <n v="16"/>
    <s v="07-16"/>
    <n v="1"/>
    <x v="1"/>
  </r>
  <r>
    <d v="2013-07-17T00:00:00"/>
    <n v="78"/>
    <n v="60.31"/>
    <n v="60.41"/>
    <n v="43.76"/>
    <s v="16/07/2013"/>
    <x v="0"/>
    <n v="7"/>
    <n v="17"/>
    <s v="07-17"/>
    <n v="1"/>
    <x v="1"/>
  </r>
  <r>
    <d v="2013-07-18T00:00:00"/>
    <n v="71"/>
    <n v="62.05"/>
    <n v="62.09"/>
    <n v="42.06"/>
    <s v="16/07/2013"/>
    <x v="0"/>
    <n v="7"/>
    <n v="18"/>
    <s v="07-18"/>
    <n v="1"/>
    <x v="1"/>
  </r>
  <r>
    <d v="2013-07-19T00:00:00"/>
    <n v="65"/>
    <n v="60.62"/>
    <n v="60.73"/>
    <n v="44.76"/>
    <s v="16/07/2013"/>
    <x v="0"/>
    <n v="7"/>
    <n v="19"/>
    <s v="07-19"/>
    <n v="1"/>
    <x v="1"/>
  </r>
  <r>
    <d v="2013-07-20T00:00:00"/>
    <n v="75"/>
    <n v="62.09"/>
    <n v="62.21"/>
    <n v="46.49"/>
    <s v="16/07/2013"/>
    <x v="0"/>
    <n v="7"/>
    <n v="20"/>
    <s v="07-20"/>
    <n v="1"/>
    <x v="1"/>
  </r>
  <r>
    <d v="2013-07-21T00:00:00"/>
    <n v="68"/>
    <n v="61.53"/>
    <n v="61.56"/>
    <n v="38.96"/>
    <s v="16/07/2013"/>
    <x v="0"/>
    <n v="7"/>
    <n v="21"/>
    <s v="07-21"/>
    <n v="1"/>
    <x v="1"/>
  </r>
  <r>
    <d v="2013-07-22T00:00:00"/>
    <n v="64"/>
    <n v="60.61"/>
    <n v="60.78"/>
    <n v="46.59"/>
    <s v="16/07/2013"/>
    <x v="0"/>
    <n v="7"/>
    <n v="22"/>
    <s v="07-22"/>
    <n v="1"/>
    <x v="1"/>
  </r>
  <r>
    <d v="2013-07-23T00:00:00"/>
    <n v="71"/>
    <n v="60.62"/>
    <n v="61"/>
    <n v="50.18"/>
    <s v="23/07/2013"/>
    <x v="0"/>
    <n v="7"/>
    <n v="23"/>
    <s v="07-23"/>
    <n v="1"/>
    <x v="1"/>
  </r>
  <r>
    <d v="2013-07-24T00:00:00"/>
    <n v="76"/>
    <n v="60.91"/>
    <n v="61.13"/>
    <n v="47.95"/>
    <s v="23/07/2013"/>
    <x v="0"/>
    <n v="7"/>
    <n v="24"/>
    <s v="07-24"/>
    <n v="1"/>
    <x v="1"/>
  </r>
  <r>
    <d v="2013-07-25T00:00:00"/>
    <n v="62"/>
    <n v="60.56"/>
    <n v="60.77"/>
    <n v="47.53"/>
    <s v="23/07/2013"/>
    <x v="0"/>
    <n v="7"/>
    <n v="25"/>
    <s v="07-25"/>
    <n v="1"/>
    <x v="1"/>
  </r>
  <r>
    <d v="2013-07-26T00:00:00"/>
    <n v="71"/>
    <n v="61.23"/>
    <n v="61.35"/>
    <n v="45.82"/>
    <s v="23/07/2013"/>
    <x v="0"/>
    <n v="7"/>
    <n v="26"/>
    <s v="07-26"/>
    <n v="1"/>
    <x v="1"/>
  </r>
  <r>
    <d v="2013-07-27T00:00:00"/>
    <n v="67"/>
    <n v="61.62"/>
    <n v="61.75"/>
    <n v="46.4"/>
    <s v="23/07/2013"/>
    <x v="0"/>
    <n v="7"/>
    <n v="27"/>
    <s v="07-27"/>
    <n v="1"/>
    <x v="1"/>
  </r>
  <r>
    <d v="2013-07-28T00:00:00"/>
    <n v="65"/>
    <n v="60.94"/>
    <n v="61.14"/>
    <n v="47.69"/>
    <s v="23/07/2013"/>
    <x v="0"/>
    <n v="7"/>
    <n v="28"/>
    <s v="07-28"/>
    <n v="1"/>
    <x v="1"/>
  </r>
  <r>
    <d v="2013-07-29T00:00:00"/>
    <n v="88"/>
    <n v="62.16"/>
    <n v="62.51"/>
    <n v="51.36"/>
    <s v="23/07/2013"/>
    <x v="0"/>
    <n v="7"/>
    <n v="29"/>
    <s v="07-29"/>
    <n v="1"/>
    <x v="1"/>
  </r>
  <r>
    <d v="2013-07-30T00:00:00"/>
    <n v="80"/>
    <n v="60.67"/>
    <n v="61.14"/>
    <n v="51.24"/>
    <s v="30/07/2013"/>
    <x v="0"/>
    <n v="7"/>
    <n v="30"/>
    <s v="07-30"/>
    <n v="1"/>
    <x v="1"/>
  </r>
  <r>
    <d v="2013-07-31T00:00:00"/>
    <n v="73"/>
    <n v="60.9"/>
    <n v="61.11"/>
    <n v="47.77"/>
    <s v="30/07/2013"/>
    <x v="0"/>
    <n v="7"/>
    <n v="31"/>
    <s v="07-31"/>
    <n v="1"/>
    <x v="1"/>
  </r>
  <r>
    <d v="2013-08-01T00:00:00"/>
    <n v="65"/>
    <n v="61.06"/>
    <n v="63.89"/>
    <n v="60.7"/>
    <s v="30/07/2013"/>
    <x v="0"/>
    <n v="8"/>
    <n v="1"/>
    <s v="08-01"/>
    <n v="1"/>
    <x v="1"/>
  </r>
  <r>
    <d v="2013-08-02T00:00:00"/>
    <n v="67"/>
    <n v="61.14"/>
    <n v="61.94"/>
    <n v="54.18"/>
    <s v="30/07/2013"/>
    <x v="0"/>
    <n v="8"/>
    <n v="2"/>
    <s v="08-02"/>
    <n v="1"/>
    <x v="1"/>
  </r>
  <r>
    <d v="2013-08-03T00:00:00"/>
    <n v="56"/>
    <n v="62.01"/>
    <n v="62.22"/>
    <n v="49.05"/>
    <s v="30/07/2013"/>
    <x v="0"/>
    <n v="8"/>
    <n v="3"/>
    <s v="08-03"/>
    <n v="1"/>
    <x v="1"/>
  </r>
  <r>
    <d v="2013-08-04T00:00:00"/>
    <n v="51"/>
    <n v="61.93"/>
    <n v="62.75"/>
    <n v="55.12"/>
    <s v="30/07/2013"/>
    <x v="0"/>
    <n v="8"/>
    <n v="4"/>
    <s v="08-04"/>
    <n v="1"/>
    <x v="1"/>
  </r>
  <r>
    <d v="2013-08-05T00:00:00"/>
    <n v="64"/>
    <n v="60.68"/>
    <n v="61.3"/>
    <n v="52.58"/>
    <s v="30/07/2013"/>
    <x v="0"/>
    <n v="8"/>
    <n v="5"/>
    <s v="08-05"/>
    <n v="1"/>
    <x v="1"/>
  </r>
  <r>
    <d v="2013-08-06T00:00:00"/>
    <n v="48"/>
    <n v="61.35"/>
    <n v="62.32"/>
    <n v="55.36"/>
    <s v="06/08/2013"/>
    <x v="0"/>
    <n v="8"/>
    <n v="6"/>
    <s v="08-06"/>
    <n v="1"/>
    <x v="1"/>
  </r>
  <r>
    <d v="2013-08-07T00:00:00"/>
    <n v="64"/>
    <n v="63.8"/>
    <n v="64.86"/>
    <n v="58.2"/>
    <s v="06/08/2013"/>
    <x v="0"/>
    <n v="8"/>
    <n v="7"/>
    <s v="08-07"/>
    <n v="1"/>
    <x v="1"/>
  </r>
  <r>
    <d v="2013-08-08T00:00:00"/>
    <n v="72"/>
    <n v="60.53"/>
    <n v="61.45"/>
    <n v="54.24"/>
    <s v="06/08/2013"/>
    <x v="0"/>
    <n v="8"/>
    <n v="8"/>
    <s v="08-08"/>
    <n v="1"/>
    <x v="1"/>
  </r>
  <r>
    <d v="2013-08-09T00:00:00"/>
    <n v="54"/>
    <n v="60.16"/>
    <n v="60.74"/>
    <n v="51.76"/>
    <s v="06/08/2013"/>
    <x v="0"/>
    <n v="8"/>
    <n v="9"/>
    <s v="08-09"/>
    <n v="1"/>
    <x v="1"/>
  </r>
  <r>
    <d v="2013-08-10T00:00:00"/>
    <n v="53"/>
    <n v="61.96"/>
    <n v="62.8"/>
    <n v="55.25"/>
    <s v="06/08/2013"/>
    <x v="0"/>
    <n v="8"/>
    <n v="10"/>
    <s v="08-10"/>
    <n v="1"/>
    <x v="1"/>
  </r>
  <r>
    <d v="2013-08-11T00:00:00"/>
    <n v="63"/>
    <n v="63.02"/>
    <n v="63.28"/>
    <n v="50.88"/>
    <s v="06/08/2013"/>
    <x v="0"/>
    <n v="8"/>
    <n v="11"/>
    <s v="08-11"/>
    <n v="1"/>
    <x v="1"/>
  </r>
  <r>
    <d v="2013-08-12T00:00:00"/>
    <n v="69"/>
    <n v="61.41"/>
    <n v="61.46"/>
    <n v="42.29"/>
    <s v="06/08/2013"/>
    <x v="0"/>
    <n v="8"/>
    <n v="12"/>
    <s v="08-12"/>
    <n v="1"/>
    <x v="1"/>
  </r>
  <r>
    <d v="2013-08-13T00:00:00"/>
    <n v="49"/>
    <n v="59.2"/>
    <n v="60.02"/>
    <n v="52.36"/>
    <s v="13/08/2013"/>
    <x v="0"/>
    <n v="8"/>
    <n v="13"/>
    <s v="08-13"/>
    <n v="1"/>
    <x v="1"/>
  </r>
  <r>
    <d v="2013-08-14T00:00:00"/>
    <n v="64"/>
    <n v="64.540000000000006"/>
    <n v="64.66"/>
    <n v="49.06"/>
    <s v="13/08/2013"/>
    <x v="0"/>
    <n v="8"/>
    <n v="14"/>
    <s v="08-14"/>
    <n v="1"/>
    <x v="1"/>
  </r>
  <r>
    <d v="2013-08-15T00:00:00"/>
    <n v="45"/>
    <n v="59.52"/>
    <n v="59.81"/>
    <n v="47.97"/>
    <s v="13/08/2013"/>
    <x v="0"/>
    <n v="8"/>
    <n v="15"/>
    <s v="08-15"/>
    <n v="1"/>
    <x v="1"/>
  </r>
  <r>
    <d v="2013-08-16T00:00:00"/>
    <n v="52"/>
    <n v="61.35"/>
    <n v="61.77"/>
    <n v="51.43"/>
    <s v="13/08/2013"/>
    <x v="0"/>
    <n v="8"/>
    <n v="16"/>
    <s v="08-16"/>
    <n v="1"/>
    <x v="1"/>
  </r>
  <r>
    <d v="2013-08-17T00:00:00"/>
    <n v="44"/>
    <n v="58.49"/>
    <n v="59.13"/>
    <n v="50.48"/>
    <s v="13/08/2013"/>
    <x v="0"/>
    <n v="8"/>
    <n v="17"/>
    <s v="08-17"/>
    <n v="1"/>
    <x v="1"/>
  </r>
  <r>
    <d v="2013-08-18T00:00:00"/>
    <n v="62"/>
    <n v="61.8"/>
    <n v="61.93"/>
    <n v="46.55"/>
    <s v="13/08/2013"/>
    <x v="0"/>
    <n v="8"/>
    <n v="18"/>
    <s v="08-18"/>
    <n v="1"/>
    <x v="1"/>
  </r>
  <r>
    <d v="2013-08-19T00:00:00"/>
    <n v="72"/>
    <n v="63.59"/>
    <n v="63.87"/>
    <n v="51.79"/>
    <s v="13/08/2013"/>
    <x v="0"/>
    <n v="8"/>
    <n v="19"/>
    <s v="08-19"/>
    <n v="1"/>
    <x v="1"/>
  </r>
  <r>
    <d v="2013-08-20T00:00:00"/>
    <n v="55"/>
    <n v="61.52"/>
    <n v="62.23"/>
    <n v="54"/>
    <s v="20/08/2013"/>
    <x v="0"/>
    <n v="8"/>
    <n v="20"/>
    <s v="08-20"/>
    <n v="1"/>
    <x v="1"/>
  </r>
  <r>
    <d v="2013-08-21T00:00:00"/>
    <n v="53"/>
    <n v="59.75"/>
    <n v="61.8"/>
    <n v="57.55"/>
    <s v="20/08/2013"/>
    <x v="0"/>
    <n v="8"/>
    <n v="21"/>
    <s v="08-21"/>
    <n v="1"/>
    <x v="1"/>
  </r>
  <r>
    <d v="2013-08-22T00:00:00"/>
    <n v="51"/>
    <n v="59.85"/>
    <n v="60.8"/>
    <n v="53.72"/>
    <s v="20/08/2013"/>
    <x v="0"/>
    <n v="8"/>
    <n v="22"/>
    <s v="08-22"/>
    <n v="1"/>
    <x v="1"/>
  </r>
  <r>
    <d v="2013-08-23T00:00:00"/>
    <n v="59"/>
    <n v="59.23"/>
    <n v="60.67"/>
    <n v="55.18"/>
    <s v="20/08/2013"/>
    <x v="0"/>
    <n v="8"/>
    <n v="23"/>
    <s v="08-23"/>
    <n v="1"/>
    <x v="1"/>
  </r>
  <r>
    <d v="2013-08-24T00:00:00"/>
    <n v="43"/>
    <n v="59.38"/>
    <n v="60.53"/>
    <n v="54.2"/>
    <s v="20/08/2013"/>
    <x v="0"/>
    <n v="8"/>
    <n v="24"/>
    <s v="08-24"/>
    <n v="1"/>
    <x v="1"/>
  </r>
  <r>
    <d v="2013-08-25T00:00:00"/>
    <n v="61"/>
    <n v="62.7"/>
    <n v="63.03"/>
    <n v="51.63"/>
    <s v="20/08/2013"/>
    <x v="0"/>
    <n v="8"/>
    <n v="25"/>
    <s v="08-25"/>
    <n v="1"/>
    <x v="1"/>
  </r>
  <r>
    <d v="2013-08-26T00:00:00"/>
    <n v="62"/>
    <n v="61.71"/>
    <n v="62.51"/>
    <n v="54.76"/>
    <s v="20/08/2013"/>
    <x v="0"/>
    <n v="8"/>
    <n v="26"/>
    <s v="08-26"/>
    <n v="1"/>
    <x v="1"/>
  </r>
  <r>
    <d v="2013-08-27T00:00:00"/>
    <n v="57"/>
    <n v="60.37"/>
    <n v="60.73"/>
    <n v="49.84"/>
    <s v="27/08/2013"/>
    <x v="0"/>
    <n v="8"/>
    <n v="27"/>
    <s v="08-27"/>
    <n v="1"/>
    <x v="1"/>
  </r>
  <r>
    <d v="2013-08-28T00:00:00"/>
    <n v="69"/>
    <n v="61.85"/>
    <n v="62.05"/>
    <n v="48.62"/>
    <s v="27/08/2013"/>
    <x v="0"/>
    <n v="8"/>
    <n v="28"/>
    <s v="08-28"/>
    <n v="1"/>
    <x v="1"/>
  </r>
  <r>
    <d v="2013-08-29T00:00:00"/>
    <n v="67"/>
    <n v="59.91"/>
    <n v="60.44"/>
    <n v="51.03"/>
    <s v="27/08/2013"/>
    <x v="0"/>
    <n v="8"/>
    <n v="29"/>
    <s v="08-29"/>
    <n v="1"/>
    <x v="1"/>
  </r>
  <r>
    <d v="2013-08-30T00:00:00"/>
    <n v="76"/>
    <n v="61.4"/>
    <n v="61.89"/>
    <n v="52.18"/>
    <s v="27/08/2013"/>
    <x v="0"/>
    <n v="8"/>
    <n v="30"/>
    <s v="08-30"/>
    <n v="1"/>
    <x v="1"/>
  </r>
  <r>
    <d v="2013-08-31T00:00:00"/>
    <n v="59"/>
    <n v="61.76"/>
    <n v="61.84"/>
    <n v="44.85"/>
    <s v="27/08/2013"/>
    <x v="0"/>
    <n v="8"/>
    <n v="31"/>
    <s v="08-31"/>
    <n v="1"/>
    <x v="1"/>
  </r>
  <r>
    <d v="2013-09-01T00:00:00"/>
    <n v="69"/>
    <n v="61.79"/>
    <n v="61.84"/>
    <n v="42.14"/>
    <s v="27/08/2013"/>
    <x v="0"/>
    <n v="9"/>
    <n v="1"/>
    <s v="09-01"/>
    <n v="1"/>
    <x v="1"/>
  </r>
  <r>
    <d v="2013-09-02T00:00:00"/>
    <n v="61"/>
    <n v="60.29"/>
    <n v="60.73"/>
    <n v="50.63"/>
    <s v="27/08/2013"/>
    <x v="0"/>
    <n v="9"/>
    <n v="2"/>
    <s v="09-02"/>
    <n v="1"/>
    <x v="1"/>
  </r>
  <r>
    <d v="2013-09-03T00:00:00"/>
    <n v="65"/>
    <n v="59.29"/>
    <n v="59.33"/>
    <n v="38.19"/>
    <s v="03/09/2013"/>
    <x v="0"/>
    <n v="9"/>
    <n v="3"/>
    <s v="09-03"/>
    <n v="1"/>
    <x v="1"/>
  </r>
  <r>
    <d v="2013-09-04T00:00:00"/>
    <n v="65"/>
    <n v="58.73"/>
    <n v="58.87"/>
    <n v="43.88"/>
    <s v="03/09/2013"/>
    <x v="0"/>
    <n v="9"/>
    <n v="4"/>
    <s v="09-04"/>
    <n v="1"/>
    <x v="1"/>
  </r>
  <r>
    <d v="2013-09-05T00:00:00"/>
    <n v="66"/>
    <n v="59.93"/>
    <n v="60.13"/>
    <n v="46.68"/>
    <s v="03/09/2013"/>
    <x v="0"/>
    <n v="9"/>
    <n v="5"/>
    <s v="09-05"/>
    <n v="1"/>
    <x v="1"/>
  </r>
  <r>
    <d v="2013-09-06T00:00:00"/>
    <n v="75"/>
    <n v="61.22"/>
    <n v="61.25"/>
    <n v="38.39"/>
    <s v="03/09/2013"/>
    <x v="0"/>
    <n v="9"/>
    <n v="6"/>
    <s v="09-06"/>
    <n v="1"/>
    <x v="1"/>
  </r>
  <r>
    <d v="2013-09-07T00:00:00"/>
    <n v="62"/>
    <n v="60.18"/>
    <n v="60.25"/>
    <n v="42.08"/>
    <s v="03/09/2013"/>
    <x v="0"/>
    <n v="9"/>
    <n v="7"/>
    <s v="09-07"/>
    <n v="1"/>
    <x v="1"/>
  </r>
  <r>
    <d v="2013-09-08T00:00:00"/>
    <n v="72"/>
    <n v="61.12"/>
    <n v="61.19"/>
    <n v="43.37"/>
    <s v="03/09/2013"/>
    <x v="0"/>
    <n v="9"/>
    <n v="8"/>
    <s v="09-08"/>
    <n v="1"/>
    <x v="1"/>
  </r>
  <r>
    <d v="2013-09-09T00:00:00"/>
    <n v="80"/>
    <n v="61.16"/>
    <n v="61.26"/>
    <n v="44.83"/>
    <s v="03/09/2013"/>
    <x v="0"/>
    <n v="9"/>
    <n v="9"/>
    <s v="09-09"/>
    <n v="1"/>
    <x v="1"/>
  </r>
  <r>
    <d v="2013-09-10T00:00:00"/>
    <n v="74"/>
    <n v="60.42"/>
    <n v="60.86"/>
    <n v="50.65"/>
    <s v="10/09/2013"/>
    <x v="0"/>
    <n v="9"/>
    <n v="10"/>
    <s v="09-10"/>
    <n v="1"/>
    <x v="1"/>
  </r>
  <r>
    <d v="2013-09-11T00:00:00"/>
    <n v="81"/>
    <n v="61.79"/>
    <n v="62.15"/>
    <n v="51.1"/>
    <s v="10/09/2013"/>
    <x v="0"/>
    <n v="9"/>
    <n v="11"/>
    <s v="09-11"/>
    <n v="1"/>
    <x v="1"/>
  </r>
  <r>
    <d v="2013-09-12T00:00:00"/>
    <n v="78"/>
    <n v="62.06"/>
    <n v="62.09"/>
    <n v="41.01"/>
    <s v="10/09/2013"/>
    <x v="0"/>
    <n v="9"/>
    <n v="12"/>
    <s v="09-12"/>
    <n v="1"/>
    <x v="1"/>
  </r>
  <r>
    <d v="2013-09-13T00:00:00"/>
    <n v="71"/>
    <n v="61.77"/>
    <n v="61.87"/>
    <n v="45.33"/>
    <s v="10/09/2013"/>
    <x v="0"/>
    <n v="9"/>
    <n v="13"/>
    <s v="09-13"/>
    <n v="1"/>
    <x v="1"/>
  </r>
  <r>
    <d v="2013-09-14T00:00:00"/>
    <n v="55"/>
    <n v="60.07"/>
    <n v="60.16"/>
    <n v="43.12"/>
    <s v="10/09/2013"/>
    <x v="0"/>
    <n v="9"/>
    <n v="14"/>
    <s v="09-14"/>
    <n v="1"/>
    <x v="1"/>
  </r>
  <r>
    <d v="2013-09-15T00:00:00"/>
    <n v="69"/>
    <n v="60.78"/>
    <n v="60.95"/>
    <n v="46.55"/>
    <s v="10/09/2013"/>
    <x v="0"/>
    <n v="9"/>
    <n v="15"/>
    <s v="09-15"/>
    <n v="1"/>
    <x v="1"/>
  </r>
  <r>
    <d v="2013-09-16T00:00:00"/>
    <n v="82"/>
    <n v="63.49"/>
    <n v="63.74"/>
    <n v="51.06"/>
    <s v="10/09/2013"/>
    <x v="0"/>
    <n v="9"/>
    <n v="16"/>
    <s v="09-16"/>
    <n v="1"/>
    <x v="1"/>
  </r>
  <r>
    <d v="2013-09-17T00:00:00"/>
    <n v="86"/>
    <n v="60.98"/>
    <n v="61.92"/>
    <n v="54.8"/>
    <s v="17/09/2013"/>
    <x v="0"/>
    <n v="9"/>
    <n v="17"/>
    <s v="09-17"/>
    <n v="1"/>
    <x v="1"/>
  </r>
  <r>
    <d v="2013-09-18T00:00:00"/>
    <n v="80"/>
    <n v="61.78"/>
    <n v="62.04"/>
    <n v="49.66"/>
    <s v="17/09/2013"/>
    <x v="0"/>
    <n v="9"/>
    <n v="18"/>
    <s v="09-18"/>
    <n v="1"/>
    <x v="1"/>
  </r>
  <r>
    <d v="2013-09-19T00:00:00"/>
    <n v="66"/>
    <n v="61.74"/>
    <n v="61.85"/>
    <n v="45.55"/>
    <s v="17/09/2013"/>
    <x v="0"/>
    <n v="9"/>
    <n v="19"/>
    <s v="09-19"/>
    <n v="1"/>
    <x v="1"/>
  </r>
  <r>
    <d v="2013-09-20T00:00:00"/>
    <n v="78"/>
    <n v="61.39"/>
    <n v="61.53"/>
    <n v="46.63"/>
    <s v="17/09/2013"/>
    <x v="0"/>
    <n v="9"/>
    <n v="20"/>
    <s v="09-20"/>
    <n v="1"/>
    <x v="1"/>
  </r>
  <r>
    <d v="2013-09-21T00:00:00"/>
    <n v="63"/>
    <n v="60.76"/>
    <n v="60.85"/>
    <n v="44.24"/>
    <s v="17/09/2013"/>
    <x v="0"/>
    <n v="9"/>
    <n v="21"/>
    <s v="09-21"/>
    <n v="1"/>
    <x v="1"/>
  </r>
  <r>
    <d v="2013-09-22T00:00:00"/>
    <n v="70"/>
    <n v="59.89"/>
    <n v="60.04"/>
    <n v="45.54"/>
    <s v="17/09/2013"/>
    <x v="0"/>
    <n v="9"/>
    <n v="22"/>
    <s v="09-22"/>
    <n v="1"/>
    <x v="1"/>
  </r>
  <r>
    <d v="2013-09-23T00:00:00"/>
    <n v="70"/>
    <n v="60.86"/>
    <n v="61.35"/>
    <n v="51.66"/>
    <s v="17/09/2013"/>
    <x v="0"/>
    <n v="9"/>
    <n v="23"/>
    <s v="09-23"/>
    <n v="1"/>
    <x v="1"/>
  </r>
  <r>
    <d v="2013-09-24T00:00:00"/>
    <n v="55"/>
    <n v="59.4"/>
    <n v="60.4"/>
    <n v="53.57"/>
    <s v="24/09/2013"/>
    <x v="0"/>
    <n v="9"/>
    <n v="24"/>
    <s v="09-24"/>
    <n v="1"/>
    <x v="1"/>
  </r>
  <r>
    <d v="2013-09-25T00:00:00"/>
    <n v="73"/>
    <n v="60.92"/>
    <n v="61.32"/>
    <n v="50.77"/>
    <s v="24/09/2013"/>
    <x v="0"/>
    <n v="9"/>
    <n v="25"/>
    <s v="09-25"/>
    <n v="1"/>
    <x v="1"/>
  </r>
  <r>
    <d v="2013-09-26T00:00:00"/>
    <n v="61"/>
    <n v="61.78"/>
    <n v="61.89"/>
    <n v="45.67"/>
    <s v="24/09/2013"/>
    <x v="0"/>
    <n v="9"/>
    <n v="26"/>
    <s v="09-26"/>
    <n v="1"/>
    <x v="1"/>
  </r>
  <r>
    <d v="2013-09-27T00:00:00"/>
    <n v="70"/>
    <n v="61.35"/>
    <n v="61.56"/>
    <n v="48.4"/>
    <s v="24/09/2013"/>
    <x v="0"/>
    <n v="9"/>
    <n v="27"/>
    <s v="09-27"/>
    <n v="1"/>
    <x v="1"/>
  </r>
  <r>
    <d v="2013-09-28T00:00:00"/>
    <n v="60"/>
    <n v="60.76"/>
    <n v="60.81"/>
    <n v="41.82"/>
    <s v="24/09/2013"/>
    <x v="0"/>
    <n v="9"/>
    <n v="28"/>
    <s v="09-28"/>
    <n v="1"/>
    <x v="1"/>
  </r>
  <r>
    <d v="2013-09-29T00:00:00"/>
    <n v="69"/>
    <n v="61.95"/>
    <n v="62.18"/>
    <n v="49.2"/>
    <s v="24/09/2013"/>
    <x v="0"/>
    <n v="9"/>
    <n v="29"/>
    <s v="09-29"/>
    <n v="1"/>
    <x v="1"/>
  </r>
  <r>
    <d v="2013-09-30T00:00:00"/>
    <n v="55"/>
    <n v="61.48"/>
    <n v="61.61"/>
    <n v="46.2"/>
    <s v="24/09/2013"/>
    <x v="0"/>
    <n v="9"/>
    <n v="30"/>
    <s v="09-30"/>
    <n v="1"/>
    <x v="1"/>
  </r>
  <r>
    <d v="2013-10-01T00:00:00"/>
    <n v="72"/>
    <n v="60.52"/>
    <n v="61.71"/>
    <n v="55.5"/>
    <s v="01/10/2013"/>
    <x v="0"/>
    <n v="10"/>
    <n v="1"/>
    <s v="10-01"/>
    <n v="1"/>
    <x v="1"/>
  </r>
  <r>
    <d v="2013-10-02T00:00:00"/>
    <n v="82"/>
    <n v="61.08"/>
    <n v="61.21"/>
    <n v="45.82"/>
    <s v="01/10/2013"/>
    <x v="0"/>
    <n v="10"/>
    <n v="2"/>
    <s v="10-02"/>
    <n v="1"/>
    <x v="1"/>
  </r>
  <r>
    <d v="2013-10-03T00:00:00"/>
    <n v="66"/>
    <n v="59.03"/>
    <n v="59.19"/>
    <n v="44.69"/>
    <s v="01/10/2013"/>
    <x v="0"/>
    <n v="10"/>
    <n v="3"/>
    <s v="10-03"/>
    <n v="1"/>
    <x v="1"/>
  </r>
  <r>
    <d v="2013-10-04T00:00:00"/>
    <n v="64"/>
    <n v="59.89"/>
    <n v="60.13"/>
    <n v="47.33"/>
    <s v="01/10/2013"/>
    <x v="0"/>
    <n v="10"/>
    <n v="4"/>
    <s v="10-04"/>
    <n v="1"/>
    <x v="1"/>
  </r>
  <r>
    <d v="2013-10-05T00:00:00"/>
    <n v="54"/>
    <n v="59.16"/>
    <n v="59.66"/>
    <n v="50.01"/>
    <s v="01/10/2013"/>
    <x v="0"/>
    <n v="10"/>
    <n v="5"/>
    <s v="10-05"/>
    <n v="1"/>
    <x v="1"/>
  </r>
  <r>
    <d v="2013-10-06T00:00:00"/>
    <n v="38"/>
    <n v="59.5"/>
    <n v="59.69"/>
    <n v="46.08"/>
    <s v="01/10/2013"/>
    <x v="0"/>
    <n v="10"/>
    <n v="6"/>
    <s v="10-06"/>
    <n v="1"/>
    <x v="1"/>
  </r>
  <r>
    <d v="2013-10-07T00:00:00"/>
    <n v="70"/>
    <n v="60.74"/>
    <n v="60.96"/>
    <n v="47.89"/>
    <s v="01/10/2013"/>
    <x v="0"/>
    <n v="10"/>
    <n v="7"/>
    <s v="10-07"/>
    <n v="1"/>
    <x v="1"/>
  </r>
  <r>
    <d v="2013-10-08T00:00:00"/>
    <n v="69"/>
    <n v="61.66"/>
    <n v="61.83"/>
    <n v="47.81"/>
    <s v="08/10/2013"/>
    <x v="0"/>
    <n v="10"/>
    <n v="8"/>
    <s v="10-08"/>
    <n v="1"/>
    <x v="1"/>
  </r>
  <r>
    <d v="2013-10-09T00:00:00"/>
    <n v="56"/>
    <n v="59.89"/>
    <n v="60.01"/>
    <n v="44.25"/>
    <s v="08/10/2013"/>
    <x v="0"/>
    <n v="10"/>
    <n v="9"/>
    <s v="10-09"/>
    <n v="1"/>
    <x v="1"/>
  </r>
  <r>
    <d v="2013-10-10T00:00:00"/>
    <n v="77"/>
    <n v="61.7"/>
    <n v="61.88"/>
    <n v="47.81"/>
    <s v="08/10/2013"/>
    <x v="0"/>
    <n v="10"/>
    <n v="10"/>
    <s v="10-10"/>
    <n v="1"/>
    <x v="1"/>
  </r>
  <r>
    <d v="2013-10-11T00:00:00"/>
    <n v="72"/>
    <n v="61.65"/>
    <n v="62.14"/>
    <n v="52.43"/>
    <s v="08/10/2013"/>
    <x v="0"/>
    <n v="10"/>
    <n v="11"/>
    <s v="10-11"/>
    <n v="1"/>
    <x v="1"/>
  </r>
  <r>
    <d v="2013-10-12T00:00:00"/>
    <n v="50"/>
    <n v="60.15"/>
    <n v="60.42"/>
    <n v="48.3"/>
    <s v="08/10/2013"/>
    <x v="0"/>
    <n v="10"/>
    <n v="12"/>
    <s v="10-12"/>
    <n v="1"/>
    <x v="1"/>
  </r>
  <r>
    <d v="2013-10-13T00:00:00"/>
    <n v="50"/>
    <n v="60.29"/>
    <n v="60.95"/>
    <n v="52.41"/>
    <s v="08/10/2013"/>
    <x v="0"/>
    <n v="10"/>
    <n v="13"/>
    <s v="10-13"/>
    <n v="1"/>
    <x v="1"/>
  </r>
  <r>
    <d v="2013-10-14T00:00:00"/>
    <n v="59"/>
    <n v="60.94"/>
    <n v="61.33"/>
    <n v="50.69"/>
    <s v="08/10/2013"/>
    <x v="0"/>
    <n v="10"/>
    <n v="14"/>
    <s v="10-14"/>
    <n v="1"/>
    <x v="1"/>
  </r>
  <r>
    <d v="2013-10-15T00:00:00"/>
    <n v="58"/>
    <n v="60.18"/>
    <n v="60.39"/>
    <n v="47.24"/>
    <s v="15/10/2013"/>
    <x v="0"/>
    <n v="10"/>
    <n v="15"/>
    <s v="10-15"/>
    <n v="1"/>
    <x v="1"/>
  </r>
  <r>
    <d v="2013-10-16T00:00:00"/>
    <n v="67"/>
    <n v="61.27"/>
    <n v="61.86"/>
    <n v="52.86"/>
    <s v="15/10/2013"/>
    <x v="0"/>
    <n v="10"/>
    <n v="16"/>
    <s v="10-16"/>
    <n v="1"/>
    <x v="1"/>
  </r>
  <r>
    <d v="2013-10-17T00:00:00"/>
    <n v="62"/>
    <n v="60.41"/>
    <n v="60.7"/>
    <n v="48.68"/>
    <s v="15/10/2013"/>
    <x v="0"/>
    <n v="10"/>
    <n v="17"/>
    <s v="10-17"/>
    <n v="1"/>
    <x v="1"/>
  </r>
  <r>
    <d v="2013-10-18T00:00:00"/>
    <n v="59"/>
    <n v="60.16"/>
    <n v="60.28"/>
    <n v="44.87"/>
    <s v="15/10/2013"/>
    <x v="0"/>
    <n v="10"/>
    <n v="18"/>
    <s v="10-18"/>
    <n v="1"/>
    <x v="1"/>
  </r>
  <r>
    <d v="2013-10-19T00:00:00"/>
    <n v="42"/>
    <n v="58.7"/>
    <n v="58.88"/>
    <n v="44.96"/>
    <s v="15/10/2013"/>
    <x v="0"/>
    <n v="10"/>
    <n v="19"/>
    <s v="10-19"/>
    <n v="1"/>
    <x v="1"/>
  </r>
  <r>
    <d v="2013-10-20T00:00:00"/>
    <n v="50"/>
    <n v="58.66"/>
    <n v="58.8"/>
    <n v="44.01"/>
    <s v="15/10/2013"/>
    <x v="0"/>
    <n v="10"/>
    <n v="20"/>
    <s v="10-20"/>
    <n v="1"/>
    <x v="1"/>
  </r>
  <r>
    <d v="2013-10-21T00:00:00"/>
    <n v="49"/>
    <n v="59.77"/>
    <n v="60.04"/>
    <n v="47.81"/>
    <s v="15/10/2013"/>
    <x v="0"/>
    <n v="10"/>
    <n v="21"/>
    <s v="10-21"/>
    <n v="1"/>
    <x v="1"/>
  </r>
  <r>
    <d v="2013-10-22T00:00:00"/>
    <n v="45"/>
    <n v="58.07"/>
    <n v="59.61"/>
    <n v="54.34"/>
    <s v="22/10/2013"/>
    <x v="0"/>
    <n v="10"/>
    <n v="22"/>
    <s v="10-22"/>
    <n v="1"/>
    <x v="1"/>
  </r>
  <r>
    <d v="2013-10-23T00:00:00"/>
    <n v="87"/>
    <n v="60.67"/>
    <n v="61"/>
    <n v="49.65"/>
    <s v="22/10/2013"/>
    <x v="0"/>
    <n v="10"/>
    <n v="23"/>
    <s v="10-23"/>
    <n v="1"/>
    <x v="1"/>
  </r>
  <r>
    <d v="2013-10-24T00:00:00"/>
    <n v="81"/>
    <n v="62.86"/>
    <n v="62.99"/>
    <n v="47.76"/>
    <s v="22/10/2013"/>
    <x v="0"/>
    <n v="10"/>
    <n v="24"/>
    <s v="10-24"/>
    <n v="1"/>
    <x v="1"/>
  </r>
  <r>
    <d v="2013-10-25T00:00:00"/>
    <n v="66"/>
    <n v="59.78"/>
    <n v="59.85"/>
    <n v="41.97"/>
    <s v="22/10/2013"/>
    <x v="0"/>
    <n v="10"/>
    <n v="25"/>
    <s v="10-25"/>
    <n v="1"/>
    <x v="1"/>
  </r>
  <r>
    <d v="2013-10-26T00:00:00"/>
    <n v="47"/>
    <n v="58.81"/>
    <n v="59.23"/>
    <n v="48.83"/>
    <s v="22/10/2013"/>
    <x v="0"/>
    <n v="10"/>
    <n v="26"/>
    <s v="10-26"/>
    <n v="1"/>
    <x v="1"/>
  </r>
  <r>
    <d v="2013-10-27T00:00:00"/>
    <n v="47"/>
    <n v="58.81"/>
    <n v="59.21"/>
    <n v="48.7"/>
    <s v="22/10/2013"/>
    <x v="0"/>
    <n v="10"/>
    <n v="27"/>
    <s v="10-27"/>
    <n v="1"/>
    <x v="1"/>
  </r>
  <r>
    <d v="2013-10-28T00:00:00"/>
    <n v="64"/>
    <n v="60.16"/>
    <n v="60.69"/>
    <n v="51.3"/>
    <s v="22/10/2013"/>
    <x v="0"/>
    <n v="10"/>
    <n v="28"/>
    <s v="10-28"/>
    <n v="1"/>
    <x v="1"/>
  </r>
  <r>
    <d v="2013-10-29T00:00:00"/>
    <n v="62"/>
    <n v="59.56"/>
    <n v="59.83"/>
    <n v="47.59"/>
    <s v="29/10/2013"/>
    <x v="0"/>
    <n v="10"/>
    <n v="29"/>
    <s v="10-29"/>
    <n v="1"/>
    <x v="1"/>
  </r>
  <r>
    <d v="2013-10-30T00:00:00"/>
    <n v="72"/>
    <n v="61.77"/>
    <n v="62.03"/>
    <n v="49.6"/>
    <s v="29/10/2013"/>
    <x v="0"/>
    <n v="10"/>
    <n v="30"/>
    <s v="10-30"/>
    <n v="1"/>
    <x v="1"/>
  </r>
  <r>
    <d v="2013-10-31T00:00:00"/>
    <n v="57"/>
    <n v="62.1"/>
    <n v="62.53"/>
    <n v="52.34"/>
    <s v="29/10/2013"/>
    <x v="0"/>
    <n v="10"/>
    <n v="31"/>
    <s v="10-31"/>
    <n v="1"/>
    <x v="1"/>
  </r>
  <r>
    <d v="2013-11-01T00:00:00"/>
    <n v="51"/>
    <n v="59.26"/>
    <n v="59.31"/>
    <n v="39.58"/>
    <s v="29/10/2013"/>
    <x v="0"/>
    <n v="11"/>
    <n v="1"/>
    <s v="11-01"/>
    <n v="1"/>
    <x v="1"/>
  </r>
  <r>
    <d v="2013-11-02T00:00:00"/>
    <n v="28"/>
    <n v="56.92"/>
    <n v="57.21"/>
    <n v="45.44"/>
    <s v="29/10/2013"/>
    <x v="0"/>
    <n v="11"/>
    <n v="2"/>
    <s v="11-02"/>
    <n v="1"/>
    <x v="1"/>
  </r>
  <r>
    <d v="2013-11-03T00:00:00"/>
    <n v="62"/>
    <n v="61.39"/>
    <n v="61.45"/>
    <n v="42.83"/>
    <s v="29/10/2013"/>
    <x v="0"/>
    <n v="11"/>
    <n v="3"/>
    <s v="11-03"/>
    <n v="1"/>
    <x v="1"/>
  </r>
  <r>
    <d v="2013-11-04T00:00:00"/>
    <n v="68"/>
    <n v="61.17"/>
    <n v="61.64"/>
    <n v="51.75"/>
    <s v="29/10/2013"/>
    <x v="0"/>
    <n v="11"/>
    <n v="4"/>
    <s v="11-04"/>
    <n v="1"/>
    <x v="1"/>
  </r>
  <r>
    <d v="2013-11-05T00:00:00"/>
    <n v="52"/>
    <n v="59.61"/>
    <n v="60.3"/>
    <n v="52.03"/>
    <s v="05/11/2013"/>
    <x v="0"/>
    <n v="11"/>
    <n v="5"/>
    <s v="11-05"/>
    <n v="1"/>
    <x v="1"/>
  </r>
  <r>
    <d v="2013-11-06T00:00:00"/>
    <n v="48"/>
    <n v="59.11"/>
    <n v="59.34"/>
    <n v="46.57"/>
    <s v="05/11/2013"/>
    <x v="0"/>
    <n v="11"/>
    <n v="6"/>
    <s v="11-06"/>
    <n v="1"/>
    <x v="1"/>
  </r>
  <r>
    <d v="2013-11-07T00:00:00"/>
    <n v="48"/>
    <n v="59.56"/>
    <n v="59.87"/>
    <n v="48.28"/>
    <s v="05/11/2013"/>
    <x v="0"/>
    <n v="11"/>
    <n v="7"/>
    <s v="11-07"/>
    <n v="1"/>
    <x v="1"/>
  </r>
  <r>
    <d v="2013-11-08T00:00:00"/>
    <n v="52"/>
    <n v="58.34"/>
    <n v="59.84"/>
    <n v="54.51"/>
    <s v="05/11/2013"/>
    <x v="0"/>
    <n v="11"/>
    <n v="8"/>
    <s v="11-08"/>
    <n v="1"/>
    <x v="1"/>
  </r>
  <r>
    <d v="2013-11-09T00:00:00"/>
    <n v="45"/>
    <n v="58.79"/>
    <n v="58.9"/>
    <n v="42.95"/>
    <s v="05/11/2013"/>
    <x v="0"/>
    <n v="11"/>
    <n v="9"/>
    <s v="11-09"/>
    <n v="1"/>
    <x v="1"/>
  </r>
  <r>
    <d v="2013-11-10T00:00:00"/>
    <n v="62"/>
    <n v="61.61"/>
    <n v="62.08"/>
    <n v="52.19"/>
    <s v="05/11/2013"/>
    <x v="0"/>
    <n v="11"/>
    <n v="10"/>
    <s v="11-10"/>
    <n v="1"/>
    <x v="1"/>
  </r>
  <r>
    <d v="2013-11-11T00:00:00"/>
    <n v="49"/>
    <n v="61.08"/>
    <n v="61.33"/>
    <n v="48.78"/>
    <s v="05/11/2013"/>
    <x v="0"/>
    <n v="11"/>
    <n v="11"/>
    <s v="11-11"/>
    <n v="1"/>
    <x v="1"/>
  </r>
  <r>
    <d v="2013-11-12T00:00:00"/>
    <n v="60"/>
    <n v="61.39"/>
    <n v="61.75"/>
    <n v="50.74"/>
    <s v="12/11/2013"/>
    <x v="0"/>
    <n v="11"/>
    <n v="12"/>
    <s v="11-12"/>
    <n v="1"/>
    <x v="1"/>
  </r>
  <r>
    <d v="2013-11-13T00:00:00"/>
    <n v="57"/>
    <n v="60.67"/>
    <n v="60.95"/>
    <n v="48.87"/>
    <s v="12/11/2013"/>
    <x v="0"/>
    <n v="11"/>
    <n v="13"/>
    <s v="11-13"/>
    <n v="1"/>
    <x v="1"/>
  </r>
  <r>
    <d v="2013-11-14T00:00:00"/>
    <n v="67"/>
    <n v="59.92"/>
    <n v="60.32"/>
    <n v="49.83"/>
    <s v="12/11/2013"/>
    <x v="0"/>
    <n v="11"/>
    <n v="14"/>
    <s v="11-14"/>
    <n v="1"/>
    <x v="1"/>
  </r>
  <r>
    <d v="2013-11-15T00:00:00"/>
    <n v="77"/>
    <n v="60.8"/>
    <n v="61.11"/>
    <n v="49.45"/>
    <s v="12/11/2013"/>
    <x v="0"/>
    <n v="11"/>
    <n v="15"/>
    <s v="11-15"/>
    <n v="1"/>
    <x v="1"/>
  </r>
  <r>
    <d v="2013-11-16T00:00:00"/>
    <n v="34"/>
    <n v="58.34"/>
    <n v="58.77"/>
    <n v="48.48"/>
    <s v="12/11/2013"/>
    <x v="0"/>
    <n v="11"/>
    <n v="16"/>
    <s v="11-16"/>
    <n v="1"/>
    <x v="1"/>
  </r>
  <r>
    <d v="2013-11-17T00:00:00"/>
    <n v="48"/>
    <n v="59.26"/>
    <n v="59.27"/>
    <n v="34.76"/>
    <s v="12/11/2013"/>
    <x v="0"/>
    <n v="11"/>
    <n v="17"/>
    <s v="11-17"/>
    <n v="1"/>
    <x v="1"/>
  </r>
  <r>
    <d v="2013-11-18T00:00:00"/>
    <n v="43"/>
    <n v="59.6"/>
    <n v="59.78"/>
    <n v="46"/>
    <s v="12/11/2013"/>
    <x v="0"/>
    <n v="11"/>
    <n v="18"/>
    <s v="11-18"/>
    <n v="1"/>
    <x v="1"/>
  </r>
  <r>
    <d v="2013-11-19T00:00:00"/>
    <n v="50"/>
    <n v="58.34"/>
    <n v="58.71"/>
    <n v="47.77"/>
    <s v="19/11/2013"/>
    <x v="0"/>
    <n v="11"/>
    <n v="19"/>
    <s v="11-19"/>
    <n v="1"/>
    <x v="1"/>
  </r>
  <r>
    <d v="2013-11-20T00:00:00"/>
    <n v="46"/>
    <n v="59.2"/>
    <n v="60.1"/>
    <n v="52.83"/>
    <s v="19/11/2013"/>
    <x v="0"/>
    <n v="11"/>
    <n v="20"/>
    <s v="11-20"/>
    <n v="1"/>
    <x v="1"/>
  </r>
  <r>
    <d v="2013-11-21T00:00:00"/>
    <n v="66"/>
    <n v="59.18"/>
    <n v="59.45"/>
    <n v="47.32"/>
    <s v="19/11/2013"/>
    <x v="0"/>
    <n v="11"/>
    <n v="21"/>
    <s v="11-21"/>
    <n v="1"/>
    <x v="1"/>
  </r>
  <r>
    <d v="2013-11-22T00:00:00"/>
    <n v="58"/>
    <n v="59.75"/>
    <n v="60.67"/>
    <n v="53.5"/>
    <s v="19/11/2013"/>
    <x v="0"/>
    <n v="11"/>
    <n v="22"/>
    <s v="11-22"/>
    <n v="1"/>
    <x v="1"/>
  </r>
  <r>
    <d v="2013-11-23T00:00:00"/>
    <n v="44"/>
    <n v="58.15"/>
    <n v="59.51"/>
    <n v="53.8"/>
    <s v="19/11/2013"/>
    <x v="0"/>
    <n v="11"/>
    <n v="23"/>
    <s v="11-23"/>
    <n v="1"/>
    <x v="1"/>
  </r>
  <r>
    <d v="2013-11-24T00:00:00"/>
    <n v="42"/>
    <n v="61.59"/>
    <n v="61.88"/>
    <n v="49.98"/>
    <s v="19/11/2013"/>
    <x v="0"/>
    <n v="11"/>
    <n v="24"/>
    <s v="11-24"/>
    <n v="1"/>
    <x v="1"/>
  </r>
  <r>
    <d v="2013-11-25T00:00:00"/>
    <n v="62"/>
    <n v="59.41"/>
    <n v="60.52"/>
    <n v="54.08"/>
    <s v="19/11/2013"/>
    <x v="0"/>
    <n v="11"/>
    <n v="25"/>
    <s v="11-25"/>
    <n v="1"/>
    <x v="1"/>
  </r>
  <r>
    <d v="2013-11-26T00:00:00"/>
    <n v="81"/>
    <n v="58.4"/>
    <n v="59.04"/>
    <n v="50.36"/>
    <s v="26/11/2013"/>
    <x v="0"/>
    <n v="11"/>
    <n v="26"/>
    <s v="11-26"/>
    <n v="1"/>
    <x v="1"/>
  </r>
  <r>
    <d v="2013-11-27T00:00:00"/>
    <n v="54"/>
    <n v="59.94"/>
    <n v="60.25"/>
    <n v="48.55"/>
    <s v="26/11/2013"/>
    <x v="0"/>
    <n v="11"/>
    <n v="27"/>
    <s v="11-27"/>
    <n v="1"/>
    <x v="1"/>
  </r>
  <r>
    <d v="2013-11-28T00:00:00"/>
    <n v="51"/>
    <n v="58.5"/>
    <n v="58.77"/>
    <n v="46.64"/>
    <s v="26/11/2013"/>
    <x v="0"/>
    <n v="11"/>
    <n v="28"/>
    <s v="11-28"/>
    <n v="1"/>
    <x v="1"/>
  </r>
  <r>
    <d v="2013-11-29T00:00:00"/>
    <n v="68"/>
    <n v="60.91"/>
    <n v="61.13"/>
    <n v="48.12"/>
    <s v="26/11/2013"/>
    <x v="0"/>
    <n v="11"/>
    <n v="29"/>
    <s v="11-29"/>
    <n v="1"/>
    <x v="1"/>
  </r>
  <r>
    <d v="2013-11-30T00:00:00"/>
    <n v="29"/>
    <n v="57.77"/>
    <n v="58.24"/>
    <n v="48.35"/>
    <s v="26/11/2013"/>
    <x v="0"/>
    <n v="11"/>
    <n v="30"/>
    <s v="11-30"/>
    <n v="1"/>
    <x v="1"/>
  </r>
  <r>
    <d v="2013-12-01T00:00:00"/>
    <n v="45"/>
    <n v="62.11"/>
    <n v="63.28"/>
    <n v="57.02"/>
    <s v="26/11/2013"/>
    <x v="0"/>
    <n v="12"/>
    <n v="1"/>
    <s v="12-01"/>
    <n v="1"/>
    <x v="1"/>
  </r>
  <r>
    <d v="2013-12-02T00:00:00"/>
    <n v="57"/>
    <n v="62"/>
    <n v="62.66"/>
    <n v="54.18"/>
    <s v="26/11/2013"/>
    <x v="0"/>
    <n v="12"/>
    <n v="2"/>
    <s v="12-02"/>
    <n v="1"/>
    <x v="1"/>
  </r>
  <r>
    <d v="2013-12-03T00:00:00"/>
    <n v="52"/>
    <n v="61.46"/>
    <n v="61.89"/>
    <n v="51.6"/>
    <s v="03/12/2013"/>
    <x v="0"/>
    <n v="12"/>
    <n v="3"/>
    <s v="12-03"/>
    <n v="1"/>
    <x v="1"/>
  </r>
  <r>
    <d v="2013-12-04T00:00:00"/>
    <n v="61"/>
    <n v="59.6"/>
    <n v="60.41"/>
    <n v="52.76"/>
    <s v="03/12/2013"/>
    <x v="0"/>
    <n v="12"/>
    <n v="4"/>
    <s v="12-04"/>
    <n v="1"/>
    <x v="1"/>
  </r>
  <r>
    <d v="2013-12-05T00:00:00"/>
    <n v="64"/>
    <n v="59.5"/>
    <n v="59.91"/>
    <n v="49.44"/>
    <s v="03/12/2013"/>
    <x v="0"/>
    <n v="12"/>
    <n v="5"/>
    <s v="12-05"/>
    <n v="1"/>
    <x v="1"/>
  </r>
  <r>
    <d v="2013-12-06T00:00:00"/>
    <n v="65"/>
    <n v="60.71"/>
    <n v="61.27"/>
    <n v="52.11"/>
    <s v="03/12/2013"/>
    <x v="0"/>
    <n v="12"/>
    <n v="6"/>
    <s v="12-06"/>
    <n v="1"/>
    <x v="1"/>
  </r>
  <r>
    <d v="2013-12-07T00:00:00"/>
    <n v="37"/>
    <n v="58.12"/>
    <n v="58.73"/>
    <n v="49.91"/>
    <s v="03/12/2013"/>
    <x v="0"/>
    <n v="12"/>
    <n v="7"/>
    <s v="12-07"/>
    <n v="1"/>
    <x v="1"/>
  </r>
  <r>
    <d v="2013-12-08T00:00:00"/>
    <n v="60"/>
    <n v="60.12"/>
    <n v="60.31"/>
    <n v="46.52"/>
    <s v="03/12/2013"/>
    <x v="0"/>
    <n v="12"/>
    <n v="8"/>
    <s v="12-08"/>
    <n v="1"/>
    <x v="1"/>
  </r>
  <r>
    <d v="2013-12-09T00:00:00"/>
    <n v="59"/>
    <n v="61.24"/>
    <n v="61.58"/>
    <n v="50.33"/>
    <s v="03/12/2013"/>
    <x v="0"/>
    <n v="12"/>
    <n v="9"/>
    <s v="12-09"/>
    <n v="1"/>
    <x v="1"/>
  </r>
  <r>
    <d v="2013-12-10T00:00:00"/>
    <n v="66"/>
    <n v="64.63"/>
    <n v="64.69"/>
    <n v="46.41"/>
    <s v="10/12/2013"/>
    <x v="0"/>
    <n v="12"/>
    <n v="10"/>
    <s v="12-10"/>
    <n v="1"/>
    <x v="1"/>
  </r>
  <r>
    <d v="2013-12-11T00:00:00"/>
    <n v="86"/>
    <n v="62.48"/>
    <n v="62.83"/>
    <n v="51.75"/>
    <s v="10/12/2013"/>
    <x v="0"/>
    <n v="12"/>
    <n v="11"/>
    <s v="12-11"/>
    <n v="1"/>
    <x v="1"/>
  </r>
  <r>
    <d v="2013-12-12T00:00:00"/>
    <n v="76"/>
    <n v="64.28"/>
    <n v="64.510000000000005"/>
    <n v="51.47"/>
    <s v="10/12/2013"/>
    <x v="0"/>
    <n v="12"/>
    <n v="12"/>
    <s v="12-12"/>
    <n v="1"/>
    <x v="1"/>
  </r>
  <r>
    <d v="2013-12-13T00:00:00"/>
    <n v="74"/>
    <n v="62.36"/>
    <n v="62.64"/>
    <n v="50.59"/>
    <s v="10/12/2013"/>
    <x v="0"/>
    <n v="12"/>
    <n v="13"/>
    <s v="12-13"/>
    <n v="1"/>
    <x v="1"/>
  </r>
  <r>
    <d v="2013-12-14T00:00:00"/>
    <n v="38"/>
    <n v="57.99"/>
    <n v="58.31"/>
    <n v="46.79"/>
    <s v="10/12/2013"/>
    <x v="0"/>
    <n v="12"/>
    <n v="14"/>
    <s v="12-14"/>
    <n v="1"/>
    <x v="1"/>
  </r>
  <r>
    <d v="2013-12-15T00:00:00"/>
    <n v="49"/>
    <n v="61.09"/>
    <n v="61.1"/>
    <n v="35.119999999999997"/>
    <s v="10/12/2013"/>
    <x v="0"/>
    <n v="12"/>
    <n v="15"/>
    <s v="12-15"/>
    <n v="1"/>
    <x v="1"/>
  </r>
  <r>
    <d v="2013-12-16T00:00:00"/>
    <n v="61"/>
    <n v="60.3"/>
    <n v="61.21"/>
    <n v="53.96"/>
    <s v="10/12/2013"/>
    <x v="0"/>
    <n v="12"/>
    <n v="16"/>
    <s v="12-16"/>
    <n v="1"/>
    <x v="1"/>
  </r>
  <r>
    <d v="2013-12-17T00:00:00"/>
    <n v="62"/>
    <n v="59.95"/>
    <n v="60.5"/>
    <n v="51.21"/>
    <s v="17/12/2013"/>
    <x v="0"/>
    <n v="12"/>
    <n v="17"/>
    <s v="12-17"/>
    <n v="1"/>
    <x v="1"/>
  </r>
  <r>
    <d v="2013-12-18T00:00:00"/>
    <n v="55"/>
    <n v="60.63"/>
    <n v="60.92"/>
    <n v="48.97"/>
    <s v="17/12/2013"/>
    <x v="0"/>
    <n v="12"/>
    <n v="18"/>
    <s v="12-18"/>
    <n v="1"/>
    <x v="1"/>
  </r>
  <r>
    <d v="2013-12-19T00:00:00"/>
    <n v="65"/>
    <n v="60.68"/>
    <n v="61.02"/>
    <n v="49.85"/>
    <s v="17/12/2013"/>
    <x v="0"/>
    <n v="12"/>
    <n v="19"/>
    <s v="12-19"/>
    <n v="1"/>
    <x v="1"/>
  </r>
  <r>
    <d v="2013-12-20T00:00:00"/>
    <n v="54"/>
    <n v="60.63"/>
    <n v="61.54"/>
    <n v="54.32"/>
    <s v="17/12/2013"/>
    <x v="0"/>
    <n v="12"/>
    <n v="20"/>
    <s v="12-20"/>
    <n v="1"/>
    <x v="1"/>
  </r>
  <r>
    <d v="2013-12-21T00:00:00"/>
    <n v="48"/>
    <n v="62.05"/>
    <n v="62.22"/>
    <n v="48.1"/>
    <s v="17/12/2013"/>
    <x v="0"/>
    <n v="12"/>
    <n v="21"/>
    <s v="12-21"/>
    <n v="1"/>
    <x v="1"/>
  </r>
  <r>
    <d v="2013-12-22T00:00:00"/>
    <n v="56"/>
    <n v="61.63"/>
    <n v="61.71"/>
    <n v="44.24"/>
    <s v="17/12/2013"/>
    <x v="0"/>
    <n v="12"/>
    <n v="22"/>
    <s v="12-22"/>
    <n v="1"/>
    <x v="1"/>
  </r>
  <r>
    <d v="2013-12-23T00:00:00"/>
    <n v="60"/>
    <n v="61.81"/>
    <n v="62.06"/>
    <n v="49.61"/>
    <s v="17/12/2013"/>
    <x v="0"/>
    <n v="12"/>
    <n v="23"/>
    <s v="12-23"/>
    <n v="1"/>
    <x v="1"/>
  </r>
  <r>
    <d v="2013-12-24T00:00:00"/>
    <n v="49"/>
    <n v="58.58"/>
    <n v="59.08"/>
    <n v="49.5"/>
    <s v="24/12/2013"/>
    <x v="0"/>
    <n v="12"/>
    <n v="24"/>
    <s v="12-24"/>
    <n v="1"/>
    <x v="1"/>
  </r>
  <r>
    <d v="2013-12-25T00:00:00"/>
    <n v="21"/>
    <n v="55.81"/>
    <n v="56.39"/>
    <n v="47.35"/>
    <s v="24/12/2013"/>
    <x v="0"/>
    <n v="12"/>
    <n v="25"/>
    <s v="12-25"/>
    <n v="1"/>
    <x v="1"/>
  </r>
  <r>
    <d v="2013-12-26T00:00:00"/>
    <n v="53"/>
    <n v="59.24"/>
    <n v="60.03"/>
    <n v="52.23"/>
    <s v="24/12/2013"/>
    <x v="0"/>
    <n v="12"/>
    <n v="26"/>
    <s v="12-26"/>
    <n v="1"/>
    <x v="1"/>
  </r>
  <r>
    <d v="2013-12-27T00:00:00"/>
    <n v="57"/>
    <n v="61.5"/>
    <n v="61.8"/>
    <n v="50.12"/>
    <s v="24/12/2013"/>
    <x v="0"/>
    <n v="12"/>
    <n v="27"/>
    <s v="12-27"/>
    <n v="1"/>
    <x v="1"/>
  </r>
  <r>
    <d v="2013-12-28T00:00:00"/>
    <n v="37"/>
    <n v="59.55"/>
    <n v="59.74"/>
    <n v="46.21"/>
    <s v="24/12/2013"/>
    <x v="0"/>
    <n v="12"/>
    <n v="28"/>
    <s v="12-28"/>
    <n v="1"/>
    <x v="1"/>
  </r>
  <r>
    <d v="2013-12-29T00:00:00"/>
    <n v="51"/>
    <n v="61.47"/>
    <n v="61.72"/>
    <n v="49.2"/>
    <s v="24/12/2013"/>
    <x v="0"/>
    <n v="12"/>
    <n v="29"/>
    <s v="12-29"/>
    <n v="1"/>
    <x v="1"/>
  </r>
  <r>
    <d v="2013-12-30T00:00:00"/>
    <n v="38"/>
    <n v="60.22"/>
    <n v="60.37"/>
    <n v="45.38"/>
    <s v="24/12/2013"/>
    <x v="0"/>
    <n v="12"/>
    <n v="30"/>
    <s v="12-30"/>
    <n v="1"/>
    <x v="1"/>
  </r>
  <r>
    <d v="2014-01-01T00:00:00"/>
    <n v="32"/>
    <n v="59.08"/>
    <n v="73.67"/>
    <n v="73.510000000000005"/>
    <s v="01/01/2014"/>
    <x v="1"/>
    <n v="1"/>
    <n v="1"/>
    <s v="01-01"/>
    <n v="1"/>
    <x v="0"/>
  </r>
  <r>
    <d v="2014-01-02T00:00:00"/>
    <n v="49"/>
    <n v="59.7"/>
    <n v="59.84"/>
    <n v="44.75"/>
    <s v="01/01/2014"/>
    <x v="1"/>
    <n v="1"/>
    <n v="2"/>
    <s v="01-02"/>
    <n v="1"/>
    <x v="1"/>
  </r>
  <r>
    <d v="2014-01-03T00:00:00"/>
    <n v="60"/>
    <n v="61.85"/>
    <n v="61.87"/>
    <n v="38.79"/>
    <s v="01/01/2014"/>
    <x v="1"/>
    <n v="1"/>
    <n v="3"/>
    <s v="01-03"/>
    <n v="1"/>
    <x v="1"/>
  </r>
  <r>
    <d v="2014-01-04T00:00:00"/>
    <n v="38"/>
    <n v="58.41"/>
    <n v="58.58"/>
    <n v="44.47"/>
    <s v="01/01/2014"/>
    <x v="1"/>
    <n v="1"/>
    <n v="4"/>
    <s v="01-04"/>
    <n v="1"/>
    <x v="1"/>
  </r>
  <r>
    <d v="2014-01-05T00:00:00"/>
    <n v="58"/>
    <n v="61.91"/>
    <n v="62.03"/>
    <n v="46.37"/>
    <s v="01/01/2014"/>
    <x v="1"/>
    <n v="1"/>
    <n v="5"/>
    <s v="01-05"/>
    <n v="1"/>
    <x v="1"/>
  </r>
  <r>
    <d v="2014-01-06T00:00:00"/>
    <n v="46"/>
    <n v="60.93"/>
    <n v="61.01"/>
    <n v="43.61"/>
    <s v="01/01/2014"/>
    <x v="1"/>
    <n v="1"/>
    <n v="6"/>
    <s v="01-06"/>
    <n v="1"/>
    <x v="1"/>
  </r>
  <r>
    <d v="2014-01-07T00:00:00"/>
    <n v="37"/>
    <n v="59.35"/>
    <n v="59.68"/>
    <n v="48.33"/>
    <s v="01/01/2014"/>
    <x v="1"/>
    <n v="1"/>
    <n v="7"/>
    <s v="01-07"/>
    <n v="1"/>
    <x v="1"/>
  </r>
  <r>
    <d v="2014-01-08T00:00:00"/>
    <n v="51"/>
    <n v="60.06"/>
    <n v="60.26"/>
    <n v="46.63"/>
    <s v="08/01/2014"/>
    <x v="1"/>
    <n v="1"/>
    <n v="8"/>
    <s v="01-08"/>
    <n v="1"/>
    <x v="1"/>
  </r>
  <r>
    <d v="2014-01-09T00:00:00"/>
    <n v="51"/>
    <n v="59.94"/>
    <n v="60.13"/>
    <n v="46.41"/>
    <s v="08/01/2014"/>
    <x v="1"/>
    <n v="1"/>
    <n v="9"/>
    <s v="01-09"/>
    <n v="1"/>
    <x v="1"/>
  </r>
  <r>
    <d v="2014-01-10T00:00:00"/>
    <n v="66"/>
    <n v="61.55"/>
    <n v="61.71"/>
    <n v="47.05"/>
    <s v="08/01/2014"/>
    <x v="1"/>
    <n v="1"/>
    <n v="10"/>
    <s v="01-10"/>
    <n v="0"/>
    <x v="1"/>
  </r>
  <r>
    <d v="2014-01-11T00:00:00"/>
    <n v="32"/>
    <n v="59.25"/>
    <n v="59.45"/>
    <n v="45.91"/>
    <s v="08/01/2014"/>
    <x v="1"/>
    <n v="1"/>
    <n v="11"/>
    <s v="01-11"/>
    <n v="1"/>
    <x v="1"/>
  </r>
  <r>
    <d v="2014-01-12T00:00:00"/>
    <n v="47"/>
    <n v="58.58"/>
    <n v="58.59"/>
    <n v="31.84"/>
    <s v="08/01/2014"/>
    <x v="1"/>
    <n v="1"/>
    <n v="12"/>
    <s v="01-12"/>
    <n v="1"/>
    <x v="1"/>
  </r>
  <r>
    <d v="2014-01-13T00:00:00"/>
    <n v="57"/>
    <n v="57.29"/>
    <n v="57.4"/>
    <n v="41.44"/>
    <s v="08/01/2014"/>
    <x v="1"/>
    <n v="1"/>
    <n v="13"/>
    <s v="01-13"/>
    <n v="1"/>
    <x v="1"/>
  </r>
  <r>
    <d v="2014-01-14T00:00:00"/>
    <n v="40"/>
    <n v="58.51"/>
    <n v="58.85"/>
    <n v="47.63"/>
    <s v="08/01/2014"/>
    <x v="1"/>
    <n v="1"/>
    <n v="14"/>
    <s v="01-14"/>
    <n v="1"/>
    <x v="1"/>
  </r>
  <r>
    <d v="2014-01-15T00:00:00"/>
    <n v="55"/>
    <n v="59.21"/>
    <n v="59.57"/>
    <n v="48.56"/>
    <s v="15/01/2014"/>
    <x v="1"/>
    <n v="1"/>
    <n v="15"/>
    <s v="01-15"/>
    <n v="1"/>
    <x v="1"/>
  </r>
  <r>
    <d v="2014-01-16T00:00:00"/>
    <n v="64"/>
    <n v="59.6"/>
    <n v="59.74"/>
    <n v="44.92"/>
    <s v="15/01/2014"/>
    <x v="1"/>
    <n v="1"/>
    <n v="16"/>
    <s v="01-16"/>
    <n v="0"/>
    <x v="1"/>
  </r>
  <r>
    <d v="2014-01-17T00:00:00"/>
    <n v="51"/>
    <n v="59.73"/>
    <n v="60.13"/>
    <n v="49.52"/>
    <s v="15/01/2014"/>
    <x v="1"/>
    <n v="1"/>
    <n v="17"/>
    <s v="01-17"/>
    <n v="1"/>
    <x v="1"/>
  </r>
  <r>
    <d v="2014-01-18T00:00:00"/>
    <n v="29"/>
    <n v="55.84"/>
    <n v="56.68"/>
    <n v="49.12"/>
    <s v="15/01/2014"/>
    <x v="1"/>
    <n v="1"/>
    <n v="18"/>
    <s v="01-18"/>
    <n v="1"/>
    <x v="1"/>
  </r>
  <r>
    <d v="2014-01-19T00:00:00"/>
    <n v="58"/>
    <n v="60.12"/>
    <n v="60.18"/>
    <n v="41.49"/>
    <s v="15/01/2014"/>
    <x v="1"/>
    <n v="1"/>
    <n v="19"/>
    <s v="01-19"/>
    <n v="1"/>
    <x v="1"/>
  </r>
  <r>
    <d v="2014-01-20T00:00:00"/>
    <n v="52"/>
    <n v="61.51"/>
    <n v="61.61"/>
    <n v="45.15"/>
    <s v="15/01/2014"/>
    <x v="1"/>
    <n v="1"/>
    <n v="20"/>
    <s v="01-20"/>
    <n v="1"/>
    <x v="1"/>
  </r>
  <r>
    <d v="2014-01-21T00:00:00"/>
    <n v="52"/>
    <n v="61.44"/>
    <n v="61.63"/>
    <n v="47.98"/>
    <s v="15/01/2014"/>
    <x v="1"/>
    <n v="1"/>
    <n v="21"/>
    <s v="01-21"/>
    <n v="1"/>
    <x v="1"/>
  </r>
  <r>
    <d v="2014-01-22T00:00:00"/>
    <n v="62"/>
    <n v="61.5"/>
    <n v="61.75"/>
    <n v="49.22"/>
    <s v="22/01/2014"/>
    <x v="1"/>
    <n v="1"/>
    <n v="22"/>
    <s v="01-22"/>
    <n v="0"/>
    <x v="1"/>
  </r>
  <r>
    <d v="2014-01-23T00:00:00"/>
    <n v="58"/>
    <n v="59.61"/>
    <n v="60.01"/>
    <n v="49.42"/>
    <s v="22/01/2014"/>
    <x v="1"/>
    <n v="1"/>
    <n v="23"/>
    <s v="01-23"/>
    <n v="1"/>
    <x v="1"/>
  </r>
  <r>
    <d v="2014-01-24T00:00:00"/>
    <n v="60"/>
    <n v="62.04"/>
    <n v="62.54"/>
    <n v="52.9"/>
    <s v="22/01/2014"/>
    <x v="1"/>
    <n v="1"/>
    <n v="24"/>
    <s v="01-24"/>
    <n v="1"/>
    <x v="1"/>
  </r>
  <r>
    <d v="2014-01-25T00:00:00"/>
    <n v="33"/>
    <n v="56.44"/>
    <n v="56.75"/>
    <n v="45.21"/>
    <s v="22/01/2014"/>
    <x v="1"/>
    <n v="1"/>
    <n v="25"/>
    <s v="01-25"/>
    <n v="1"/>
    <x v="1"/>
  </r>
  <r>
    <d v="2014-01-26T00:00:00"/>
    <n v="56"/>
    <n v="61.22"/>
    <n v="61.6"/>
    <n v="50.78"/>
    <s v="22/01/2014"/>
    <x v="1"/>
    <n v="1"/>
    <n v="26"/>
    <s v="01-26"/>
    <n v="1"/>
    <x v="1"/>
  </r>
  <r>
    <d v="2014-01-27T00:00:00"/>
    <n v="58"/>
    <n v="60.71"/>
    <n v="61.33"/>
    <n v="52.52"/>
    <s v="22/01/2014"/>
    <x v="1"/>
    <n v="1"/>
    <n v="27"/>
    <s v="01-27"/>
    <n v="1"/>
    <x v="1"/>
  </r>
  <r>
    <d v="2014-01-28T00:00:00"/>
    <n v="40"/>
    <n v="58.62"/>
    <n v="59.64"/>
    <n v="52.83"/>
    <s v="22/01/2014"/>
    <x v="1"/>
    <n v="1"/>
    <n v="28"/>
    <s v="01-28"/>
    <n v="1"/>
    <x v="1"/>
  </r>
  <r>
    <d v="2014-01-29T00:00:00"/>
    <n v="43"/>
    <n v="63.85"/>
    <n v="63.92"/>
    <n v="45.62"/>
    <s v="29/01/2014"/>
    <x v="1"/>
    <n v="1"/>
    <n v="29"/>
    <s v="01-29"/>
    <n v="1"/>
    <x v="1"/>
  </r>
  <r>
    <d v="2014-01-30T00:00:00"/>
    <n v="42"/>
    <n v="57.84"/>
    <n v="58.27"/>
    <n v="48.01"/>
    <s v="29/01/2014"/>
    <x v="1"/>
    <n v="1"/>
    <n v="30"/>
    <s v="01-30"/>
    <n v="1"/>
    <x v="1"/>
  </r>
  <r>
    <d v="2014-01-31T00:00:00"/>
    <n v="39"/>
    <n v="59.73"/>
    <n v="60.04"/>
    <n v="48.41"/>
    <s v="29/01/2014"/>
    <x v="1"/>
    <n v="1"/>
    <n v="31"/>
    <s v="01-31"/>
    <n v="1"/>
    <x v="1"/>
  </r>
  <r>
    <d v="2014-02-01T00:00:00"/>
    <n v="35"/>
    <n v="57.93"/>
    <n v="58.05"/>
    <n v="42.56"/>
    <s v="29/01/2014"/>
    <x v="1"/>
    <n v="2"/>
    <n v="1"/>
    <s v="02-01"/>
    <n v="1"/>
    <x v="1"/>
  </r>
  <r>
    <d v="2014-02-02T00:00:00"/>
    <n v="43"/>
    <n v="59.43"/>
    <n v="59.47"/>
    <n v="39.520000000000003"/>
    <s v="29/01/2014"/>
    <x v="1"/>
    <n v="2"/>
    <n v="2"/>
    <s v="02-02"/>
    <n v="1"/>
    <x v="1"/>
  </r>
  <r>
    <d v="2014-02-03T00:00:00"/>
    <n v="52"/>
    <n v="59.84"/>
    <n v="60.04"/>
    <n v="46.73"/>
    <s v="29/01/2014"/>
    <x v="1"/>
    <n v="2"/>
    <n v="3"/>
    <s v="02-03"/>
    <n v="1"/>
    <x v="1"/>
  </r>
  <r>
    <d v="2014-02-04T00:00:00"/>
    <n v="49"/>
    <n v="59.54"/>
    <n v="59.73"/>
    <n v="46.06"/>
    <s v="29/01/2014"/>
    <x v="1"/>
    <n v="2"/>
    <n v="4"/>
    <s v="02-04"/>
    <n v="1"/>
    <x v="1"/>
  </r>
  <r>
    <d v="2014-02-05T00:00:00"/>
    <n v="42"/>
    <n v="57.95"/>
    <n v="58.22"/>
    <n v="46.09"/>
    <s v="05/02/2014"/>
    <x v="1"/>
    <n v="2"/>
    <n v="5"/>
    <s v="02-05"/>
    <n v="1"/>
    <x v="1"/>
  </r>
  <r>
    <d v="2014-02-06T00:00:00"/>
    <n v="57"/>
    <n v="59.51"/>
    <n v="60.41"/>
    <n v="53.12"/>
    <s v="05/02/2014"/>
    <x v="1"/>
    <n v="2"/>
    <n v="6"/>
    <s v="02-06"/>
    <n v="1"/>
    <x v="1"/>
  </r>
  <r>
    <d v="2014-02-07T00:00:00"/>
    <n v="76"/>
    <n v="61.13"/>
    <n v="62.27"/>
    <n v="55.89"/>
    <s v="05/02/2014"/>
    <x v="1"/>
    <n v="2"/>
    <n v="7"/>
    <s v="02-07"/>
    <n v="0"/>
    <x v="1"/>
  </r>
  <r>
    <d v="2014-02-08T00:00:00"/>
    <n v="34"/>
    <n v="58.29"/>
    <n v="58.43"/>
    <n v="43.37"/>
    <s v="05/02/2014"/>
    <x v="1"/>
    <n v="2"/>
    <n v="8"/>
    <s v="02-08"/>
    <n v="1"/>
    <x v="1"/>
  </r>
  <r>
    <d v="2014-02-09T00:00:00"/>
    <n v="69"/>
    <n v="61.79"/>
    <n v="61.99"/>
    <n v="48.37"/>
    <s v="05/02/2014"/>
    <x v="1"/>
    <n v="2"/>
    <n v="9"/>
    <s v="02-09"/>
    <n v="0"/>
    <x v="1"/>
  </r>
  <r>
    <d v="2014-02-10T00:00:00"/>
    <n v="62"/>
    <n v="59.48"/>
    <n v="59.79"/>
    <n v="48.12"/>
    <s v="05/02/2014"/>
    <x v="1"/>
    <n v="2"/>
    <n v="10"/>
    <s v="02-10"/>
    <n v="0"/>
    <x v="1"/>
  </r>
  <r>
    <d v="2014-02-11T00:00:00"/>
    <n v="42"/>
    <n v="65.150000000000006"/>
    <n v="65.180000000000007"/>
    <n v="43.62"/>
    <s v="05/02/2014"/>
    <x v="1"/>
    <n v="2"/>
    <n v="11"/>
    <s v="02-11"/>
    <n v="1"/>
    <x v="1"/>
  </r>
  <r>
    <d v="2014-02-12T00:00:00"/>
    <n v="41"/>
    <n v="57.29"/>
    <n v="59.92"/>
    <n v="56.5"/>
    <s v="12/02/2014"/>
    <x v="1"/>
    <n v="2"/>
    <n v="12"/>
    <s v="02-12"/>
    <n v="1"/>
    <x v="1"/>
  </r>
  <r>
    <d v="2014-02-13T00:00:00"/>
    <n v="57"/>
    <n v="59.42"/>
    <n v="59.55"/>
    <n v="44.21"/>
    <s v="12/02/2014"/>
    <x v="1"/>
    <n v="2"/>
    <n v="13"/>
    <s v="02-13"/>
    <n v="1"/>
    <x v="1"/>
  </r>
  <r>
    <d v="2014-02-14T00:00:00"/>
    <n v="65"/>
    <n v="61.78"/>
    <n v="61.89"/>
    <n v="45.82"/>
    <s v="12/02/2014"/>
    <x v="1"/>
    <n v="2"/>
    <n v="14"/>
    <s v="02-14"/>
    <n v="0"/>
    <x v="1"/>
  </r>
  <r>
    <d v="2014-02-15T00:00:00"/>
    <n v="33"/>
    <n v="58.61"/>
    <n v="58.67"/>
    <n v="40.200000000000003"/>
    <s v="12/02/2014"/>
    <x v="1"/>
    <n v="2"/>
    <n v="15"/>
    <s v="02-15"/>
    <n v="1"/>
    <x v="1"/>
  </r>
  <r>
    <d v="2014-02-16T00:00:00"/>
    <n v="54"/>
    <n v="60.36"/>
    <n v="60.47"/>
    <n v="44.39"/>
    <s v="12/02/2014"/>
    <x v="1"/>
    <n v="2"/>
    <n v="16"/>
    <s v="02-16"/>
    <n v="1"/>
    <x v="1"/>
  </r>
  <r>
    <d v="2014-02-17T00:00:00"/>
    <n v="60"/>
    <n v="60.32"/>
    <n v="60.49"/>
    <n v="46.31"/>
    <s v="12/02/2014"/>
    <x v="1"/>
    <n v="2"/>
    <n v="17"/>
    <s v="02-17"/>
    <n v="1"/>
    <x v="1"/>
  </r>
  <r>
    <d v="2014-02-18T00:00:00"/>
    <n v="53"/>
    <n v="61.01"/>
    <n v="61.38"/>
    <n v="50.49"/>
    <s v="12/02/2014"/>
    <x v="1"/>
    <n v="2"/>
    <n v="18"/>
    <s v="02-18"/>
    <n v="1"/>
    <x v="1"/>
  </r>
  <r>
    <d v="2014-02-19T00:00:00"/>
    <n v="52"/>
    <n v="59.8"/>
    <n v="60.03"/>
    <n v="47.28"/>
    <s v="19/02/2014"/>
    <x v="1"/>
    <n v="2"/>
    <n v="19"/>
    <s v="02-19"/>
    <n v="1"/>
    <x v="1"/>
  </r>
  <r>
    <d v="2014-02-20T00:00:00"/>
    <n v="62"/>
    <n v="59.86"/>
    <n v="60.31"/>
    <n v="50.21"/>
    <s v="19/02/2014"/>
    <x v="1"/>
    <n v="2"/>
    <n v="20"/>
    <s v="02-20"/>
    <n v="0"/>
    <x v="1"/>
  </r>
  <r>
    <d v="2014-02-21T00:00:00"/>
    <n v="64"/>
    <n v="62.34"/>
    <n v="62.41"/>
    <n v="44.5"/>
    <s v="19/02/2014"/>
    <x v="1"/>
    <n v="2"/>
    <n v="21"/>
    <s v="02-21"/>
    <n v="0"/>
    <x v="1"/>
  </r>
  <r>
    <d v="2014-02-22T00:00:00"/>
    <n v="52"/>
    <n v="60.01"/>
    <n v="60.51"/>
    <n v="50.94"/>
    <s v="19/02/2014"/>
    <x v="1"/>
    <n v="2"/>
    <n v="22"/>
    <s v="02-22"/>
    <n v="1"/>
    <x v="1"/>
  </r>
  <r>
    <d v="2014-02-23T00:00:00"/>
    <n v="48"/>
    <n v="60.5"/>
    <n v="60.56"/>
    <n v="42.38"/>
    <s v="19/02/2014"/>
    <x v="1"/>
    <n v="2"/>
    <n v="23"/>
    <s v="02-23"/>
    <n v="1"/>
    <x v="1"/>
  </r>
  <r>
    <d v="2014-02-24T00:00:00"/>
    <n v="60"/>
    <n v="61.12"/>
    <n v="61.71"/>
    <n v="52.78"/>
    <s v="19/02/2014"/>
    <x v="1"/>
    <n v="2"/>
    <n v="24"/>
    <s v="02-24"/>
    <n v="1"/>
    <x v="1"/>
  </r>
  <r>
    <d v="2014-02-25T00:00:00"/>
    <n v="42"/>
    <n v="57.87"/>
    <n v="58.7"/>
    <n v="51.07"/>
    <s v="19/02/2014"/>
    <x v="1"/>
    <n v="2"/>
    <n v="25"/>
    <s v="02-25"/>
    <n v="1"/>
    <x v="1"/>
  </r>
  <r>
    <d v="2014-02-26T00:00:00"/>
    <n v="68"/>
    <n v="59.27"/>
    <n v="59.43"/>
    <n v="44.95"/>
    <s v="26/02/2014"/>
    <x v="1"/>
    <n v="2"/>
    <n v="26"/>
    <s v="02-26"/>
    <n v="0"/>
    <x v="1"/>
  </r>
  <r>
    <d v="2014-02-27T00:00:00"/>
    <n v="61"/>
    <n v="60.82"/>
    <n v="61.06"/>
    <n v="48.37"/>
    <s v="26/02/2014"/>
    <x v="1"/>
    <n v="2"/>
    <n v="27"/>
    <s v="02-27"/>
    <n v="0"/>
    <x v="1"/>
  </r>
  <r>
    <d v="2014-02-28T00:00:00"/>
    <n v="70"/>
    <n v="61.17"/>
    <n v="61.23"/>
    <n v="42.45"/>
    <s v="26/02/2014"/>
    <x v="1"/>
    <n v="2"/>
    <n v="28"/>
    <s v="02-28"/>
    <n v="0"/>
    <x v="1"/>
  </r>
  <r>
    <d v="2014-03-01T00:00:00"/>
    <n v="43"/>
    <n v="58.94"/>
    <n v="59.07"/>
    <n v="44.07"/>
    <s v="26/02/2014"/>
    <x v="1"/>
    <n v="3"/>
    <n v="1"/>
    <s v="03-01"/>
    <n v="1"/>
    <x v="1"/>
  </r>
  <r>
    <d v="2014-03-02T00:00:00"/>
    <n v="48"/>
    <n v="63.13"/>
    <n v="63.17"/>
    <n v="42.42"/>
    <s v="26/02/2014"/>
    <x v="1"/>
    <n v="3"/>
    <n v="2"/>
    <s v="03-02"/>
    <n v="1"/>
    <x v="1"/>
  </r>
  <r>
    <d v="2014-03-03T00:00:00"/>
    <n v="63"/>
    <n v="59.94"/>
    <n v="60.07"/>
    <n v="44.84"/>
    <s v="26/02/2014"/>
    <x v="1"/>
    <n v="3"/>
    <n v="3"/>
    <s v="03-03"/>
    <n v="0"/>
    <x v="1"/>
  </r>
  <r>
    <d v="2014-03-04T00:00:00"/>
    <n v="67"/>
    <n v="60.76"/>
    <n v="61.63"/>
    <n v="54.18"/>
    <s v="26/02/2014"/>
    <x v="1"/>
    <n v="3"/>
    <n v="4"/>
    <s v="03-04"/>
    <n v="0"/>
    <x v="1"/>
  </r>
  <r>
    <d v="2014-03-05T00:00:00"/>
    <n v="63"/>
    <n v="60.37"/>
    <n v="60.65"/>
    <n v="48.48"/>
    <s v="05/03/2014"/>
    <x v="1"/>
    <n v="3"/>
    <n v="5"/>
    <s v="03-05"/>
    <n v="0"/>
    <x v="1"/>
  </r>
  <r>
    <d v="2014-03-06T00:00:00"/>
    <n v="53"/>
    <n v="59.41"/>
    <n v="59.95"/>
    <n v="50.67"/>
    <s v="05/03/2014"/>
    <x v="1"/>
    <n v="3"/>
    <n v="6"/>
    <s v="03-06"/>
    <n v="1"/>
    <x v="1"/>
  </r>
  <r>
    <d v="2014-03-07T00:00:00"/>
    <n v="66"/>
    <n v="60.01"/>
    <n v="60.35"/>
    <n v="49.09"/>
    <s v="05/03/2014"/>
    <x v="1"/>
    <n v="3"/>
    <n v="7"/>
    <s v="03-07"/>
    <n v="0"/>
    <x v="1"/>
  </r>
  <r>
    <d v="2014-03-08T00:00:00"/>
    <n v="46"/>
    <n v="58.65"/>
    <n v="58.72"/>
    <n v="40.67"/>
    <s v="05/03/2014"/>
    <x v="1"/>
    <n v="3"/>
    <n v="8"/>
    <s v="03-08"/>
    <n v="1"/>
    <x v="1"/>
  </r>
  <r>
    <d v="2014-03-09T00:00:00"/>
    <n v="69"/>
    <n v="61.93"/>
    <n v="62.06"/>
    <n v="46.87"/>
    <s v="05/03/2014"/>
    <x v="1"/>
    <n v="3"/>
    <n v="9"/>
    <s v="03-09"/>
    <n v="0"/>
    <x v="1"/>
  </r>
  <r>
    <d v="2014-03-10T00:00:00"/>
    <n v="53"/>
    <n v="60.28"/>
    <n v="61.18"/>
    <n v="53.91"/>
    <s v="05/03/2014"/>
    <x v="1"/>
    <n v="3"/>
    <n v="10"/>
    <s v="03-10"/>
    <n v="1"/>
    <x v="1"/>
  </r>
  <r>
    <d v="2014-03-11T00:00:00"/>
    <n v="46"/>
    <n v="59.51"/>
    <n v="60.13"/>
    <n v="51.39"/>
    <s v="05/03/2014"/>
    <x v="1"/>
    <n v="3"/>
    <n v="11"/>
    <s v="03-11"/>
    <n v="1"/>
    <x v="1"/>
  </r>
  <r>
    <d v="2014-03-12T00:00:00"/>
    <n v="64"/>
    <n v="59.77"/>
    <n v="60.48"/>
    <n v="52.3"/>
    <s v="12/03/2014"/>
    <x v="1"/>
    <n v="3"/>
    <n v="12"/>
    <s v="03-12"/>
    <n v="0"/>
    <x v="1"/>
  </r>
  <r>
    <d v="2014-03-13T00:00:00"/>
    <n v="44"/>
    <n v="58.04"/>
    <n v="58.17"/>
    <n v="43.07"/>
    <s v="12/03/2014"/>
    <x v="1"/>
    <n v="3"/>
    <n v="13"/>
    <s v="03-13"/>
    <n v="1"/>
    <x v="1"/>
  </r>
  <r>
    <d v="2014-03-14T00:00:00"/>
    <n v="64"/>
    <n v="59.88"/>
    <n v="60.1"/>
    <n v="47.02"/>
    <s v="12/03/2014"/>
    <x v="1"/>
    <n v="3"/>
    <n v="14"/>
    <s v="03-14"/>
    <n v="0"/>
    <x v="1"/>
  </r>
  <r>
    <d v="2014-03-15T00:00:00"/>
    <n v="40"/>
    <n v="58.4"/>
    <n v="58.88"/>
    <n v="49.06"/>
    <s v="12/03/2014"/>
    <x v="1"/>
    <n v="3"/>
    <n v="15"/>
    <s v="03-15"/>
    <n v="1"/>
    <x v="1"/>
  </r>
  <r>
    <d v="2014-03-16T00:00:00"/>
    <n v="59"/>
    <n v="61.92"/>
    <n v="61.93"/>
    <n v="36.61"/>
    <s v="12/03/2014"/>
    <x v="1"/>
    <n v="3"/>
    <n v="16"/>
    <s v="03-16"/>
    <n v="1"/>
    <x v="1"/>
  </r>
  <r>
    <d v="2014-03-17T00:00:00"/>
    <n v="53"/>
    <n v="60.84"/>
    <n v="61.13"/>
    <n v="49.31"/>
    <s v="12/03/2014"/>
    <x v="1"/>
    <n v="3"/>
    <n v="17"/>
    <s v="03-17"/>
    <n v="1"/>
    <x v="1"/>
  </r>
  <r>
    <d v="2014-03-18T00:00:00"/>
    <n v="57"/>
    <n v="60.5"/>
    <n v="60.76"/>
    <n v="48.46"/>
    <s v="12/03/2014"/>
    <x v="1"/>
    <n v="3"/>
    <n v="18"/>
    <s v="03-18"/>
    <n v="1"/>
    <x v="1"/>
  </r>
  <r>
    <d v="2014-03-19T00:00:00"/>
    <n v="51"/>
    <n v="60.26"/>
    <n v="60.48"/>
    <n v="47.46"/>
    <s v="19/03/2014"/>
    <x v="1"/>
    <n v="3"/>
    <n v="19"/>
    <s v="03-19"/>
    <n v="1"/>
    <x v="1"/>
  </r>
  <r>
    <d v="2014-03-20T00:00:00"/>
    <n v="64"/>
    <n v="59.16"/>
    <n v="59.48"/>
    <n v="48.07"/>
    <s v="19/03/2014"/>
    <x v="1"/>
    <n v="3"/>
    <n v="20"/>
    <s v="03-20"/>
    <n v="0"/>
    <x v="1"/>
  </r>
  <r>
    <d v="2014-03-21T00:00:00"/>
    <n v="69"/>
    <n v="60.94"/>
    <n v="61.28"/>
    <n v="50"/>
    <s v="19/03/2014"/>
    <x v="1"/>
    <n v="3"/>
    <n v="21"/>
    <s v="03-21"/>
    <n v="0"/>
    <x v="1"/>
  </r>
  <r>
    <d v="2014-03-22T00:00:00"/>
    <n v="42"/>
    <n v="58.46"/>
    <n v="58.91"/>
    <n v="48.81"/>
    <s v="19/03/2014"/>
    <x v="1"/>
    <n v="3"/>
    <n v="22"/>
    <s v="03-22"/>
    <n v="1"/>
    <x v="1"/>
  </r>
  <r>
    <d v="2014-03-23T00:00:00"/>
    <n v="79"/>
    <n v="62.43"/>
    <n v="63.85"/>
    <n v="58.3"/>
    <s v="19/03/2014"/>
    <x v="1"/>
    <n v="3"/>
    <n v="23"/>
    <s v="03-23"/>
    <n v="0"/>
    <x v="1"/>
  </r>
  <r>
    <d v="2014-03-24T00:00:00"/>
    <n v="40"/>
    <n v="61.58"/>
    <n v="63.02"/>
    <n v="57.54"/>
    <s v="19/03/2014"/>
    <x v="1"/>
    <n v="3"/>
    <n v="24"/>
    <s v="03-24"/>
    <n v="1"/>
    <x v="1"/>
  </r>
  <r>
    <d v="2014-03-25T00:00:00"/>
    <n v="60"/>
    <n v="58.85"/>
    <n v="60.16"/>
    <n v="54.32"/>
    <s v="19/03/2014"/>
    <x v="1"/>
    <n v="3"/>
    <n v="25"/>
    <s v="03-25"/>
    <n v="0"/>
    <x v="1"/>
  </r>
  <r>
    <d v="2014-03-26T00:00:00"/>
    <n v="60"/>
    <n v="59.22"/>
    <n v="59.45"/>
    <n v="46.48"/>
    <s v="26/03/2014"/>
    <x v="1"/>
    <n v="3"/>
    <n v="26"/>
    <s v="03-26"/>
    <n v="0"/>
    <x v="1"/>
  </r>
  <r>
    <d v="2014-03-27T00:00:00"/>
    <n v="64"/>
    <n v="60.24"/>
    <n v="60.42"/>
    <n v="46.51"/>
    <s v="26/03/2014"/>
    <x v="1"/>
    <n v="3"/>
    <n v="27"/>
    <s v="03-27"/>
    <n v="0"/>
    <x v="1"/>
  </r>
  <r>
    <d v="2014-03-28T00:00:00"/>
    <n v="72"/>
    <n v="60.86"/>
    <n v="61.11"/>
    <n v="48.57"/>
    <s v="26/03/2014"/>
    <x v="1"/>
    <n v="3"/>
    <n v="28"/>
    <s v="03-28"/>
    <n v="0"/>
    <x v="1"/>
  </r>
  <r>
    <d v="2014-03-29T00:00:00"/>
    <n v="42"/>
    <n v="58.52"/>
    <n v="58.87"/>
    <n v="47.74"/>
    <s v="26/03/2014"/>
    <x v="1"/>
    <n v="3"/>
    <n v="29"/>
    <s v="03-29"/>
    <n v="1"/>
    <x v="1"/>
  </r>
  <r>
    <d v="2014-03-30T00:00:00"/>
    <n v="53"/>
    <n v="60.38"/>
    <n v="60.43"/>
    <n v="41.34"/>
    <s v="26/03/2014"/>
    <x v="1"/>
    <n v="3"/>
    <n v="30"/>
    <s v="03-30"/>
    <n v="1"/>
    <x v="1"/>
  </r>
  <r>
    <d v="2014-03-31T00:00:00"/>
    <n v="53"/>
    <n v="59.39"/>
    <n v="59.56"/>
    <n v="45.49"/>
    <s v="26/03/2014"/>
    <x v="1"/>
    <n v="3"/>
    <n v="31"/>
    <s v="03-31"/>
    <n v="1"/>
    <x v="1"/>
  </r>
  <r>
    <d v="2014-04-01T00:00:00"/>
    <n v="56"/>
    <n v="59.02"/>
    <n v="59.13"/>
    <n v="43.22"/>
    <s v="26/03/2014"/>
    <x v="1"/>
    <n v="4"/>
    <n v="1"/>
    <s v="04-01"/>
    <n v="1"/>
    <x v="1"/>
  </r>
  <r>
    <d v="2014-04-02T00:00:00"/>
    <n v="74"/>
    <n v="62.29"/>
    <n v="62.55"/>
    <n v="50.21"/>
    <s v="02/04/2014"/>
    <x v="1"/>
    <n v="4"/>
    <n v="2"/>
    <s v="04-02"/>
    <n v="0"/>
    <x v="1"/>
  </r>
  <r>
    <d v="2014-04-03T00:00:00"/>
    <n v="64"/>
    <n v="60.51"/>
    <n v="60.72"/>
    <n v="47.41"/>
    <s v="02/04/2014"/>
    <x v="1"/>
    <n v="4"/>
    <n v="3"/>
    <s v="04-03"/>
    <n v="0"/>
    <x v="1"/>
  </r>
  <r>
    <d v="2014-04-04T00:00:00"/>
    <n v="95"/>
    <n v="62.04"/>
    <n v="62.32"/>
    <n v="50.27"/>
    <s v="02/04/2014"/>
    <x v="1"/>
    <n v="4"/>
    <n v="4"/>
    <s v="04-04"/>
    <n v="0"/>
    <x v="1"/>
  </r>
  <r>
    <d v="2014-04-05T00:00:00"/>
    <n v="49"/>
    <n v="62.38"/>
    <n v="62.49"/>
    <n v="46.51"/>
    <s v="02/04/2014"/>
    <x v="1"/>
    <n v="4"/>
    <n v="5"/>
    <s v="04-05"/>
    <n v="1"/>
    <x v="1"/>
  </r>
  <r>
    <d v="2014-04-06T00:00:00"/>
    <n v="54"/>
    <n v="62.9"/>
    <n v="62.98"/>
    <n v="45.22"/>
    <s v="02/04/2014"/>
    <x v="1"/>
    <n v="4"/>
    <n v="6"/>
    <s v="04-06"/>
    <n v="1"/>
    <x v="1"/>
  </r>
  <r>
    <d v="2014-04-07T00:00:00"/>
    <n v="64"/>
    <n v="61.09"/>
    <n v="61.31"/>
    <n v="48.12"/>
    <s v="02/04/2014"/>
    <x v="1"/>
    <n v="4"/>
    <n v="7"/>
    <s v="04-07"/>
    <n v="0"/>
    <x v="1"/>
  </r>
  <r>
    <d v="2014-04-08T00:00:00"/>
    <n v="52"/>
    <n v="60.53"/>
    <n v="61.22"/>
    <n v="52.89"/>
    <s v="02/04/2014"/>
    <x v="1"/>
    <n v="4"/>
    <n v="8"/>
    <s v="04-08"/>
    <n v="1"/>
    <x v="1"/>
  </r>
  <r>
    <d v="2014-04-09T00:00:00"/>
    <n v="70"/>
    <n v="59.53"/>
    <n v="59.6"/>
    <n v="42.04"/>
    <s v="09/04/2014"/>
    <x v="1"/>
    <n v="4"/>
    <n v="9"/>
    <s v="04-09"/>
    <n v="0"/>
    <x v="1"/>
  </r>
  <r>
    <d v="2014-04-10T00:00:00"/>
    <n v="75"/>
    <n v="61.5"/>
    <n v="61.97"/>
    <n v="52.07"/>
    <s v="09/04/2014"/>
    <x v="1"/>
    <n v="4"/>
    <n v="10"/>
    <s v="04-10"/>
    <n v="0"/>
    <x v="1"/>
  </r>
  <r>
    <d v="2014-04-11T00:00:00"/>
    <n v="79"/>
    <n v="60.44"/>
    <n v="60.46"/>
    <n v="37.380000000000003"/>
    <s v="09/04/2014"/>
    <x v="1"/>
    <n v="4"/>
    <n v="11"/>
    <s v="04-11"/>
    <n v="0"/>
    <x v="1"/>
  </r>
  <r>
    <d v="2014-04-12T00:00:00"/>
    <n v="42"/>
    <n v="58.64"/>
    <n v="58.82"/>
    <n v="44.91"/>
    <s v="09/04/2014"/>
    <x v="1"/>
    <n v="4"/>
    <n v="12"/>
    <s v="04-12"/>
    <n v="1"/>
    <x v="1"/>
  </r>
  <r>
    <d v="2014-04-13T00:00:00"/>
    <n v="55"/>
    <n v="60.79"/>
    <n v="60.89"/>
    <n v="44.14"/>
    <s v="09/04/2014"/>
    <x v="1"/>
    <n v="4"/>
    <n v="13"/>
    <s v="04-13"/>
    <n v="1"/>
    <x v="1"/>
  </r>
  <r>
    <d v="2014-04-14T00:00:00"/>
    <n v="59"/>
    <n v="61.46"/>
    <n v="61.66"/>
    <n v="48.29"/>
    <s v="09/04/2014"/>
    <x v="1"/>
    <n v="4"/>
    <n v="14"/>
    <s v="04-14"/>
    <n v="1"/>
    <x v="1"/>
  </r>
  <r>
    <d v="2014-04-15T00:00:00"/>
    <n v="87"/>
    <n v="60.8"/>
    <n v="60.95"/>
    <n v="46.28"/>
    <s v="09/04/2014"/>
    <x v="1"/>
    <n v="4"/>
    <n v="15"/>
    <s v="04-15"/>
    <n v="0"/>
    <x v="1"/>
  </r>
  <r>
    <d v="2014-04-16T00:00:00"/>
    <n v="77"/>
    <n v="62.04"/>
    <n v="62.17"/>
    <n v="46.83"/>
    <s v="16/04/2014"/>
    <x v="1"/>
    <n v="4"/>
    <n v="16"/>
    <s v="04-16"/>
    <n v="0"/>
    <x v="1"/>
  </r>
  <r>
    <d v="2014-04-17T00:00:00"/>
    <n v="61"/>
    <n v="60.45"/>
    <n v="61.24"/>
    <n v="53.45"/>
    <s v="16/04/2014"/>
    <x v="1"/>
    <n v="4"/>
    <n v="17"/>
    <s v="04-17"/>
    <n v="0"/>
    <x v="1"/>
  </r>
  <r>
    <d v="2014-04-18T00:00:00"/>
    <n v="60"/>
    <n v="60.38"/>
    <n v="60.41"/>
    <n v="39.26"/>
    <s v="16/04/2014"/>
    <x v="1"/>
    <n v="4"/>
    <n v="18"/>
    <s v="04-18"/>
    <n v="1"/>
    <x v="1"/>
  </r>
  <r>
    <d v="2014-04-19T00:00:00"/>
    <n v="78"/>
    <n v="61.42"/>
    <n v="61.49"/>
    <n v="43.68"/>
    <s v="16/04/2014"/>
    <x v="1"/>
    <n v="4"/>
    <n v="19"/>
    <s v="04-19"/>
    <n v="0"/>
    <x v="1"/>
  </r>
  <r>
    <d v="2014-04-20T00:00:00"/>
    <n v="59"/>
    <n v="61.87"/>
    <n v="61.9"/>
    <n v="40.119999999999997"/>
    <s v="16/04/2014"/>
    <x v="1"/>
    <n v="4"/>
    <n v="20"/>
    <s v="04-20"/>
    <n v="1"/>
    <x v="1"/>
  </r>
  <r>
    <d v="2014-04-21T00:00:00"/>
    <n v="52"/>
    <n v="60.96"/>
    <n v="61.11"/>
    <n v="46.28"/>
    <s v="16/04/2014"/>
    <x v="1"/>
    <n v="4"/>
    <n v="21"/>
    <s v="04-21"/>
    <n v="1"/>
    <x v="1"/>
  </r>
  <r>
    <d v="2014-04-22T00:00:00"/>
    <n v="60"/>
    <n v="61.49"/>
    <n v="62.04"/>
    <n v="52.86"/>
    <s v="16/04/2014"/>
    <x v="1"/>
    <n v="4"/>
    <n v="22"/>
    <s v="04-22"/>
    <n v="1"/>
    <x v="1"/>
  </r>
  <r>
    <d v="2014-04-23T00:00:00"/>
    <n v="62"/>
    <n v="61.05"/>
    <n v="61.54"/>
    <n v="51.82"/>
    <s v="23/04/2014"/>
    <x v="1"/>
    <n v="4"/>
    <n v="23"/>
    <s v="04-23"/>
    <n v="0"/>
    <x v="1"/>
  </r>
  <r>
    <d v="2014-04-24T00:00:00"/>
    <n v="71"/>
    <n v="60.87"/>
    <n v="61.21"/>
    <n v="50.08"/>
    <s v="23/04/2014"/>
    <x v="1"/>
    <n v="4"/>
    <n v="24"/>
    <s v="04-24"/>
    <n v="0"/>
    <x v="1"/>
  </r>
  <r>
    <d v="2014-04-25T00:00:00"/>
    <n v="73"/>
    <n v="61.59"/>
    <n v="61.62"/>
    <n v="40.25"/>
    <s v="23/04/2014"/>
    <x v="1"/>
    <n v="4"/>
    <n v="25"/>
    <s v="04-25"/>
    <n v="0"/>
    <x v="1"/>
  </r>
  <r>
    <d v="2014-04-26T00:00:00"/>
    <n v="60"/>
    <n v="62.1"/>
    <n v="62.4"/>
    <n v="50.68"/>
    <s v="23/04/2014"/>
    <x v="1"/>
    <n v="4"/>
    <n v="26"/>
    <s v="04-26"/>
    <n v="1"/>
    <x v="1"/>
  </r>
  <r>
    <d v="2014-04-27T00:00:00"/>
    <n v="74"/>
    <n v="63.48"/>
    <n v="63.97"/>
    <n v="54.2"/>
    <s v="23/04/2014"/>
    <x v="1"/>
    <n v="4"/>
    <n v="27"/>
    <s v="04-27"/>
    <n v="0"/>
    <x v="1"/>
  </r>
  <r>
    <d v="2014-04-28T00:00:00"/>
    <n v="76"/>
    <n v="63.15"/>
    <n v="64.31"/>
    <n v="58.03"/>
    <s v="23/04/2014"/>
    <x v="1"/>
    <n v="4"/>
    <n v="28"/>
    <s v="04-28"/>
    <n v="0"/>
    <x v="1"/>
  </r>
  <r>
    <d v="2014-04-29T00:00:00"/>
    <n v="66"/>
    <n v="61.58"/>
    <n v="61.99"/>
    <n v="51.58"/>
    <s v="23/04/2014"/>
    <x v="1"/>
    <n v="4"/>
    <n v="29"/>
    <s v="04-29"/>
    <n v="0"/>
    <x v="1"/>
  </r>
  <r>
    <d v="2014-04-30T00:00:00"/>
    <n v="73"/>
    <n v="61.89"/>
    <n v="62.3"/>
    <n v="51.89"/>
    <s v="30/04/2014"/>
    <x v="1"/>
    <n v="4"/>
    <n v="30"/>
    <s v="04-30"/>
    <n v="0"/>
    <x v="1"/>
  </r>
  <r>
    <d v="2014-05-01T00:00:00"/>
    <n v="67"/>
    <n v="62.4"/>
    <n v="62.49"/>
    <n v="43.25"/>
    <s v="30/04/2014"/>
    <x v="1"/>
    <n v="5"/>
    <n v="1"/>
    <s v="05-01"/>
    <n v="0"/>
    <x v="1"/>
  </r>
  <r>
    <d v="2014-05-02T00:00:00"/>
    <n v="60"/>
    <n v="61.09"/>
    <n v="61.27"/>
    <n v="43.72"/>
    <s v="30/04/2014"/>
    <x v="1"/>
    <n v="5"/>
    <n v="2"/>
    <s v="05-02"/>
    <n v="1"/>
    <x v="1"/>
  </r>
  <r>
    <d v="2014-05-03T00:00:00"/>
    <n v="56"/>
    <n v="61.48"/>
    <n v="61.88"/>
    <n v="46.62"/>
    <s v="30/04/2014"/>
    <x v="1"/>
    <n v="5"/>
    <n v="3"/>
    <s v="05-03"/>
    <n v="1"/>
    <x v="1"/>
  </r>
  <r>
    <d v="2014-05-04T00:00:00"/>
    <n v="72"/>
    <n v="62.3"/>
    <n v="62.52"/>
    <n v="48.07"/>
    <s v="30/04/2014"/>
    <x v="1"/>
    <n v="5"/>
    <n v="4"/>
    <s v="05-04"/>
    <n v="0"/>
    <x v="1"/>
  </r>
  <r>
    <d v="2014-05-05T00:00:00"/>
    <n v="81"/>
    <n v="60.89"/>
    <n v="61.07"/>
    <n v="42.96"/>
    <s v="30/04/2014"/>
    <x v="1"/>
    <n v="5"/>
    <n v="5"/>
    <s v="05-05"/>
    <n v="0"/>
    <x v="1"/>
  </r>
  <r>
    <d v="2014-05-06T00:00:00"/>
    <n v="74"/>
    <n v="60.62"/>
    <n v="61"/>
    <n v="49.13"/>
    <s v="30/04/2014"/>
    <x v="1"/>
    <n v="5"/>
    <n v="6"/>
    <s v="05-06"/>
    <n v="0"/>
    <x v="1"/>
  </r>
  <r>
    <d v="2014-05-07T00:00:00"/>
    <n v="77"/>
    <n v="61.81"/>
    <n v="62.06"/>
    <n v="49.19"/>
    <s v="07/05/2014"/>
    <x v="1"/>
    <n v="5"/>
    <n v="7"/>
    <s v="05-07"/>
    <n v="0"/>
    <x v="1"/>
  </r>
  <r>
    <d v="2014-05-08T00:00:00"/>
    <n v="55"/>
    <n v="59.29"/>
    <n v="59.73"/>
    <n v="46.51"/>
    <s v="07/05/2014"/>
    <x v="1"/>
    <n v="5"/>
    <n v="8"/>
    <s v="05-08"/>
    <n v="1"/>
    <x v="1"/>
  </r>
  <r>
    <d v="2014-05-09T00:00:00"/>
    <n v="84"/>
    <n v="62.29"/>
    <n v="63.07"/>
    <n v="51.38"/>
    <s v="07/05/2014"/>
    <x v="1"/>
    <n v="5"/>
    <n v="9"/>
    <s v="05-09"/>
    <n v="0"/>
    <x v="1"/>
  </r>
  <r>
    <d v="2014-05-10T00:00:00"/>
    <n v="73"/>
    <n v="61.43"/>
    <n v="61.52"/>
    <n v="42.25"/>
    <s v="07/05/2014"/>
    <x v="1"/>
    <n v="5"/>
    <n v="10"/>
    <s v="05-10"/>
    <n v="0"/>
    <x v="1"/>
  </r>
  <r>
    <d v="2014-05-11T00:00:00"/>
    <n v="81"/>
    <n v="62.28"/>
    <n v="62.72"/>
    <n v="48.03"/>
    <s v="07/05/2014"/>
    <x v="1"/>
    <n v="5"/>
    <n v="11"/>
    <s v="05-11"/>
    <n v="0"/>
    <x v="1"/>
  </r>
  <r>
    <d v="2014-05-12T00:00:00"/>
    <n v="83"/>
    <n v="63.77"/>
    <n v="63.85"/>
    <n v="46.46"/>
    <s v="07/05/2014"/>
    <x v="1"/>
    <n v="5"/>
    <n v="12"/>
    <s v="05-12"/>
    <n v="0"/>
    <x v="1"/>
  </r>
  <r>
    <d v="2014-05-13T00:00:00"/>
    <n v="74"/>
    <n v="62.48"/>
    <n v="62.62"/>
    <n v="47.8"/>
    <s v="07/05/2014"/>
    <x v="1"/>
    <n v="5"/>
    <n v="13"/>
    <s v="05-13"/>
    <n v="0"/>
    <x v="1"/>
  </r>
  <r>
    <d v="2014-05-14T00:00:00"/>
    <n v="86"/>
    <n v="62.26"/>
    <n v="62.6"/>
    <n v="49.79"/>
    <s v="14/05/2014"/>
    <x v="1"/>
    <n v="5"/>
    <n v="14"/>
    <s v="05-14"/>
    <n v="0"/>
    <x v="1"/>
  </r>
  <r>
    <d v="2014-05-15T00:00:00"/>
    <n v="73"/>
    <n v="62.36"/>
    <n v="62.88"/>
    <n v="50.64"/>
    <s v="14/05/2014"/>
    <x v="1"/>
    <n v="5"/>
    <n v="15"/>
    <s v="05-15"/>
    <n v="0"/>
    <x v="1"/>
  </r>
  <r>
    <d v="2014-05-16T00:00:00"/>
    <n v="55"/>
    <n v="58.76"/>
    <n v="62.76"/>
    <n v="59.9"/>
    <s v="14/05/2014"/>
    <x v="1"/>
    <n v="5"/>
    <n v="16"/>
    <s v="05-16"/>
    <n v="1"/>
    <x v="0"/>
  </r>
  <r>
    <d v="2014-05-17T00:00:00"/>
    <n v="71"/>
    <n v="61.4"/>
    <n v="62.16"/>
    <n v="54.22"/>
    <s v="14/05/2014"/>
    <x v="1"/>
    <n v="5"/>
    <n v="17"/>
    <s v="05-17"/>
    <n v="0"/>
    <x v="1"/>
  </r>
  <r>
    <d v="2014-05-18T00:00:00"/>
    <n v="63"/>
    <n v="61.29"/>
    <n v="61.34"/>
    <n v="42.24"/>
    <s v="14/05/2014"/>
    <x v="1"/>
    <n v="5"/>
    <n v="18"/>
    <s v="05-18"/>
    <n v="0"/>
    <x v="1"/>
  </r>
  <r>
    <d v="2014-05-19T00:00:00"/>
    <n v="67"/>
    <n v="61.87"/>
    <n v="61.99"/>
    <n v="45.63"/>
    <s v="14/05/2014"/>
    <x v="1"/>
    <n v="5"/>
    <n v="19"/>
    <s v="05-19"/>
    <n v="0"/>
    <x v="1"/>
  </r>
  <r>
    <d v="2014-05-20T00:00:00"/>
    <n v="80"/>
    <n v="61.52"/>
    <n v="61.67"/>
    <n v="46.85"/>
    <s v="14/05/2014"/>
    <x v="1"/>
    <n v="5"/>
    <n v="20"/>
    <s v="05-20"/>
    <n v="0"/>
    <x v="1"/>
  </r>
  <r>
    <d v="2014-05-21T00:00:00"/>
    <n v="80"/>
    <n v="60.97"/>
    <n v="61.04"/>
    <n v="42.94"/>
    <s v="21/05/2014"/>
    <x v="1"/>
    <n v="5"/>
    <n v="21"/>
    <s v="05-21"/>
    <n v="0"/>
    <x v="1"/>
  </r>
  <r>
    <d v="2014-05-22T00:00:00"/>
    <n v="63"/>
    <n v="59.9"/>
    <n v="60.52"/>
    <n v="51.76"/>
    <s v="21/05/2014"/>
    <x v="1"/>
    <n v="5"/>
    <n v="22"/>
    <s v="05-22"/>
    <n v="0"/>
    <x v="1"/>
  </r>
  <r>
    <d v="2014-05-23T00:00:00"/>
    <n v="85"/>
    <n v="62.84"/>
    <n v="62.86"/>
    <n v="40.04"/>
    <s v="21/05/2014"/>
    <x v="1"/>
    <n v="5"/>
    <n v="23"/>
    <s v="05-23"/>
    <n v="0"/>
    <x v="1"/>
  </r>
  <r>
    <d v="2014-05-24T00:00:00"/>
    <n v="51"/>
    <n v="60.42"/>
    <n v="60.47"/>
    <n v="40.96"/>
    <s v="21/05/2014"/>
    <x v="1"/>
    <n v="5"/>
    <n v="24"/>
    <s v="05-24"/>
    <n v="1"/>
    <x v="1"/>
  </r>
  <r>
    <d v="2014-05-25T00:00:00"/>
    <n v="65"/>
    <n v="61.96"/>
    <n v="62.05"/>
    <n v="45.25"/>
    <s v="21/05/2014"/>
    <x v="1"/>
    <n v="5"/>
    <n v="25"/>
    <s v="05-25"/>
    <n v="0"/>
    <x v="1"/>
  </r>
  <r>
    <d v="2014-05-26T00:00:00"/>
    <n v="81"/>
    <n v="63.78"/>
    <n v="63.87"/>
    <n v="46.94"/>
    <s v="21/05/2014"/>
    <x v="1"/>
    <n v="5"/>
    <n v="26"/>
    <s v="05-26"/>
    <n v="0"/>
    <x v="1"/>
  </r>
  <r>
    <d v="2014-05-27T00:00:00"/>
    <n v="85"/>
    <n v="62.99"/>
    <n v="63.15"/>
    <n v="48.24"/>
    <s v="21/05/2014"/>
    <x v="1"/>
    <n v="5"/>
    <n v="27"/>
    <s v="05-27"/>
    <n v="0"/>
    <x v="1"/>
  </r>
  <r>
    <d v="2014-05-28T00:00:00"/>
    <n v="96"/>
    <n v="62.48"/>
    <n v="62.58"/>
    <n v="46.46"/>
    <s v="28/05/2014"/>
    <x v="1"/>
    <n v="5"/>
    <n v="28"/>
    <s v="05-28"/>
    <n v="0"/>
    <x v="1"/>
  </r>
  <r>
    <d v="2014-05-29T00:00:00"/>
    <n v="63"/>
    <n v="62.04"/>
    <n v="62.16"/>
    <n v="46.41"/>
    <s v="28/05/2014"/>
    <x v="1"/>
    <n v="5"/>
    <n v="29"/>
    <s v="05-29"/>
    <n v="0"/>
    <x v="1"/>
  </r>
  <r>
    <d v="2014-05-30T00:00:00"/>
    <n v="62"/>
    <n v="62.47"/>
    <n v="62.56"/>
    <n v="42.32"/>
    <s v="28/05/2014"/>
    <x v="1"/>
    <n v="5"/>
    <n v="30"/>
    <s v="05-30"/>
    <n v="1"/>
    <x v="1"/>
  </r>
  <r>
    <d v="2014-05-31T00:00:00"/>
    <n v="73"/>
    <n v="62.64"/>
    <n v="62.7"/>
    <n v="44.43"/>
    <s v="28/05/2014"/>
    <x v="1"/>
    <n v="5"/>
    <n v="31"/>
    <s v="05-31"/>
    <n v="0"/>
    <x v="1"/>
  </r>
  <r>
    <d v="2014-06-01T00:00:00"/>
    <n v="75"/>
    <n v="62.53"/>
    <n v="62.54"/>
    <n v="37.1"/>
    <s v="28/05/2014"/>
    <x v="1"/>
    <n v="6"/>
    <n v="1"/>
    <s v="06-01"/>
    <n v="0"/>
    <x v="1"/>
  </r>
  <r>
    <d v="2014-06-02T00:00:00"/>
    <n v="80"/>
    <n v="61.25"/>
    <n v="61.29"/>
    <n v="30.35"/>
    <s v="28/05/2014"/>
    <x v="1"/>
    <n v="6"/>
    <n v="2"/>
    <s v="06-02"/>
    <n v="0"/>
    <x v="1"/>
  </r>
  <r>
    <d v="2014-06-03T00:00:00"/>
    <n v="72"/>
    <n v="61.61"/>
    <n v="61.79"/>
    <n v="47.85"/>
    <s v="28/05/2014"/>
    <x v="1"/>
    <n v="6"/>
    <n v="3"/>
    <s v="06-03"/>
    <n v="0"/>
    <x v="1"/>
  </r>
  <r>
    <d v="2014-06-04T00:00:00"/>
    <n v="70"/>
    <n v="61.8"/>
    <n v="61.87"/>
    <n v="43.95"/>
    <s v="04/06/2014"/>
    <x v="1"/>
    <n v="6"/>
    <n v="4"/>
    <s v="06-04"/>
    <n v="0"/>
    <x v="1"/>
  </r>
  <r>
    <d v="2014-06-05T00:00:00"/>
    <n v="77"/>
    <n v="62.14"/>
    <n v="62.18"/>
    <n v="42.11"/>
    <s v="04/06/2014"/>
    <x v="1"/>
    <n v="6"/>
    <n v="5"/>
    <s v="06-05"/>
    <n v="0"/>
    <x v="1"/>
  </r>
  <r>
    <d v="2014-06-06T00:00:00"/>
    <n v="66"/>
    <n v="62.19"/>
    <n v="63.23"/>
    <n v="49.58"/>
    <s v="04/06/2014"/>
    <x v="1"/>
    <n v="6"/>
    <n v="6"/>
    <s v="06-06"/>
    <n v="0"/>
    <x v="1"/>
  </r>
  <r>
    <d v="2014-06-07T00:00:00"/>
    <n v="74"/>
    <n v="62.51"/>
    <n v="63.46"/>
    <n v="52.94"/>
    <s v="04/06/2014"/>
    <x v="1"/>
    <n v="6"/>
    <n v="7"/>
    <s v="06-07"/>
    <n v="0"/>
    <x v="1"/>
  </r>
  <r>
    <d v="2014-06-08T00:00:00"/>
    <n v="79"/>
    <n v="61.54"/>
    <n v="61.84"/>
    <n v="50.05"/>
    <s v="04/06/2014"/>
    <x v="1"/>
    <n v="6"/>
    <n v="8"/>
    <s v="06-08"/>
    <n v="0"/>
    <x v="1"/>
  </r>
  <r>
    <d v="2014-06-09T00:00:00"/>
    <n v="70"/>
    <n v="62.15"/>
    <n v="62.24"/>
    <n v="44.97"/>
    <s v="04/06/2014"/>
    <x v="1"/>
    <n v="6"/>
    <n v="9"/>
    <s v="06-09"/>
    <n v="0"/>
    <x v="1"/>
  </r>
  <r>
    <d v="2014-06-10T00:00:00"/>
    <n v="69"/>
    <n v="60.61"/>
    <n v="60.88"/>
    <n v="48.67"/>
    <s v="04/06/2014"/>
    <x v="1"/>
    <n v="6"/>
    <n v="10"/>
    <s v="06-10"/>
    <n v="0"/>
    <x v="1"/>
  </r>
  <r>
    <d v="2014-06-11T00:00:00"/>
    <n v="68"/>
    <n v="61.09"/>
    <n v="61.19"/>
    <n v="44.07"/>
    <s v="11/06/2014"/>
    <x v="1"/>
    <n v="6"/>
    <n v="11"/>
    <s v="06-11"/>
    <n v="0"/>
    <x v="1"/>
  </r>
  <r>
    <d v="2014-06-12T00:00:00"/>
    <n v="68"/>
    <n v="61.2"/>
    <n v="61.43"/>
    <n v="48.11"/>
    <s v="11/06/2014"/>
    <x v="1"/>
    <n v="6"/>
    <n v="12"/>
    <s v="06-12"/>
    <n v="0"/>
    <x v="1"/>
  </r>
  <r>
    <d v="2014-06-13T00:00:00"/>
    <n v="75"/>
    <n v="61.77"/>
    <n v="61.96"/>
    <n v="41.7"/>
    <s v="11/06/2014"/>
    <x v="1"/>
    <n v="6"/>
    <n v="13"/>
    <s v="06-13"/>
    <n v="0"/>
    <x v="1"/>
  </r>
  <r>
    <d v="2014-06-14T00:00:00"/>
    <n v="59"/>
    <n v="62.85"/>
    <n v="63.52"/>
    <n v="49.87"/>
    <s v="11/06/2014"/>
    <x v="1"/>
    <n v="6"/>
    <n v="14"/>
    <s v="06-14"/>
    <n v="1"/>
    <x v="1"/>
  </r>
  <r>
    <d v="2014-06-15T00:00:00"/>
    <n v="78"/>
    <n v="64.39"/>
    <n v="64.73"/>
    <n v="44.05"/>
    <s v="11/06/2014"/>
    <x v="1"/>
    <n v="6"/>
    <n v="15"/>
    <s v="06-15"/>
    <n v="0"/>
    <x v="1"/>
  </r>
  <r>
    <d v="2014-06-16T00:00:00"/>
    <n v="89"/>
    <n v="63.03"/>
    <n v="63.27"/>
    <n v="50.48"/>
    <s v="11/06/2014"/>
    <x v="1"/>
    <n v="6"/>
    <n v="16"/>
    <s v="06-16"/>
    <n v="0"/>
    <x v="1"/>
  </r>
  <r>
    <d v="2014-06-17T00:00:00"/>
    <n v="65"/>
    <n v="62.12"/>
    <n v="62.21"/>
    <n v="45.41"/>
    <s v="11/06/2014"/>
    <x v="1"/>
    <n v="6"/>
    <n v="17"/>
    <s v="06-17"/>
    <n v="0"/>
    <x v="1"/>
  </r>
  <r>
    <d v="2014-06-18T00:00:00"/>
    <n v="88"/>
    <n v="62.58"/>
    <n v="62.84"/>
    <n v="49.41"/>
    <s v="18/06/2014"/>
    <x v="1"/>
    <n v="6"/>
    <n v="18"/>
    <s v="06-18"/>
    <n v="0"/>
    <x v="1"/>
  </r>
  <r>
    <d v="2014-06-19T00:00:00"/>
    <n v="84"/>
    <n v="63.51"/>
    <n v="63.59"/>
    <n v="46.08"/>
    <s v="18/06/2014"/>
    <x v="1"/>
    <n v="6"/>
    <n v="19"/>
    <s v="06-19"/>
    <n v="0"/>
    <x v="1"/>
  </r>
  <r>
    <d v="2014-06-20T00:00:00"/>
    <n v="86"/>
    <n v="62.7"/>
    <n v="62.78"/>
    <n v="45.37"/>
    <s v="18/06/2014"/>
    <x v="1"/>
    <n v="6"/>
    <n v="20"/>
    <s v="06-20"/>
    <n v="0"/>
    <x v="1"/>
  </r>
  <r>
    <d v="2014-06-21T00:00:00"/>
    <n v="80"/>
    <n v="63.7"/>
    <n v="63.83"/>
    <n v="46.74"/>
    <s v="18/06/2014"/>
    <x v="1"/>
    <n v="6"/>
    <n v="21"/>
    <s v="06-21"/>
    <n v="0"/>
    <x v="1"/>
  </r>
  <r>
    <d v="2014-06-22T00:00:00"/>
    <n v="63"/>
    <n v="62.57"/>
    <n v="62.88"/>
    <n v="51.23"/>
    <s v="18/06/2014"/>
    <x v="1"/>
    <n v="6"/>
    <n v="22"/>
    <s v="06-22"/>
    <n v="0"/>
    <x v="1"/>
  </r>
  <r>
    <d v="2014-06-23T00:00:00"/>
    <n v="98"/>
    <n v="63.04"/>
    <n v="63.3"/>
    <n v="50.98"/>
    <s v="18/06/2014"/>
    <x v="1"/>
    <n v="6"/>
    <n v="23"/>
    <s v="06-23"/>
    <n v="0"/>
    <x v="1"/>
  </r>
  <r>
    <d v="2014-06-24T00:00:00"/>
    <n v="65"/>
    <n v="62.62"/>
    <n v="62.75"/>
    <n v="47.57"/>
    <s v="18/06/2014"/>
    <x v="1"/>
    <n v="6"/>
    <n v="24"/>
    <s v="06-24"/>
    <n v="0"/>
    <x v="1"/>
  </r>
  <r>
    <d v="2014-06-25T00:00:00"/>
    <n v="86"/>
    <n v="64.11"/>
    <n v="65.11"/>
    <n v="49.2"/>
    <s v="25/06/2014"/>
    <x v="1"/>
    <n v="6"/>
    <n v="25"/>
    <s v="06-25"/>
    <n v="0"/>
    <x v="1"/>
  </r>
  <r>
    <d v="2014-06-26T00:00:00"/>
    <n v="81"/>
    <n v="63.5"/>
    <n v="63.57"/>
    <n v="45.63"/>
    <s v="25/06/2014"/>
    <x v="1"/>
    <n v="6"/>
    <n v="26"/>
    <s v="06-26"/>
    <n v="0"/>
    <x v="1"/>
  </r>
  <r>
    <d v="2014-06-27T00:00:00"/>
    <n v="84"/>
    <n v="62.87"/>
    <n v="63.82"/>
    <n v="48.61"/>
    <s v="25/06/2014"/>
    <x v="1"/>
    <n v="6"/>
    <n v="27"/>
    <s v="06-27"/>
    <n v="0"/>
    <x v="1"/>
  </r>
  <r>
    <d v="2014-06-28T00:00:00"/>
    <n v="68"/>
    <n v="62.61"/>
    <n v="62.76"/>
    <n v="46.95"/>
    <s v="25/06/2014"/>
    <x v="1"/>
    <n v="6"/>
    <n v="28"/>
    <s v="06-28"/>
    <n v="0"/>
    <x v="1"/>
  </r>
  <r>
    <d v="2014-06-29T00:00:00"/>
    <n v="85"/>
    <n v="62.86"/>
    <n v="63.13"/>
    <n v="44.2"/>
    <s v="25/06/2014"/>
    <x v="1"/>
    <n v="6"/>
    <n v="29"/>
    <s v="06-29"/>
    <n v="0"/>
    <x v="1"/>
  </r>
  <r>
    <d v="2014-06-30T00:00:00"/>
    <n v="87"/>
    <n v="62.36"/>
    <n v="64.77"/>
    <n v="53.65"/>
    <s v="25/06/2014"/>
    <x v="1"/>
    <n v="6"/>
    <n v="30"/>
    <s v="06-30"/>
    <n v="0"/>
    <x v="1"/>
  </r>
  <r>
    <d v="2014-07-01T00:00:00"/>
    <n v="66"/>
    <n v="60.72"/>
    <n v="61.18"/>
    <n v="51.21"/>
    <s v="25/06/2014"/>
    <x v="1"/>
    <n v="7"/>
    <n v="1"/>
    <s v="07-01"/>
    <n v="0"/>
    <x v="1"/>
  </r>
  <r>
    <d v="2014-07-02T00:00:00"/>
    <n v="99"/>
    <n v="64.22"/>
    <n v="64.36"/>
    <n v="49.31"/>
    <s v="02/07/2014"/>
    <x v="1"/>
    <n v="7"/>
    <n v="2"/>
    <s v="07-02"/>
    <n v="0"/>
    <x v="1"/>
  </r>
  <r>
    <d v="2014-07-03T00:00:00"/>
    <n v="83"/>
    <n v="63.62"/>
    <n v="63.88"/>
    <n v="42.98"/>
    <s v="02/07/2014"/>
    <x v="1"/>
    <n v="7"/>
    <n v="3"/>
    <s v="07-03"/>
    <n v="0"/>
    <x v="1"/>
  </r>
  <r>
    <d v="2014-07-04T00:00:00"/>
    <n v="78"/>
    <n v="62"/>
    <n v="62.23"/>
    <n v="48.72"/>
    <s v="02/07/2014"/>
    <x v="1"/>
    <n v="7"/>
    <n v="4"/>
    <s v="07-04"/>
    <n v="0"/>
    <x v="1"/>
  </r>
  <r>
    <d v="2014-07-05T00:00:00"/>
    <n v="81"/>
    <n v="63.16"/>
    <n v="63.45"/>
    <n v="51.46"/>
    <s v="02/07/2014"/>
    <x v="1"/>
    <n v="7"/>
    <n v="5"/>
    <s v="07-05"/>
    <n v="0"/>
    <x v="1"/>
  </r>
  <r>
    <d v="2014-07-06T00:00:00"/>
    <n v="73"/>
    <n v="63.14"/>
    <n v="63.22"/>
    <n v="46.19"/>
    <s v="02/07/2014"/>
    <x v="1"/>
    <n v="7"/>
    <n v="6"/>
    <s v="07-06"/>
    <n v="0"/>
    <x v="1"/>
  </r>
  <r>
    <d v="2014-07-07T00:00:00"/>
    <n v="69"/>
    <n v="61.89"/>
    <n v="61.98"/>
    <n v="45.03"/>
    <s v="02/07/2014"/>
    <x v="1"/>
    <n v="7"/>
    <n v="7"/>
    <s v="07-07"/>
    <n v="0"/>
    <x v="1"/>
  </r>
  <r>
    <d v="2014-07-08T00:00:00"/>
    <m/>
    <m/>
    <m/>
    <m/>
    <s v="02/07/2014"/>
    <x v="1"/>
    <n v="7"/>
    <n v="8"/>
    <s v="07-08"/>
    <s v="Null"/>
    <x v="2"/>
  </r>
  <r>
    <d v="2014-07-09T00:00:00"/>
    <m/>
    <m/>
    <m/>
    <m/>
    <s v="09/07/2014"/>
    <x v="1"/>
    <n v="7"/>
    <n v="9"/>
    <s v="07-09"/>
    <s v="Null"/>
    <x v="2"/>
  </r>
  <r>
    <d v="2014-07-10T00:00:00"/>
    <m/>
    <m/>
    <m/>
    <m/>
    <s v="09/07/2014"/>
    <x v="1"/>
    <n v="7"/>
    <n v="10"/>
    <s v="07-10"/>
    <s v="Null"/>
    <x v="2"/>
  </r>
  <r>
    <d v="2014-07-11T00:00:00"/>
    <n v="63"/>
    <n v="61.3"/>
    <n v="61.71"/>
    <n v="51.27"/>
    <s v="09/07/2014"/>
    <x v="1"/>
    <n v="7"/>
    <n v="11"/>
    <s v="07-11"/>
    <n v="0"/>
    <x v="1"/>
  </r>
  <r>
    <d v="2014-07-12T00:00:00"/>
    <n v="72"/>
    <n v="63.44"/>
    <n v="63.99"/>
    <n v="50.03"/>
    <s v="09/07/2014"/>
    <x v="1"/>
    <n v="7"/>
    <n v="12"/>
    <s v="07-12"/>
    <n v="0"/>
    <x v="1"/>
  </r>
  <r>
    <d v="2014-07-13T00:00:00"/>
    <n v="69"/>
    <n v="63.69"/>
    <n v="63.77"/>
    <n v="46.61"/>
    <s v="09/07/2014"/>
    <x v="1"/>
    <n v="7"/>
    <n v="13"/>
    <s v="07-13"/>
    <n v="0"/>
    <x v="1"/>
  </r>
  <r>
    <d v="2014-07-14T00:00:00"/>
    <n v="65"/>
    <n v="61.74"/>
    <n v="63"/>
    <n v="48.22"/>
    <s v="09/07/2014"/>
    <x v="1"/>
    <n v="7"/>
    <n v="14"/>
    <s v="07-14"/>
    <n v="0"/>
    <x v="1"/>
  </r>
  <r>
    <d v="2014-07-15T00:00:00"/>
    <n v="73"/>
    <n v="62.73"/>
    <n v="63.02"/>
    <n v="51.14"/>
    <s v="09/07/2014"/>
    <x v="1"/>
    <n v="7"/>
    <n v="15"/>
    <s v="07-15"/>
    <n v="0"/>
    <x v="1"/>
  </r>
  <r>
    <d v="2014-07-16T00:00:00"/>
    <n v="66"/>
    <n v="62.33"/>
    <n v="62.52"/>
    <n v="48.99"/>
    <s v="16/07/2014"/>
    <x v="1"/>
    <n v="7"/>
    <n v="16"/>
    <s v="07-16"/>
    <n v="0"/>
    <x v="1"/>
  </r>
  <r>
    <d v="2014-07-17T00:00:00"/>
    <n v="71"/>
    <n v="61.37"/>
    <n v="61.67"/>
    <n v="49.62"/>
    <s v="16/07/2014"/>
    <x v="1"/>
    <n v="7"/>
    <n v="17"/>
    <s v="07-17"/>
    <n v="0"/>
    <x v="1"/>
  </r>
  <r>
    <d v="2014-07-18T00:00:00"/>
    <n v="72"/>
    <n v="61.11"/>
    <n v="61.37"/>
    <n v="48.24"/>
    <s v="16/07/2014"/>
    <x v="1"/>
    <n v="7"/>
    <n v="18"/>
    <s v="07-18"/>
    <n v="0"/>
    <x v="1"/>
  </r>
  <r>
    <d v="2014-07-19T00:00:00"/>
    <n v="75"/>
    <n v="64.5"/>
    <n v="64.5"/>
    <n v="36.340000000000003"/>
    <s v="16/07/2014"/>
    <x v="1"/>
    <n v="7"/>
    <n v="19"/>
    <s v="07-19"/>
    <n v="0"/>
    <x v="1"/>
  </r>
  <r>
    <d v="2014-07-20T00:00:00"/>
    <n v="72"/>
    <n v="63.55"/>
    <n v="63.55"/>
    <n v="27.74"/>
    <s v="16/07/2014"/>
    <x v="1"/>
    <n v="7"/>
    <n v="20"/>
    <s v="07-20"/>
    <n v="0"/>
    <x v="1"/>
  </r>
  <r>
    <d v="2014-07-21T00:00:00"/>
    <n v="84"/>
    <n v="63.81"/>
    <n v="64.19"/>
    <n v="53.42"/>
    <s v="16/07/2014"/>
    <x v="1"/>
    <n v="7"/>
    <n v="21"/>
    <s v="07-21"/>
    <n v="0"/>
    <x v="1"/>
  </r>
  <r>
    <d v="2014-07-22T00:00:00"/>
    <n v="71"/>
    <n v="63.35"/>
    <n v="63.66"/>
    <n v="51.97"/>
    <s v="16/07/2014"/>
    <x v="1"/>
    <n v="7"/>
    <n v="22"/>
    <s v="07-22"/>
    <n v="0"/>
    <x v="1"/>
  </r>
  <r>
    <d v="2014-07-23T00:00:00"/>
    <n v="77"/>
    <n v="62.44"/>
    <n v="62.51"/>
    <n v="44.44"/>
    <s v="23/07/2014"/>
    <x v="1"/>
    <n v="7"/>
    <n v="23"/>
    <s v="07-23"/>
    <n v="0"/>
    <x v="1"/>
  </r>
  <r>
    <d v="2014-07-24T00:00:00"/>
    <n v="81"/>
    <n v="65.22"/>
    <n v="65.959999999999994"/>
    <n v="51.09"/>
    <s v="23/07/2014"/>
    <x v="1"/>
    <n v="7"/>
    <n v="24"/>
    <s v="07-24"/>
    <n v="0"/>
    <x v="1"/>
  </r>
  <r>
    <d v="2014-07-25T00:00:00"/>
    <n v="80"/>
    <n v="63.07"/>
    <n v="63.19"/>
    <n v="47.58"/>
    <s v="23/07/2014"/>
    <x v="1"/>
    <n v="7"/>
    <n v="25"/>
    <s v="07-25"/>
    <n v="0"/>
    <x v="1"/>
  </r>
  <r>
    <d v="2014-07-26T00:00:00"/>
    <n v="71"/>
    <n v="62.98"/>
    <n v="63.62"/>
    <n v="54.91"/>
    <s v="23/07/2014"/>
    <x v="1"/>
    <n v="7"/>
    <n v="26"/>
    <s v="07-26"/>
    <n v="0"/>
    <x v="1"/>
  </r>
  <r>
    <d v="2014-07-27T00:00:00"/>
    <n v="59"/>
    <n v="62.44"/>
    <n v="62.53"/>
    <n v="43.97"/>
    <s v="23/07/2014"/>
    <x v="1"/>
    <n v="7"/>
    <n v="27"/>
    <s v="07-27"/>
    <n v="1"/>
    <x v="1"/>
  </r>
  <r>
    <d v="2014-07-28T00:00:00"/>
    <n v="74"/>
    <n v="62.58"/>
    <n v="62.7"/>
    <n v="47.14"/>
    <s v="23/07/2014"/>
    <x v="1"/>
    <n v="7"/>
    <n v="28"/>
    <s v="07-28"/>
    <n v="0"/>
    <x v="1"/>
  </r>
  <r>
    <d v="2014-07-29T00:00:00"/>
    <n v="72"/>
    <n v="64.42"/>
    <n v="64.5"/>
    <n v="43.48"/>
    <s v="23/07/2014"/>
    <x v="1"/>
    <n v="7"/>
    <n v="29"/>
    <s v="07-29"/>
    <n v="0"/>
    <x v="1"/>
  </r>
  <r>
    <d v="2014-07-30T00:00:00"/>
    <n v="80"/>
    <n v="63.72"/>
    <n v="64.209999999999994"/>
    <n v="54.51"/>
    <s v="30/07/2014"/>
    <x v="1"/>
    <n v="7"/>
    <n v="30"/>
    <s v="07-30"/>
    <n v="0"/>
    <x v="1"/>
  </r>
  <r>
    <d v="2014-07-31T00:00:00"/>
    <n v="68"/>
    <n v="61.79"/>
    <n v="63.04"/>
    <n v="57.04"/>
    <s v="30/07/2014"/>
    <x v="1"/>
    <n v="7"/>
    <n v="31"/>
    <s v="07-31"/>
    <n v="0"/>
    <x v="1"/>
  </r>
  <r>
    <d v="2014-08-01T00:00:00"/>
    <n v="84"/>
    <n v="63.31"/>
    <n v="63.36"/>
    <n v="42.31"/>
    <s v="30/07/2014"/>
    <x v="1"/>
    <n v="8"/>
    <n v="1"/>
    <s v="08-01"/>
    <n v="0"/>
    <x v="1"/>
  </r>
  <r>
    <d v="2014-08-02T00:00:00"/>
    <n v="61"/>
    <n v="62.75"/>
    <n v="62.81"/>
    <n v="37.36"/>
    <s v="30/07/2014"/>
    <x v="1"/>
    <n v="8"/>
    <n v="2"/>
    <s v="08-02"/>
    <n v="1"/>
    <x v="1"/>
  </r>
  <r>
    <d v="2014-08-03T00:00:00"/>
    <n v="66"/>
    <n v="63.68"/>
    <n v="63.78"/>
    <n v="47.13"/>
    <s v="30/07/2014"/>
    <x v="1"/>
    <n v="8"/>
    <n v="3"/>
    <s v="08-03"/>
    <n v="0"/>
    <x v="1"/>
  </r>
  <r>
    <d v="2014-08-04T00:00:00"/>
    <n v="76"/>
    <n v="63.09"/>
    <n v="63.12"/>
    <n v="41.19"/>
    <s v="30/07/2014"/>
    <x v="1"/>
    <n v="8"/>
    <n v="4"/>
    <s v="08-04"/>
    <n v="0"/>
    <x v="1"/>
  </r>
  <r>
    <d v="2014-08-05T00:00:00"/>
    <n v="66"/>
    <n v="63.07"/>
    <n v="63.11"/>
    <n v="42.97"/>
    <s v="30/07/2014"/>
    <x v="1"/>
    <n v="8"/>
    <n v="5"/>
    <s v="08-05"/>
    <n v="0"/>
    <x v="1"/>
  </r>
  <r>
    <d v="2014-08-06T00:00:00"/>
    <n v="76"/>
    <n v="62.76"/>
    <n v="62.95"/>
    <n v="44.99"/>
    <s v="06/08/2014"/>
    <x v="1"/>
    <n v="8"/>
    <n v="6"/>
    <s v="08-06"/>
    <n v="0"/>
    <x v="1"/>
  </r>
  <r>
    <d v="2014-08-07T00:00:00"/>
    <n v="64"/>
    <n v="61.99"/>
    <n v="62.05"/>
    <n v="43.21"/>
    <s v="06/08/2014"/>
    <x v="1"/>
    <n v="8"/>
    <n v="7"/>
    <s v="08-07"/>
    <n v="0"/>
    <x v="1"/>
  </r>
  <r>
    <d v="2014-08-08T00:00:00"/>
    <n v="81"/>
    <n v="64.06"/>
    <n v="64.41"/>
    <n v="47.55"/>
    <s v="06/08/2014"/>
    <x v="1"/>
    <n v="8"/>
    <n v="8"/>
    <s v="08-08"/>
    <n v="0"/>
    <x v="1"/>
  </r>
  <r>
    <d v="2014-08-09T00:00:00"/>
    <n v="62"/>
    <n v="62.77"/>
    <n v="62.85"/>
    <n v="38.450000000000003"/>
    <s v="06/08/2014"/>
    <x v="1"/>
    <n v="8"/>
    <n v="9"/>
    <s v="08-09"/>
    <n v="1"/>
    <x v="1"/>
  </r>
  <r>
    <d v="2014-08-10T00:00:00"/>
    <n v="81"/>
    <n v="63.62"/>
    <n v="63.65"/>
    <n v="42.14"/>
    <s v="06/08/2014"/>
    <x v="1"/>
    <n v="8"/>
    <n v="10"/>
    <s v="08-10"/>
    <n v="0"/>
    <x v="1"/>
  </r>
  <r>
    <d v="2014-08-11T00:00:00"/>
    <n v="81"/>
    <n v="62.42"/>
    <n v="62.46"/>
    <n v="41.78"/>
    <s v="06/08/2014"/>
    <x v="1"/>
    <n v="8"/>
    <n v="11"/>
    <s v="08-11"/>
    <n v="0"/>
    <x v="1"/>
  </r>
  <r>
    <d v="2014-08-12T00:00:00"/>
    <n v="68"/>
    <n v="62.59"/>
    <n v="62.67"/>
    <n v="45.12"/>
    <s v="06/08/2014"/>
    <x v="1"/>
    <n v="8"/>
    <n v="12"/>
    <s v="08-12"/>
    <n v="0"/>
    <x v="1"/>
  </r>
  <r>
    <d v="2014-08-13T00:00:00"/>
    <n v="76"/>
    <n v="62.04"/>
    <n v="62.24"/>
    <n v="47.43"/>
    <s v="13/08/2014"/>
    <x v="1"/>
    <n v="8"/>
    <n v="13"/>
    <s v="08-13"/>
    <n v="0"/>
    <x v="1"/>
  </r>
  <r>
    <d v="2014-08-14T00:00:00"/>
    <m/>
    <m/>
    <m/>
    <m/>
    <s v="13/08/2014"/>
    <x v="1"/>
    <n v="8"/>
    <n v="14"/>
    <s v="08-14"/>
    <s v="Null"/>
    <x v="2"/>
  </r>
  <r>
    <d v="2014-08-15T00:00:00"/>
    <m/>
    <m/>
    <m/>
    <m/>
    <s v="13/08/2014"/>
    <x v="1"/>
    <n v="8"/>
    <n v="15"/>
    <s v="08-15"/>
    <s v="Null"/>
    <x v="2"/>
  </r>
  <r>
    <d v="2014-08-16T00:00:00"/>
    <m/>
    <m/>
    <m/>
    <m/>
    <s v="13/08/2014"/>
    <x v="1"/>
    <n v="8"/>
    <n v="16"/>
    <s v="08-16"/>
    <s v="Null"/>
    <x v="2"/>
  </r>
  <r>
    <d v="2014-08-17T00:00:00"/>
    <m/>
    <m/>
    <m/>
    <m/>
    <s v="13/08/2014"/>
    <x v="1"/>
    <n v="8"/>
    <n v="17"/>
    <s v="08-17"/>
    <s v="Null"/>
    <x v="2"/>
  </r>
  <r>
    <d v="2014-08-18T00:00:00"/>
    <m/>
    <m/>
    <m/>
    <m/>
    <s v="13/08/2014"/>
    <x v="1"/>
    <n v="8"/>
    <n v="18"/>
    <s v="08-18"/>
    <s v="Null"/>
    <x v="2"/>
  </r>
  <r>
    <d v="2014-08-19T00:00:00"/>
    <m/>
    <m/>
    <m/>
    <m/>
    <s v="13/08/2014"/>
    <x v="1"/>
    <n v="8"/>
    <n v="19"/>
    <s v="08-19"/>
    <s v="Null"/>
    <x v="2"/>
  </r>
  <r>
    <d v="2014-08-20T00:00:00"/>
    <m/>
    <m/>
    <m/>
    <m/>
    <s v="20/08/2014"/>
    <x v="1"/>
    <n v="8"/>
    <n v="20"/>
    <s v="08-20"/>
    <s v="Null"/>
    <x v="2"/>
  </r>
  <r>
    <d v="2014-08-21T00:00:00"/>
    <n v="55"/>
    <n v="62.21"/>
    <n v="62.23"/>
    <n v="39.61"/>
    <s v="20/08/2014"/>
    <x v="1"/>
    <n v="8"/>
    <n v="21"/>
    <s v="08-21"/>
    <n v="1"/>
    <x v="1"/>
  </r>
  <r>
    <d v="2014-08-22T00:00:00"/>
    <n v="58"/>
    <n v="60.94"/>
    <n v="60.94"/>
    <n v="30.34"/>
    <s v="20/08/2014"/>
    <x v="1"/>
    <n v="8"/>
    <n v="22"/>
    <s v="08-22"/>
    <n v="1"/>
    <x v="1"/>
  </r>
  <r>
    <d v="2014-08-23T00:00:00"/>
    <n v="57"/>
    <n v="61.55"/>
    <n v="61.56"/>
    <n v="35.54"/>
    <s v="20/08/2014"/>
    <x v="1"/>
    <n v="8"/>
    <n v="23"/>
    <s v="08-23"/>
    <n v="1"/>
    <x v="1"/>
  </r>
  <r>
    <d v="2014-08-24T00:00:00"/>
    <n v="61"/>
    <n v="62.55"/>
    <n v="62.55"/>
    <n v="29.94"/>
    <s v="20/08/2014"/>
    <x v="1"/>
    <n v="8"/>
    <n v="24"/>
    <s v="08-24"/>
    <n v="1"/>
    <x v="1"/>
  </r>
  <r>
    <d v="2014-08-25T00:00:00"/>
    <n v="86"/>
    <n v="62.72"/>
    <n v="62.92"/>
    <n v="42"/>
    <s v="20/08/2014"/>
    <x v="1"/>
    <n v="8"/>
    <n v="25"/>
    <s v="08-25"/>
    <n v="0"/>
    <x v="1"/>
  </r>
  <r>
    <d v="2014-08-26T00:00:00"/>
    <n v="50"/>
    <n v="59.64"/>
    <n v="61.68"/>
    <n v="55.53"/>
    <s v="20/08/2014"/>
    <x v="1"/>
    <n v="8"/>
    <n v="26"/>
    <s v="08-26"/>
    <n v="1"/>
    <x v="1"/>
  </r>
  <r>
    <d v="2014-08-27T00:00:00"/>
    <n v="84"/>
    <n v="62.47"/>
    <n v="62.73"/>
    <n v="49.82"/>
    <s v="27/08/2014"/>
    <x v="1"/>
    <n v="8"/>
    <n v="27"/>
    <s v="08-27"/>
    <n v="0"/>
    <x v="1"/>
  </r>
  <r>
    <d v="2014-08-28T00:00:00"/>
    <n v="66"/>
    <n v="60.39"/>
    <n v="60.92"/>
    <n v="51.46"/>
    <s v="27/08/2014"/>
    <x v="1"/>
    <n v="8"/>
    <n v="28"/>
    <s v="08-28"/>
    <n v="0"/>
    <x v="1"/>
  </r>
  <r>
    <d v="2014-08-29T00:00:00"/>
    <n v="69"/>
    <n v="60.43"/>
    <n v="60.5"/>
    <n v="42.51"/>
    <s v="27/08/2014"/>
    <x v="1"/>
    <n v="8"/>
    <n v="29"/>
    <s v="08-29"/>
    <n v="0"/>
    <x v="1"/>
  </r>
  <r>
    <d v="2014-08-30T00:00:00"/>
    <n v="75"/>
    <n v="62.54"/>
    <n v="62.56"/>
    <n v="27.44"/>
    <s v="27/08/2014"/>
    <x v="1"/>
    <n v="8"/>
    <n v="30"/>
    <s v="08-30"/>
    <n v="0"/>
    <x v="1"/>
  </r>
  <r>
    <d v="2014-08-31T00:00:00"/>
    <n v="75"/>
    <n v="63.3"/>
    <n v="63.31"/>
    <n v="34.94"/>
    <s v="27/08/2014"/>
    <x v="1"/>
    <n v="8"/>
    <n v="31"/>
    <s v="08-31"/>
    <n v="0"/>
    <x v="1"/>
  </r>
  <r>
    <d v="2014-09-01T00:00:00"/>
    <n v="72"/>
    <n v="63.1"/>
    <n v="63.67"/>
    <n v="46.12"/>
    <s v="27/08/2014"/>
    <x v="1"/>
    <n v="9"/>
    <n v="1"/>
    <s v="09-01"/>
    <n v="0"/>
    <x v="1"/>
  </r>
  <r>
    <d v="2014-09-02T00:00:00"/>
    <n v="90"/>
    <n v="63.48"/>
    <n v="63.54"/>
    <n v="41.7"/>
    <s v="27/08/2014"/>
    <x v="1"/>
    <n v="9"/>
    <n v="2"/>
    <s v="09-02"/>
    <n v="0"/>
    <x v="1"/>
  </r>
  <r>
    <d v="2014-09-03T00:00:00"/>
    <n v="101"/>
    <n v="64.22"/>
    <n v="64.540000000000006"/>
    <n v="50.07"/>
    <s v="03/09/2014"/>
    <x v="1"/>
    <n v="9"/>
    <n v="3"/>
    <s v="09-03"/>
    <n v="0"/>
    <x v="1"/>
  </r>
  <r>
    <d v="2014-09-04T00:00:00"/>
    <n v="96"/>
    <n v="65.66"/>
    <n v="65.72"/>
    <n v="47.11"/>
    <s v="03/09/2014"/>
    <x v="1"/>
    <n v="9"/>
    <n v="4"/>
    <s v="09-04"/>
    <n v="0"/>
    <x v="1"/>
  </r>
  <r>
    <d v="2014-09-05T00:00:00"/>
    <n v="98"/>
    <n v="64.72"/>
    <n v="64.849999999999994"/>
    <n v="49.54"/>
    <s v="03/09/2014"/>
    <x v="1"/>
    <n v="9"/>
    <n v="5"/>
    <s v="09-05"/>
    <n v="0"/>
    <x v="1"/>
  </r>
  <r>
    <d v="2014-09-06T00:00:00"/>
    <n v="74"/>
    <n v="63.12"/>
    <n v="63.18"/>
    <n v="44.75"/>
    <s v="03/09/2014"/>
    <x v="1"/>
    <n v="9"/>
    <n v="6"/>
    <s v="09-06"/>
    <n v="0"/>
    <x v="1"/>
  </r>
  <r>
    <d v="2014-09-07T00:00:00"/>
    <n v="80"/>
    <n v="63.19"/>
    <n v="63.19"/>
    <n v="0"/>
    <s v="03/09/2014"/>
    <x v="1"/>
    <n v="9"/>
    <n v="7"/>
    <s v="09-07"/>
    <n v="0"/>
    <x v="1"/>
  </r>
  <r>
    <d v="2014-09-08T00:00:00"/>
    <n v="82"/>
    <n v="62.34"/>
    <n v="62.36"/>
    <n v="39.270000000000003"/>
    <s v="03/09/2014"/>
    <x v="1"/>
    <n v="9"/>
    <n v="8"/>
    <s v="09-08"/>
    <n v="0"/>
    <x v="1"/>
  </r>
  <r>
    <d v="2014-09-09T00:00:00"/>
    <n v="82"/>
    <n v="63.42"/>
    <n v="63.46"/>
    <n v="43"/>
    <s v="03/09/2014"/>
    <x v="1"/>
    <n v="9"/>
    <n v="9"/>
    <s v="09-09"/>
    <n v="0"/>
    <x v="1"/>
  </r>
  <r>
    <d v="2014-09-10T00:00:00"/>
    <n v="80"/>
    <n v="61.81"/>
    <n v="61.85"/>
    <n v="41.67"/>
    <s v="10/09/2014"/>
    <x v="1"/>
    <n v="9"/>
    <n v="10"/>
    <s v="09-10"/>
    <n v="0"/>
    <x v="1"/>
  </r>
  <r>
    <d v="2014-09-11T00:00:00"/>
    <n v="68"/>
    <n v="62.77"/>
    <n v="62.95"/>
    <n v="46.81"/>
    <s v="10/09/2014"/>
    <x v="1"/>
    <n v="9"/>
    <n v="11"/>
    <s v="09-11"/>
    <n v="0"/>
    <x v="1"/>
  </r>
  <r>
    <d v="2014-09-12T00:00:00"/>
    <n v="87"/>
    <n v="63.56"/>
    <n v="63.97"/>
    <n v="47.73"/>
    <s v="10/09/2014"/>
    <x v="1"/>
    <n v="9"/>
    <n v="12"/>
    <s v="09-12"/>
    <n v="0"/>
    <x v="1"/>
  </r>
  <r>
    <d v="2014-09-13T00:00:00"/>
    <n v="72"/>
    <n v="62.58"/>
    <n v="62.64"/>
    <n v="38.99"/>
    <s v="10/09/2014"/>
    <x v="1"/>
    <n v="9"/>
    <n v="13"/>
    <s v="09-13"/>
    <n v="0"/>
    <x v="1"/>
  </r>
  <r>
    <d v="2014-09-14T00:00:00"/>
    <n v="71"/>
    <n v="63.29"/>
    <n v="63.82"/>
    <n v="48.99"/>
    <s v="10/09/2014"/>
    <x v="1"/>
    <n v="9"/>
    <n v="14"/>
    <s v="09-14"/>
    <n v="0"/>
    <x v="1"/>
  </r>
  <r>
    <d v="2014-09-15T00:00:00"/>
    <m/>
    <m/>
    <m/>
    <m/>
    <s v="10/09/2014"/>
    <x v="1"/>
    <n v="9"/>
    <n v="15"/>
    <s v="09-15"/>
    <s v="Null"/>
    <x v="2"/>
  </r>
  <r>
    <d v="2014-09-16T00:00:00"/>
    <m/>
    <m/>
    <m/>
    <m/>
    <s v="10/09/2014"/>
    <x v="1"/>
    <n v="9"/>
    <n v="16"/>
    <s v="09-16"/>
    <s v="Null"/>
    <x v="2"/>
  </r>
  <r>
    <d v="2014-09-17T00:00:00"/>
    <n v="84"/>
    <n v="62.5"/>
    <n v="62.7"/>
    <n v="46.93"/>
    <s v="17/09/2014"/>
    <x v="1"/>
    <n v="9"/>
    <n v="17"/>
    <s v="09-17"/>
    <n v="0"/>
    <x v="1"/>
  </r>
  <r>
    <d v="2014-09-18T00:00:00"/>
    <n v="80"/>
    <n v="62.4"/>
    <n v="62.47"/>
    <n v="44.6"/>
    <s v="17/09/2014"/>
    <x v="1"/>
    <n v="9"/>
    <n v="18"/>
    <s v="09-18"/>
    <n v="0"/>
    <x v="1"/>
  </r>
  <r>
    <d v="2014-09-19T00:00:00"/>
    <n v="91"/>
    <n v="62.9"/>
    <n v="63.07"/>
    <n v="48.97"/>
    <s v="17/09/2014"/>
    <x v="1"/>
    <n v="9"/>
    <n v="19"/>
    <s v="09-19"/>
    <n v="0"/>
    <x v="1"/>
  </r>
  <r>
    <d v="2014-09-20T00:00:00"/>
    <n v="77"/>
    <n v="62.8"/>
    <n v="62.91"/>
    <n v="43.69"/>
    <s v="17/09/2014"/>
    <x v="1"/>
    <n v="9"/>
    <n v="20"/>
    <s v="09-20"/>
    <n v="0"/>
    <x v="1"/>
  </r>
  <r>
    <d v="2014-09-21T00:00:00"/>
    <n v="91"/>
    <n v="63.94"/>
    <n v="63.97"/>
    <n v="41.74"/>
    <s v="17/09/2014"/>
    <x v="1"/>
    <n v="9"/>
    <n v="21"/>
    <s v="09-21"/>
    <n v="0"/>
    <x v="1"/>
  </r>
  <r>
    <d v="2014-09-22T00:00:00"/>
    <n v="87"/>
    <n v="65.73"/>
    <n v="66.02"/>
    <n v="51.82"/>
    <s v="17/09/2014"/>
    <x v="1"/>
    <n v="9"/>
    <n v="22"/>
    <s v="09-22"/>
    <n v="0"/>
    <x v="1"/>
  </r>
  <r>
    <d v="2014-09-23T00:00:00"/>
    <n v="72"/>
    <n v="61.78"/>
    <n v="62.34"/>
    <n v="53.17"/>
    <s v="17/09/2014"/>
    <x v="1"/>
    <n v="9"/>
    <n v="23"/>
    <s v="09-23"/>
    <n v="0"/>
    <x v="1"/>
  </r>
  <r>
    <d v="2014-09-24T00:00:00"/>
    <n v="79"/>
    <n v="62.15"/>
    <n v="62.28"/>
    <n v="46.95"/>
    <s v="24/09/2014"/>
    <x v="1"/>
    <n v="9"/>
    <n v="24"/>
    <s v="09-24"/>
    <n v="0"/>
    <x v="1"/>
  </r>
  <r>
    <d v="2014-09-25T00:00:00"/>
    <n v="71"/>
    <n v="61.37"/>
    <n v="61.43"/>
    <n v="42.92"/>
    <s v="24/09/2014"/>
    <x v="1"/>
    <n v="9"/>
    <n v="25"/>
    <s v="09-25"/>
    <n v="0"/>
    <x v="1"/>
  </r>
  <r>
    <d v="2014-09-26T00:00:00"/>
    <n v="81"/>
    <n v="63.04"/>
    <n v="63.14"/>
    <n v="46.37"/>
    <s v="24/09/2014"/>
    <x v="1"/>
    <n v="9"/>
    <n v="26"/>
    <s v="09-26"/>
    <n v="0"/>
    <x v="1"/>
  </r>
  <r>
    <d v="2014-09-27T00:00:00"/>
    <n v="63"/>
    <n v="61.5"/>
    <n v="61.56"/>
    <n v="39.83"/>
    <s v="24/09/2014"/>
    <x v="1"/>
    <n v="9"/>
    <n v="27"/>
    <s v="09-27"/>
    <n v="0"/>
    <x v="1"/>
  </r>
  <r>
    <d v="2014-09-28T00:00:00"/>
    <n v="75"/>
    <n v="61.65"/>
    <n v="61.71"/>
    <n v="43.11"/>
    <s v="24/09/2014"/>
    <x v="1"/>
    <n v="9"/>
    <n v="28"/>
    <s v="09-28"/>
    <n v="0"/>
    <x v="1"/>
  </r>
  <r>
    <d v="2014-09-29T00:00:00"/>
    <n v="79"/>
    <n v="61.72"/>
    <n v="62.16"/>
    <n v="43.17"/>
    <s v="24/09/2014"/>
    <x v="1"/>
    <n v="9"/>
    <n v="29"/>
    <s v="09-29"/>
    <n v="0"/>
    <x v="1"/>
  </r>
  <r>
    <d v="2014-09-30T00:00:00"/>
    <n v="64"/>
    <n v="59.94"/>
    <n v="60.17"/>
    <n v="47.29"/>
    <s v="24/09/2014"/>
    <x v="1"/>
    <n v="9"/>
    <n v="30"/>
    <s v="09-30"/>
    <n v="0"/>
    <x v="1"/>
  </r>
  <r>
    <d v="2014-10-01T00:00:00"/>
    <n v="64"/>
    <n v="62.15"/>
    <n v="62.24"/>
    <n v="45.42"/>
    <s v="01/10/2014"/>
    <x v="1"/>
    <n v="10"/>
    <n v="1"/>
    <s v="10-01"/>
    <n v="0"/>
    <x v="1"/>
  </r>
  <r>
    <d v="2014-10-02T00:00:00"/>
    <n v="63"/>
    <n v="60.02"/>
    <n v="60.12"/>
    <n v="41.48"/>
    <s v="01/10/2014"/>
    <x v="1"/>
    <n v="10"/>
    <n v="2"/>
    <s v="10-02"/>
    <n v="0"/>
    <x v="1"/>
  </r>
  <r>
    <d v="2014-10-03T00:00:00"/>
    <n v="76"/>
    <n v="62.6"/>
    <n v="62.8"/>
    <n v="49.38"/>
    <s v="01/10/2014"/>
    <x v="1"/>
    <n v="10"/>
    <n v="3"/>
    <s v="10-03"/>
    <n v="0"/>
    <x v="1"/>
  </r>
  <r>
    <d v="2014-10-04T00:00:00"/>
    <n v="62"/>
    <n v="60.76"/>
    <n v="61.04"/>
    <n v="47.42"/>
    <s v="01/10/2014"/>
    <x v="1"/>
    <n v="10"/>
    <n v="4"/>
    <s v="10-04"/>
    <n v="0"/>
    <x v="1"/>
  </r>
  <r>
    <d v="2014-10-05T00:00:00"/>
    <n v="65"/>
    <n v="61.87"/>
    <n v="61.92"/>
    <n v="42.64"/>
    <s v="01/10/2014"/>
    <x v="1"/>
    <n v="10"/>
    <n v="5"/>
    <s v="10-05"/>
    <n v="0"/>
    <x v="1"/>
  </r>
  <r>
    <d v="2014-10-06T00:00:00"/>
    <n v="64"/>
    <n v="62.44"/>
    <n v="62.51"/>
    <n v="44.44"/>
    <s v="01/10/2014"/>
    <x v="1"/>
    <n v="10"/>
    <n v="6"/>
    <s v="10-06"/>
    <n v="0"/>
    <x v="1"/>
  </r>
  <r>
    <d v="2014-10-07T00:00:00"/>
    <n v="61"/>
    <n v="59.58"/>
    <n v="59.73"/>
    <n v="45.08"/>
    <s v="01/10/2014"/>
    <x v="1"/>
    <n v="10"/>
    <n v="7"/>
    <s v="10-07"/>
    <n v="0"/>
    <x v="1"/>
  </r>
  <r>
    <d v="2014-10-08T00:00:00"/>
    <n v="72"/>
    <n v="62.96"/>
    <n v="63.22"/>
    <n v="48.47"/>
    <s v="08/10/2014"/>
    <x v="1"/>
    <n v="10"/>
    <n v="8"/>
    <s v="10-08"/>
    <n v="0"/>
    <x v="1"/>
  </r>
  <r>
    <d v="2014-10-09T00:00:00"/>
    <n v="50"/>
    <n v="61.05"/>
    <n v="61.18"/>
    <n v="46.09"/>
    <s v="08/10/2014"/>
    <x v="1"/>
    <n v="10"/>
    <n v="9"/>
    <s v="10-09"/>
    <n v="1"/>
    <x v="1"/>
  </r>
  <r>
    <d v="2014-10-10T00:00:00"/>
    <n v="64"/>
    <n v="61.73"/>
    <n v="61.78"/>
    <n v="42.34"/>
    <s v="08/10/2014"/>
    <x v="1"/>
    <n v="10"/>
    <n v="10"/>
    <s v="10-10"/>
    <n v="0"/>
    <x v="1"/>
  </r>
  <r>
    <d v="2014-10-11T00:00:00"/>
    <n v="56"/>
    <n v="60.38"/>
    <n v="60.58"/>
    <n v="46.37"/>
    <s v="08/10/2014"/>
    <x v="1"/>
    <n v="10"/>
    <n v="11"/>
    <s v="10-11"/>
    <n v="1"/>
    <x v="1"/>
  </r>
  <r>
    <d v="2014-10-12T00:00:00"/>
    <n v="67"/>
    <n v="62"/>
    <n v="62"/>
    <n v="43"/>
    <s v="08/10/2014"/>
    <x v="1"/>
    <n v="10"/>
    <n v="12"/>
    <s v="10-12"/>
    <n v="0"/>
    <x v="1"/>
  </r>
  <r>
    <d v="2014-10-13T00:00:00"/>
    <n v="83"/>
    <n v="63"/>
    <n v="63"/>
    <n v="50"/>
    <s v="08/10/2014"/>
    <x v="1"/>
    <n v="10"/>
    <n v="13"/>
    <s v="10-13"/>
    <n v="0"/>
    <x v="1"/>
  </r>
  <r>
    <d v="2014-10-14T00:00:00"/>
    <n v="55"/>
    <n v="61.98"/>
    <n v="62.41"/>
    <n v="46.55"/>
    <s v="08/10/2014"/>
    <x v="1"/>
    <n v="10"/>
    <n v="14"/>
    <s v="10-14"/>
    <n v="1"/>
    <x v="1"/>
  </r>
  <r>
    <d v="2014-10-15T00:00:00"/>
    <n v="58"/>
    <n v="60.3"/>
    <n v="60.86"/>
    <n v="51.71"/>
    <s v="15/10/2014"/>
    <x v="1"/>
    <n v="10"/>
    <n v="15"/>
    <s v="10-15"/>
    <n v="1"/>
    <x v="1"/>
  </r>
  <r>
    <d v="2014-10-16T00:00:00"/>
    <n v="58"/>
    <n v="61.8"/>
    <n v="61.9"/>
    <n v="45.07"/>
    <s v="15/10/2014"/>
    <x v="1"/>
    <n v="10"/>
    <n v="16"/>
    <s v="10-16"/>
    <n v="1"/>
    <x v="1"/>
  </r>
  <r>
    <d v="2014-10-17T00:00:00"/>
    <n v="70"/>
    <n v="62.59"/>
    <n v="63.05"/>
    <n v="53.1"/>
    <s v="15/10/2014"/>
    <x v="1"/>
    <n v="10"/>
    <n v="17"/>
    <s v="10-17"/>
    <n v="0"/>
    <x v="1"/>
  </r>
  <r>
    <d v="2014-10-18T00:00:00"/>
    <n v="55"/>
    <n v="59.7"/>
    <n v="59.75"/>
    <n v="40.299999999999997"/>
    <s v="15/10/2014"/>
    <x v="1"/>
    <n v="10"/>
    <n v="18"/>
    <s v="10-18"/>
    <n v="1"/>
    <x v="1"/>
  </r>
  <r>
    <d v="2014-10-19T00:00:00"/>
    <n v="63"/>
    <n v="60.82"/>
    <n v="60.94"/>
    <n v="43.72"/>
    <s v="15/10/2014"/>
    <x v="1"/>
    <n v="10"/>
    <n v="19"/>
    <s v="10-19"/>
    <n v="0"/>
    <x v="1"/>
  </r>
  <r>
    <d v="2014-10-20T00:00:00"/>
    <n v="47"/>
    <n v="59.32"/>
    <n v="60.08"/>
    <n v="52.13"/>
    <s v="15/10/2014"/>
    <x v="1"/>
    <n v="10"/>
    <n v="20"/>
    <s v="10-20"/>
    <n v="1"/>
    <x v="1"/>
  </r>
  <r>
    <d v="2014-10-21T00:00:00"/>
    <n v="58"/>
    <n v="60.64"/>
    <n v="60.82"/>
    <n v="47.08"/>
    <s v="15/10/2014"/>
    <x v="1"/>
    <n v="10"/>
    <n v="21"/>
    <s v="10-21"/>
    <n v="1"/>
    <x v="1"/>
  </r>
  <r>
    <d v="2014-10-22T00:00:00"/>
    <n v="86"/>
    <n v="64.37"/>
    <n v="68.25"/>
    <n v="58.46"/>
    <s v="22/10/2014"/>
    <x v="1"/>
    <n v="10"/>
    <n v="22"/>
    <s v="10-22"/>
    <n v="0"/>
    <x v="1"/>
  </r>
  <r>
    <d v="2014-10-23T00:00:00"/>
    <n v="76"/>
    <n v="64.23"/>
    <n v="64.430000000000007"/>
    <n v="50.32"/>
    <s v="22/10/2014"/>
    <x v="1"/>
    <n v="10"/>
    <n v="23"/>
    <s v="10-23"/>
    <n v="0"/>
    <x v="1"/>
  </r>
  <r>
    <d v="2014-10-24T00:00:00"/>
    <n v="61"/>
    <n v="60.89"/>
    <n v="61"/>
    <n v="44.8"/>
    <s v="22/10/2014"/>
    <x v="1"/>
    <n v="10"/>
    <n v="24"/>
    <s v="10-24"/>
    <n v="0"/>
    <x v="1"/>
  </r>
  <r>
    <d v="2014-10-25T00:00:00"/>
    <n v="51"/>
    <n v="61.29"/>
    <n v="61.36"/>
    <n v="43.31"/>
    <s v="22/10/2014"/>
    <x v="1"/>
    <n v="10"/>
    <n v="25"/>
    <s v="10-25"/>
    <n v="1"/>
    <x v="1"/>
  </r>
  <r>
    <d v="2014-10-26T00:00:00"/>
    <n v="48"/>
    <n v="62.6"/>
    <n v="62.71"/>
    <n v="46.57"/>
    <s v="22/10/2014"/>
    <x v="1"/>
    <n v="10"/>
    <n v="26"/>
    <s v="10-26"/>
    <n v="1"/>
    <x v="1"/>
  </r>
  <r>
    <d v="2014-10-27T00:00:00"/>
    <n v="64"/>
    <n v="63.3"/>
    <n v="63.35"/>
    <n v="43.99"/>
    <s v="22/10/2014"/>
    <x v="1"/>
    <n v="10"/>
    <n v="27"/>
    <s v="10-27"/>
    <n v="0"/>
    <x v="1"/>
  </r>
  <r>
    <d v="2014-10-28T00:00:00"/>
    <n v="57"/>
    <n v="61.32"/>
    <n v="61.57"/>
    <n v="49.02"/>
    <s v="22/10/2014"/>
    <x v="1"/>
    <n v="10"/>
    <n v="28"/>
    <s v="10-28"/>
    <n v="1"/>
    <x v="1"/>
  </r>
  <r>
    <d v="2014-10-29T00:00:00"/>
    <n v="54"/>
    <n v="58.99"/>
    <n v="59.5"/>
    <n v="44.74"/>
    <s v="29/10/2014"/>
    <x v="1"/>
    <n v="10"/>
    <n v="29"/>
    <s v="10-29"/>
    <n v="1"/>
    <x v="1"/>
  </r>
  <r>
    <d v="2014-10-30T00:00:00"/>
    <n v="51"/>
    <n v="60.92"/>
    <n v="61.1"/>
    <n v="47.14"/>
    <s v="29/10/2014"/>
    <x v="1"/>
    <n v="10"/>
    <n v="30"/>
    <s v="10-30"/>
    <n v="1"/>
    <x v="1"/>
  </r>
  <r>
    <d v="2014-10-31T00:00:00"/>
    <n v="61"/>
    <n v="61.04"/>
    <n v="61.15"/>
    <n v="45.26"/>
    <s v="29/10/2014"/>
    <x v="1"/>
    <n v="10"/>
    <n v="31"/>
    <s v="10-31"/>
    <n v="1"/>
    <x v="1"/>
  </r>
  <r>
    <d v="2014-11-01T00:00:00"/>
    <n v="46"/>
    <n v="61.05"/>
    <n v="61.2"/>
    <n v="46.46"/>
    <s v="29/10/2014"/>
    <x v="1"/>
    <n v="11"/>
    <n v="1"/>
    <s v="11-01"/>
    <n v="1"/>
    <x v="1"/>
  </r>
  <r>
    <d v="2014-11-02T00:00:00"/>
    <n v="48"/>
    <n v="60.63"/>
    <n v="60.74"/>
    <n v="44.78"/>
    <s v="29/10/2014"/>
    <x v="1"/>
    <n v="11"/>
    <n v="2"/>
    <s v="11-02"/>
    <n v="1"/>
    <x v="1"/>
  </r>
  <r>
    <d v="2014-11-03T00:00:00"/>
    <n v="53"/>
    <n v="61.61"/>
    <n v="61.79"/>
    <n v="47.9"/>
    <s v="29/10/2014"/>
    <x v="1"/>
    <n v="11"/>
    <n v="3"/>
    <s v="11-03"/>
    <n v="1"/>
    <x v="1"/>
  </r>
  <r>
    <d v="2014-11-04T00:00:00"/>
    <n v="67"/>
    <n v="60.93"/>
    <n v="61.22"/>
    <n v="45.88"/>
    <s v="29/10/2014"/>
    <x v="1"/>
    <n v="11"/>
    <n v="4"/>
    <s v="11-04"/>
    <n v="0"/>
    <x v="1"/>
  </r>
  <r>
    <d v="2014-11-05T00:00:00"/>
    <n v="71"/>
    <n v="61.51"/>
    <n v="61.93"/>
    <n v="50.18"/>
    <s v="05/11/2014"/>
    <x v="1"/>
    <n v="11"/>
    <n v="5"/>
    <s v="11-05"/>
    <n v="0"/>
    <x v="1"/>
  </r>
  <r>
    <d v="2014-11-06T00:00:00"/>
    <n v="57"/>
    <n v="63.19"/>
    <n v="63.27"/>
    <n v="46.01"/>
    <s v="05/11/2014"/>
    <x v="1"/>
    <n v="11"/>
    <n v="6"/>
    <s v="11-06"/>
    <n v="1"/>
    <x v="1"/>
  </r>
  <r>
    <d v="2014-11-07T00:00:00"/>
    <n v="74"/>
    <n v="64.430000000000007"/>
    <n v="64.709999999999994"/>
    <n v="52.62"/>
    <s v="05/11/2014"/>
    <x v="1"/>
    <n v="11"/>
    <n v="7"/>
    <s v="11-07"/>
    <n v="0"/>
    <x v="1"/>
  </r>
  <r>
    <d v="2014-11-08T00:00:00"/>
    <n v="34"/>
    <n v="59.69"/>
    <n v="59.9"/>
    <n v="41.89"/>
    <s v="05/11/2014"/>
    <x v="1"/>
    <n v="11"/>
    <n v="8"/>
    <s v="11-08"/>
    <n v="1"/>
    <x v="1"/>
  </r>
  <r>
    <d v="2014-11-09T00:00:00"/>
    <n v="43"/>
    <n v="59.08"/>
    <n v="59.11"/>
    <n v="37.54"/>
    <s v="05/11/2014"/>
    <x v="1"/>
    <n v="11"/>
    <n v="9"/>
    <s v="11-09"/>
    <n v="1"/>
    <x v="1"/>
  </r>
  <r>
    <d v="2014-11-10T00:00:00"/>
    <n v="60"/>
    <n v="61.55"/>
    <n v="61.8"/>
    <n v="49.38"/>
    <s v="05/11/2014"/>
    <x v="1"/>
    <n v="11"/>
    <n v="10"/>
    <s v="11-10"/>
    <n v="1"/>
    <x v="1"/>
  </r>
  <r>
    <d v="2014-11-11T00:00:00"/>
    <n v="68"/>
    <n v="61.32"/>
    <n v="61.52"/>
    <n v="48.08"/>
    <s v="05/11/2014"/>
    <x v="1"/>
    <n v="11"/>
    <n v="11"/>
    <s v="11-11"/>
    <n v="0"/>
    <x v="1"/>
  </r>
  <r>
    <d v="2014-11-12T00:00:00"/>
    <n v="73"/>
    <n v="61.19"/>
    <n v="61.33"/>
    <n v="46.25"/>
    <s v="12/11/2014"/>
    <x v="1"/>
    <n v="11"/>
    <n v="12"/>
    <s v="11-12"/>
    <n v="0"/>
    <x v="1"/>
  </r>
  <r>
    <d v="2014-11-13T00:00:00"/>
    <n v="83"/>
    <n v="60.58"/>
    <n v="61.79"/>
    <n v="55.66"/>
    <s v="12/11/2014"/>
    <x v="1"/>
    <n v="11"/>
    <n v="13"/>
    <s v="11-13"/>
    <n v="0"/>
    <x v="1"/>
  </r>
  <r>
    <d v="2014-11-14T00:00:00"/>
    <n v="72"/>
    <n v="61.58"/>
    <n v="61.74"/>
    <n v="46.64"/>
    <s v="12/11/2014"/>
    <x v="1"/>
    <n v="11"/>
    <n v="14"/>
    <s v="11-14"/>
    <n v="0"/>
    <x v="1"/>
  </r>
  <r>
    <d v="2014-11-15T00:00:00"/>
    <n v="57"/>
    <n v="60"/>
    <n v="61"/>
    <n v="50"/>
    <s v="12/11/2014"/>
    <x v="1"/>
    <n v="11"/>
    <n v="15"/>
    <s v="11-15"/>
    <n v="1"/>
    <x v="1"/>
  </r>
  <r>
    <d v="2014-11-16T00:00:00"/>
    <n v="64"/>
    <n v="61"/>
    <n v="61"/>
    <n v="47"/>
    <s v="12/11/2014"/>
    <x v="1"/>
    <n v="11"/>
    <n v="16"/>
    <s v="11-16"/>
    <n v="0"/>
    <x v="1"/>
  </r>
  <r>
    <d v="2014-11-17T00:00:00"/>
    <n v="46"/>
    <n v="60.38"/>
    <n v="63.19"/>
    <n v="58.35"/>
    <s v="12/11/2014"/>
    <x v="1"/>
    <n v="11"/>
    <n v="17"/>
    <s v="11-17"/>
    <n v="1"/>
    <x v="1"/>
  </r>
  <r>
    <d v="2014-11-18T00:00:00"/>
    <n v="79"/>
    <n v="62"/>
    <n v="62.36"/>
    <n v="47.78"/>
    <s v="12/11/2014"/>
    <x v="1"/>
    <n v="11"/>
    <n v="18"/>
    <s v="11-18"/>
    <n v="0"/>
    <x v="1"/>
  </r>
  <r>
    <d v="2014-11-19T00:00:00"/>
    <n v="60"/>
    <n v="59.97"/>
    <n v="60.81"/>
    <n v="53.29"/>
    <s v="19/11/2014"/>
    <x v="1"/>
    <n v="11"/>
    <n v="19"/>
    <s v="11-19"/>
    <n v="0"/>
    <x v="1"/>
  </r>
  <r>
    <d v="2014-11-20T00:00:00"/>
    <n v="81"/>
    <n v="61.21"/>
    <n v="61.47"/>
    <n v="49.2"/>
    <s v="19/11/2014"/>
    <x v="1"/>
    <n v="11"/>
    <n v="20"/>
    <s v="11-20"/>
    <n v="0"/>
    <x v="1"/>
  </r>
  <r>
    <d v="2014-11-21T00:00:00"/>
    <n v="74"/>
    <n v="60.81"/>
    <n v="61.06"/>
    <n v="48.54"/>
    <s v="19/11/2014"/>
    <x v="1"/>
    <n v="11"/>
    <n v="21"/>
    <s v="11-21"/>
    <n v="0"/>
    <x v="1"/>
  </r>
  <r>
    <d v="2014-11-22T00:00:00"/>
    <n v="54"/>
    <n v="60.23"/>
    <n v="60.31"/>
    <n v="39.44"/>
    <s v="19/11/2014"/>
    <x v="1"/>
    <n v="11"/>
    <n v="22"/>
    <s v="11-22"/>
    <n v="1"/>
    <x v="1"/>
  </r>
  <r>
    <d v="2014-11-23T00:00:00"/>
    <n v="52"/>
    <n v="60.35"/>
    <n v="60.37"/>
    <n v="35.19"/>
    <s v="19/11/2014"/>
    <x v="1"/>
    <n v="11"/>
    <n v="23"/>
    <s v="11-23"/>
    <n v="1"/>
    <x v="1"/>
  </r>
  <r>
    <d v="2014-11-24T00:00:00"/>
    <n v="68"/>
    <n v="62.97"/>
    <n v="63.01"/>
    <n v="42.68"/>
    <s v="19/11/2014"/>
    <x v="1"/>
    <n v="11"/>
    <n v="24"/>
    <s v="11-24"/>
    <n v="0"/>
    <x v="1"/>
  </r>
  <r>
    <d v="2014-11-25T00:00:00"/>
    <n v="86"/>
    <n v="61.52"/>
    <n v="61.59"/>
    <n v="44"/>
    <s v="19/11/2014"/>
    <x v="1"/>
    <n v="11"/>
    <n v="25"/>
    <s v="11-25"/>
    <n v="0"/>
    <x v="1"/>
  </r>
  <r>
    <d v="2014-11-26T00:00:00"/>
    <n v="74"/>
    <n v="61.42"/>
    <n v="61.45"/>
    <n v="39.81"/>
    <s v="26/11/2014"/>
    <x v="1"/>
    <n v="11"/>
    <n v="26"/>
    <s v="11-26"/>
    <n v="0"/>
    <x v="1"/>
  </r>
  <r>
    <d v="2014-11-27T00:00:00"/>
    <n v="61"/>
    <n v="61.1"/>
    <n v="61.19"/>
    <n v="44.52"/>
    <s v="26/11/2014"/>
    <x v="1"/>
    <n v="11"/>
    <n v="27"/>
    <s v="11-27"/>
    <n v="1"/>
    <x v="1"/>
  </r>
  <r>
    <d v="2014-11-28T00:00:00"/>
    <n v="77"/>
    <n v="60.79"/>
    <n v="60.9"/>
    <n v="43.31"/>
    <s v="26/11/2014"/>
    <x v="1"/>
    <n v="11"/>
    <n v="28"/>
    <s v="11-28"/>
    <n v="0"/>
    <x v="1"/>
  </r>
  <r>
    <d v="2014-11-29T00:00:00"/>
    <n v="41"/>
    <n v="59.53"/>
    <n v="59.61"/>
    <n v="38.36"/>
    <s v="26/11/2014"/>
    <x v="1"/>
    <n v="11"/>
    <n v="29"/>
    <s v="11-29"/>
    <n v="1"/>
    <x v="1"/>
  </r>
  <r>
    <d v="2014-11-30T00:00:00"/>
    <n v="63"/>
    <n v="60.5"/>
    <n v="60.51"/>
    <n v="35.76"/>
    <s v="26/11/2014"/>
    <x v="1"/>
    <n v="11"/>
    <n v="30"/>
    <s v="11-30"/>
    <n v="0"/>
    <x v="1"/>
  </r>
  <r>
    <d v="2014-12-01T00:00:00"/>
    <n v="73"/>
    <n v="62.01"/>
    <n v="62.09"/>
    <n v="44.94"/>
    <s v="26/11/2014"/>
    <x v="1"/>
    <n v="12"/>
    <n v="1"/>
    <s v="12-01"/>
    <n v="0"/>
    <x v="1"/>
  </r>
  <r>
    <d v="2014-12-02T00:00:00"/>
    <n v="58"/>
    <n v="61.44"/>
    <n v="61.48"/>
    <n v="40.86"/>
    <s v="26/11/2014"/>
    <x v="1"/>
    <n v="12"/>
    <n v="2"/>
    <s v="12-02"/>
    <n v="1"/>
    <x v="1"/>
  </r>
  <r>
    <d v="2014-12-03T00:00:00"/>
    <n v="92"/>
    <n v="63.32"/>
    <n v="63.51"/>
    <n v="46.81"/>
    <s v="03/12/2014"/>
    <x v="1"/>
    <n v="12"/>
    <n v="3"/>
    <s v="12-03"/>
    <n v="0"/>
    <x v="1"/>
  </r>
  <r>
    <d v="2014-12-04T00:00:00"/>
    <n v="71"/>
    <n v="62.64"/>
    <n v="62.73"/>
    <n v="45.91"/>
    <s v="03/12/2014"/>
    <x v="1"/>
    <n v="12"/>
    <n v="4"/>
    <s v="12-04"/>
    <n v="0"/>
    <x v="1"/>
  </r>
  <r>
    <d v="2014-12-05T00:00:00"/>
    <n v="89"/>
    <n v="62.43"/>
    <n v="62.49"/>
    <n v="43.59"/>
    <s v="03/12/2014"/>
    <x v="1"/>
    <n v="12"/>
    <n v="5"/>
    <s v="12-05"/>
    <n v="0"/>
    <x v="1"/>
  </r>
  <r>
    <d v="2014-12-06T00:00:00"/>
    <n v="46"/>
    <n v="60.38"/>
    <n v="60.5"/>
    <n v="41.81"/>
    <s v="03/12/2014"/>
    <x v="1"/>
    <n v="12"/>
    <n v="6"/>
    <s v="12-06"/>
    <n v="1"/>
    <x v="1"/>
  </r>
  <r>
    <d v="2014-12-07T00:00:00"/>
    <n v="57"/>
    <n v="60.52"/>
    <n v="60.58"/>
    <n v="41.74"/>
    <s v="03/12/2014"/>
    <x v="1"/>
    <n v="12"/>
    <n v="7"/>
    <s v="12-07"/>
    <n v="1"/>
    <x v="1"/>
  </r>
  <r>
    <d v="2014-12-08T00:00:00"/>
    <n v="55"/>
    <n v="59.2"/>
    <n v="59.22"/>
    <n v="36.26"/>
    <s v="03/12/2014"/>
    <x v="1"/>
    <n v="12"/>
    <n v="8"/>
    <s v="12-08"/>
    <n v="1"/>
    <x v="1"/>
  </r>
  <r>
    <d v="2014-12-09T00:00:00"/>
    <n v="84"/>
    <n v="62.35"/>
    <n v="62.44"/>
    <n v="45.57"/>
    <s v="03/12/2014"/>
    <x v="1"/>
    <n v="12"/>
    <n v="9"/>
    <s v="12-09"/>
    <n v="0"/>
    <x v="1"/>
  </r>
  <r>
    <d v="2014-12-10T00:00:00"/>
    <n v="77"/>
    <n v="63.01"/>
    <n v="63.04"/>
    <n v="41.77"/>
    <s v="10/12/2014"/>
    <x v="1"/>
    <n v="12"/>
    <n v="10"/>
    <s v="12-10"/>
    <n v="0"/>
    <x v="1"/>
  </r>
  <r>
    <d v="2014-12-11T00:00:00"/>
    <n v="67"/>
    <n v="60.58"/>
    <n v="60.69"/>
    <n v="44.56"/>
    <s v="10/12/2014"/>
    <x v="1"/>
    <n v="12"/>
    <n v="11"/>
    <s v="12-11"/>
    <n v="0"/>
    <x v="1"/>
  </r>
  <r>
    <d v="2014-12-12T00:00:00"/>
    <n v="51"/>
    <n v="60"/>
    <n v="61"/>
    <n v="42"/>
    <s v="10/12/2014"/>
    <x v="1"/>
    <n v="12"/>
    <n v="12"/>
    <s v="12-12"/>
    <n v="1"/>
    <x v="1"/>
  </r>
  <r>
    <d v="2014-12-13T00:00:00"/>
    <n v="44"/>
    <n v="60"/>
    <n v="60"/>
    <n v="42"/>
    <s v="10/12/2014"/>
    <x v="1"/>
    <n v="12"/>
    <n v="13"/>
    <s v="12-13"/>
    <n v="1"/>
    <x v="1"/>
  </r>
  <r>
    <d v="2014-12-14T00:00:00"/>
    <n v="53"/>
    <n v="61"/>
    <n v="61.01"/>
    <n v="34.03"/>
    <s v="10/12/2014"/>
    <x v="1"/>
    <n v="12"/>
    <n v="14"/>
    <s v="12-14"/>
    <n v="1"/>
    <x v="1"/>
  </r>
  <r>
    <d v="2014-12-15T00:00:00"/>
    <n v="69"/>
    <n v="61.45"/>
    <n v="61.49"/>
    <n v="41.12"/>
    <s v="10/12/2014"/>
    <x v="1"/>
    <n v="12"/>
    <n v="15"/>
    <s v="12-15"/>
    <n v="0"/>
    <x v="1"/>
  </r>
  <r>
    <d v="2014-12-16T00:00:00"/>
    <n v="90"/>
    <n v="62.58"/>
    <n v="62.77"/>
    <n v="47.14"/>
    <s v="10/12/2014"/>
    <x v="1"/>
    <n v="12"/>
    <n v="16"/>
    <s v="12-16"/>
    <n v="0"/>
    <x v="1"/>
  </r>
  <r>
    <d v="2014-12-17T00:00:00"/>
    <n v="78"/>
    <n v="64.72"/>
    <n v="64.760000000000005"/>
    <n v="43.83"/>
    <s v="17/12/2014"/>
    <x v="1"/>
    <n v="12"/>
    <n v="17"/>
    <s v="12-17"/>
    <n v="0"/>
    <x v="1"/>
  </r>
  <r>
    <d v="2014-12-18T00:00:00"/>
    <n v="92"/>
    <n v="63.44"/>
    <n v="63.46"/>
    <n v="39.700000000000003"/>
    <s v="17/12/2014"/>
    <x v="1"/>
    <n v="12"/>
    <n v="18"/>
    <s v="12-18"/>
    <n v="0"/>
    <x v="1"/>
  </r>
  <r>
    <d v="2014-12-19T00:00:00"/>
    <n v="107"/>
    <n v="62.83"/>
    <n v="62.92"/>
    <n v="46.45"/>
    <s v="17/12/2014"/>
    <x v="1"/>
    <n v="12"/>
    <n v="19"/>
    <s v="12-19"/>
    <n v="0"/>
    <x v="1"/>
  </r>
  <r>
    <d v="2014-12-20T00:00:00"/>
    <n v="57"/>
    <n v="62.6"/>
    <n v="62.72"/>
    <n v="38.729999999999997"/>
    <s v="17/12/2014"/>
    <x v="1"/>
    <n v="12"/>
    <n v="20"/>
    <s v="12-20"/>
    <n v="1"/>
    <x v="1"/>
  </r>
  <r>
    <d v="2014-12-21T00:00:00"/>
    <n v="61"/>
    <n v="60.27"/>
    <n v="60.28"/>
    <n v="32.24"/>
    <s v="17/12/2014"/>
    <x v="1"/>
    <n v="12"/>
    <n v="21"/>
    <s v="12-21"/>
    <n v="0"/>
    <x v="1"/>
  </r>
  <r>
    <d v="2014-12-22T00:00:00"/>
    <n v="69"/>
    <n v="60.18"/>
    <n v="60.21"/>
    <n v="38.409999999999997"/>
    <s v="17/12/2014"/>
    <x v="1"/>
    <n v="12"/>
    <n v="22"/>
    <s v="12-22"/>
    <n v="0"/>
    <x v="1"/>
  </r>
  <r>
    <d v="2014-12-23T00:00:00"/>
    <n v="82"/>
    <n v="61.89"/>
    <n v="61.93"/>
    <n v="40.53"/>
    <s v="17/12/2014"/>
    <x v="1"/>
    <n v="12"/>
    <n v="23"/>
    <s v="12-23"/>
    <n v="0"/>
    <x v="1"/>
  </r>
  <r>
    <d v="2014-12-24T00:00:00"/>
    <n v="64"/>
    <n v="59.7"/>
    <n v="59.72"/>
    <n v="36.72"/>
    <s v="24/12/2014"/>
    <x v="1"/>
    <n v="12"/>
    <n v="24"/>
    <s v="12-24"/>
    <n v="0"/>
    <x v="1"/>
  </r>
  <r>
    <d v="2014-12-25T00:00:00"/>
    <n v="8"/>
    <n v="51.2"/>
    <n v="51.5"/>
    <n v="39.770000000000003"/>
    <s v="24/12/2014"/>
    <x v="1"/>
    <n v="12"/>
    <n v="25"/>
    <s v="12-25"/>
    <n v="1"/>
    <x v="1"/>
  </r>
  <r>
    <d v="2014-12-26T00:00:00"/>
    <n v="44"/>
    <n v="60.16"/>
    <n v="60.25"/>
    <n v="43.48"/>
    <s v="24/12/2014"/>
    <x v="1"/>
    <n v="12"/>
    <n v="26"/>
    <s v="12-26"/>
    <n v="1"/>
    <x v="1"/>
  </r>
  <r>
    <d v="2014-12-27T00:00:00"/>
    <n v="51"/>
    <n v="61.4"/>
    <n v="61.44"/>
    <n v="41.89"/>
    <s v="24/12/2014"/>
    <x v="1"/>
    <n v="12"/>
    <n v="27"/>
    <s v="12-27"/>
    <n v="1"/>
    <x v="1"/>
  </r>
  <r>
    <d v="2014-12-28T00:00:00"/>
    <n v="81"/>
    <n v="65.81"/>
    <n v="65.819999999999993"/>
    <n v="39.44"/>
    <s v="24/12/2014"/>
    <x v="1"/>
    <n v="12"/>
    <n v="28"/>
    <s v="12-28"/>
    <n v="0"/>
    <x v="1"/>
  </r>
  <r>
    <d v="2014-12-29T00:00:00"/>
    <n v="76"/>
    <n v="61.17"/>
    <n v="61.39"/>
    <n v="47.69"/>
    <s v="24/12/2014"/>
    <x v="1"/>
    <n v="12"/>
    <n v="29"/>
    <s v="12-29"/>
    <n v="0"/>
    <x v="1"/>
  </r>
  <r>
    <d v="2014-12-30T00:00:00"/>
    <n v="74"/>
    <n v="61.77"/>
    <n v="61.79"/>
    <n v="39.31"/>
    <s v="24/12/2014"/>
    <x v="1"/>
    <n v="12"/>
    <n v="30"/>
    <s v="12-30"/>
    <n v="0"/>
    <x v="1"/>
  </r>
  <r>
    <d v="2015-01-01T00:00:00"/>
    <n v="28"/>
    <n v="56.65"/>
    <n v="65.03"/>
    <n v="54.86"/>
    <s v="01/01/2015"/>
    <x v="2"/>
    <n v="1"/>
    <n v="1"/>
    <s v="01-01"/>
    <n v="1"/>
    <x v="1"/>
  </r>
  <r>
    <d v="2015-01-02T00:00:00"/>
    <n v="59"/>
    <n v="61.03"/>
    <n v="61.24"/>
    <n v="46.67"/>
    <s v="01/01/2015"/>
    <x v="2"/>
    <n v="1"/>
    <n v="2"/>
    <s v="01-02"/>
    <n v="1"/>
    <x v="1"/>
  </r>
  <r>
    <d v="2015-01-03T00:00:00"/>
    <n v="50"/>
    <n v="60.71"/>
    <n v="61.01"/>
    <n v="45.86"/>
    <s v="01/01/2015"/>
    <x v="2"/>
    <n v="1"/>
    <n v="3"/>
    <s v="01-03"/>
    <n v="1"/>
    <x v="1"/>
  </r>
  <r>
    <d v="2015-01-04T00:00:00"/>
    <n v="47"/>
    <n v="60.18"/>
    <n v="60.53"/>
    <n v="49.5"/>
    <s v="01/01/2015"/>
    <x v="2"/>
    <n v="1"/>
    <n v="4"/>
    <s v="01-04"/>
    <n v="1"/>
    <x v="1"/>
  </r>
  <r>
    <d v="2015-01-05T00:00:00"/>
    <n v="56"/>
    <n v="58.91"/>
    <n v="60.03"/>
    <n v="45.48"/>
    <s v="01/01/2015"/>
    <x v="2"/>
    <n v="1"/>
    <n v="5"/>
    <s v="01-05"/>
    <n v="1"/>
    <x v="1"/>
  </r>
  <r>
    <d v="2015-01-06T00:00:00"/>
    <n v="54"/>
    <n v="60.17"/>
    <n v="60.27"/>
    <n v="44.13"/>
    <s v="01/01/2015"/>
    <x v="2"/>
    <n v="1"/>
    <n v="6"/>
    <s v="01-06"/>
    <n v="1"/>
    <x v="1"/>
  </r>
  <r>
    <d v="2015-01-07T00:00:00"/>
    <n v="47"/>
    <n v="60.1"/>
    <n v="61.09"/>
    <n v="53.72"/>
    <s v="01/01/2015"/>
    <x v="2"/>
    <n v="1"/>
    <n v="7"/>
    <s v="01-07"/>
    <n v="1"/>
    <x v="1"/>
  </r>
  <r>
    <d v="2015-01-08T00:00:00"/>
    <n v="56"/>
    <n v="60.1"/>
    <n v="60.42"/>
    <n v="49.01"/>
    <s v="08/01/2015"/>
    <x v="2"/>
    <n v="1"/>
    <n v="8"/>
    <s v="01-08"/>
    <n v="1"/>
    <x v="1"/>
  </r>
  <r>
    <d v="2015-01-09T00:00:00"/>
    <n v="59"/>
    <n v="61.2"/>
    <n v="61.27"/>
    <n v="42.9"/>
    <s v="08/01/2015"/>
    <x v="2"/>
    <n v="1"/>
    <n v="9"/>
    <s v="01-09"/>
    <n v="1"/>
    <x v="1"/>
  </r>
  <r>
    <d v="2015-01-10T00:00:00"/>
    <n v="45"/>
    <n v="59.31"/>
    <n v="59.89"/>
    <n v="50.58"/>
    <s v="08/01/2015"/>
    <x v="2"/>
    <n v="1"/>
    <n v="10"/>
    <s v="01-10"/>
    <n v="1"/>
    <x v="1"/>
  </r>
  <r>
    <d v="2015-01-11T00:00:00"/>
    <n v="67"/>
    <n v="62.38"/>
    <n v="63.49"/>
    <n v="53.38"/>
    <s v="08/01/2015"/>
    <x v="2"/>
    <n v="1"/>
    <n v="11"/>
    <s v="01-11"/>
    <n v="0"/>
    <x v="1"/>
  </r>
  <r>
    <d v="2015-01-12T00:00:00"/>
    <n v="46"/>
    <n v="59"/>
    <n v="61"/>
    <n v="50"/>
    <s v="08/01/2015"/>
    <x v="2"/>
    <n v="1"/>
    <n v="12"/>
    <s v="01-12"/>
    <n v="1"/>
    <x v="1"/>
  </r>
  <r>
    <d v="2015-01-13T00:00:00"/>
    <n v="68"/>
    <n v="59"/>
    <n v="59"/>
    <n v="44"/>
    <s v="08/01/2015"/>
    <x v="2"/>
    <n v="1"/>
    <n v="13"/>
    <s v="01-13"/>
    <n v="0"/>
    <x v="1"/>
  </r>
  <r>
    <d v="2015-01-14T00:00:00"/>
    <n v="65"/>
    <n v="60.05"/>
    <n v="60.38"/>
    <n v="49.09"/>
    <s v="08/01/2015"/>
    <x v="2"/>
    <n v="1"/>
    <n v="14"/>
    <s v="01-14"/>
    <n v="0"/>
    <x v="1"/>
  </r>
  <r>
    <d v="2015-01-15T00:00:00"/>
    <n v="62"/>
    <n v="59.45"/>
    <n v="59.52"/>
    <n v="38.909999999999997"/>
    <s v="15/01/2015"/>
    <x v="2"/>
    <n v="1"/>
    <n v="15"/>
    <s v="01-15"/>
    <n v="0"/>
    <x v="1"/>
  </r>
  <r>
    <d v="2015-01-16T00:00:00"/>
    <n v="72"/>
    <n v="61.46"/>
    <n v="61.56"/>
    <n v="44.76"/>
    <s v="15/01/2015"/>
    <x v="2"/>
    <n v="1"/>
    <n v="16"/>
    <s v="01-16"/>
    <n v="0"/>
    <x v="1"/>
  </r>
  <r>
    <d v="2015-01-17T00:00:00"/>
    <n v="36"/>
    <n v="57.86"/>
    <n v="58.17"/>
    <n v="46.52"/>
    <s v="15/01/2015"/>
    <x v="2"/>
    <n v="1"/>
    <n v="17"/>
    <s v="01-17"/>
    <n v="1"/>
    <x v="1"/>
  </r>
  <r>
    <d v="2015-01-18T00:00:00"/>
    <n v="51"/>
    <n v="58.83"/>
    <n v="58.94"/>
    <n v="42.67"/>
    <s v="15/01/2015"/>
    <x v="2"/>
    <n v="1"/>
    <n v="18"/>
    <s v="01-18"/>
    <n v="1"/>
    <x v="1"/>
  </r>
  <r>
    <d v="2015-01-19T00:00:00"/>
    <n v="56"/>
    <n v="60.38"/>
    <n v="60.5"/>
    <n v="45.07"/>
    <s v="15/01/2015"/>
    <x v="2"/>
    <n v="1"/>
    <n v="19"/>
    <s v="01-19"/>
    <n v="1"/>
    <x v="1"/>
  </r>
  <r>
    <d v="2015-01-20T00:00:00"/>
    <n v="51"/>
    <n v="59.67"/>
    <n v="59.91"/>
    <n v="47.15"/>
    <s v="15/01/2015"/>
    <x v="2"/>
    <n v="1"/>
    <n v="20"/>
    <s v="01-20"/>
    <n v="1"/>
    <x v="1"/>
  </r>
  <r>
    <d v="2015-01-21T00:00:00"/>
    <n v="69"/>
    <n v="61.85"/>
    <n v="61.89"/>
    <n v="38.29"/>
    <s v="15/01/2015"/>
    <x v="2"/>
    <n v="1"/>
    <n v="21"/>
    <s v="01-21"/>
    <n v="0"/>
    <x v="1"/>
  </r>
  <r>
    <d v="2015-01-22T00:00:00"/>
    <n v="54"/>
    <n v="60.49"/>
    <n v="60.96"/>
    <n v="51.12"/>
    <s v="22/01/2015"/>
    <x v="2"/>
    <n v="1"/>
    <n v="22"/>
    <s v="01-22"/>
    <n v="1"/>
    <x v="1"/>
  </r>
  <r>
    <d v="2015-01-23T00:00:00"/>
    <n v="65"/>
    <n v="63.06"/>
    <n v="63.7"/>
    <n v="53.67"/>
    <s v="22/01/2015"/>
    <x v="2"/>
    <n v="1"/>
    <n v="23"/>
    <s v="01-23"/>
    <n v="0"/>
    <x v="1"/>
  </r>
  <r>
    <d v="2015-01-24T00:00:00"/>
    <n v="25"/>
    <n v="57"/>
    <n v="59.12"/>
    <n v="53.04"/>
    <s v="22/01/2015"/>
    <x v="2"/>
    <n v="1"/>
    <n v="24"/>
    <s v="01-24"/>
    <n v="1"/>
    <x v="1"/>
  </r>
  <r>
    <d v="2015-01-25T00:00:00"/>
    <n v="46"/>
    <n v="59.99"/>
    <n v="60"/>
    <n v="31.64"/>
    <s v="22/01/2015"/>
    <x v="2"/>
    <n v="1"/>
    <n v="25"/>
    <s v="01-25"/>
    <n v="1"/>
    <x v="1"/>
  </r>
  <r>
    <d v="2015-01-26T00:00:00"/>
    <n v="47"/>
    <n v="60.27"/>
    <n v="60.46"/>
    <n v="46.77"/>
    <s v="22/01/2015"/>
    <x v="2"/>
    <n v="1"/>
    <n v="26"/>
    <s v="01-26"/>
    <n v="1"/>
    <x v="1"/>
  </r>
  <r>
    <d v="2015-01-27T00:00:00"/>
    <n v="57"/>
    <n v="60.44"/>
    <n v="61.1"/>
    <n v="47.19"/>
    <s v="22/01/2015"/>
    <x v="2"/>
    <n v="1"/>
    <n v="27"/>
    <s v="01-27"/>
    <n v="1"/>
    <x v="1"/>
  </r>
  <r>
    <d v="2015-01-28T00:00:00"/>
    <n v="54"/>
    <n v="58.28"/>
    <n v="59.03"/>
    <n v="47.14"/>
    <s v="22/01/2015"/>
    <x v="2"/>
    <n v="1"/>
    <n v="28"/>
    <s v="01-28"/>
    <n v="1"/>
    <x v="1"/>
  </r>
  <r>
    <d v="2015-01-29T00:00:00"/>
    <n v="62"/>
    <n v="60.45"/>
    <n v="60.57"/>
    <n v="44.89"/>
    <s v="29/01/2015"/>
    <x v="2"/>
    <n v="1"/>
    <n v="29"/>
    <s v="01-29"/>
    <n v="0"/>
    <x v="1"/>
  </r>
  <r>
    <d v="2015-01-30T00:00:00"/>
    <n v="68"/>
    <n v="62.29"/>
    <n v="63.31"/>
    <n v="54.35"/>
    <s v="29/01/2015"/>
    <x v="2"/>
    <n v="1"/>
    <n v="30"/>
    <s v="01-30"/>
    <n v="0"/>
    <x v="1"/>
  </r>
  <r>
    <d v="2015-01-31T00:00:00"/>
    <n v="43"/>
    <n v="58.38"/>
    <n v="59.55"/>
    <n v="52.94"/>
    <s v="29/01/2015"/>
    <x v="2"/>
    <n v="1"/>
    <n v="31"/>
    <s v="01-31"/>
    <n v="1"/>
    <x v="1"/>
  </r>
  <r>
    <d v="2015-02-01T00:00:00"/>
    <n v="33"/>
    <n v="57.62"/>
    <n v="59.2"/>
    <n v="54.05"/>
    <s v="29/01/2015"/>
    <x v="2"/>
    <n v="2"/>
    <n v="1"/>
    <s v="02-01"/>
    <n v="1"/>
    <x v="1"/>
  </r>
  <r>
    <d v="2015-02-02T00:00:00"/>
    <n v="31"/>
    <n v="56.16"/>
    <n v="58.51"/>
    <n v="54.71"/>
    <s v="29/01/2015"/>
    <x v="2"/>
    <n v="2"/>
    <n v="2"/>
    <s v="02-02"/>
    <n v="1"/>
    <x v="1"/>
  </r>
  <r>
    <d v="2015-02-03T00:00:00"/>
    <n v="60"/>
    <n v="59.73"/>
    <n v="60.92"/>
    <n v="46.74"/>
    <s v="29/01/2015"/>
    <x v="2"/>
    <n v="2"/>
    <n v="3"/>
    <s v="02-03"/>
    <n v="0"/>
    <x v="1"/>
  </r>
  <r>
    <d v="2015-02-04T00:00:00"/>
    <n v="30"/>
    <n v="57.23"/>
    <n v="60.91"/>
    <n v="56.64"/>
    <s v="29/01/2015"/>
    <x v="2"/>
    <n v="2"/>
    <n v="4"/>
    <s v="02-04"/>
    <n v="1"/>
    <x v="1"/>
  </r>
  <r>
    <d v="2015-02-05T00:00:00"/>
    <n v="44"/>
    <n v="60.04"/>
    <n v="61.54"/>
    <n v="54.67"/>
    <s v="05/02/2015"/>
    <x v="2"/>
    <n v="2"/>
    <n v="5"/>
    <s v="02-05"/>
    <n v="1"/>
    <x v="1"/>
  </r>
  <r>
    <d v="2015-02-06T00:00:00"/>
    <n v="55"/>
    <n v="58.01"/>
    <n v="59.11"/>
    <n v="49.16"/>
    <s v="05/02/2015"/>
    <x v="2"/>
    <n v="2"/>
    <n v="6"/>
    <s v="02-06"/>
    <n v="1"/>
    <x v="1"/>
  </r>
  <r>
    <d v="2015-02-07T00:00:00"/>
    <n v="17"/>
    <n v="54.63"/>
    <n v="59.93"/>
    <n v="56.87"/>
    <s v="05/02/2015"/>
    <x v="2"/>
    <n v="2"/>
    <n v="7"/>
    <s v="02-07"/>
    <n v="1"/>
    <x v="0"/>
  </r>
  <r>
    <d v="2015-02-08T00:00:00"/>
    <n v="37"/>
    <n v="57.51"/>
    <n v="58.1"/>
    <n v="49.14"/>
    <s v="05/02/2015"/>
    <x v="2"/>
    <n v="2"/>
    <n v="8"/>
    <s v="02-08"/>
    <n v="1"/>
    <x v="1"/>
  </r>
  <r>
    <d v="2015-02-09T00:00:00"/>
    <n v="63"/>
    <n v="58.53"/>
    <n v="58.79"/>
    <n v="46.39"/>
    <s v="05/02/2015"/>
    <x v="2"/>
    <n v="2"/>
    <n v="9"/>
    <s v="02-09"/>
    <n v="0"/>
    <x v="1"/>
  </r>
  <r>
    <d v="2015-02-10T00:00:00"/>
    <n v="50"/>
    <n v="59.2"/>
    <n v="59.44"/>
    <n v="46.86"/>
    <s v="05/02/2015"/>
    <x v="2"/>
    <n v="2"/>
    <n v="10"/>
    <s v="02-10"/>
    <n v="1"/>
    <x v="1"/>
  </r>
  <r>
    <d v="2015-02-11T00:00:00"/>
    <n v="28"/>
    <n v="58.14"/>
    <n v="59.04"/>
    <n v="51.76"/>
    <s v="05/02/2015"/>
    <x v="2"/>
    <n v="2"/>
    <n v="11"/>
    <s v="02-11"/>
    <n v="1"/>
    <x v="1"/>
  </r>
  <r>
    <d v="2015-02-12T00:00:00"/>
    <n v="46"/>
    <n v="58.13"/>
    <n v="58.26"/>
    <n v="43.04"/>
    <s v="12/02/2015"/>
    <x v="2"/>
    <n v="2"/>
    <n v="12"/>
    <s v="02-12"/>
    <n v="1"/>
    <x v="1"/>
  </r>
  <r>
    <d v="2015-02-13T00:00:00"/>
    <n v="53"/>
    <n v="59.79"/>
    <n v="61.6"/>
    <n v="48.19"/>
    <s v="12/02/2015"/>
    <x v="2"/>
    <n v="2"/>
    <n v="13"/>
    <s v="02-13"/>
    <n v="1"/>
    <x v="1"/>
  </r>
  <r>
    <d v="2015-02-14T00:00:00"/>
    <n v="43"/>
    <n v="58.76"/>
    <n v="58.84"/>
    <n v="38.22"/>
    <s v="12/02/2015"/>
    <x v="2"/>
    <n v="2"/>
    <n v="14"/>
    <s v="02-14"/>
    <n v="1"/>
    <x v="1"/>
  </r>
  <r>
    <d v="2015-02-15T00:00:00"/>
    <n v="57"/>
    <n v="59.65"/>
    <n v="60.09"/>
    <n v="49.97"/>
    <s v="12/02/2015"/>
    <x v="2"/>
    <n v="2"/>
    <n v="15"/>
    <s v="02-15"/>
    <n v="1"/>
    <x v="1"/>
  </r>
  <r>
    <d v="2015-02-16T00:00:00"/>
    <n v="68"/>
    <n v="61.76"/>
    <n v="62.2"/>
    <n v="52.07"/>
    <s v="12/02/2015"/>
    <x v="2"/>
    <n v="2"/>
    <n v="16"/>
    <s v="02-16"/>
    <n v="0"/>
    <x v="1"/>
  </r>
  <r>
    <d v="2015-02-17T00:00:00"/>
    <n v="52"/>
    <n v="59.42"/>
    <n v="61.12"/>
    <n v="51.56"/>
    <s v="12/02/2015"/>
    <x v="2"/>
    <n v="2"/>
    <n v="17"/>
    <s v="02-17"/>
    <n v="1"/>
    <x v="1"/>
  </r>
  <r>
    <d v="2015-02-18T00:00:00"/>
    <n v="46"/>
    <n v="59.05"/>
    <n v="59.5"/>
    <n v="45"/>
    <s v="12/02/2015"/>
    <x v="2"/>
    <n v="2"/>
    <n v="18"/>
    <s v="02-18"/>
    <n v="1"/>
    <x v="1"/>
  </r>
  <r>
    <d v="2015-02-19T00:00:00"/>
    <n v="60"/>
    <n v="59.62"/>
    <n v="59.81"/>
    <n v="46.09"/>
    <s v="19/02/2015"/>
    <x v="2"/>
    <n v="2"/>
    <n v="19"/>
    <s v="02-19"/>
    <n v="0"/>
    <x v="1"/>
  </r>
  <r>
    <d v="2015-02-20T00:00:00"/>
    <n v="61"/>
    <n v="59.81"/>
    <n v="59.91"/>
    <n v="43.63"/>
    <s v="19/02/2015"/>
    <x v="2"/>
    <n v="2"/>
    <n v="20"/>
    <s v="02-20"/>
    <n v="0"/>
    <x v="1"/>
  </r>
  <r>
    <d v="2015-02-21T00:00:00"/>
    <n v="49"/>
    <n v="58.96"/>
    <n v="59.01"/>
    <n v="37.409999999999997"/>
    <s v="19/02/2015"/>
    <x v="2"/>
    <n v="2"/>
    <n v="21"/>
    <s v="02-21"/>
    <n v="1"/>
    <x v="1"/>
  </r>
  <r>
    <d v="2015-02-22T00:00:00"/>
    <n v="64"/>
    <n v="61.39"/>
    <n v="63.04"/>
    <n v="51.85"/>
    <s v="19/02/2015"/>
    <x v="2"/>
    <n v="2"/>
    <n v="22"/>
    <s v="02-22"/>
    <n v="0"/>
    <x v="1"/>
  </r>
  <r>
    <d v="2015-02-23T00:00:00"/>
    <n v="62"/>
    <n v="61.28"/>
    <n v="61.65"/>
    <n v="50.79"/>
    <s v="19/02/2015"/>
    <x v="2"/>
    <n v="2"/>
    <n v="23"/>
    <s v="02-23"/>
    <n v="0"/>
    <x v="1"/>
  </r>
  <r>
    <d v="2015-02-24T00:00:00"/>
    <n v="51"/>
    <n v="60.1"/>
    <n v="60.43"/>
    <n v="48.98"/>
    <s v="19/02/2015"/>
    <x v="2"/>
    <n v="2"/>
    <n v="24"/>
    <s v="02-24"/>
    <n v="1"/>
    <x v="1"/>
  </r>
  <r>
    <d v="2015-02-25T00:00:00"/>
    <n v="62"/>
    <n v="61.08"/>
    <n v="61.67"/>
    <n v="52.15"/>
    <s v="19/02/2015"/>
    <x v="2"/>
    <n v="2"/>
    <n v="25"/>
    <s v="02-25"/>
    <n v="0"/>
    <x v="1"/>
  </r>
  <r>
    <d v="2015-02-26T00:00:00"/>
    <n v="53"/>
    <n v="59.34"/>
    <n v="59.53"/>
    <n v="46"/>
    <s v="26/02/2015"/>
    <x v="2"/>
    <n v="2"/>
    <n v="26"/>
    <s v="02-26"/>
    <n v="1"/>
    <x v="1"/>
  </r>
  <r>
    <d v="2015-02-27T00:00:00"/>
    <n v="61"/>
    <n v="60.61"/>
    <n v="60.77"/>
    <n v="46.36"/>
    <s v="26/02/2015"/>
    <x v="2"/>
    <n v="2"/>
    <n v="27"/>
    <s v="02-27"/>
    <n v="0"/>
    <x v="1"/>
  </r>
  <r>
    <d v="2015-02-28T00:00:00"/>
    <n v="44"/>
    <n v="59.36"/>
    <n v="59.65"/>
    <n v="47.8"/>
    <s v="26/02/2015"/>
    <x v="2"/>
    <n v="2"/>
    <n v="28"/>
    <s v="02-28"/>
    <n v="1"/>
    <x v="1"/>
  </r>
  <r>
    <d v="2015-03-01T00:00:00"/>
    <n v="53"/>
    <n v="61.34"/>
    <n v="62.69"/>
    <n v="48.54"/>
    <s v="26/02/2015"/>
    <x v="2"/>
    <n v="3"/>
    <n v="1"/>
    <s v="03-01"/>
    <n v="1"/>
    <x v="1"/>
  </r>
  <r>
    <d v="2015-03-02T00:00:00"/>
    <n v="80"/>
    <n v="64.05"/>
    <n v="64.08"/>
    <n v="43.6"/>
    <s v="26/02/2015"/>
    <x v="2"/>
    <n v="3"/>
    <n v="2"/>
    <s v="03-02"/>
    <n v="0"/>
    <x v="1"/>
  </r>
  <r>
    <d v="2015-03-03T00:00:00"/>
    <n v="73"/>
    <n v="59.91"/>
    <n v="59.94"/>
    <n v="36.9"/>
    <s v="26/02/2015"/>
    <x v="2"/>
    <n v="3"/>
    <n v="3"/>
    <s v="03-03"/>
    <n v="0"/>
    <x v="1"/>
  </r>
  <r>
    <d v="2015-03-04T00:00:00"/>
    <n v="59"/>
    <n v="59.68"/>
    <n v="60.36"/>
    <n v="45.51"/>
    <s v="26/02/2015"/>
    <x v="2"/>
    <n v="3"/>
    <n v="4"/>
    <s v="03-04"/>
    <n v="1"/>
    <x v="1"/>
  </r>
  <r>
    <d v="2015-03-05T00:00:00"/>
    <n v="82"/>
    <n v="61.94"/>
    <n v="63.62"/>
    <n v="50.1"/>
    <s v="05/03/2015"/>
    <x v="2"/>
    <n v="3"/>
    <n v="5"/>
    <s v="03-05"/>
    <n v="0"/>
    <x v="1"/>
  </r>
  <r>
    <d v="2015-03-06T00:00:00"/>
    <n v="67"/>
    <n v="58.79"/>
    <n v="58.96"/>
    <n v="44.84"/>
    <s v="05/03/2015"/>
    <x v="2"/>
    <n v="3"/>
    <n v="6"/>
    <s v="03-06"/>
    <n v="0"/>
    <x v="1"/>
  </r>
  <r>
    <d v="2015-03-07T00:00:00"/>
    <n v="44"/>
    <n v="57.78"/>
    <n v="57.97"/>
    <n v="40.17"/>
    <s v="05/03/2015"/>
    <x v="2"/>
    <n v="3"/>
    <n v="7"/>
    <s v="03-07"/>
    <n v="1"/>
    <x v="1"/>
  </r>
  <r>
    <d v="2015-03-08T00:00:00"/>
    <n v="57"/>
    <n v="58.92"/>
    <n v="60.15"/>
    <n v="45.17"/>
    <s v="05/03/2015"/>
    <x v="2"/>
    <n v="3"/>
    <n v="8"/>
    <s v="03-08"/>
    <n v="1"/>
    <x v="1"/>
  </r>
  <r>
    <d v="2015-03-09T00:00:00"/>
    <n v="61"/>
    <n v="59.93"/>
    <n v="59.95"/>
    <n v="35.82"/>
    <s v="05/03/2015"/>
    <x v="2"/>
    <n v="3"/>
    <n v="9"/>
    <s v="03-09"/>
    <n v="0"/>
    <x v="1"/>
  </r>
  <r>
    <d v="2015-03-10T00:00:00"/>
    <n v="53"/>
    <n v="59.52"/>
    <n v="59.71"/>
    <n v="46"/>
    <s v="05/03/2015"/>
    <x v="2"/>
    <n v="3"/>
    <n v="10"/>
    <s v="03-10"/>
    <n v="1"/>
    <x v="1"/>
  </r>
  <r>
    <d v="2015-03-11T00:00:00"/>
    <n v="64"/>
    <n v="58.69"/>
    <n v="59.2"/>
    <n v="43.23"/>
    <s v="05/03/2015"/>
    <x v="2"/>
    <n v="3"/>
    <n v="11"/>
    <s v="03-11"/>
    <n v="0"/>
    <x v="1"/>
  </r>
  <r>
    <d v="2015-03-12T00:00:00"/>
    <n v="59"/>
    <n v="58.03"/>
    <n v="58.23"/>
    <n v="43.78"/>
    <s v="12/03/2015"/>
    <x v="2"/>
    <n v="3"/>
    <n v="12"/>
    <s v="03-12"/>
    <n v="0"/>
    <x v="1"/>
  </r>
  <r>
    <d v="2015-03-13T00:00:00"/>
    <n v="55"/>
    <n v="57.76"/>
    <n v="58.39"/>
    <n v="49.7"/>
    <s v="12/03/2015"/>
    <x v="2"/>
    <n v="3"/>
    <n v="13"/>
    <s v="03-13"/>
    <n v="1"/>
    <x v="1"/>
  </r>
  <r>
    <d v="2015-03-14T00:00:00"/>
    <n v="52"/>
    <n v="57.57"/>
    <n v="57.87"/>
    <n v="44.04"/>
    <s v="12/03/2015"/>
    <x v="2"/>
    <n v="3"/>
    <n v="14"/>
    <s v="03-14"/>
    <n v="1"/>
    <x v="1"/>
  </r>
  <r>
    <d v="2015-03-15T00:00:00"/>
    <n v="58"/>
    <n v="58.08"/>
    <n v="58.14"/>
    <n v="39.590000000000003"/>
    <s v="12/03/2015"/>
    <x v="2"/>
    <n v="3"/>
    <n v="15"/>
    <s v="03-15"/>
    <n v="1"/>
    <x v="1"/>
  </r>
  <r>
    <d v="2015-03-16T00:00:00"/>
    <n v="70"/>
    <n v="60.54"/>
    <n v="60.61"/>
    <n v="42.85"/>
    <s v="12/03/2015"/>
    <x v="2"/>
    <n v="3"/>
    <n v="16"/>
    <s v="03-16"/>
    <n v="0"/>
    <x v="1"/>
  </r>
  <r>
    <d v="2015-03-17T00:00:00"/>
    <n v="68"/>
    <n v="60.45"/>
    <n v="60.71"/>
    <n v="48.36"/>
    <s v="12/03/2015"/>
    <x v="2"/>
    <n v="3"/>
    <n v="17"/>
    <s v="03-17"/>
    <n v="0"/>
    <x v="1"/>
  </r>
  <r>
    <d v="2015-03-18T00:00:00"/>
    <n v="72"/>
    <n v="60.29"/>
    <n v="60.66"/>
    <n v="47.35"/>
    <s v="12/03/2015"/>
    <x v="2"/>
    <n v="3"/>
    <n v="18"/>
    <s v="03-18"/>
    <n v="0"/>
    <x v="1"/>
  </r>
  <r>
    <d v="2015-03-19T00:00:00"/>
    <n v="67"/>
    <n v="59.31"/>
    <n v="59.42"/>
    <n v="43.43"/>
    <s v="19/03/2015"/>
    <x v="2"/>
    <n v="3"/>
    <n v="19"/>
    <s v="03-19"/>
    <n v="0"/>
    <x v="1"/>
  </r>
  <r>
    <d v="2015-03-20T00:00:00"/>
    <n v="57"/>
    <n v="58.56"/>
    <n v="58.74"/>
    <n v="44.86"/>
    <s v="19/03/2015"/>
    <x v="2"/>
    <n v="3"/>
    <n v="20"/>
    <s v="03-20"/>
    <n v="1"/>
    <x v="1"/>
  </r>
  <r>
    <d v="2015-03-21T00:00:00"/>
    <n v="65"/>
    <n v="60.37"/>
    <n v="60.5"/>
    <n v="40.86"/>
    <s v="19/03/2015"/>
    <x v="2"/>
    <n v="3"/>
    <n v="21"/>
    <s v="03-21"/>
    <n v="0"/>
    <x v="1"/>
  </r>
  <r>
    <d v="2015-03-22T00:00:00"/>
    <n v="60"/>
    <n v="61.21"/>
    <n v="61.22"/>
    <n v="35.53"/>
    <s v="19/03/2015"/>
    <x v="2"/>
    <n v="3"/>
    <n v="22"/>
    <s v="03-22"/>
    <n v="1"/>
    <x v="1"/>
  </r>
  <r>
    <d v="2015-03-23T00:00:00"/>
    <n v="74"/>
    <n v="61.31"/>
    <n v="62.16"/>
    <n v="51.23"/>
    <s v="19/03/2015"/>
    <x v="2"/>
    <n v="3"/>
    <n v="23"/>
    <s v="03-23"/>
    <n v="0"/>
    <x v="1"/>
  </r>
  <r>
    <d v="2015-03-24T00:00:00"/>
    <n v="63"/>
    <n v="59.57"/>
    <n v="59.7"/>
    <n v="44.15"/>
    <s v="19/03/2015"/>
    <x v="2"/>
    <n v="3"/>
    <n v="24"/>
    <s v="03-24"/>
    <n v="0"/>
    <x v="1"/>
  </r>
  <r>
    <d v="2015-03-25T00:00:00"/>
    <n v="96"/>
    <n v="60.47"/>
    <n v="61.1"/>
    <n v="52.12"/>
    <s v="19/03/2015"/>
    <x v="2"/>
    <n v="3"/>
    <n v="25"/>
    <s v="03-25"/>
    <n v="0"/>
    <x v="1"/>
  </r>
  <r>
    <d v="2015-03-26T00:00:00"/>
    <n v="66"/>
    <n v="60.38"/>
    <n v="60.8"/>
    <n v="47.67"/>
    <s v="26/03/2015"/>
    <x v="2"/>
    <n v="3"/>
    <n v="26"/>
    <s v="03-26"/>
    <n v="0"/>
    <x v="1"/>
  </r>
  <r>
    <d v="2015-03-27T00:00:00"/>
    <n v="70"/>
    <n v="61.17"/>
    <n v="61.29"/>
    <n v="44.86"/>
    <s v="26/03/2015"/>
    <x v="2"/>
    <n v="3"/>
    <n v="27"/>
    <s v="03-27"/>
    <n v="0"/>
    <x v="1"/>
  </r>
  <r>
    <d v="2015-03-28T00:00:00"/>
    <n v="47"/>
    <n v="57.74"/>
    <n v="58.51"/>
    <n v="49.88"/>
    <s v="26/03/2015"/>
    <x v="2"/>
    <n v="3"/>
    <n v="28"/>
    <s v="03-28"/>
    <n v="1"/>
    <x v="1"/>
  </r>
  <r>
    <d v="2015-03-29T00:00:00"/>
    <n v="66"/>
    <n v="60.23"/>
    <n v="60.46"/>
    <n v="47.64"/>
    <s v="26/03/2015"/>
    <x v="2"/>
    <n v="3"/>
    <n v="29"/>
    <s v="03-29"/>
    <n v="0"/>
    <x v="1"/>
  </r>
  <r>
    <d v="2015-03-30T00:00:00"/>
    <n v="70"/>
    <n v="62.86"/>
    <n v="63.38"/>
    <n v="53.96"/>
    <s v="26/03/2015"/>
    <x v="2"/>
    <n v="3"/>
    <n v="30"/>
    <s v="03-30"/>
    <n v="0"/>
    <x v="1"/>
  </r>
  <r>
    <d v="2015-03-31T00:00:00"/>
    <n v="65"/>
    <n v="64.81"/>
    <n v="65.19"/>
    <n v="49.41"/>
    <s v="26/03/2015"/>
    <x v="2"/>
    <n v="3"/>
    <n v="31"/>
    <s v="03-31"/>
    <n v="0"/>
    <x v="1"/>
  </r>
  <r>
    <d v="2015-04-01T00:00:00"/>
    <n v="115"/>
    <n v="63.48"/>
    <n v="65.13"/>
    <n v="59.3"/>
    <s v="26/03/2015"/>
    <x v="2"/>
    <n v="4"/>
    <n v="1"/>
    <s v="04-01"/>
    <n v="0"/>
    <x v="1"/>
  </r>
  <r>
    <d v="2015-04-02T00:00:00"/>
    <n v="81"/>
    <n v="61.94"/>
    <n v="62.4"/>
    <n v="50.19"/>
    <s v="02/04/2015"/>
    <x v="2"/>
    <n v="4"/>
    <n v="2"/>
    <s v="04-02"/>
    <n v="0"/>
    <x v="1"/>
  </r>
  <r>
    <d v="2015-04-03T00:00:00"/>
    <n v="77"/>
    <n v="58.87"/>
    <n v="59.06"/>
    <n v="45.23"/>
    <s v="02/04/2015"/>
    <x v="2"/>
    <n v="4"/>
    <n v="3"/>
    <s v="04-03"/>
    <n v="0"/>
    <x v="1"/>
  </r>
  <r>
    <d v="2015-04-04T00:00:00"/>
    <n v="52"/>
    <n v="60.23"/>
    <n v="60.39"/>
    <n v="43.65"/>
    <s v="02/04/2015"/>
    <x v="2"/>
    <n v="4"/>
    <n v="4"/>
    <s v="04-04"/>
    <n v="1"/>
    <x v="1"/>
  </r>
  <r>
    <d v="2015-04-05T00:00:00"/>
    <n v="58"/>
    <n v="60.38"/>
    <n v="60.38"/>
    <n v="29.14"/>
    <s v="02/04/2015"/>
    <x v="2"/>
    <n v="4"/>
    <n v="5"/>
    <s v="04-05"/>
    <n v="1"/>
    <x v="1"/>
  </r>
  <r>
    <d v="2015-04-06T00:00:00"/>
    <n v="47"/>
    <n v="58.26"/>
    <n v="58.58"/>
    <n v="40.79"/>
    <s v="02/04/2015"/>
    <x v="2"/>
    <n v="4"/>
    <n v="6"/>
    <s v="04-06"/>
    <n v="1"/>
    <x v="1"/>
  </r>
  <r>
    <d v="2015-04-07T00:00:00"/>
    <n v="52"/>
    <n v="59.99"/>
    <n v="60.43"/>
    <n v="50.27"/>
    <s v="02/04/2015"/>
    <x v="2"/>
    <n v="4"/>
    <n v="7"/>
    <s v="04-07"/>
    <n v="1"/>
    <x v="1"/>
  </r>
  <r>
    <d v="2015-04-08T00:00:00"/>
    <n v="60"/>
    <n v="58.95"/>
    <n v="59.69"/>
    <n v="47.01"/>
    <s v="02/04/2015"/>
    <x v="2"/>
    <n v="4"/>
    <n v="8"/>
    <s v="04-08"/>
    <n v="0"/>
    <x v="1"/>
  </r>
  <r>
    <d v="2015-04-09T00:00:00"/>
    <n v="62"/>
    <n v="58.97"/>
    <n v="59.01"/>
    <n v="38.42"/>
    <s v="09/04/2015"/>
    <x v="2"/>
    <n v="4"/>
    <n v="9"/>
    <s v="04-09"/>
    <n v="0"/>
    <x v="1"/>
  </r>
  <r>
    <d v="2015-04-10T00:00:00"/>
    <n v="83"/>
    <n v="60.21"/>
    <n v="60.53"/>
    <n v="49.08"/>
    <s v="09/04/2015"/>
    <x v="2"/>
    <n v="4"/>
    <n v="10"/>
    <s v="04-10"/>
    <n v="0"/>
    <x v="1"/>
  </r>
  <r>
    <d v="2015-04-11T00:00:00"/>
    <n v="58"/>
    <n v="59.86"/>
    <n v="59.95"/>
    <n v="40.75"/>
    <s v="09/04/2015"/>
    <x v="2"/>
    <n v="4"/>
    <n v="11"/>
    <s v="04-11"/>
    <n v="1"/>
    <x v="1"/>
  </r>
  <r>
    <d v="2015-04-12T00:00:00"/>
    <n v="58"/>
    <n v="60.91"/>
    <n v="60.93"/>
    <n v="36.840000000000003"/>
    <s v="09/04/2015"/>
    <x v="2"/>
    <n v="4"/>
    <n v="12"/>
    <s v="04-12"/>
    <n v="1"/>
    <x v="1"/>
  </r>
  <r>
    <d v="2015-04-13T00:00:00"/>
    <n v="61"/>
    <n v="60.74"/>
    <n v="60.88"/>
    <n v="45.96"/>
    <s v="09/04/2015"/>
    <x v="2"/>
    <n v="4"/>
    <n v="13"/>
    <s v="04-13"/>
    <n v="0"/>
    <x v="1"/>
  </r>
  <r>
    <d v="2015-04-14T00:00:00"/>
    <n v="67"/>
    <n v="59.28"/>
    <n v="59.41"/>
    <n v="44.13"/>
    <s v="09/04/2015"/>
    <x v="2"/>
    <n v="4"/>
    <n v="14"/>
    <s v="04-14"/>
    <n v="0"/>
    <x v="1"/>
  </r>
  <r>
    <d v="2015-04-15T00:00:00"/>
    <n v="79"/>
    <n v="60.32"/>
    <n v="60.72"/>
    <n v="49.93"/>
    <s v="09/04/2015"/>
    <x v="2"/>
    <n v="4"/>
    <n v="15"/>
    <s v="04-15"/>
    <n v="0"/>
    <x v="1"/>
  </r>
  <r>
    <d v="2015-04-16T00:00:00"/>
    <n v="63"/>
    <n v="59.18"/>
    <n v="59.45"/>
    <n v="45.68"/>
    <s v="16/04/2015"/>
    <x v="2"/>
    <n v="4"/>
    <n v="16"/>
    <s v="04-16"/>
    <n v="0"/>
    <x v="1"/>
  </r>
  <r>
    <d v="2015-04-17T00:00:00"/>
    <n v="71"/>
    <n v="60.44"/>
    <n v="60.58"/>
    <n v="45.6"/>
    <s v="16/04/2015"/>
    <x v="2"/>
    <n v="4"/>
    <n v="17"/>
    <s v="04-17"/>
    <n v="0"/>
    <x v="1"/>
  </r>
  <r>
    <d v="2015-04-18T00:00:00"/>
    <n v="60"/>
    <n v="60.93"/>
    <n v="61.1"/>
    <n v="44.14"/>
    <s v="16/04/2015"/>
    <x v="2"/>
    <n v="4"/>
    <n v="18"/>
    <s v="04-18"/>
    <n v="1"/>
    <x v="1"/>
  </r>
  <r>
    <d v="2015-04-19T00:00:00"/>
    <n v="63"/>
    <n v="59.71"/>
    <n v="59.72"/>
    <n v="33.049999999999997"/>
    <s v="16/04/2015"/>
    <x v="2"/>
    <n v="4"/>
    <n v="19"/>
    <s v="04-19"/>
    <n v="0"/>
    <x v="1"/>
  </r>
  <r>
    <d v="2015-04-20T00:00:00"/>
    <n v="63"/>
    <n v="59.57"/>
    <n v="59.99"/>
    <n v="46.04"/>
    <s v="16/04/2015"/>
    <x v="2"/>
    <n v="4"/>
    <n v="20"/>
    <s v="04-20"/>
    <n v="0"/>
    <x v="1"/>
  </r>
  <r>
    <d v="2015-04-21T00:00:00"/>
    <n v="60"/>
    <n v="59.28"/>
    <n v="60.04"/>
    <n v="47.79"/>
    <s v="16/04/2015"/>
    <x v="2"/>
    <n v="4"/>
    <n v="21"/>
    <s v="04-21"/>
    <n v="0"/>
    <x v="1"/>
  </r>
  <r>
    <d v="2015-04-22T00:00:00"/>
    <n v="67"/>
    <n v="59.36"/>
    <n v="59.72"/>
    <n v="48.17"/>
    <s v="16/04/2015"/>
    <x v="2"/>
    <n v="4"/>
    <n v="22"/>
    <s v="04-22"/>
    <n v="0"/>
    <x v="1"/>
  </r>
  <r>
    <d v="2015-04-23T00:00:00"/>
    <n v="57"/>
    <n v="58.97"/>
    <n v="59.28"/>
    <n v="47.6"/>
    <s v="23/04/2015"/>
    <x v="2"/>
    <n v="4"/>
    <n v="23"/>
    <s v="04-23"/>
    <n v="1"/>
    <x v="1"/>
  </r>
  <r>
    <d v="2015-04-24T00:00:00"/>
    <n v="73"/>
    <n v="61.17"/>
    <n v="61.37"/>
    <n v="46.85"/>
    <s v="23/04/2015"/>
    <x v="2"/>
    <n v="4"/>
    <n v="24"/>
    <s v="04-24"/>
    <n v="0"/>
    <x v="1"/>
  </r>
  <r>
    <d v="2015-04-25T00:00:00"/>
    <n v="68"/>
    <n v="60.59"/>
    <n v="60.66"/>
    <n v="34.03"/>
    <s v="23/04/2015"/>
    <x v="2"/>
    <n v="4"/>
    <n v="25"/>
    <s v="04-25"/>
    <n v="0"/>
    <x v="1"/>
  </r>
  <r>
    <d v="2015-04-26T00:00:00"/>
    <n v="61"/>
    <n v="60.31"/>
    <n v="60.4"/>
    <n v="43.78"/>
    <s v="23/04/2015"/>
    <x v="2"/>
    <n v="4"/>
    <n v="26"/>
    <s v="04-26"/>
    <n v="0"/>
    <x v="1"/>
  </r>
  <r>
    <d v="2015-04-27T00:00:00"/>
    <n v="64"/>
    <n v="60.35"/>
    <n v="60.63"/>
    <n v="48.62"/>
    <s v="23/04/2015"/>
    <x v="2"/>
    <n v="4"/>
    <n v="27"/>
    <s v="04-27"/>
    <n v="0"/>
    <x v="1"/>
  </r>
  <r>
    <d v="2015-04-28T00:00:00"/>
    <n v="70"/>
    <n v="62.53"/>
    <n v="62.66"/>
    <n v="47.57"/>
    <s v="23/04/2015"/>
    <x v="2"/>
    <n v="4"/>
    <n v="28"/>
    <s v="04-28"/>
    <n v="0"/>
    <x v="1"/>
  </r>
  <r>
    <d v="2015-04-29T00:00:00"/>
    <n v="74"/>
    <n v="59.75"/>
    <n v="59.97"/>
    <n v="46.91"/>
    <s v="23/04/2015"/>
    <x v="2"/>
    <n v="4"/>
    <n v="29"/>
    <s v="04-29"/>
    <n v="0"/>
    <x v="1"/>
  </r>
  <r>
    <d v="2015-04-30T00:00:00"/>
    <n v="68"/>
    <n v="60.63"/>
    <n v="60.85"/>
    <n v="47.63"/>
    <s v="30/04/2015"/>
    <x v="2"/>
    <n v="4"/>
    <n v="30"/>
    <s v="04-30"/>
    <n v="0"/>
    <x v="1"/>
  </r>
  <r>
    <d v="2015-05-01T00:00:00"/>
    <n v="57"/>
    <n v="59.23"/>
    <n v="59.37"/>
    <n v="41.45"/>
    <s v="30/04/2015"/>
    <x v="2"/>
    <n v="5"/>
    <n v="1"/>
    <s v="05-01"/>
    <n v="1"/>
    <x v="1"/>
  </r>
  <r>
    <d v="2015-05-02T00:00:00"/>
    <n v="52"/>
    <n v="58.72"/>
    <n v="58.75"/>
    <n v="38.04"/>
    <s v="30/04/2015"/>
    <x v="2"/>
    <n v="5"/>
    <n v="2"/>
    <s v="05-02"/>
    <n v="1"/>
    <x v="1"/>
  </r>
  <r>
    <d v="2015-05-03T00:00:00"/>
    <n v="84"/>
    <n v="61.74"/>
    <n v="61.76"/>
    <n v="39.24"/>
    <s v="30/04/2015"/>
    <x v="2"/>
    <n v="5"/>
    <n v="3"/>
    <s v="05-03"/>
    <n v="0"/>
    <x v="1"/>
  </r>
  <r>
    <d v="2015-05-04T00:00:00"/>
    <n v="74"/>
    <n v="61.07"/>
    <n v="61.15"/>
    <n v="41.37"/>
    <s v="30/04/2015"/>
    <x v="2"/>
    <n v="5"/>
    <n v="4"/>
    <s v="05-04"/>
    <n v="0"/>
    <x v="1"/>
  </r>
  <r>
    <d v="2015-05-05T00:00:00"/>
    <n v="74"/>
    <n v="61.6"/>
    <n v="62.64"/>
    <n v="48.91"/>
    <s v="30/04/2015"/>
    <x v="2"/>
    <n v="5"/>
    <n v="5"/>
    <s v="05-05"/>
    <n v="0"/>
    <x v="1"/>
  </r>
  <r>
    <d v="2015-05-06T00:00:00"/>
    <n v="101"/>
    <n v="62.13"/>
    <n v="62.15"/>
    <n v="39.270000000000003"/>
    <s v="30/04/2015"/>
    <x v="2"/>
    <n v="5"/>
    <n v="6"/>
    <s v="05-06"/>
    <n v="0"/>
    <x v="1"/>
  </r>
  <r>
    <d v="2015-05-07T00:00:00"/>
    <n v="71"/>
    <n v="60.39"/>
    <n v="60.52"/>
    <n v="45.16"/>
    <s v="07/05/2015"/>
    <x v="2"/>
    <n v="5"/>
    <n v="7"/>
    <s v="05-07"/>
    <n v="0"/>
    <x v="1"/>
  </r>
  <r>
    <d v="2015-05-08T00:00:00"/>
    <n v="73"/>
    <n v="60.01"/>
    <n v="60.4"/>
    <n v="49.76"/>
    <s v="07/05/2015"/>
    <x v="2"/>
    <n v="5"/>
    <n v="8"/>
    <s v="05-08"/>
    <n v="0"/>
    <x v="1"/>
  </r>
  <r>
    <d v="2015-05-09T00:00:00"/>
    <n v="62"/>
    <n v="59.22"/>
    <n v="59.67"/>
    <n v="48.45"/>
    <s v="07/05/2015"/>
    <x v="2"/>
    <n v="5"/>
    <n v="9"/>
    <s v="05-09"/>
    <n v="0"/>
    <x v="1"/>
  </r>
  <r>
    <d v="2015-05-10T00:00:00"/>
    <n v="44"/>
    <n v="57.82"/>
    <n v="59.52"/>
    <n v="53.64"/>
    <s v="07/05/2015"/>
    <x v="2"/>
    <n v="5"/>
    <n v="10"/>
    <s v="05-10"/>
    <n v="1"/>
    <x v="1"/>
  </r>
  <r>
    <d v="2015-05-11T00:00:00"/>
    <n v="72"/>
    <n v="60.54"/>
    <n v="60.98"/>
    <n v="44.52"/>
    <s v="07/05/2015"/>
    <x v="2"/>
    <n v="5"/>
    <n v="11"/>
    <s v="05-11"/>
    <n v="0"/>
    <x v="1"/>
  </r>
  <r>
    <d v="2015-05-12T00:00:00"/>
    <n v="65"/>
    <n v="58.75"/>
    <n v="58.78"/>
    <n v="37.4"/>
    <s v="07/05/2015"/>
    <x v="2"/>
    <n v="5"/>
    <n v="12"/>
    <s v="05-12"/>
    <n v="0"/>
    <x v="1"/>
  </r>
  <r>
    <d v="2015-05-13T00:00:00"/>
    <n v="87"/>
    <n v="63.72"/>
    <n v="63.75"/>
    <n v="41.98"/>
    <s v="07/05/2015"/>
    <x v="2"/>
    <n v="5"/>
    <n v="13"/>
    <s v="05-13"/>
    <n v="0"/>
    <x v="1"/>
  </r>
  <r>
    <d v="2015-05-14T00:00:00"/>
    <n v="70"/>
    <n v="59.26"/>
    <n v="59.3"/>
    <n v="39.44"/>
    <s v="14/05/2015"/>
    <x v="2"/>
    <n v="5"/>
    <n v="14"/>
    <s v="05-14"/>
    <n v="0"/>
    <x v="1"/>
  </r>
  <r>
    <d v="2015-05-15T00:00:00"/>
    <n v="94"/>
    <n v="63.26"/>
    <n v="63.42"/>
    <n v="48.76"/>
    <s v="14/05/2015"/>
    <x v="2"/>
    <n v="5"/>
    <n v="15"/>
    <s v="05-15"/>
    <n v="0"/>
    <x v="1"/>
  </r>
  <r>
    <d v="2015-05-16T00:00:00"/>
    <n v="62"/>
    <n v="61.5"/>
    <n v="61.59"/>
    <n v="41.67"/>
    <s v="14/05/2015"/>
    <x v="2"/>
    <n v="5"/>
    <n v="16"/>
    <s v="05-16"/>
    <n v="0"/>
    <x v="1"/>
  </r>
  <r>
    <d v="2015-05-17T00:00:00"/>
    <n v="68"/>
    <n v="60.12"/>
    <n v="60.16"/>
    <n v="39.549999999999997"/>
    <s v="14/05/2015"/>
    <x v="2"/>
    <n v="5"/>
    <n v="17"/>
    <s v="05-17"/>
    <n v="0"/>
    <x v="1"/>
  </r>
  <r>
    <d v="2015-05-18T00:00:00"/>
    <n v="72"/>
    <n v="61.01"/>
    <n v="61.84"/>
    <n v="49.29"/>
    <s v="14/05/2015"/>
    <x v="2"/>
    <n v="5"/>
    <n v="18"/>
    <s v="05-18"/>
    <n v="0"/>
    <x v="1"/>
  </r>
  <r>
    <d v="2015-05-19T00:00:00"/>
    <n v="60"/>
    <n v="59.02"/>
    <n v="59.05"/>
    <n v="37.03"/>
    <s v="14/05/2015"/>
    <x v="2"/>
    <n v="5"/>
    <n v="19"/>
    <s v="05-19"/>
    <n v="0"/>
    <x v="1"/>
  </r>
  <r>
    <d v="2015-05-20T00:00:00"/>
    <n v="104"/>
    <n v="60.53"/>
    <n v="60.93"/>
    <n v="49.5"/>
    <s v="14/05/2015"/>
    <x v="2"/>
    <n v="5"/>
    <n v="20"/>
    <s v="05-20"/>
    <n v="0"/>
    <x v="1"/>
  </r>
  <r>
    <d v="2015-05-21T00:00:00"/>
    <n v="78"/>
    <n v="63.76"/>
    <n v="63.77"/>
    <n v="38.44"/>
    <s v="21/05/2015"/>
    <x v="2"/>
    <n v="5"/>
    <n v="21"/>
    <s v="05-21"/>
    <n v="0"/>
    <x v="1"/>
  </r>
  <r>
    <d v="2015-05-22T00:00:00"/>
    <n v="118"/>
    <n v="65.23"/>
    <n v="65.3"/>
    <n v="46.93"/>
    <s v="21/05/2015"/>
    <x v="2"/>
    <n v="5"/>
    <n v="22"/>
    <s v="05-22"/>
    <n v="0"/>
    <x v="1"/>
  </r>
  <r>
    <d v="2015-05-23T00:00:00"/>
    <n v="74"/>
    <n v="63.35"/>
    <n v="63.4"/>
    <n v="43.96"/>
    <s v="21/05/2015"/>
    <x v="2"/>
    <n v="5"/>
    <n v="23"/>
    <s v="05-23"/>
    <n v="0"/>
    <x v="1"/>
  </r>
  <r>
    <d v="2015-05-24T00:00:00"/>
    <n v="79"/>
    <n v="63.83"/>
    <n v="63.98"/>
    <n v="49.28"/>
    <s v="21/05/2015"/>
    <x v="2"/>
    <n v="5"/>
    <n v="24"/>
    <s v="05-24"/>
    <n v="0"/>
    <x v="1"/>
  </r>
  <r>
    <d v="2015-05-25T00:00:00"/>
    <n v="57"/>
    <n v="60.37"/>
    <n v="60.48"/>
    <n v="44.56"/>
    <s v="21/05/2015"/>
    <x v="2"/>
    <n v="5"/>
    <n v="25"/>
    <s v="05-25"/>
    <n v="1"/>
    <x v="1"/>
  </r>
  <r>
    <d v="2015-05-26T00:00:00"/>
    <n v="81"/>
    <n v="61.77"/>
    <n v="61.78"/>
    <n v="35.590000000000003"/>
    <s v="21/05/2015"/>
    <x v="2"/>
    <n v="5"/>
    <n v="26"/>
    <s v="05-26"/>
    <n v="0"/>
    <x v="1"/>
  </r>
  <r>
    <d v="2015-05-27T00:00:00"/>
    <n v="86"/>
    <n v="60.69"/>
    <n v="60.75"/>
    <n v="42.04"/>
    <s v="21/05/2015"/>
    <x v="2"/>
    <n v="5"/>
    <n v="27"/>
    <s v="05-27"/>
    <n v="0"/>
    <x v="1"/>
  </r>
  <r>
    <d v="2015-05-28T00:00:00"/>
    <n v="76"/>
    <n v="60.86"/>
    <n v="60.94"/>
    <n v="43.27"/>
    <s v="28/05/2015"/>
    <x v="2"/>
    <n v="5"/>
    <n v="28"/>
    <s v="05-28"/>
    <n v="0"/>
    <x v="1"/>
  </r>
  <r>
    <d v="2015-05-29T00:00:00"/>
    <n v="79"/>
    <n v="61.5"/>
    <n v="61.6"/>
    <n v="44.98"/>
    <s v="28/05/2015"/>
    <x v="2"/>
    <n v="5"/>
    <n v="29"/>
    <s v="05-29"/>
    <n v="0"/>
    <x v="1"/>
  </r>
  <r>
    <d v="2015-05-30T00:00:00"/>
    <n v="70"/>
    <n v="60.2"/>
    <n v="60.22"/>
    <n v="36.44"/>
    <s v="28/05/2015"/>
    <x v="2"/>
    <n v="5"/>
    <n v="30"/>
    <s v="05-30"/>
    <n v="0"/>
    <x v="1"/>
  </r>
  <r>
    <d v="2015-05-31T00:00:00"/>
    <n v="71"/>
    <n v="60.42"/>
    <n v="60.49"/>
    <n v="42.51"/>
    <s v="28/05/2015"/>
    <x v="2"/>
    <n v="5"/>
    <n v="31"/>
    <s v="05-31"/>
    <n v="0"/>
    <x v="1"/>
  </r>
  <r>
    <d v="2015-06-01T00:00:00"/>
    <n v="74"/>
    <n v="60.05"/>
    <n v="60.07"/>
    <n v="37.049999999999997"/>
    <s v="28/05/2015"/>
    <x v="2"/>
    <n v="6"/>
    <n v="1"/>
    <s v="06-01"/>
    <n v="0"/>
    <x v="1"/>
  </r>
  <r>
    <d v="2015-06-02T00:00:00"/>
    <n v="74"/>
    <n v="60.94"/>
    <n v="60.96"/>
    <n v="37.83"/>
    <s v="28/05/2015"/>
    <x v="2"/>
    <n v="6"/>
    <n v="2"/>
    <s v="06-02"/>
    <n v="0"/>
    <x v="1"/>
  </r>
  <r>
    <d v="2015-06-03T00:00:00"/>
    <n v="77"/>
    <n v="60.88"/>
    <n v="60.89"/>
    <n v="35.450000000000003"/>
    <s v="28/05/2015"/>
    <x v="2"/>
    <n v="6"/>
    <n v="3"/>
    <s v="06-03"/>
    <n v="0"/>
    <x v="1"/>
  </r>
  <r>
    <d v="2015-06-11T00:00:00"/>
    <n v="71"/>
    <n v="61.05"/>
    <n v="61.13"/>
    <n v="43.8"/>
    <s v="11/06/2015"/>
    <x v="2"/>
    <n v="6"/>
    <n v="11"/>
    <s v="06-11"/>
    <n v="0"/>
    <x v="1"/>
  </r>
  <r>
    <d v="2015-06-12T00:00:00"/>
    <n v="74"/>
    <n v="60.39"/>
    <n v="60.44"/>
    <n v="41.15"/>
    <s v="11/06/2015"/>
    <x v="2"/>
    <n v="6"/>
    <n v="12"/>
    <s v="06-12"/>
    <n v="0"/>
    <x v="1"/>
  </r>
  <r>
    <d v="2015-06-13T00:00:00"/>
    <n v="66"/>
    <n v="60.26"/>
    <n v="60.42"/>
    <n v="43.99"/>
    <s v="11/06/2015"/>
    <x v="2"/>
    <n v="6"/>
    <n v="13"/>
    <s v="06-13"/>
    <n v="0"/>
    <x v="1"/>
  </r>
  <r>
    <d v="2015-06-14T00:00:00"/>
    <n v="81"/>
    <n v="62.36"/>
    <n v="62.41"/>
    <n v="40.68"/>
    <s v="11/06/2015"/>
    <x v="2"/>
    <n v="6"/>
    <n v="14"/>
    <s v="06-14"/>
    <n v="0"/>
    <x v="1"/>
  </r>
  <r>
    <d v="2015-06-15T00:00:00"/>
    <n v="70"/>
    <n v="62.17"/>
    <n v="62.42"/>
    <n v="49.85"/>
    <s v="11/06/2015"/>
    <x v="2"/>
    <n v="6"/>
    <n v="15"/>
    <s v="06-15"/>
    <n v="0"/>
    <x v="1"/>
  </r>
  <r>
    <d v="2015-06-16T00:00:00"/>
    <n v="66"/>
    <n v="59.96"/>
    <n v="60.3"/>
    <n v="49.02"/>
    <s v="11/06/2015"/>
    <x v="2"/>
    <n v="6"/>
    <n v="16"/>
    <s v="06-16"/>
    <n v="0"/>
    <x v="1"/>
  </r>
  <r>
    <d v="2015-06-17T00:00:00"/>
    <n v="91"/>
    <n v="61.45"/>
    <n v="61.5"/>
    <n v="42.06"/>
    <s v="11/06/2015"/>
    <x v="2"/>
    <n v="6"/>
    <n v="17"/>
    <s v="06-17"/>
    <n v="0"/>
    <x v="1"/>
  </r>
  <r>
    <d v="2015-06-18T00:00:00"/>
    <n v="74"/>
    <n v="60.27"/>
    <n v="60.29"/>
    <n v="37.97"/>
    <s v="18/06/2015"/>
    <x v="2"/>
    <n v="6"/>
    <n v="18"/>
    <s v="06-18"/>
    <n v="0"/>
    <x v="1"/>
  </r>
  <r>
    <d v="2015-06-19T00:00:00"/>
    <n v="85"/>
    <n v="61.87"/>
    <n v="61.93"/>
    <n v="42.74"/>
    <s v="18/06/2015"/>
    <x v="2"/>
    <n v="6"/>
    <n v="19"/>
    <s v="06-19"/>
    <n v="0"/>
    <x v="1"/>
  </r>
  <r>
    <d v="2015-06-20T00:00:00"/>
    <n v="75"/>
    <n v="60.54"/>
    <n v="60.67"/>
    <n v="44.65"/>
    <s v="18/06/2015"/>
    <x v="2"/>
    <n v="6"/>
    <n v="20"/>
    <s v="06-20"/>
    <n v="0"/>
    <x v="1"/>
  </r>
  <r>
    <d v="2015-06-21T00:00:00"/>
    <n v="84"/>
    <n v="62.05"/>
    <n v="62.06"/>
    <n v="35.47"/>
    <s v="18/06/2015"/>
    <x v="2"/>
    <n v="6"/>
    <n v="21"/>
    <s v="06-21"/>
    <n v="0"/>
    <x v="1"/>
  </r>
  <r>
    <d v="2015-06-22T00:00:00"/>
    <n v="74"/>
    <n v="61.71"/>
    <n v="61.73"/>
    <n v="34.67"/>
    <s v="18/06/2015"/>
    <x v="2"/>
    <n v="6"/>
    <n v="22"/>
    <s v="06-22"/>
    <n v="0"/>
    <x v="1"/>
  </r>
  <r>
    <d v="2015-06-23T00:00:00"/>
    <n v="76"/>
    <n v="60.75"/>
    <n v="60.82"/>
    <n v="43.13"/>
    <s v="18/06/2015"/>
    <x v="2"/>
    <n v="6"/>
    <n v="23"/>
    <s v="06-23"/>
    <n v="0"/>
    <x v="1"/>
  </r>
  <r>
    <d v="2015-06-24T00:00:00"/>
    <n v="71"/>
    <n v="61.91"/>
    <n v="62.05"/>
    <n v="46.05"/>
    <s v="18/06/2015"/>
    <x v="2"/>
    <n v="6"/>
    <n v="24"/>
    <s v="06-24"/>
    <n v="0"/>
    <x v="1"/>
  </r>
  <r>
    <d v="2015-06-25T00:00:00"/>
    <n v="74"/>
    <n v="60.77"/>
    <n v="60.8"/>
    <n v="39.19"/>
    <s v="25/06/2015"/>
    <x v="2"/>
    <n v="6"/>
    <n v="25"/>
    <s v="06-25"/>
    <n v="0"/>
    <x v="1"/>
  </r>
  <r>
    <d v="2015-06-26T00:00:00"/>
    <n v="88"/>
    <n v="61.58"/>
    <n v="61.59"/>
    <n v="36.049999999999997"/>
    <s v="25/06/2015"/>
    <x v="2"/>
    <n v="6"/>
    <n v="26"/>
    <s v="06-26"/>
    <n v="0"/>
    <x v="1"/>
  </r>
  <r>
    <d v="2015-06-27T00:00:00"/>
    <n v="69"/>
    <n v="61.27"/>
    <n v="61.32"/>
    <n v="36.4"/>
    <s v="25/06/2015"/>
    <x v="2"/>
    <n v="6"/>
    <n v="27"/>
    <s v="06-27"/>
    <n v="0"/>
    <x v="1"/>
  </r>
  <r>
    <d v="2015-06-28T00:00:00"/>
    <n v="79"/>
    <n v="62.06"/>
    <n v="62.08"/>
    <n v="38.51"/>
    <s v="25/06/2015"/>
    <x v="2"/>
    <n v="6"/>
    <n v="28"/>
    <s v="06-28"/>
    <n v="0"/>
    <x v="1"/>
  </r>
  <r>
    <d v="2015-06-29T00:00:00"/>
    <n v="71"/>
    <n v="60.17"/>
    <n v="60.43"/>
    <n v="48.14"/>
    <s v="25/06/2015"/>
    <x v="2"/>
    <n v="6"/>
    <n v="29"/>
    <s v="06-29"/>
    <n v="0"/>
    <x v="1"/>
  </r>
  <r>
    <d v="2015-06-30T00:00:00"/>
    <n v="72"/>
    <n v="60.48"/>
    <n v="60.49"/>
    <n v="32.049999999999997"/>
    <s v="25/06/2015"/>
    <x v="2"/>
    <n v="6"/>
    <n v="30"/>
    <s v="06-30"/>
    <n v="0"/>
    <x v="1"/>
  </r>
  <r>
    <d v="2015-07-01T00:00:00"/>
    <n v="65"/>
    <n v="60.33"/>
    <n v="60.55"/>
    <n v="47.58"/>
    <s v="25/06/2015"/>
    <x v="2"/>
    <n v="7"/>
    <n v="1"/>
    <s v="07-01"/>
    <n v="0"/>
    <x v="1"/>
  </r>
  <r>
    <d v="2015-07-02T00:00:00"/>
    <n v="70"/>
    <n v="60.67"/>
    <n v="60.82"/>
    <n v="45.97"/>
    <s v="02/07/2015"/>
    <x v="2"/>
    <n v="7"/>
    <n v="2"/>
    <s v="07-02"/>
    <n v="0"/>
    <x v="1"/>
  </r>
  <r>
    <d v="2015-07-03T00:00:00"/>
    <n v="87"/>
    <n v="61.18"/>
    <n v="61.3"/>
    <n v="45.66"/>
    <s v="02/07/2015"/>
    <x v="2"/>
    <n v="7"/>
    <n v="3"/>
    <s v="07-03"/>
    <n v="0"/>
    <x v="1"/>
  </r>
  <r>
    <d v="2015-07-04T00:00:00"/>
    <n v="69"/>
    <n v="60.96"/>
    <n v="61.06"/>
    <n v="44.67"/>
    <s v="02/07/2015"/>
    <x v="2"/>
    <n v="7"/>
    <n v="4"/>
    <s v="07-04"/>
    <n v="0"/>
    <x v="1"/>
  </r>
  <r>
    <d v="2015-07-05T00:00:00"/>
    <n v="73"/>
    <n v="60.87"/>
    <n v="60.88"/>
    <n v="33.880000000000003"/>
    <s v="02/07/2015"/>
    <x v="2"/>
    <n v="7"/>
    <n v="5"/>
    <s v="07-05"/>
    <n v="0"/>
    <x v="1"/>
  </r>
  <r>
    <d v="2015-07-06T00:00:00"/>
    <n v="74"/>
    <n v="60.65"/>
    <n v="60.71"/>
    <n v="41.85"/>
    <s v="02/07/2015"/>
    <x v="2"/>
    <n v="7"/>
    <n v="6"/>
    <s v="07-06"/>
    <n v="0"/>
    <x v="1"/>
  </r>
  <r>
    <d v="2015-07-07T00:00:00"/>
    <n v="84"/>
    <n v="61.43"/>
    <n v="61.53"/>
    <n v="44.76"/>
    <s v="02/07/2015"/>
    <x v="2"/>
    <n v="7"/>
    <n v="7"/>
    <s v="07-07"/>
    <n v="0"/>
    <x v="1"/>
  </r>
  <r>
    <d v="2015-07-08T00:00:00"/>
    <n v="67"/>
    <n v="60.81"/>
    <n v="61.25"/>
    <n v="51.11"/>
    <s v="02/07/2015"/>
    <x v="2"/>
    <n v="7"/>
    <n v="8"/>
    <s v="07-08"/>
    <n v="0"/>
    <x v="1"/>
  </r>
  <r>
    <d v="2015-07-09T00:00:00"/>
    <n v="83"/>
    <n v="59.83"/>
    <n v="60.02"/>
    <n v="46.44"/>
    <s v="09/07/2015"/>
    <x v="2"/>
    <n v="7"/>
    <n v="9"/>
    <s v="07-09"/>
    <n v="0"/>
    <x v="1"/>
  </r>
  <r>
    <d v="2015-07-10T00:00:00"/>
    <n v="87"/>
    <n v="60.84"/>
    <n v="61.03"/>
    <n v="46.93"/>
    <s v="09/07/2015"/>
    <x v="2"/>
    <n v="7"/>
    <n v="10"/>
    <s v="07-10"/>
    <n v="0"/>
    <x v="1"/>
  </r>
  <r>
    <d v="2015-07-11T00:00:00"/>
    <n v="76"/>
    <n v="61.91"/>
    <n v="61.93"/>
    <n v="38.68"/>
    <s v="09/07/2015"/>
    <x v="2"/>
    <n v="7"/>
    <n v="11"/>
    <s v="07-11"/>
    <n v="0"/>
    <x v="1"/>
  </r>
  <r>
    <d v="2015-07-12T00:00:00"/>
    <n v="68"/>
    <n v="61.28"/>
    <n v="61.34"/>
    <n v="42.94"/>
    <s v="09/07/2015"/>
    <x v="2"/>
    <n v="7"/>
    <n v="12"/>
    <s v="07-12"/>
    <n v="0"/>
    <x v="1"/>
  </r>
  <r>
    <d v="2015-07-13T00:00:00"/>
    <n v="87"/>
    <n v="63.78"/>
    <n v="64.53"/>
    <n v="52.75"/>
    <s v="09/07/2015"/>
    <x v="2"/>
    <n v="7"/>
    <n v="13"/>
    <s v="07-13"/>
    <n v="0"/>
    <x v="1"/>
  </r>
  <r>
    <d v="2015-07-14T00:00:00"/>
    <n v="45"/>
    <n v="59.39"/>
    <n v="60.19"/>
    <n v="52.45"/>
    <s v="09/07/2015"/>
    <x v="2"/>
    <n v="7"/>
    <n v="14"/>
    <s v="07-14"/>
    <n v="1"/>
    <x v="1"/>
  </r>
  <r>
    <d v="2015-07-15T00:00:00"/>
    <n v="79"/>
    <n v="61.02"/>
    <n v="61.51"/>
    <n v="50.84"/>
    <s v="09/07/2015"/>
    <x v="2"/>
    <n v="7"/>
    <n v="15"/>
    <s v="07-15"/>
    <n v="0"/>
    <x v="1"/>
  </r>
  <r>
    <d v="2015-07-16T00:00:00"/>
    <n v="79"/>
    <n v="61.03"/>
    <n v="61.72"/>
    <n v="53.36"/>
    <s v="16/07/2015"/>
    <x v="2"/>
    <n v="7"/>
    <n v="16"/>
    <s v="07-16"/>
    <n v="0"/>
    <x v="1"/>
  </r>
  <r>
    <d v="2015-07-17T00:00:00"/>
    <n v="111"/>
    <n v="61.64"/>
    <n v="61.85"/>
    <n v="48.51"/>
    <s v="16/07/2015"/>
    <x v="2"/>
    <n v="7"/>
    <n v="17"/>
    <s v="07-17"/>
    <n v="0"/>
    <x v="1"/>
  </r>
  <r>
    <d v="2015-07-18T00:00:00"/>
    <n v="63"/>
    <n v="61.73"/>
    <n v="62.46"/>
    <n v="54.13"/>
    <s v="16/07/2015"/>
    <x v="2"/>
    <n v="7"/>
    <n v="18"/>
    <s v="07-18"/>
    <n v="0"/>
    <x v="1"/>
  </r>
  <r>
    <d v="2015-07-19T00:00:00"/>
    <n v="79"/>
    <n v="61.51"/>
    <n v="61.56"/>
    <n v="42.19"/>
    <s v="16/07/2015"/>
    <x v="2"/>
    <n v="7"/>
    <n v="19"/>
    <s v="07-19"/>
    <n v="0"/>
    <x v="1"/>
  </r>
  <r>
    <d v="2015-07-20T00:00:00"/>
    <n v="77"/>
    <n v="61.67"/>
    <n v="61.76"/>
    <n v="44.63"/>
    <s v="16/07/2015"/>
    <x v="2"/>
    <n v="7"/>
    <n v="20"/>
    <s v="07-20"/>
    <n v="0"/>
    <x v="1"/>
  </r>
  <r>
    <d v="2015-07-21T00:00:00"/>
    <n v="73"/>
    <n v="61.33"/>
    <n v="61.67"/>
    <n v="50.46"/>
    <s v="16/07/2015"/>
    <x v="2"/>
    <n v="7"/>
    <n v="21"/>
    <s v="07-21"/>
    <n v="0"/>
    <x v="1"/>
  </r>
  <r>
    <d v="2015-07-22T00:00:00"/>
    <n v="94"/>
    <n v="64.12"/>
    <n v="64.489999999999995"/>
    <n v="44.61"/>
    <s v="16/07/2015"/>
    <x v="2"/>
    <n v="7"/>
    <n v="22"/>
    <s v="07-22"/>
    <n v="0"/>
    <x v="1"/>
  </r>
  <r>
    <d v="2015-07-23T00:00:00"/>
    <n v="71"/>
    <n v="60.44"/>
    <n v="60.67"/>
    <n v="47.72"/>
    <s v="23/07/2015"/>
    <x v="2"/>
    <n v="7"/>
    <n v="23"/>
    <s v="07-23"/>
    <n v="0"/>
    <x v="1"/>
  </r>
  <r>
    <d v="2015-07-24T00:00:00"/>
    <n v="69"/>
    <n v="61.01"/>
    <n v="61.6"/>
    <n v="52.66"/>
    <s v="23/07/2015"/>
    <x v="2"/>
    <n v="7"/>
    <n v="24"/>
    <s v="07-24"/>
    <n v="0"/>
    <x v="1"/>
  </r>
  <r>
    <d v="2015-07-25T00:00:00"/>
    <n v="71"/>
    <n v="60.33"/>
    <n v="62.04"/>
    <n v="53.27"/>
    <s v="23/07/2015"/>
    <x v="2"/>
    <n v="7"/>
    <n v="25"/>
    <s v="07-25"/>
    <n v="0"/>
    <x v="1"/>
  </r>
  <r>
    <d v="2015-07-26T00:00:00"/>
    <n v="73"/>
    <n v="60.86"/>
    <n v="61.14"/>
    <n v="49.12"/>
    <s v="23/07/2015"/>
    <x v="2"/>
    <n v="7"/>
    <n v="26"/>
    <s v="07-26"/>
    <n v="0"/>
    <x v="1"/>
  </r>
  <r>
    <d v="2015-07-27T00:00:00"/>
    <n v="83"/>
    <n v="62.66"/>
    <n v="63.18"/>
    <n v="48.67"/>
    <s v="23/07/2015"/>
    <x v="2"/>
    <n v="7"/>
    <n v="27"/>
    <s v="07-27"/>
    <n v="0"/>
    <x v="1"/>
  </r>
  <r>
    <d v="2015-07-28T00:00:00"/>
    <n v="75"/>
    <n v="62.35"/>
    <n v="62.41"/>
    <n v="43.98"/>
    <s v="23/07/2015"/>
    <x v="2"/>
    <n v="7"/>
    <n v="28"/>
    <s v="07-28"/>
    <n v="0"/>
    <x v="1"/>
  </r>
  <r>
    <d v="2015-07-29T00:00:00"/>
    <n v="77"/>
    <n v="60.91"/>
    <n v="62"/>
    <n v="51.7"/>
    <s v="23/07/2015"/>
    <x v="2"/>
    <n v="7"/>
    <n v="29"/>
    <s v="07-29"/>
    <n v="0"/>
    <x v="1"/>
  </r>
  <r>
    <d v="2015-07-30T00:00:00"/>
    <n v="72"/>
    <n v="62.44"/>
    <n v="62.62"/>
    <n v="48.78"/>
    <s v="30/07/2015"/>
    <x v="2"/>
    <n v="7"/>
    <n v="30"/>
    <s v="07-30"/>
    <n v="0"/>
    <x v="1"/>
  </r>
  <r>
    <d v="2015-07-31T00:00:00"/>
    <n v="77"/>
    <n v="61.32"/>
    <n v="61.35"/>
    <n v="40.409999999999997"/>
    <s v="30/07/2015"/>
    <x v="2"/>
    <n v="7"/>
    <n v="31"/>
    <s v="07-31"/>
    <n v="0"/>
    <x v="1"/>
  </r>
  <r>
    <d v="2015-08-01T00:00:00"/>
    <n v="78"/>
    <n v="64.290000000000006"/>
    <n v="64.75"/>
    <n v="45.24"/>
    <s v="30/07/2015"/>
    <x v="2"/>
    <n v="8"/>
    <n v="1"/>
    <s v="08-01"/>
    <n v="0"/>
    <x v="1"/>
  </r>
  <r>
    <d v="2015-08-02T00:00:00"/>
    <n v="83"/>
    <n v="63.11"/>
    <n v="63.24"/>
    <n v="48.01"/>
    <s v="30/07/2015"/>
    <x v="2"/>
    <n v="8"/>
    <n v="2"/>
    <s v="08-02"/>
    <n v="0"/>
    <x v="1"/>
  </r>
  <r>
    <d v="2015-08-03T00:00:00"/>
    <n v="71"/>
    <n v="62.65"/>
    <n v="62.66"/>
    <n v="32.71"/>
    <s v="30/07/2015"/>
    <x v="2"/>
    <n v="8"/>
    <n v="3"/>
    <s v="08-03"/>
    <n v="0"/>
    <x v="1"/>
  </r>
  <r>
    <d v="2015-08-04T00:00:00"/>
    <n v="56"/>
    <n v="60.67"/>
    <n v="60.7"/>
    <n v="39.450000000000003"/>
    <s v="30/07/2015"/>
    <x v="2"/>
    <n v="8"/>
    <n v="4"/>
    <s v="08-04"/>
    <n v="1"/>
    <x v="1"/>
  </r>
  <r>
    <d v="2015-08-05T00:00:00"/>
    <n v="76"/>
    <n v="62.28"/>
    <n v="62.44"/>
    <n v="46.94"/>
    <s v="30/07/2015"/>
    <x v="2"/>
    <n v="8"/>
    <n v="5"/>
    <s v="08-05"/>
    <n v="0"/>
    <x v="1"/>
  </r>
  <r>
    <d v="2015-08-06T00:00:00"/>
    <n v="60"/>
    <n v="61.26"/>
    <n v="61.3"/>
    <n v="40.950000000000003"/>
    <s v="06/08/2015"/>
    <x v="2"/>
    <n v="8"/>
    <n v="6"/>
    <s v="08-06"/>
    <n v="1"/>
    <x v="1"/>
  </r>
  <r>
    <d v="2015-08-07T00:00:00"/>
    <n v="71"/>
    <n v="62.3"/>
    <n v="62.44"/>
    <n v="47.61"/>
    <s v="06/08/2015"/>
    <x v="2"/>
    <n v="8"/>
    <n v="7"/>
    <s v="08-07"/>
    <n v="0"/>
    <x v="1"/>
  </r>
  <r>
    <d v="2015-08-08T00:00:00"/>
    <n v="70"/>
    <n v="62.35"/>
    <n v="62.41"/>
    <n v="42.47"/>
    <s v="06/08/2015"/>
    <x v="2"/>
    <n v="8"/>
    <n v="8"/>
    <s v="08-08"/>
    <n v="0"/>
    <x v="1"/>
  </r>
  <r>
    <d v="2015-08-09T00:00:00"/>
    <n v="84"/>
    <n v="61.89"/>
    <n v="61.94"/>
    <n v="43.23"/>
    <s v="06/08/2015"/>
    <x v="2"/>
    <n v="8"/>
    <n v="9"/>
    <s v="08-09"/>
    <n v="0"/>
    <x v="1"/>
  </r>
  <r>
    <d v="2015-08-10T00:00:00"/>
    <n v="66"/>
    <n v="61.98"/>
    <n v="62.07"/>
    <n v="45.55"/>
    <s v="06/08/2015"/>
    <x v="2"/>
    <n v="8"/>
    <n v="10"/>
    <s v="08-10"/>
    <n v="0"/>
    <x v="1"/>
  </r>
  <r>
    <d v="2015-08-11T00:00:00"/>
    <n v="70"/>
    <n v="60.36"/>
    <n v="60.54"/>
    <n v="46.55"/>
    <s v="06/08/2015"/>
    <x v="2"/>
    <n v="8"/>
    <n v="11"/>
    <s v="08-11"/>
    <n v="0"/>
    <x v="1"/>
  </r>
  <r>
    <d v="2015-08-12T00:00:00"/>
    <n v="71"/>
    <n v="62.09"/>
    <n v="63.08"/>
    <n v="49.24"/>
    <s v="06/08/2015"/>
    <x v="2"/>
    <n v="8"/>
    <n v="12"/>
    <s v="08-12"/>
    <n v="0"/>
    <x v="1"/>
  </r>
  <r>
    <d v="2015-08-13T00:00:00"/>
    <n v="56"/>
    <n v="59.78"/>
    <n v="59.78"/>
    <n v="0"/>
    <s v="13/08/2015"/>
    <x v="2"/>
    <n v="8"/>
    <n v="13"/>
    <s v="08-13"/>
    <n v="1"/>
    <x v="1"/>
  </r>
  <r>
    <d v="2015-08-14T00:00:00"/>
    <n v="76"/>
    <n v="62.53"/>
    <n v="62.57"/>
    <n v="42.24"/>
    <s v="13/08/2015"/>
    <x v="2"/>
    <n v="8"/>
    <n v="14"/>
    <s v="08-14"/>
    <n v="0"/>
    <x v="1"/>
  </r>
  <r>
    <d v="2015-08-15T00:00:00"/>
    <n v="68"/>
    <n v="60.3"/>
    <n v="60.38"/>
    <n v="42.66"/>
    <s v="13/08/2015"/>
    <x v="2"/>
    <n v="8"/>
    <n v="15"/>
    <s v="08-15"/>
    <n v="0"/>
    <x v="1"/>
  </r>
  <r>
    <d v="2015-08-16T00:00:00"/>
    <n v="78"/>
    <n v="61.91"/>
    <n v="61.95"/>
    <n v="41.39"/>
    <s v="13/08/2015"/>
    <x v="2"/>
    <n v="8"/>
    <n v="16"/>
    <s v="08-16"/>
    <n v="0"/>
    <x v="1"/>
  </r>
  <r>
    <d v="2015-08-17T00:00:00"/>
    <n v="81"/>
    <n v="63.64"/>
    <n v="63.65"/>
    <n v="34.1"/>
    <s v="13/08/2015"/>
    <x v="2"/>
    <n v="8"/>
    <n v="17"/>
    <s v="08-17"/>
    <n v="0"/>
    <x v="1"/>
  </r>
  <r>
    <d v="2015-08-18T00:00:00"/>
    <n v="56"/>
    <n v="59.7"/>
    <n v="59.96"/>
    <n v="44.7"/>
    <s v="13/08/2015"/>
    <x v="2"/>
    <n v="8"/>
    <n v="18"/>
    <s v="08-18"/>
    <n v="1"/>
    <x v="1"/>
  </r>
  <r>
    <d v="2015-08-19T00:00:00"/>
    <n v="82"/>
    <n v="63.91"/>
    <n v="63.97"/>
    <n v="42.83"/>
    <s v="13/08/2015"/>
    <x v="2"/>
    <n v="8"/>
    <n v="19"/>
    <s v="08-19"/>
    <n v="0"/>
    <x v="1"/>
  </r>
  <r>
    <d v="2015-08-20T00:00:00"/>
    <n v="65"/>
    <n v="59.97"/>
    <n v="60.32"/>
    <n v="49.31"/>
    <s v="20/08/2015"/>
    <x v="2"/>
    <n v="8"/>
    <n v="20"/>
    <s v="08-20"/>
    <n v="0"/>
    <x v="1"/>
  </r>
  <r>
    <d v="2015-08-21T00:00:00"/>
    <n v="65"/>
    <n v="61.52"/>
    <n v="61.52"/>
    <n v="33.04"/>
    <s v="20/08/2015"/>
    <x v="2"/>
    <n v="8"/>
    <n v="21"/>
    <s v="08-21"/>
    <n v="0"/>
    <x v="1"/>
  </r>
  <r>
    <d v="2015-08-22T00:00:00"/>
    <n v="70"/>
    <n v="61.49"/>
    <n v="61.87"/>
    <n v="49.62"/>
    <s v="20/08/2015"/>
    <x v="2"/>
    <n v="8"/>
    <n v="22"/>
    <s v="08-22"/>
    <n v="0"/>
    <x v="1"/>
  </r>
  <r>
    <d v="2015-08-23T00:00:00"/>
    <n v="65"/>
    <n v="60.73"/>
    <n v="60.81"/>
    <n v="43.33"/>
    <s v="20/08/2015"/>
    <x v="2"/>
    <n v="8"/>
    <n v="23"/>
    <s v="08-23"/>
    <n v="0"/>
    <x v="1"/>
  </r>
  <r>
    <d v="2015-08-24T00:00:00"/>
    <n v="64"/>
    <n v="60.22"/>
    <n v="60.52"/>
    <n v="47.61"/>
    <s v="20/08/2015"/>
    <x v="2"/>
    <n v="8"/>
    <n v="24"/>
    <s v="08-24"/>
    <n v="0"/>
    <x v="1"/>
  </r>
  <r>
    <d v="2015-08-25T00:00:00"/>
    <n v="59"/>
    <n v="62.51"/>
    <n v="62.89"/>
    <n v="52.11"/>
    <s v="20/08/2015"/>
    <x v="2"/>
    <n v="8"/>
    <n v="25"/>
    <s v="08-25"/>
    <n v="1"/>
    <x v="1"/>
  </r>
  <r>
    <d v="2015-08-26T00:00:00"/>
    <n v="82"/>
    <n v="61.04"/>
    <n v="61.57"/>
    <n v="47.53"/>
    <s v="20/08/2015"/>
    <x v="2"/>
    <n v="8"/>
    <n v="26"/>
    <s v="08-26"/>
    <n v="0"/>
    <x v="1"/>
  </r>
  <r>
    <d v="2015-08-27T00:00:00"/>
    <n v="61"/>
    <n v="60.24"/>
    <n v="60.44"/>
    <n v="47.01"/>
    <s v="27/08/2015"/>
    <x v="2"/>
    <n v="8"/>
    <n v="27"/>
    <s v="08-27"/>
    <n v="0"/>
    <x v="1"/>
  </r>
  <r>
    <d v="2015-08-28T00:00:00"/>
    <n v="62"/>
    <n v="59.58"/>
    <n v="59.91"/>
    <n v="47.03"/>
    <s v="27/08/2015"/>
    <x v="2"/>
    <n v="8"/>
    <n v="28"/>
    <s v="08-28"/>
    <n v="0"/>
    <x v="1"/>
  </r>
  <r>
    <d v="2015-08-29T00:00:00"/>
    <n v="80"/>
    <n v="61.84"/>
    <n v="61.85"/>
    <n v="35.04"/>
    <s v="27/08/2015"/>
    <x v="2"/>
    <n v="8"/>
    <n v="29"/>
    <s v="08-29"/>
    <n v="0"/>
    <x v="1"/>
  </r>
  <r>
    <d v="2015-08-30T00:00:00"/>
    <n v="67"/>
    <n v="61.84"/>
    <n v="61.9"/>
    <n v="43.42"/>
    <s v="27/08/2015"/>
    <x v="2"/>
    <n v="8"/>
    <n v="30"/>
    <s v="08-30"/>
    <n v="0"/>
    <x v="1"/>
  </r>
  <r>
    <d v="2015-08-31T00:00:00"/>
    <n v="67"/>
    <n v="59.98"/>
    <n v="60.73"/>
    <n v="48.62"/>
    <s v="27/08/2015"/>
    <x v="2"/>
    <n v="8"/>
    <n v="31"/>
    <s v="08-31"/>
    <n v="0"/>
    <x v="1"/>
  </r>
  <r>
    <d v="2015-09-01T00:00:00"/>
    <n v="83"/>
    <n v="62.88"/>
    <n v="62.93"/>
    <n v="44"/>
    <s v="27/08/2015"/>
    <x v="2"/>
    <n v="9"/>
    <n v="1"/>
    <s v="09-01"/>
    <n v="0"/>
    <x v="1"/>
  </r>
  <r>
    <d v="2015-09-02T00:00:00"/>
    <n v="72"/>
    <n v="60.35"/>
    <n v="60.45"/>
    <n v="44.26"/>
    <s v="27/08/2015"/>
    <x v="2"/>
    <n v="9"/>
    <n v="2"/>
    <s v="09-02"/>
    <n v="0"/>
    <x v="1"/>
  </r>
  <r>
    <d v="2015-09-10T00:00:00"/>
    <n v="85"/>
    <n v="60.78"/>
    <n v="60.87"/>
    <n v="43.78"/>
    <s v="10/09/2015"/>
    <x v="2"/>
    <n v="9"/>
    <n v="10"/>
    <s v="09-10"/>
    <n v="0"/>
    <x v="1"/>
  </r>
  <r>
    <d v="2015-09-11T00:00:00"/>
    <n v="87"/>
    <n v="60.34"/>
    <n v="60.57"/>
    <n v="47.82"/>
    <s v="10/09/2015"/>
    <x v="2"/>
    <n v="9"/>
    <n v="11"/>
    <s v="09-11"/>
    <n v="0"/>
    <x v="1"/>
  </r>
  <r>
    <d v="2015-09-12T00:00:00"/>
    <n v="68"/>
    <n v="59.91"/>
    <n v="60.34"/>
    <n v="50.08"/>
    <s v="10/09/2015"/>
    <x v="2"/>
    <n v="9"/>
    <n v="12"/>
    <s v="09-12"/>
    <n v="0"/>
    <x v="1"/>
  </r>
  <r>
    <d v="2015-09-13T00:00:00"/>
    <n v="82"/>
    <n v="63.16"/>
    <n v="63.24"/>
    <n v="45.65"/>
    <s v="10/09/2015"/>
    <x v="2"/>
    <n v="9"/>
    <n v="13"/>
    <s v="09-13"/>
    <n v="0"/>
    <x v="1"/>
  </r>
  <r>
    <d v="2015-09-14T00:00:00"/>
    <n v="73"/>
    <n v="63.24"/>
    <n v="63.33"/>
    <n v="46.03"/>
    <s v="10/09/2015"/>
    <x v="2"/>
    <n v="9"/>
    <n v="14"/>
    <s v="09-14"/>
    <n v="0"/>
    <x v="1"/>
  </r>
  <r>
    <d v="2015-09-15T00:00:00"/>
    <n v="67"/>
    <n v="60.22"/>
    <n v="60.45"/>
    <n v="46.12"/>
    <s v="10/09/2015"/>
    <x v="2"/>
    <n v="9"/>
    <n v="15"/>
    <s v="09-15"/>
    <n v="0"/>
    <x v="1"/>
  </r>
  <r>
    <d v="2015-09-16T00:00:00"/>
    <n v="79"/>
    <n v="60.45"/>
    <n v="60.48"/>
    <n v="38.29"/>
    <s v="10/09/2015"/>
    <x v="2"/>
    <n v="9"/>
    <n v="16"/>
    <s v="09-16"/>
    <n v="0"/>
    <x v="1"/>
  </r>
  <r>
    <d v="2015-09-17T00:00:00"/>
    <n v="68"/>
    <n v="61.61"/>
    <n v="61.71"/>
    <n v="44.92"/>
    <s v="17/09/2015"/>
    <x v="2"/>
    <n v="9"/>
    <n v="17"/>
    <s v="09-17"/>
    <n v="0"/>
    <x v="1"/>
  </r>
  <r>
    <d v="2015-09-18T00:00:00"/>
    <n v="72"/>
    <n v="59.95"/>
    <n v="60.17"/>
    <n v="47.07"/>
    <s v="17/09/2015"/>
    <x v="2"/>
    <n v="9"/>
    <n v="18"/>
    <s v="09-18"/>
    <n v="0"/>
    <x v="1"/>
  </r>
  <r>
    <d v="2015-09-19T00:00:00"/>
    <n v="76"/>
    <n v="60.1"/>
    <n v="60.6"/>
    <n v="47.47"/>
    <s v="17/09/2015"/>
    <x v="2"/>
    <n v="9"/>
    <n v="19"/>
    <s v="09-19"/>
    <n v="0"/>
    <x v="1"/>
  </r>
  <r>
    <d v="2015-09-20T00:00:00"/>
    <n v="83"/>
    <n v="63.19"/>
    <n v="63.23"/>
    <n v="33.229999999999997"/>
    <s v="17/09/2015"/>
    <x v="2"/>
    <n v="9"/>
    <n v="20"/>
    <s v="09-20"/>
    <n v="0"/>
    <x v="1"/>
  </r>
  <r>
    <d v="2015-09-21T00:00:00"/>
    <n v="75"/>
    <n v="60.88"/>
    <n v="60.91"/>
    <n v="39.18"/>
    <s v="17/09/2015"/>
    <x v="2"/>
    <n v="9"/>
    <n v="21"/>
    <s v="09-21"/>
    <n v="0"/>
    <x v="1"/>
  </r>
  <r>
    <d v="2015-09-22T00:00:00"/>
    <n v="71"/>
    <n v="62.76"/>
    <n v="62.86"/>
    <n v="46.81"/>
    <s v="17/09/2015"/>
    <x v="2"/>
    <n v="9"/>
    <n v="22"/>
    <s v="09-22"/>
    <n v="0"/>
    <x v="1"/>
  </r>
  <r>
    <d v="2015-09-23T00:00:00"/>
    <n v="94"/>
    <n v="65.260000000000005"/>
    <n v="65.34"/>
    <n v="43.07"/>
    <s v="17/09/2015"/>
    <x v="2"/>
    <n v="9"/>
    <n v="23"/>
    <s v="09-23"/>
    <n v="0"/>
    <x v="1"/>
  </r>
  <r>
    <d v="2015-09-24T00:00:00"/>
    <n v="80"/>
    <n v="63.98"/>
    <n v="64.02"/>
    <n v="43.6"/>
    <s v="24/09/2015"/>
    <x v="2"/>
    <n v="9"/>
    <n v="24"/>
    <s v="09-24"/>
    <n v="0"/>
    <x v="1"/>
  </r>
  <r>
    <d v="2015-09-25T00:00:00"/>
    <n v="86"/>
    <n v="64.89"/>
    <n v="65.14"/>
    <n v="47.11"/>
    <s v="24/09/2015"/>
    <x v="2"/>
    <n v="9"/>
    <n v="25"/>
    <s v="09-25"/>
    <n v="0"/>
    <x v="1"/>
  </r>
  <r>
    <d v="2015-09-26T00:00:00"/>
    <n v="63"/>
    <n v="60.61"/>
    <n v="61.03"/>
    <n v="47"/>
    <s v="24/09/2015"/>
    <x v="2"/>
    <n v="9"/>
    <n v="26"/>
    <s v="09-26"/>
    <n v="0"/>
    <x v="1"/>
  </r>
  <r>
    <d v="2015-09-27T00:00:00"/>
    <n v="79"/>
    <n v="61.21"/>
    <n v="61.25"/>
    <n v="40.729999999999997"/>
    <s v="24/09/2015"/>
    <x v="2"/>
    <n v="9"/>
    <n v="27"/>
    <s v="09-27"/>
    <n v="0"/>
    <x v="1"/>
  </r>
  <r>
    <d v="2015-09-28T00:00:00"/>
    <n v="76"/>
    <n v="60.49"/>
    <n v="60.57"/>
    <n v="43.53"/>
    <s v="24/09/2015"/>
    <x v="2"/>
    <n v="9"/>
    <n v="28"/>
    <s v="09-28"/>
    <n v="0"/>
    <x v="1"/>
  </r>
  <r>
    <d v="2015-09-29T00:00:00"/>
    <n v="69"/>
    <n v="60.43"/>
    <n v="60.51"/>
    <n v="42.92"/>
    <s v="24/09/2015"/>
    <x v="2"/>
    <n v="9"/>
    <n v="29"/>
    <s v="09-29"/>
    <n v="0"/>
    <x v="1"/>
  </r>
  <r>
    <d v="2015-09-30T00:00:00"/>
    <n v="87"/>
    <n v="63.46"/>
    <n v="63.57"/>
    <n v="45.85"/>
    <s v="24/09/2015"/>
    <x v="2"/>
    <n v="9"/>
    <n v="30"/>
    <s v="09-30"/>
    <n v="0"/>
    <x v="1"/>
  </r>
  <r>
    <d v="2015-11-05T00:00:00"/>
    <n v="68"/>
    <n v="62.56"/>
    <n v="62.65"/>
    <n v="45.76"/>
    <s v="05/11/2015"/>
    <x v="2"/>
    <n v="11"/>
    <n v="5"/>
    <s v="11-05"/>
    <n v="0"/>
    <x v="1"/>
  </r>
  <r>
    <d v="2015-11-06T00:00:00"/>
    <n v="76"/>
    <n v="61.78"/>
    <n v="61.9"/>
    <n v="41.31"/>
    <s v="05/11/2015"/>
    <x v="2"/>
    <n v="11"/>
    <n v="6"/>
    <s v="11-06"/>
    <n v="0"/>
    <x v="1"/>
  </r>
  <r>
    <d v="2015-11-07T00:00:00"/>
    <n v="67"/>
    <n v="60.79"/>
    <n v="60.86"/>
    <n v="42.96"/>
    <s v="05/11/2015"/>
    <x v="2"/>
    <n v="11"/>
    <n v="7"/>
    <s v="11-07"/>
    <n v="0"/>
    <x v="1"/>
  </r>
  <r>
    <d v="2015-11-08T00:00:00"/>
    <n v="65"/>
    <n v="60.64"/>
    <n v="60.77"/>
    <n v="45.52"/>
    <s v="05/11/2015"/>
    <x v="2"/>
    <n v="11"/>
    <n v="8"/>
    <s v="11-08"/>
    <n v="0"/>
    <x v="1"/>
  </r>
  <r>
    <d v="2015-11-09T00:00:00"/>
    <n v="75"/>
    <n v="62.41"/>
    <n v="62.45"/>
    <n v="41.67"/>
    <s v="05/11/2015"/>
    <x v="2"/>
    <n v="11"/>
    <n v="9"/>
    <s v="11-09"/>
    <n v="0"/>
    <x v="1"/>
  </r>
  <r>
    <d v="2015-11-10T00:00:00"/>
    <n v="86"/>
    <n v="61.7"/>
    <n v="61.92"/>
    <n v="48.82"/>
    <s v="05/11/2015"/>
    <x v="2"/>
    <n v="11"/>
    <n v="10"/>
    <s v="11-10"/>
    <n v="0"/>
    <x v="1"/>
  </r>
  <r>
    <d v="2015-11-11T00:00:00"/>
    <n v="73"/>
    <n v="61.22"/>
    <n v="61.37"/>
    <n v="46.74"/>
    <s v="05/11/2015"/>
    <x v="2"/>
    <n v="11"/>
    <n v="11"/>
    <s v="11-11"/>
    <n v="0"/>
    <x v="1"/>
  </r>
  <r>
    <d v="2015-11-12T00:00:00"/>
    <n v="88"/>
    <n v="63.78"/>
    <n v="63.94"/>
    <n v="49.35"/>
    <s v="12/11/2015"/>
    <x v="2"/>
    <n v="11"/>
    <n v="12"/>
    <s v="11-12"/>
    <n v="0"/>
    <x v="1"/>
  </r>
  <r>
    <d v="2015-11-13T00:00:00"/>
    <n v="89"/>
    <n v="62.24"/>
    <n v="62.39"/>
    <n v="47.76"/>
    <s v="12/11/2015"/>
    <x v="2"/>
    <n v="11"/>
    <n v="13"/>
    <s v="11-13"/>
    <n v="0"/>
    <x v="1"/>
  </r>
  <r>
    <d v="2015-11-14T00:00:00"/>
    <n v="62"/>
    <n v="61.7"/>
    <n v="61.93"/>
    <n v="42.93"/>
    <s v="12/11/2015"/>
    <x v="2"/>
    <n v="11"/>
    <n v="14"/>
    <s v="11-14"/>
    <n v="0"/>
    <x v="1"/>
  </r>
  <r>
    <d v="2015-11-15T00:00:00"/>
    <n v="86"/>
    <n v="62.82"/>
    <n v="62.84"/>
    <n v="40.39"/>
    <s v="12/11/2015"/>
    <x v="2"/>
    <n v="11"/>
    <n v="15"/>
    <s v="11-15"/>
    <n v="0"/>
    <x v="1"/>
  </r>
  <r>
    <d v="2015-11-16T00:00:00"/>
    <n v="62"/>
    <n v="63.2"/>
    <n v="63.28"/>
    <n v="45.42"/>
    <s v="12/11/2015"/>
    <x v="2"/>
    <n v="11"/>
    <n v="16"/>
    <s v="11-16"/>
    <n v="1"/>
    <x v="1"/>
  </r>
  <r>
    <d v="2015-11-17T00:00:00"/>
    <n v="54"/>
    <n v="59.46"/>
    <n v="59.62"/>
    <n v="45.07"/>
    <s v="12/11/2015"/>
    <x v="2"/>
    <n v="11"/>
    <n v="17"/>
    <s v="11-17"/>
    <n v="1"/>
    <x v="1"/>
  </r>
  <r>
    <d v="2015-11-18T00:00:00"/>
    <n v="68"/>
    <n v="58.57"/>
    <n v="58.67"/>
    <n v="41.89"/>
    <s v="12/11/2015"/>
    <x v="2"/>
    <n v="11"/>
    <n v="18"/>
    <s v="11-18"/>
    <n v="0"/>
    <x v="1"/>
  </r>
  <r>
    <d v="2015-11-19T00:00:00"/>
    <n v="57"/>
    <n v="59.78"/>
    <n v="59.88"/>
    <n v="43.55"/>
    <s v="19/11/2015"/>
    <x v="2"/>
    <n v="11"/>
    <n v="19"/>
    <s v="11-19"/>
    <n v="1"/>
    <x v="1"/>
  </r>
  <r>
    <d v="2015-11-20T00:00:00"/>
    <n v="60"/>
    <n v="60.76"/>
    <n v="61"/>
    <n v="48.28"/>
    <s v="19/11/2015"/>
    <x v="2"/>
    <n v="11"/>
    <n v="20"/>
    <s v="11-20"/>
    <n v="1"/>
    <x v="1"/>
  </r>
  <r>
    <d v="2015-11-21T00:00:00"/>
    <n v="50"/>
    <n v="60.23"/>
    <n v="60.68"/>
    <n v="49.02"/>
    <s v="19/11/2015"/>
    <x v="2"/>
    <n v="11"/>
    <n v="21"/>
    <s v="11-21"/>
    <n v="1"/>
    <x v="1"/>
  </r>
  <r>
    <d v="2015-11-22T00:00:00"/>
    <n v="68"/>
    <n v="60.59"/>
    <n v="60.75"/>
    <n v="46.15"/>
    <s v="19/11/2015"/>
    <x v="2"/>
    <n v="11"/>
    <n v="22"/>
    <s v="11-22"/>
    <n v="0"/>
    <x v="1"/>
  </r>
  <r>
    <d v="2015-11-23T00:00:00"/>
    <n v="66"/>
    <n v="63.48"/>
    <n v="63.64"/>
    <n v="49.32"/>
    <s v="19/11/2015"/>
    <x v="2"/>
    <n v="11"/>
    <n v="23"/>
    <s v="11-23"/>
    <n v="0"/>
    <x v="1"/>
  </r>
  <r>
    <d v="2015-11-24T00:00:00"/>
    <n v="84"/>
    <n v="63.56"/>
    <n v="63.62"/>
    <n v="44.77"/>
    <s v="19/11/2015"/>
    <x v="2"/>
    <n v="11"/>
    <n v="24"/>
    <s v="11-24"/>
    <n v="0"/>
    <x v="1"/>
  </r>
  <r>
    <d v="2015-11-25T00:00:00"/>
    <n v="77"/>
    <n v="59.84"/>
    <n v="59.88"/>
    <n v="39.97"/>
    <s v="19/11/2015"/>
    <x v="2"/>
    <n v="11"/>
    <n v="25"/>
    <s v="11-25"/>
    <n v="0"/>
    <x v="1"/>
  </r>
  <r>
    <d v="2015-11-26T00:00:00"/>
    <n v="80"/>
    <n v="62.56"/>
    <n v="62.81"/>
    <n v="50.28"/>
    <s v="26/11/2015"/>
    <x v="2"/>
    <n v="11"/>
    <n v="26"/>
    <s v="11-26"/>
    <n v="0"/>
    <x v="1"/>
  </r>
  <r>
    <d v="2015-11-27T00:00:00"/>
    <n v="72"/>
    <n v="63.2"/>
    <n v="64.510000000000005"/>
    <n v="56.56"/>
    <s v="26/11/2015"/>
    <x v="2"/>
    <n v="11"/>
    <n v="27"/>
    <s v="11-27"/>
    <n v="0"/>
    <x v="1"/>
  </r>
  <r>
    <d v="2015-11-28T00:00:00"/>
    <n v="60"/>
    <n v="60.29"/>
    <n v="60.84"/>
    <n v="44.9"/>
    <s v="26/11/2015"/>
    <x v="2"/>
    <n v="11"/>
    <n v="28"/>
    <s v="11-28"/>
    <n v="1"/>
    <x v="1"/>
  </r>
  <r>
    <d v="2015-11-29T00:00:00"/>
    <n v="73"/>
    <n v="61.42"/>
    <n v="61.42"/>
    <n v="32.51"/>
    <s v="26/11/2015"/>
    <x v="2"/>
    <n v="11"/>
    <n v="29"/>
    <s v="11-29"/>
    <n v="0"/>
    <x v="1"/>
  </r>
  <r>
    <d v="2015-11-30T00:00:00"/>
    <n v="66"/>
    <n v="61.95"/>
    <n v="62.03"/>
    <n v="44.14"/>
    <s v="26/11/2015"/>
    <x v="2"/>
    <n v="11"/>
    <n v="30"/>
    <s v="11-30"/>
    <n v="0"/>
    <x v="1"/>
  </r>
  <r>
    <d v="2015-12-01T00:00:00"/>
    <n v="53"/>
    <n v="59.87"/>
    <n v="60.23"/>
    <n v="49.23"/>
    <s v="26/11/2015"/>
    <x v="2"/>
    <n v="12"/>
    <n v="1"/>
    <s v="12-01"/>
    <n v="1"/>
    <x v="1"/>
  </r>
  <r>
    <d v="2015-12-02T00:00:00"/>
    <n v="62"/>
    <n v="60.69"/>
    <n v="60.82"/>
    <n v="45.66"/>
    <s v="26/11/2015"/>
    <x v="2"/>
    <n v="12"/>
    <n v="2"/>
    <s v="12-02"/>
    <n v="0"/>
    <x v="1"/>
  </r>
  <r>
    <d v="2015-12-03T00:00:00"/>
    <n v="66"/>
    <n v="62.97"/>
    <n v="63.57"/>
    <n v="50.78"/>
    <s v="03/12/2015"/>
    <x v="2"/>
    <n v="12"/>
    <n v="3"/>
    <s v="12-03"/>
    <n v="0"/>
    <x v="1"/>
  </r>
  <r>
    <d v="2015-12-04T00:00:00"/>
    <n v="81"/>
    <n v="61.95"/>
    <n v="62.37"/>
    <n v="45.63"/>
    <s v="03/12/2015"/>
    <x v="2"/>
    <n v="12"/>
    <n v="4"/>
    <s v="12-04"/>
    <n v="0"/>
    <x v="1"/>
  </r>
  <r>
    <d v="2015-12-05T00:00:00"/>
    <n v="60"/>
    <n v="59.83"/>
    <n v="60.13"/>
    <n v="45.37"/>
    <s v="03/12/2015"/>
    <x v="2"/>
    <n v="12"/>
    <n v="5"/>
    <s v="12-05"/>
    <n v="0"/>
    <x v="1"/>
  </r>
  <r>
    <d v="2015-12-06T00:00:00"/>
    <n v="72"/>
    <n v="59.54"/>
    <n v="59.65"/>
    <n v="43.58"/>
    <s v="03/12/2015"/>
    <x v="2"/>
    <n v="12"/>
    <n v="6"/>
    <s v="12-06"/>
    <n v="0"/>
    <x v="1"/>
  </r>
  <r>
    <d v="2015-12-07T00:00:00"/>
    <n v="49"/>
    <n v="58.67"/>
    <n v="59.06"/>
    <n v="48.09"/>
    <s v="03/12/2015"/>
    <x v="2"/>
    <n v="12"/>
    <n v="7"/>
    <s v="12-07"/>
    <n v="1"/>
    <x v="1"/>
  </r>
  <r>
    <d v="2015-12-08T00:00:00"/>
    <n v="73"/>
    <n v="61.68"/>
    <n v="61.79"/>
    <n v="45.51"/>
    <s v="03/12/2015"/>
    <x v="2"/>
    <n v="12"/>
    <n v="8"/>
    <s v="12-08"/>
    <n v="0"/>
    <x v="1"/>
  </r>
  <r>
    <d v="2015-12-09T00:00:00"/>
    <n v="79"/>
    <n v="61.46"/>
    <n v="61.71"/>
    <n v="47.87"/>
    <s v="03/12/2015"/>
    <x v="2"/>
    <n v="12"/>
    <n v="9"/>
    <s v="12-09"/>
    <n v="0"/>
    <x v="1"/>
  </r>
  <r>
    <d v="2015-12-10T00:00:00"/>
    <n v="72"/>
    <n v="62.08"/>
    <n v="62.22"/>
    <n v="47.23"/>
    <s v="10/12/2015"/>
    <x v="2"/>
    <n v="12"/>
    <n v="10"/>
    <s v="12-10"/>
    <n v="0"/>
    <x v="1"/>
  </r>
  <r>
    <d v="2015-12-11T00:00:00"/>
    <n v="68"/>
    <n v="62.85"/>
    <n v="62.97"/>
    <n v="47.58"/>
    <s v="10/12/2015"/>
    <x v="2"/>
    <n v="12"/>
    <n v="11"/>
    <s v="12-11"/>
    <n v="0"/>
    <x v="1"/>
  </r>
  <r>
    <d v="2015-12-12T00:00:00"/>
    <n v="51"/>
    <n v="60.04"/>
    <n v="61.25"/>
    <n v="48.43"/>
    <s v="10/12/2015"/>
    <x v="2"/>
    <n v="12"/>
    <n v="12"/>
    <s v="12-12"/>
    <n v="1"/>
    <x v="1"/>
  </r>
  <r>
    <d v="2015-12-13T00:00:00"/>
    <n v="69"/>
    <n v="61.81"/>
    <n v="62.05"/>
    <n v="49.39"/>
    <s v="10/12/2015"/>
    <x v="2"/>
    <n v="12"/>
    <n v="13"/>
    <s v="12-13"/>
    <n v="0"/>
    <x v="1"/>
  </r>
  <r>
    <d v="2015-12-14T00:00:00"/>
    <n v="57"/>
    <n v="61.65"/>
    <n v="61.89"/>
    <n v="49.26"/>
    <s v="10/12/2015"/>
    <x v="2"/>
    <n v="12"/>
    <n v="14"/>
    <s v="12-14"/>
    <n v="1"/>
    <x v="1"/>
  </r>
  <r>
    <d v="2015-12-15T00:00:00"/>
    <n v="63"/>
    <n v="60.04"/>
    <n v="60.36"/>
    <n v="48.98"/>
    <s v="10/12/2015"/>
    <x v="2"/>
    <n v="12"/>
    <n v="15"/>
    <s v="12-15"/>
    <n v="0"/>
    <x v="1"/>
  </r>
  <r>
    <d v="2015-12-16T00:00:00"/>
    <n v="70"/>
    <n v="60.78"/>
    <n v="61.14"/>
    <n v="50.17"/>
    <s v="10/12/2015"/>
    <x v="2"/>
    <n v="12"/>
    <n v="16"/>
    <s v="12-16"/>
    <n v="0"/>
    <x v="1"/>
  </r>
  <r>
    <d v="2015-12-17T00:00:00"/>
    <n v="60"/>
    <n v="61.1"/>
    <n v="62.45"/>
    <n v="56.72"/>
    <s v="17/12/2015"/>
    <x v="2"/>
    <n v="12"/>
    <n v="17"/>
    <s v="12-17"/>
    <n v="1"/>
    <x v="1"/>
  </r>
  <r>
    <d v="2015-12-18T00:00:00"/>
    <n v="67"/>
    <n v="62.6"/>
    <n v="62.66"/>
    <n v="42.87"/>
    <s v="17/12/2015"/>
    <x v="2"/>
    <n v="12"/>
    <n v="18"/>
    <s v="12-18"/>
    <n v="0"/>
    <x v="1"/>
  </r>
  <r>
    <d v="2015-12-19T00:00:00"/>
    <n v="63"/>
    <n v="59.91"/>
    <n v="60.4"/>
    <n v="49.16"/>
    <s v="17/12/2015"/>
    <x v="2"/>
    <n v="12"/>
    <n v="19"/>
    <s v="12-19"/>
    <n v="0"/>
    <x v="1"/>
  </r>
  <r>
    <d v="2015-12-20T00:00:00"/>
    <n v="77"/>
    <n v="61.05"/>
    <n v="63.56"/>
    <n v="54.7"/>
    <s v="17/12/2015"/>
    <x v="2"/>
    <n v="12"/>
    <n v="20"/>
    <s v="12-20"/>
    <n v="0"/>
    <x v="1"/>
  </r>
  <r>
    <d v="2015-12-21T00:00:00"/>
    <n v="72"/>
    <n v="63.36"/>
    <n v="63.49"/>
    <n v="48.36"/>
    <s v="17/12/2015"/>
    <x v="2"/>
    <n v="12"/>
    <n v="21"/>
    <s v="12-21"/>
    <n v="0"/>
    <x v="1"/>
  </r>
  <r>
    <d v="2015-12-22T00:00:00"/>
    <n v="75"/>
    <n v="61.87"/>
    <n v="62.95"/>
    <n v="50.57"/>
    <s v="17/12/2015"/>
    <x v="2"/>
    <n v="12"/>
    <n v="22"/>
    <s v="12-22"/>
    <n v="0"/>
    <x v="1"/>
  </r>
  <r>
    <d v="2015-12-23T00:00:00"/>
    <n v="89"/>
    <n v="63.51"/>
    <n v="63.68"/>
    <n v="45.09"/>
    <s v="17/12/2015"/>
    <x v="2"/>
    <n v="12"/>
    <n v="23"/>
    <s v="12-23"/>
    <n v="0"/>
    <x v="1"/>
  </r>
  <r>
    <d v="2015-12-24T00:00:00"/>
    <n v="46"/>
    <n v="59.57"/>
    <n v="59.81"/>
    <n v="47.05"/>
    <s v="24/12/2015"/>
    <x v="2"/>
    <n v="12"/>
    <n v="24"/>
    <s v="12-24"/>
    <n v="1"/>
    <x v="1"/>
  </r>
  <r>
    <d v="2015-12-25T00:00:00"/>
    <n v="8"/>
    <n v="51.73"/>
    <n v="51.99"/>
    <n v="35.130000000000003"/>
    <s v="24/12/2015"/>
    <x v="2"/>
    <n v="12"/>
    <n v="25"/>
    <s v="12-25"/>
    <n v="1"/>
    <x v="1"/>
  </r>
  <r>
    <d v="2015-12-26T00:00:00"/>
    <n v="65"/>
    <n v="60.71"/>
    <n v="60.9"/>
    <n v="40.6"/>
    <s v="24/12/2015"/>
    <x v="2"/>
    <n v="12"/>
    <n v="26"/>
    <s v="12-26"/>
    <n v="0"/>
    <x v="1"/>
  </r>
  <r>
    <d v="2015-12-27T00:00:00"/>
    <n v="76"/>
    <n v="60.79"/>
    <n v="61.86"/>
    <n v="55.26"/>
    <s v="24/12/2015"/>
    <x v="2"/>
    <n v="12"/>
    <n v="27"/>
    <s v="12-27"/>
    <n v="0"/>
    <x v="1"/>
  </r>
  <r>
    <d v="2015-12-28T00:00:00"/>
    <n v="79"/>
    <n v="62.25"/>
    <n v="62.53"/>
    <n v="44.82"/>
    <s v="24/12/2015"/>
    <x v="2"/>
    <n v="12"/>
    <n v="28"/>
    <s v="12-28"/>
    <n v="0"/>
    <x v="1"/>
  </r>
  <r>
    <d v="2015-12-29T00:00:00"/>
    <n v="87"/>
    <n v="63.96"/>
    <n v="64.319999999999993"/>
    <n v="48.56"/>
    <s v="24/12/2015"/>
    <x v="2"/>
    <n v="12"/>
    <n v="29"/>
    <s v="12-29"/>
    <n v="0"/>
    <x v="1"/>
  </r>
  <r>
    <d v="2015-12-30T00:00:00"/>
    <n v="71"/>
    <n v="61.26"/>
    <n v="62.04"/>
    <n v="53.62"/>
    <s v="24/12/2015"/>
    <x v="2"/>
    <n v="12"/>
    <n v="30"/>
    <s v="12-30"/>
    <n v="0"/>
    <x v="1"/>
  </r>
  <r>
    <d v="2016-01-01T00:00:00"/>
    <n v="74"/>
    <n v="59"/>
    <n v="68.66"/>
    <n v="58.23"/>
    <s v="01/01/2016"/>
    <x v="3"/>
    <n v="1"/>
    <n v="1"/>
    <s v="01-01"/>
    <n v="0"/>
    <x v="1"/>
  </r>
  <r>
    <d v="2016-01-02T00:00:00"/>
    <n v="103"/>
    <n v="60.84"/>
    <n v="61.19"/>
    <n v="42.89"/>
    <s v="01/01/2016"/>
    <x v="3"/>
    <n v="1"/>
    <n v="2"/>
    <s v="01-02"/>
    <n v="0"/>
    <x v="1"/>
  </r>
  <r>
    <d v="2016-01-03T00:00:00"/>
    <n v="78"/>
    <n v="62.66"/>
    <n v="62.74"/>
    <n v="43.86"/>
    <s v="01/01/2016"/>
    <x v="3"/>
    <n v="1"/>
    <n v="3"/>
    <s v="01-03"/>
    <n v="0"/>
    <x v="1"/>
  </r>
  <r>
    <d v="2016-01-04T00:00:00"/>
    <n v="80"/>
    <n v="61.87"/>
    <n v="62.03"/>
    <n v="47.47"/>
    <s v="01/01/2016"/>
    <x v="3"/>
    <n v="1"/>
    <n v="4"/>
    <s v="01-04"/>
    <n v="0"/>
    <x v="1"/>
  </r>
  <r>
    <d v="2016-01-05T00:00:00"/>
    <n v="97"/>
    <n v="61.58"/>
    <n v="61.68"/>
    <n v="45.34"/>
    <s v="01/01/2016"/>
    <x v="3"/>
    <n v="1"/>
    <n v="5"/>
    <s v="01-05"/>
    <n v="0"/>
    <x v="1"/>
  </r>
  <r>
    <d v="2016-01-06T00:00:00"/>
    <n v="75"/>
    <n v="61.3"/>
    <n v="61.54"/>
    <n v="48.72"/>
    <s v="01/01/2016"/>
    <x v="3"/>
    <n v="1"/>
    <n v="6"/>
    <s v="01-06"/>
    <n v="0"/>
    <x v="1"/>
  </r>
  <r>
    <d v="2016-01-07T00:00:00"/>
    <n v="78"/>
    <n v="59.33"/>
    <n v="59.58"/>
    <n v="46.1"/>
    <s v="01/01/2016"/>
    <x v="3"/>
    <n v="1"/>
    <n v="7"/>
    <s v="01-07"/>
    <n v="0"/>
    <x v="1"/>
  </r>
  <r>
    <d v="2016-01-08T00:00:00"/>
    <n v="88"/>
    <n v="61.11"/>
    <n v="61.24"/>
    <n v="46.04"/>
    <s v="08/01/2016"/>
    <x v="3"/>
    <n v="1"/>
    <n v="8"/>
    <s v="01-08"/>
    <n v="0"/>
    <x v="1"/>
  </r>
  <r>
    <d v="2016-01-09T00:00:00"/>
    <n v="60"/>
    <n v="58.41"/>
    <n v="58.69"/>
    <n v="44.15"/>
    <s v="08/01/2016"/>
    <x v="3"/>
    <n v="1"/>
    <n v="9"/>
    <s v="01-09"/>
    <n v="0"/>
    <x v="1"/>
  </r>
  <r>
    <d v="2016-01-10T00:00:00"/>
    <n v="86"/>
    <n v="60.09"/>
    <n v="60.21"/>
    <n v="44.4"/>
    <s v="08/01/2016"/>
    <x v="3"/>
    <n v="1"/>
    <n v="10"/>
    <s v="01-10"/>
    <n v="0"/>
    <x v="1"/>
  </r>
  <r>
    <d v="2016-01-11T00:00:00"/>
    <n v="120"/>
    <n v="63.93"/>
    <n v="64.59"/>
    <n v="51.36"/>
    <s v="08/01/2016"/>
    <x v="3"/>
    <n v="1"/>
    <n v="11"/>
    <s v="01-11"/>
    <n v="0"/>
    <x v="1"/>
  </r>
  <r>
    <d v="2016-01-12T00:00:00"/>
    <n v="79"/>
    <n v="62.06"/>
    <n v="62.56"/>
    <n v="48.22"/>
    <s v="08/01/2016"/>
    <x v="3"/>
    <n v="1"/>
    <n v="12"/>
    <s v="01-12"/>
    <n v="0"/>
    <x v="1"/>
  </r>
  <r>
    <d v="2016-01-13T00:00:00"/>
    <n v="68"/>
    <n v="61.4"/>
    <n v="61.74"/>
    <n v="50.46"/>
    <s v="08/01/2016"/>
    <x v="3"/>
    <n v="1"/>
    <n v="13"/>
    <s v="01-13"/>
    <n v="0"/>
    <x v="1"/>
  </r>
  <r>
    <d v="2016-01-14T00:00:00"/>
    <n v="84"/>
    <n v="59.71"/>
    <n v="60.12"/>
    <n v="49.73"/>
    <s v="08/01/2016"/>
    <x v="3"/>
    <n v="1"/>
    <n v="14"/>
    <s v="01-14"/>
    <n v="0"/>
    <x v="1"/>
  </r>
  <r>
    <d v="2016-01-15T00:00:00"/>
    <n v="64"/>
    <n v="60.81"/>
    <n v="61.23"/>
    <n v="50.87"/>
    <s v="15/01/2016"/>
    <x v="3"/>
    <n v="1"/>
    <n v="15"/>
    <s v="01-15"/>
    <n v="0"/>
    <x v="1"/>
  </r>
  <r>
    <d v="2016-01-16T00:00:00"/>
    <n v="52"/>
    <n v="58.71"/>
    <n v="59.01"/>
    <n v="41.04"/>
    <s v="15/01/2016"/>
    <x v="3"/>
    <n v="1"/>
    <n v="16"/>
    <s v="01-16"/>
    <n v="1"/>
    <x v="1"/>
  </r>
  <r>
    <d v="2016-01-17T00:00:00"/>
    <n v="80"/>
    <n v="60.7"/>
    <n v="60.78"/>
    <n v="38.9"/>
    <s v="15/01/2016"/>
    <x v="3"/>
    <n v="1"/>
    <n v="17"/>
    <s v="01-17"/>
    <n v="0"/>
    <x v="1"/>
  </r>
  <r>
    <d v="2016-01-18T00:00:00"/>
    <n v="77"/>
    <n v="59.69"/>
    <n v="59.82"/>
    <n v="44.25"/>
    <s v="15/01/2016"/>
    <x v="3"/>
    <n v="1"/>
    <n v="18"/>
    <s v="01-18"/>
    <n v="0"/>
    <x v="1"/>
  </r>
  <r>
    <d v="2016-01-19T00:00:00"/>
    <n v="66"/>
    <n v="60.25"/>
    <n v="60.82"/>
    <n v="49.72"/>
    <s v="15/01/2016"/>
    <x v="3"/>
    <n v="1"/>
    <n v="19"/>
    <s v="01-19"/>
    <n v="0"/>
    <x v="1"/>
  </r>
  <r>
    <d v="2016-01-20T00:00:00"/>
    <n v="70"/>
    <n v="58.62"/>
    <n v="58.89"/>
    <n v="46.74"/>
    <s v="15/01/2016"/>
    <x v="3"/>
    <n v="1"/>
    <n v="20"/>
    <s v="01-20"/>
    <n v="0"/>
    <x v="1"/>
  </r>
  <r>
    <d v="2016-01-21T00:00:00"/>
    <n v="80"/>
    <n v="58.98"/>
    <n v="59.27"/>
    <n v="47.34"/>
    <s v="15/01/2016"/>
    <x v="3"/>
    <n v="1"/>
    <n v="21"/>
    <s v="01-21"/>
    <n v="0"/>
    <x v="1"/>
  </r>
  <r>
    <d v="2016-01-22T00:00:00"/>
    <n v="76"/>
    <n v="60.49"/>
    <n v="60.77"/>
    <n v="48.79"/>
    <s v="22/01/2016"/>
    <x v="3"/>
    <n v="1"/>
    <n v="22"/>
    <s v="01-22"/>
    <n v="0"/>
    <x v="1"/>
  </r>
  <r>
    <d v="2016-01-23T00:00:00"/>
    <n v="65"/>
    <n v="60.91"/>
    <n v="61.06"/>
    <n v="45.88"/>
    <s v="22/01/2016"/>
    <x v="3"/>
    <n v="1"/>
    <n v="23"/>
    <s v="01-23"/>
    <n v="0"/>
    <x v="1"/>
  </r>
  <r>
    <d v="2016-01-24T00:00:00"/>
    <n v="85"/>
    <n v="59.8"/>
    <n v="60.03"/>
    <n v="47.24"/>
    <s v="22/01/2016"/>
    <x v="3"/>
    <n v="1"/>
    <n v="24"/>
    <s v="01-24"/>
    <n v="0"/>
    <x v="1"/>
  </r>
  <r>
    <d v="2016-01-25T00:00:00"/>
    <n v="73"/>
    <n v="60.2"/>
    <n v="60.53"/>
    <n v="49.11"/>
    <s v="22/01/2016"/>
    <x v="3"/>
    <n v="1"/>
    <n v="25"/>
    <s v="01-25"/>
    <n v="0"/>
    <x v="1"/>
  </r>
  <r>
    <d v="2016-01-26T00:00:00"/>
    <n v="81"/>
    <n v="59.88"/>
    <n v="60.25"/>
    <n v="49.4"/>
    <s v="22/01/2016"/>
    <x v="3"/>
    <n v="1"/>
    <n v="26"/>
    <s v="01-26"/>
    <n v="0"/>
    <x v="1"/>
  </r>
  <r>
    <d v="2016-01-27T00:00:00"/>
    <n v="104"/>
    <n v="61.56"/>
    <n v="61.87"/>
    <n v="44.1"/>
    <s v="22/01/2016"/>
    <x v="3"/>
    <n v="1"/>
    <n v="27"/>
    <s v="01-27"/>
    <n v="0"/>
    <x v="1"/>
  </r>
  <r>
    <d v="2016-01-28T00:00:00"/>
    <n v="98"/>
    <n v="61.5"/>
    <n v="61.56"/>
    <n v="43.21"/>
    <s v="22/01/2016"/>
    <x v="3"/>
    <n v="1"/>
    <n v="28"/>
    <s v="01-28"/>
    <n v="0"/>
    <x v="1"/>
  </r>
  <r>
    <d v="2016-01-29T00:00:00"/>
    <n v="93"/>
    <n v="61.25"/>
    <n v="61.54"/>
    <n v="49.62"/>
    <s v="29/01/2016"/>
    <x v="3"/>
    <n v="1"/>
    <n v="29"/>
    <s v="01-29"/>
    <n v="0"/>
    <x v="1"/>
  </r>
  <r>
    <d v="2016-01-30T00:00:00"/>
    <n v="74"/>
    <n v="59.51"/>
    <n v="59.88"/>
    <n v="46.03"/>
    <s v="29/01/2016"/>
    <x v="3"/>
    <n v="1"/>
    <n v="30"/>
    <s v="01-30"/>
    <n v="0"/>
    <x v="1"/>
  </r>
  <r>
    <d v="2016-01-31T00:00:00"/>
    <n v="109"/>
    <n v="61.13"/>
    <n v="61.18"/>
    <n v="41.54"/>
    <s v="29/01/2016"/>
    <x v="3"/>
    <n v="1"/>
    <n v="31"/>
    <s v="01-31"/>
    <n v="0"/>
    <x v="1"/>
  </r>
  <r>
    <d v="2016-02-01T00:00:00"/>
    <n v="81"/>
    <n v="62"/>
    <n v="62.03"/>
    <n v="40.549999999999997"/>
    <s v="29/01/2016"/>
    <x v="3"/>
    <n v="2"/>
    <n v="1"/>
    <s v="02-01"/>
    <n v="0"/>
    <x v="1"/>
  </r>
  <r>
    <d v="2016-02-02T00:00:00"/>
    <n v="56"/>
    <n v="59.38"/>
    <n v="59.7"/>
    <n v="48.19"/>
    <s v="29/01/2016"/>
    <x v="3"/>
    <n v="2"/>
    <n v="2"/>
    <s v="02-02"/>
    <n v="1"/>
    <x v="1"/>
  </r>
  <r>
    <d v="2016-02-03T00:00:00"/>
    <n v="102"/>
    <n v="64.05"/>
    <n v="64.22"/>
    <n v="47.5"/>
    <s v="29/01/2016"/>
    <x v="3"/>
    <n v="2"/>
    <n v="3"/>
    <s v="02-03"/>
    <n v="0"/>
    <x v="1"/>
  </r>
  <r>
    <d v="2016-02-04T00:00:00"/>
    <n v="68"/>
    <n v="60.09"/>
    <n v="60.36"/>
    <n v="48.12"/>
    <s v="29/01/2016"/>
    <x v="3"/>
    <n v="2"/>
    <n v="4"/>
    <s v="02-04"/>
    <n v="0"/>
    <x v="1"/>
  </r>
  <r>
    <d v="2016-02-05T00:00:00"/>
    <n v="59"/>
    <n v="60.58"/>
    <n v="60.66"/>
    <n v="43.12"/>
    <s v="05/02/2016"/>
    <x v="3"/>
    <n v="2"/>
    <n v="5"/>
    <s v="02-05"/>
    <n v="1"/>
    <x v="1"/>
  </r>
  <r>
    <d v="2016-02-06T00:00:00"/>
    <n v="39"/>
    <n v="60.44"/>
    <n v="61.13"/>
    <n v="48.82"/>
    <s v="05/02/2016"/>
    <x v="3"/>
    <n v="2"/>
    <n v="6"/>
    <s v="02-06"/>
    <n v="1"/>
    <x v="1"/>
  </r>
  <r>
    <d v="2016-02-07T00:00:00"/>
    <n v="63"/>
    <n v="59.05"/>
    <n v="59.2"/>
    <n v="43.21"/>
    <s v="05/02/2016"/>
    <x v="3"/>
    <n v="2"/>
    <n v="7"/>
    <s v="02-07"/>
    <n v="0"/>
    <x v="1"/>
  </r>
  <r>
    <d v="2016-02-08T00:00:00"/>
    <n v="60"/>
    <n v="60.89"/>
    <n v="61.07"/>
    <n v="47.04"/>
    <s v="05/02/2016"/>
    <x v="3"/>
    <n v="2"/>
    <n v="8"/>
    <s v="02-08"/>
    <n v="1"/>
    <x v="1"/>
  </r>
  <r>
    <d v="2016-02-09T00:00:00"/>
    <n v="60"/>
    <n v="60.29"/>
    <n v="60.71"/>
    <n v="49.68"/>
    <s v="05/02/2016"/>
    <x v="3"/>
    <n v="2"/>
    <n v="9"/>
    <s v="02-09"/>
    <n v="1"/>
    <x v="1"/>
  </r>
  <r>
    <d v="2016-02-10T00:00:00"/>
    <n v="73"/>
    <n v="62.75"/>
    <n v="63.89"/>
    <n v="57.43"/>
    <s v="05/02/2016"/>
    <x v="3"/>
    <n v="2"/>
    <n v="10"/>
    <s v="02-10"/>
    <n v="0"/>
    <x v="1"/>
  </r>
  <r>
    <d v="2016-02-11T00:00:00"/>
    <n v="74"/>
    <n v="60.26"/>
    <n v="60.52"/>
    <n v="48.14"/>
    <s v="05/02/2016"/>
    <x v="3"/>
    <n v="2"/>
    <n v="11"/>
    <s v="02-11"/>
    <n v="0"/>
    <x v="1"/>
  </r>
  <r>
    <d v="2016-02-12T00:00:00"/>
    <n v="70"/>
    <n v="60.81"/>
    <n v="61.07"/>
    <n v="48.2"/>
    <s v="12/02/2016"/>
    <x v="3"/>
    <n v="2"/>
    <n v="12"/>
    <s v="02-12"/>
    <n v="0"/>
    <x v="1"/>
  </r>
  <r>
    <d v="2016-02-13T00:00:00"/>
    <n v="46"/>
    <n v="59.19"/>
    <n v="59.36"/>
    <n v="44.21"/>
    <s v="12/02/2016"/>
    <x v="3"/>
    <n v="2"/>
    <n v="13"/>
    <s v="02-13"/>
    <n v="1"/>
    <x v="1"/>
  </r>
  <r>
    <d v="2016-02-14T00:00:00"/>
    <n v="56"/>
    <n v="60.28"/>
    <n v="60.32"/>
    <n v="39.96"/>
    <s v="12/02/2016"/>
    <x v="3"/>
    <n v="2"/>
    <n v="14"/>
    <s v="02-14"/>
    <n v="1"/>
    <x v="1"/>
  </r>
  <r>
    <d v="2016-02-15T00:00:00"/>
    <n v="70"/>
    <n v="61.96"/>
    <n v="62.2"/>
    <n v="49.53"/>
    <s v="12/02/2016"/>
    <x v="3"/>
    <n v="2"/>
    <n v="15"/>
    <s v="02-15"/>
    <n v="0"/>
    <x v="1"/>
  </r>
  <r>
    <d v="2016-02-16T00:00:00"/>
    <n v="66"/>
    <n v="61.83"/>
    <n v="62.09"/>
    <n v="49.82"/>
    <s v="12/02/2016"/>
    <x v="3"/>
    <n v="2"/>
    <n v="16"/>
    <s v="02-16"/>
    <n v="0"/>
    <x v="1"/>
  </r>
  <r>
    <d v="2016-02-17T00:00:00"/>
    <n v="65"/>
    <n v="61.04"/>
    <n v="61.38"/>
    <n v="49.52"/>
    <s v="12/02/2016"/>
    <x v="3"/>
    <n v="2"/>
    <n v="17"/>
    <s v="02-17"/>
    <n v="0"/>
    <x v="1"/>
  </r>
  <r>
    <d v="2016-02-18T00:00:00"/>
    <n v="67"/>
    <n v="62.38"/>
    <n v="63.47"/>
    <n v="53.57"/>
    <s v="12/02/2016"/>
    <x v="3"/>
    <n v="2"/>
    <n v="18"/>
    <s v="02-18"/>
    <n v="0"/>
    <x v="1"/>
  </r>
  <r>
    <d v="2016-02-19T00:00:00"/>
    <n v="67"/>
    <n v="60.92"/>
    <n v="61.19"/>
    <n v="48.89"/>
    <s v="19/02/2016"/>
    <x v="3"/>
    <n v="2"/>
    <n v="19"/>
    <s v="02-19"/>
    <n v="0"/>
    <x v="1"/>
  </r>
  <r>
    <d v="2016-02-20T00:00:00"/>
    <n v="53"/>
    <n v="59.32"/>
    <n v="59.53"/>
    <n v="46.29"/>
    <s v="19/02/2016"/>
    <x v="3"/>
    <n v="2"/>
    <n v="20"/>
    <s v="02-20"/>
    <n v="1"/>
    <x v="1"/>
  </r>
  <r>
    <d v="2016-02-21T00:00:00"/>
    <n v="65"/>
    <n v="61.19"/>
    <n v="61.25"/>
    <n v="42.53"/>
    <s v="19/02/2016"/>
    <x v="3"/>
    <n v="2"/>
    <n v="21"/>
    <s v="02-21"/>
    <n v="0"/>
    <x v="1"/>
  </r>
  <r>
    <d v="2016-02-22T00:00:00"/>
    <n v="69"/>
    <n v="60.18"/>
    <n v="60.33"/>
    <n v="45.57"/>
    <s v="19/02/2016"/>
    <x v="3"/>
    <n v="2"/>
    <n v="22"/>
    <s v="02-22"/>
    <n v="0"/>
    <x v="1"/>
  </r>
  <r>
    <d v="2016-02-23T00:00:00"/>
    <n v="67"/>
    <n v="60.65"/>
    <n v="60.84"/>
    <n v="47.13"/>
    <s v="19/02/2016"/>
    <x v="3"/>
    <n v="2"/>
    <n v="23"/>
    <s v="02-23"/>
    <n v="0"/>
    <x v="1"/>
  </r>
  <r>
    <d v="2016-02-24T00:00:00"/>
    <n v="55"/>
    <n v="59.5"/>
    <n v="59.69"/>
    <n v="45.2"/>
    <s v="19/02/2016"/>
    <x v="3"/>
    <n v="2"/>
    <n v="24"/>
    <s v="02-24"/>
    <n v="1"/>
    <x v="1"/>
  </r>
  <r>
    <d v="2016-02-25T00:00:00"/>
    <n v="53"/>
    <n v="59.31"/>
    <n v="59.47"/>
    <n v="45.15"/>
    <s v="19/02/2016"/>
    <x v="3"/>
    <n v="2"/>
    <n v="25"/>
    <s v="02-25"/>
    <n v="1"/>
    <x v="1"/>
  </r>
  <r>
    <d v="2016-02-26T00:00:00"/>
    <n v="58"/>
    <n v="60.58"/>
    <n v="60.64"/>
    <n v="41.97"/>
    <s v="26/02/2016"/>
    <x v="3"/>
    <n v="2"/>
    <n v="26"/>
    <s v="02-26"/>
    <n v="1"/>
    <x v="1"/>
  </r>
  <r>
    <d v="2016-02-27T00:00:00"/>
    <n v="53"/>
    <n v="67.56"/>
    <n v="67.59"/>
    <n v="42.31"/>
    <s v="26/02/2016"/>
    <x v="3"/>
    <n v="2"/>
    <n v="27"/>
    <s v="02-27"/>
    <n v="1"/>
    <x v="1"/>
  </r>
  <r>
    <d v="2016-02-28T00:00:00"/>
    <n v="57"/>
    <n v="59.77"/>
    <n v="60.95"/>
    <n v="50.38"/>
    <s v="26/02/2016"/>
    <x v="3"/>
    <n v="2"/>
    <n v="28"/>
    <s v="02-28"/>
    <n v="1"/>
    <x v="1"/>
  </r>
  <r>
    <d v="2016-02-29T00:00:00"/>
    <n v="58"/>
    <n v="59.98"/>
    <n v="60.32"/>
    <n v="49.17"/>
    <s v="26/02/2016"/>
    <x v="3"/>
    <n v="2"/>
    <n v="29"/>
    <s v="02-29"/>
    <n v="1"/>
    <x v="1"/>
  </r>
  <r>
    <d v="2016-03-01T00:00:00"/>
    <n v="71"/>
    <n v="61.02"/>
    <n v="61.07"/>
    <n v="41.65"/>
    <s v="26/02/2016"/>
    <x v="3"/>
    <n v="3"/>
    <n v="1"/>
    <s v="03-01"/>
    <n v="0"/>
    <x v="1"/>
  </r>
  <r>
    <d v="2016-03-02T00:00:00"/>
    <n v="63"/>
    <n v="59.52"/>
    <n v="59.65"/>
    <n v="40.909999999999997"/>
    <s v="26/02/2016"/>
    <x v="3"/>
    <n v="3"/>
    <n v="2"/>
    <s v="03-02"/>
    <n v="0"/>
    <x v="1"/>
  </r>
  <r>
    <d v="2016-03-03T00:00:00"/>
    <n v="72"/>
    <n v="63.55"/>
    <n v="65.599999999999994"/>
    <n v="54.51"/>
    <s v="26/02/2016"/>
    <x v="3"/>
    <n v="3"/>
    <n v="3"/>
    <s v="03-03"/>
    <n v="0"/>
    <x v="1"/>
  </r>
  <r>
    <d v="2016-03-04T00:00:00"/>
    <n v="67"/>
    <n v="59.67"/>
    <n v="59.84"/>
    <n v="45.57"/>
    <s v="04/03/2016"/>
    <x v="3"/>
    <n v="3"/>
    <n v="4"/>
    <s v="03-04"/>
    <n v="0"/>
    <x v="1"/>
  </r>
  <r>
    <d v="2016-03-05T00:00:00"/>
    <n v="67"/>
    <n v="61.36"/>
    <n v="61.71"/>
    <n v="49.72"/>
    <s v="04/03/2016"/>
    <x v="3"/>
    <n v="3"/>
    <n v="5"/>
    <s v="03-05"/>
    <n v="0"/>
    <x v="1"/>
  </r>
  <r>
    <d v="2016-03-06T00:00:00"/>
    <n v="79"/>
    <n v="63.38"/>
    <n v="63.39"/>
    <n v="31.44"/>
    <s v="04/03/2016"/>
    <x v="3"/>
    <n v="3"/>
    <n v="6"/>
    <s v="03-06"/>
    <n v="0"/>
    <x v="1"/>
  </r>
  <r>
    <d v="2016-03-07T00:00:00"/>
    <n v="79"/>
    <n v="63.13"/>
    <n v="63.3"/>
    <n v="49.03"/>
    <s v="04/03/2016"/>
    <x v="3"/>
    <n v="3"/>
    <n v="7"/>
    <s v="03-07"/>
    <n v="0"/>
    <x v="1"/>
  </r>
  <r>
    <d v="2016-03-08T00:00:00"/>
    <n v="55"/>
    <n v="62.03"/>
    <n v="62.19"/>
    <n v="47.64"/>
    <s v="04/03/2016"/>
    <x v="3"/>
    <n v="3"/>
    <n v="8"/>
    <s v="03-08"/>
    <n v="1"/>
    <x v="1"/>
  </r>
  <r>
    <d v="2016-03-09T00:00:00"/>
    <n v="76"/>
    <n v="63.31"/>
    <n v="63.61"/>
    <n v="49.29"/>
    <s v="04/03/2016"/>
    <x v="3"/>
    <n v="3"/>
    <n v="9"/>
    <s v="03-09"/>
    <n v="0"/>
    <x v="1"/>
  </r>
  <r>
    <d v="2016-03-10T00:00:00"/>
    <n v="77"/>
    <n v="62.68"/>
    <n v="62.78"/>
    <n v="46.26"/>
    <s v="04/03/2016"/>
    <x v="3"/>
    <n v="3"/>
    <n v="10"/>
    <s v="03-10"/>
    <n v="0"/>
    <x v="1"/>
  </r>
  <r>
    <d v="2016-03-11T00:00:00"/>
    <n v="56"/>
    <n v="61.08"/>
    <n v="61.2"/>
    <n v="45.67"/>
    <s v="11/03/2016"/>
    <x v="3"/>
    <n v="3"/>
    <n v="11"/>
    <s v="03-11"/>
    <n v="1"/>
    <x v="1"/>
  </r>
  <r>
    <d v="2016-03-12T00:00:00"/>
    <n v="54"/>
    <n v="61.85"/>
    <n v="61.89"/>
    <n v="41.37"/>
    <s v="11/03/2016"/>
    <x v="3"/>
    <n v="3"/>
    <n v="12"/>
    <s v="03-12"/>
    <n v="1"/>
    <x v="1"/>
  </r>
  <r>
    <d v="2016-03-13T00:00:00"/>
    <n v="73"/>
    <n v="60"/>
    <n v="60.08"/>
    <n v="42.93"/>
    <s v="11/03/2016"/>
    <x v="3"/>
    <n v="3"/>
    <n v="13"/>
    <s v="03-13"/>
    <n v="0"/>
    <x v="1"/>
  </r>
  <r>
    <d v="2016-03-14T00:00:00"/>
    <n v="55"/>
    <n v="60.56"/>
    <n v="66.430000000000007"/>
    <n v="65.13"/>
    <s v="11/03/2016"/>
    <x v="3"/>
    <n v="3"/>
    <n v="14"/>
    <s v="03-14"/>
    <n v="1"/>
    <x v="0"/>
  </r>
  <r>
    <d v="2016-03-15T00:00:00"/>
    <n v="74"/>
    <n v="61.4"/>
    <n v="61.62"/>
    <n v="48.48"/>
    <s v="11/03/2016"/>
    <x v="3"/>
    <n v="3"/>
    <n v="15"/>
    <s v="03-15"/>
    <n v="0"/>
    <x v="1"/>
  </r>
  <r>
    <d v="2016-03-16T00:00:00"/>
    <n v="75"/>
    <n v="60.43"/>
    <n v="60.74"/>
    <n v="47.69"/>
    <s v="11/03/2016"/>
    <x v="3"/>
    <n v="3"/>
    <n v="16"/>
    <s v="03-16"/>
    <n v="0"/>
    <x v="1"/>
  </r>
  <r>
    <d v="2016-03-17T00:00:00"/>
    <n v="75"/>
    <n v="61.52"/>
    <n v="61.65"/>
    <n v="46.62"/>
    <s v="11/03/2016"/>
    <x v="3"/>
    <n v="3"/>
    <n v="17"/>
    <s v="03-17"/>
    <n v="0"/>
    <x v="1"/>
  </r>
  <r>
    <d v="2016-03-18T00:00:00"/>
    <n v="72"/>
    <n v="61.76"/>
    <n v="62.21"/>
    <n v="52.15"/>
    <s v="18/03/2016"/>
    <x v="3"/>
    <n v="3"/>
    <n v="18"/>
    <s v="03-18"/>
    <n v="0"/>
    <x v="1"/>
  </r>
  <r>
    <d v="2016-03-19T00:00:00"/>
    <n v="44"/>
    <n v="59.96"/>
    <n v="60.06"/>
    <n v="41.67"/>
    <s v="18/03/2016"/>
    <x v="3"/>
    <n v="3"/>
    <n v="19"/>
    <s v="03-19"/>
    <n v="1"/>
    <x v="1"/>
  </r>
  <r>
    <d v="2016-03-20T00:00:00"/>
    <n v="67"/>
    <n v="62.3"/>
    <n v="62.38"/>
    <n v="44.99"/>
    <s v="18/03/2016"/>
    <x v="3"/>
    <n v="3"/>
    <n v="20"/>
    <s v="03-20"/>
    <n v="0"/>
    <x v="1"/>
  </r>
  <r>
    <d v="2016-03-21T00:00:00"/>
    <n v="63"/>
    <n v="60.8"/>
    <n v="60.87"/>
    <n v="43.28"/>
    <s v="18/03/2016"/>
    <x v="3"/>
    <n v="3"/>
    <n v="21"/>
    <s v="03-21"/>
    <n v="0"/>
    <x v="1"/>
  </r>
  <r>
    <d v="2016-03-22T00:00:00"/>
    <n v="77"/>
    <n v="61.64"/>
    <n v="61.73"/>
    <n v="44.68"/>
    <s v="18/03/2016"/>
    <x v="3"/>
    <n v="3"/>
    <n v="22"/>
    <s v="03-22"/>
    <n v="0"/>
    <x v="1"/>
  </r>
  <r>
    <d v="2016-03-23T00:00:00"/>
    <n v="72"/>
    <n v="60.48"/>
    <n v="61.35"/>
    <n v="53.92"/>
    <s v="18/03/2016"/>
    <x v="3"/>
    <n v="3"/>
    <n v="23"/>
    <s v="03-23"/>
    <n v="0"/>
    <x v="1"/>
  </r>
  <r>
    <d v="2016-03-24T00:00:00"/>
    <n v="60"/>
    <n v="60.54"/>
    <n v="60.79"/>
    <n v="45.61"/>
    <s v="18/03/2016"/>
    <x v="3"/>
    <n v="3"/>
    <n v="24"/>
    <s v="03-24"/>
    <n v="1"/>
    <x v="1"/>
  </r>
  <r>
    <d v="2016-03-25T00:00:00"/>
    <n v="94"/>
    <n v="64.25"/>
    <n v="64.34"/>
    <n v="43.66"/>
    <s v="25/03/2016"/>
    <x v="3"/>
    <n v="3"/>
    <n v="25"/>
    <s v="03-25"/>
    <n v="0"/>
    <x v="1"/>
  </r>
  <r>
    <d v="2016-03-26T00:00:00"/>
    <n v="55"/>
    <n v="59"/>
    <n v="59.07"/>
    <n v="40.950000000000003"/>
    <s v="25/03/2016"/>
    <x v="3"/>
    <n v="3"/>
    <n v="26"/>
    <s v="03-26"/>
    <n v="1"/>
    <x v="1"/>
  </r>
  <r>
    <d v="2016-03-27T00:00:00"/>
    <n v="64"/>
    <n v="59.29"/>
    <n v="59.33"/>
    <n v="39.729999999999997"/>
    <s v="25/03/2016"/>
    <x v="3"/>
    <n v="3"/>
    <n v="27"/>
    <s v="03-27"/>
    <n v="0"/>
    <x v="1"/>
  </r>
  <r>
    <d v="2016-03-28T00:00:00"/>
    <n v="66"/>
    <n v="62.67"/>
    <n v="62.67"/>
    <n v="0"/>
    <s v="25/03/2016"/>
    <x v="3"/>
    <n v="3"/>
    <n v="28"/>
    <s v="03-28"/>
    <n v="0"/>
    <x v="1"/>
  </r>
  <r>
    <d v="2016-03-29T00:00:00"/>
    <n v="69"/>
    <n v="62.84"/>
    <n v="62.89"/>
    <n v="42.98"/>
    <s v="25/03/2016"/>
    <x v="3"/>
    <n v="3"/>
    <n v="29"/>
    <s v="03-29"/>
    <n v="0"/>
    <x v="1"/>
  </r>
  <r>
    <d v="2016-03-30T00:00:00"/>
    <n v="75"/>
    <n v="62.33"/>
    <n v="62.34"/>
    <n v="36.56"/>
    <s v="25/03/2016"/>
    <x v="3"/>
    <n v="3"/>
    <n v="30"/>
    <s v="03-30"/>
    <n v="0"/>
    <x v="1"/>
  </r>
  <r>
    <d v="2016-03-31T00:00:00"/>
    <n v="68"/>
    <n v="62.33"/>
    <n v="62.34"/>
    <n v="36.56"/>
    <s v="25/03/2016"/>
    <x v="3"/>
    <n v="3"/>
    <n v="31"/>
    <s v="03-31"/>
    <n v="0"/>
    <x v="1"/>
  </r>
  <r>
    <d v="2016-04-01T00:00:00"/>
    <n v="85"/>
    <n v="61.57"/>
    <n v="61.65"/>
    <n v="43.73"/>
    <s v="01/04/2016"/>
    <x v="3"/>
    <n v="4"/>
    <n v="1"/>
    <s v="04-01"/>
    <n v="0"/>
    <x v="1"/>
  </r>
  <r>
    <d v="2016-04-02T00:00:00"/>
    <n v="43"/>
    <n v="58.37"/>
    <n v="59.14"/>
    <n v="50.79"/>
    <s v="01/04/2016"/>
    <x v="3"/>
    <n v="4"/>
    <n v="2"/>
    <s v="04-02"/>
    <n v="1"/>
    <x v="1"/>
  </r>
  <r>
    <d v="2016-04-03T00:00:00"/>
    <n v="67"/>
    <n v="60.53"/>
    <n v="60.58"/>
    <n v="41.23"/>
    <s v="01/04/2016"/>
    <x v="3"/>
    <n v="4"/>
    <n v="3"/>
    <s v="04-03"/>
    <n v="0"/>
    <x v="1"/>
  </r>
  <r>
    <d v="2016-04-04T00:00:00"/>
    <n v="87"/>
    <n v="60.93"/>
    <n v="61.21"/>
    <n v="49.08"/>
    <s v="01/04/2016"/>
    <x v="3"/>
    <n v="4"/>
    <n v="4"/>
    <s v="04-04"/>
    <n v="0"/>
    <x v="1"/>
  </r>
  <r>
    <d v="2016-04-05T00:00:00"/>
    <n v="78"/>
    <n v="63.44"/>
    <n v="63.57"/>
    <n v="45.54"/>
    <s v="01/04/2016"/>
    <x v="3"/>
    <n v="4"/>
    <n v="5"/>
    <s v="04-05"/>
    <n v="0"/>
    <x v="1"/>
  </r>
  <r>
    <d v="2016-04-06T00:00:00"/>
    <n v="82"/>
    <n v="61.39"/>
    <n v="61.62"/>
    <n v="48.64"/>
    <s v="01/04/2016"/>
    <x v="3"/>
    <n v="4"/>
    <n v="6"/>
    <s v="04-06"/>
    <n v="0"/>
    <x v="1"/>
  </r>
  <r>
    <d v="2016-04-07T00:00:00"/>
    <n v="76"/>
    <n v="61.94"/>
    <n v="62.01"/>
    <n v="44.31"/>
    <s v="01/04/2016"/>
    <x v="3"/>
    <n v="4"/>
    <n v="7"/>
    <s v="04-07"/>
    <n v="0"/>
    <x v="1"/>
  </r>
  <r>
    <d v="2016-04-08T00:00:00"/>
    <n v="71"/>
    <n v="60.42"/>
    <n v="60.47"/>
    <n v="41.04"/>
    <s v="08/04/2016"/>
    <x v="3"/>
    <n v="4"/>
    <n v="8"/>
    <s v="04-08"/>
    <n v="0"/>
    <x v="1"/>
  </r>
  <r>
    <d v="2016-04-09T00:00:00"/>
    <n v="47"/>
    <n v="60.17"/>
    <n v="60.2"/>
    <n v="37.700000000000003"/>
    <s v="08/04/2016"/>
    <x v="3"/>
    <n v="4"/>
    <n v="9"/>
    <s v="04-09"/>
    <n v="1"/>
    <x v="1"/>
  </r>
  <r>
    <d v="2016-04-10T00:00:00"/>
    <n v="66"/>
    <n v="61.24"/>
    <n v="61.25"/>
    <n v="35.450000000000003"/>
    <s v="08/04/2016"/>
    <x v="3"/>
    <n v="4"/>
    <n v="10"/>
    <s v="04-10"/>
    <n v="0"/>
    <x v="1"/>
  </r>
  <r>
    <d v="2016-04-11T00:00:00"/>
    <n v="75"/>
    <n v="59.99"/>
    <n v="60.02"/>
    <n v="38.29"/>
    <s v="08/04/2016"/>
    <x v="3"/>
    <n v="4"/>
    <n v="11"/>
    <s v="04-11"/>
    <n v="0"/>
    <x v="1"/>
  </r>
  <r>
    <d v="2016-04-12T00:00:00"/>
    <n v="54"/>
    <n v="60.48"/>
    <n v="60.53"/>
    <n v="41.57"/>
    <s v="08/04/2016"/>
    <x v="3"/>
    <n v="4"/>
    <n v="12"/>
    <s v="04-12"/>
    <n v="1"/>
    <x v="1"/>
  </r>
  <r>
    <d v="2016-04-13T00:00:00"/>
    <n v="73"/>
    <n v="60.26"/>
    <n v="60.62"/>
    <n v="49"/>
    <s v="08/04/2016"/>
    <x v="3"/>
    <n v="4"/>
    <n v="13"/>
    <s v="04-13"/>
    <n v="0"/>
    <x v="1"/>
  </r>
  <r>
    <d v="2016-04-14T00:00:00"/>
    <n v="77"/>
    <n v="61.2"/>
    <n v="61.36"/>
    <n v="46.93"/>
    <s v="08/04/2016"/>
    <x v="3"/>
    <n v="4"/>
    <n v="14"/>
    <s v="04-14"/>
    <n v="0"/>
    <x v="1"/>
  </r>
  <r>
    <d v="2016-04-15T00:00:00"/>
    <n v="83"/>
    <n v="61.55"/>
    <n v="61.7"/>
    <n v="46.84"/>
    <s v="15/04/2016"/>
    <x v="3"/>
    <n v="4"/>
    <n v="15"/>
    <s v="04-15"/>
    <n v="0"/>
    <x v="1"/>
  </r>
  <r>
    <d v="2016-04-16T00:00:00"/>
    <n v="55"/>
    <n v="59.62"/>
    <n v="59.78"/>
    <n v="39.56"/>
    <s v="15/04/2016"/>
    <x v="3"/>
    <n v="4"/>
    <n v="16"/>
    <s v="04-16"/>
    <n v="1"/>
    <x v="1"/>
  </r>
  <r>
    <d v="2016-04-17T00:00:00"/>
    <n v="62"/>
    <n v="59.53"/>
    <n v="59.7"/>
    <n v="45.67"/>
    <s v="15/04/2016"/>
    <x v="3"/>
    <n v="4"/>
    <n v="17"/>
    <s v="04-17"/>
    <n v="0"/>
    <x v="1"/>
  </r>
  <r>
    <d v="2016-04-18T00:00:00"/>
    <n v="67"/>
    <n v="59.32"/>
    <n v="59.38"/>
    <n v="41.36"/>
    <s v="15/04/2016"/>
    <x v="3"/>
    <n v="4"/>
    <n v="18"/>
    <s v="04-18"/>
    <n v="0"/>
    <x v="1"/>
  </r>
  <r>
    <d v="2016-04-19T00:00:00"/>
    <n v="71"/>
    <n v="60.59"/>
    <n v="60.67"/>
    <n v="43.21"/>
    <s v="15/04/2016"/>
    <x v="3"/>
    <n v="4"/>
    <n v="19"/>
    <s v="04-19"/>
    <n v="0"/>
    <x v="1"/>
  </r>
  <r>
    <d v="2016-04-20T00:00:00"/>
    <n v="73"/>
    <n v="59.59"/>
    <n v="59.67"/>
    <n v="42.04"/>
    <s v="15/04/2016"/>
    <x v="3"/>
    <n v="4"/>
    <n v="20"/>
    <s v="04-20"/>
    <n v="0"/>
    <x v="1"/>
  </r>
  <r>
    <d v="2016-04-21T00:00:00"/>
    <n v="70"/>
    <n v="59.81"/>
    <n v="60.05"/>
    <n v="47.23"/>
    <s v="15/04/2016"/>
    <x v="3"/>
    <n v="4"/>
    <n v="21"/>
    <s v="04-21"/>
    <n v="0"/>
    <x v="1"/>
  </r>
  <r>
    <d v="2016-04-22T00:00:00"/>
    <n v="80"/>
    <n v="62.78"/>
    <n v="62.79"/>
    <n v="35.799999999999997"/>
    <s v="22/04/2016"/>
    <x v="3"/>
    <n v="4"/>
    <n v="22"/>
    <s v="04-22"/>
    <n v="0"/>
    <x v="1"/>
  </r>
  <r>
    <d v="2016-04-23T00:00:00"/>
    <n v="60"/>
    <n v="60.96"/>
    <n v="61.07"/>
    <n v="45.25"/>
    <s v="22/04/2016"/>
    <x v="3"/>
    <n v="4"/>
    <n v="23"/>
    <s v="04-23"/>
    <n v="1"/>
    <x v="1"/>
  </r>
  <r>
    <d v="2016-04-24T00:00:00"/>
    <n v="71"/>
    <n v="61.06"/>
    <n v="61.07"/>
    <n v="35.39"/>
    <s v="22/04/2016"/>
    <x v="3"/>
    <n v="4"/>
    <n v="24"/>
    <s v="04-24"/>
    <n v="0"/>
    <x v="1"/>
  </r>
  <r>
    <d v="2016-04-25T00:00:00"/>
    <n v="77"/>
    <n v="60.25"/>
    <n v="60.97"/>
    <n v="52.78"/>
    <s v="22/04/2016"/>
    <x v="3"/>
    <n v="4"/>
    <n v="25"/>
    <s v="04-25"/>
    <n v="0"/>
    <x v="1"/>
  </r>
  <r>
    <d v="2016-04-26T00:00:00"/>
    <n v="70"/>
    <n v="60.35"/>
    <n v="60.71"/>
    <n v="49.68"/>
    <s v="22/04/2016"/>
    <x v="3"/>
    <n v="4"/>
    <n v="26"/>
    <s v="04-26"/>
    <n v="0"/>
    <x v="1"/>
  </r>
  <r>
    <d v="2016-04-27T00:00:00"/>
    <n v="68"/>
    <n v="61.47"/>
    <n v="61.53"/>
    <n v="43.28"/>
    <s v="22/04/2016"/>
    <x v="3"/>
    <n v="4"/>
    <n v="27"/>
    <s v="04-27"/>
    <n v="0"/>
    <x v="1"/>
  </r>
  <r>
    <d v="2016-04-28T00:00:00"/>
    <n v="62"/>
    <n v="59.63"/>
    <n v="59.86"/>
    <n v="47.02"/>
    <s v="22/04/2016"/>
    <x v="3"/>
    <n v="4"/>
    <n v="28"/>
    <s v="04-28"/>
    <n v="0"/>
    <x v="1"/>
  </r>
  <r>
    <d v="2016-04-29T00:00:00"/>
    <n v="79"/>
    <n v="61.55"/>
    <n v="61.65"/>
    <n v="45.37"/>
    <s v="29/04/2016"/>
    <x v="3"/>
    <n v="4"/>
    <n v="29"/>
    <s v="04-29"/>
    <n v="0"/>
    <x v="1"/>
  </r>
  <r>
    <d v="2016-04-30T00:00:00"/>
    <n v="59"/>
    <n v="59.11"/>
    <n v="59.2"/>
    <n v="42.09"/>
    <s v="29/04/2016"/>
    <x v="3"/>
    <n v="4"/>
    <n v="30"/>
    <s v="04-30"/>
    <n v="1"/>
    <x v="1"/>
  </r>
  <r>
    <d v="2016-05-01T00:00:00"/>
    <n v="63"/>
    <n v="60.63"/>
    <n v="60.96"/>
    <n v="49.63"/>
    <s v="29/04/2016"/>
    <x v="3"/>
    <n v="5"/>
    <n v="1"/>
    <s v="05-01"/>
    <n v="0"/>
    <x v="1"/>
  </r>
  <r>
    <d v="2016-05-02T00:00:00"/>
    <n v="100"/>
    <n v="66.73"/>
    <n v="66.95"/>
    <n v="51.12"/>
    <s v="29/04/2016"/>
    <x v="3"/>
    <n v="5"/>
    <n v="2"/>
    <s v="05-02"/>
    <n v="0"/>
    <x v="1"/>
  </r>
  <r>
    <d v="2016-05-03T00:00:00"/>
    <n v="77"/>
    <n v="62.7"/>
    <n v="62.76"/>
    <n v="43.64"/>
    <s v="29/04/2016"/>
    <x v="3"/>
    <n v="5"/>
    <n v="3"/>
    <s v="05-03"/>
    <n v="0"/>
    <x v="1"/>
  </r>
  <r>
    <d v="2016-05-04T00:00:00"/>
    <n v="90"/>
    <n v="61.71"/>
    <n v="61.98"/>
    <n v="49.82"/>
    <s v="29/04/2016"/>
    <x v="3"/>
    <n v="5"/>
    <n v="4"/>
    <s v="05-04"/>
    <n v="0"/>
    <x v="1"/>
  </r>
  <r>
    <d v="2016-05-05T00:00:00"/>
    <n v="55"/>
    <n v="59.17"/>
    <n v="60.61"/>
    <n v="55.09"/>
    <s v="29/04/2016"/>
    <x v="3"/>
    <n v="5"/>
    <n v="5"/>
    <s v="05-05"/>
    <n v="1"/>
    <x v="1"/>
  </r>
  <r>
    <d v="2016-05-06T00:00:00"/>
    <n v="99"/>
    <n v="61.5"/>
    <n v="61.77"/>
    <n v="48.82"/>
    <s v="06/05/2016"/>
    <x v="3"/>
    <n v="5"/>
    <n v="6"/>
    <s v="05-06"/>
    <n v="0"/>
    <x v="1"/>
  </r>
  <r>
    <d v="2016-05-07T00:00:00"/>
    <n v="58"/>
    <n v="59.26"/>
    <n v="59.63"/>
    <n v="48.71"/>
    <s v="06/05/2016"/>
    <x v="3"/>
    <n v="5"/>
    <n v="7"/>
    <s v="05-07"/>
    <n v="1"/>
    <x v="1"/>
  </r>
  <r>
    <d v="2016-05-08T00:00:00"/>
    <n v="76"/>
    <n v="61.16"/>
    <n v="61.16"/>
    <n v="33.799999999999997"/>
    <s v="06/05/2016"/>
    <x v="3"/>
    <n v="5"/>
    <n v="8"/>
    <s v="05-08"/>
    <n v="0"/>
    <x v="1"/>
  </r>
  <r>
    <d v="2016-05-09T00:00:00"/>
    <n v="72"/>
    <n v="60.79"/>
    <n v="61.85"/>
    <n v="55.19"/>
    <s v="06/05/2016"/>
    <x v="3"/>
    <n v="5"/>
    <n v="9"/>
    <s v="05-09"/>
    <n v="0"/>
    <x v="1"/>
  </r>
  <r>
    <d v="2016-05-10T00:00:00"/>
    <n v="68"/>
    <n v="60.57"/>
    <n v="60.73"/>
    <n v="46.27"/>
    <s v="06/05/2016"/>
    <x v="3"/>
    <n v="5"/>
    <n v="10"/>
    <s v="05-10"/>
    <n v="0"/>
    <x v="1"/>
  </r>
  <r>
    <d v="2016-05-11T00:00:00"/>
    <n v="78"/>
    <n v="61.52"/>
    <n v="61.57"/>
    <n v="41.69"/>
    <s v="06/05/2016"/>
    <x v="3"/>
    <n v="5"/>
    <n v="11"/>
    <s v="05-11"/>
    <n v="0"/>
    <x v="1"/>
  </r>
  <r>
    <d v="2016-05-12T00:00:00"/>
    <n v="35"/>
    <n v="57.01"/>
    <n v="57.98"/>
    <n v="51"/>
    <s v="06/05/2016"/>
    <x v="3"/>
    <n v="5"/>
    <n v="12"/>
    <s v="05-12"/>
    <n v="1"/>
    <x v="1"/>
  </r>
  <r>
    <d v="2016-05-13T00:00:00"/>
    <n v="87"/>
    <n v="61.62"/>
    <n v="62.11"/>
    <n v="52.37"/>
    <s v="13/05/2016"/>
    <x v="3"/>
    <n v="5"/>
    <n v="13"/>
    <s v="05-13"/>
    <n v="0"/>
    <x v="1"/>
  </r>
  <r>
    <d v="2016-05-14T00:00:00"/>
    <n v="67"/>
    <n v="60.05"/>
    <n v="60.28"/>
    <n v="46.6"/>
    <s v="13/05/2016"/>
    <x v="3"/>
    <n v="5"/>
    <n v="14"/>
    <s v="05-14"/>
    <n v="0"/>
    <x v="1"/>
  </r>
  <r>
    <d v="2016-05-15T00:00:00"/>
    <n v="69"/>
    <n v="59.68"/>
    <n v="60"/>
    <n v="48.5"/>
    <s v="13/05/2016"/>
    <x v="3"/>
    <n v="5"/>
    <n v="15"/>
    <s v="05-15"/>
    <n v="0"/>
    <x v="1"/>
  </r>
  <r>
    <d v="2016-05-16T00:00:00"/>
    <n v="76"/>
    <n v="61.07"/>
    <n v="61.47"/>
    <n v="48.96"/>
    <s v="13/05/2016"/>
    <x v="3"/>
    <n v="5"/>
    <n v="16"/>
    <s v="05-16"/>
    <n v="0"/>
    <x v="1"/>
  </r>
  <r>
    <d v="2016-05-17T00:00:00"/>
    <n v="76"/>
    <n v="60.2"/>
    <n v="61.55"/>
    <n v="55.82"/>
    <s v="13/05/2016"/>
    <x v="3"/>
    <n v="5"/>
    <n v="17"/>
    <s v="05-17"/>
    <n v="0"/>
    <x v="1"/>
  </r>
  <r>
    <d v="2016-05-18T00:00:00"/>
    <n v="74"/>
    <n v="59.94"/>
    <n v="61.12"/>
    <n v="54.78"/>
    <s v="13/05/2016"/>
    <x v="3"/>
    <n v="5"/>
    <n v="18"/>
    <s v="05-18"/>
    <n v="0"/>
    <x v="1"/>
  </r>
  <r>
    <d v="2016-05-19T00:00:00"/>
    <n v="65"/>
    <n v="62.36"/>
    <n v="62.77"/>
    <n v="52.27"/>
    <s v="13/05/2016"/>
    <x v="3"/>
    <n v="5"/>
    <n v="19"/>
    <s v="05-19"/>
    <n v="0"/>
    <x v="1"/>
  </r>
  <r>
    <d v="2016-05-20T00:00:00"/>
    <n v="95"/>
    <n v="65.489999999999995"/>
    <n v="65.83"/>
    <n v="53.33"/>
    <s v="20/05/2016"/>
    <x v="3"/>
    <n v="5"/>
    <n v="20"/>
    <s v="05-20"/>
    <n v="0"/>
    <x v="1"/>
  </r>
  <r>
    <d v="2016-05-21T00:00:00"/>
    <n v="60"/>
    <n v="60.35"/>
    <n v="60.43"/>
    <n v="39.33"/>
    <s v="20/05/2016"/>
    <x v="3"/>
    <n v="5"/>
    <n v="21"/>
    <s v="05-21"/>
    <n v="1"/>
    <x v="1"/>
  </r>
  <r>
    <d v="2016-05-22T00:00:00"/>
    <n v="69"/>
    <n v="59.8"/>
    <n v="59.96"/>
    <n v="45.41"/>
    <s v="20/05/2016"/>
    <x v="3"/>
    <n v="5"/>
    <n v="22"/>
    <s v="05-22"/>
    <n v="0"/>
    <x v="1"/>
  </r>
  <r>
    <d v="2016-05-23T00:00:00"/>
    <n v="120"/>
    <n v="64.92"/>
    <n v="65.05"/>
    <n v="49.47"/>
    <s v="20/05/2016"/>
    <x v="3"/>
    <n v="5"/>
    <n v="23"/>
    <s v="05-23"/>
    <n v="0"/>
    <x v="1"/>
  </r>
  <r>
    <d v="2016-05-24T00:00:00"/>
    <n v="72"/>
    <n v="61.15"/>
    <n v="62.97"/>
    <n v="53.26"/>
    <s v="20/05/2016"/>
    <x v="3"/>
    <n v="5"/>
    <n v="24"/>
    <s v="05-24"/>
    <n v="0"/>
    <x v="1"/>
  </r>
  <r>
    <d v="2016-05-25T00:00:00"/>
    <n v="84"/>
    <n v="62.26"/>
    <n v="63.64"/>
    <n v="54.38"/>
    <s v="20/05/2016"/>
    <x v="3"/>
    <n v="5"/>
    <n v="25"/>
    <s v="05-25"/>
    <n v="0"/>
    <x v="1"/>
  </r>
  <r>
    <d v="2016-05-26T00:00:00"/>
    <n v="63"/>
    <n v="60.62"/>
    <n v="61.54"/>
    <n v="54.37"/>
    <s v="20/05/2016"/>
    <x v="3"/>
    <n v="5"/>
    <n v="26"/>
    <s v="05-26"/>
    <n v="0"/>
    <x v="1"/>
  </r>
  <r>
    <d v="2016-05-27T00:00:00"/>
    <n v="87"/>
    <n v="63.1"/>
    <n v="63.4"/>
    <n v="51.19"/>
    <s v="27/05/2016"/>
    <x v="3"/>
    <n v="5"/>
    <n v="27"/>
    <s v="05-27"/>
    <n v="0"/>
    <x v="1"/>
  </r>
  <r>
    <d v="2016-05-28T00:00:00"/>
    <n v="53"/>
    <n v="60.04"/>
    <n v="60.09"/>
    <n v="41.03"/>
    <s v="27/05/2016"/>
    <x v="3"/>
    <n v="5"/>
    <n v="28"/>
    <s v="05-28"/>
    <n v="1"/>
    <x v="1"/>
  </r>
  <r>
    <d v="2016-05-29T00:00:00"/>
    <n v="79"/>
    <n v="61.67"/>
    <n v="62.09"/>
    <n v="51.75"/>
    <s v="27/05/2016"/>
    <x v="3"/>
    <n v="5"/>
    <n v="29"/>
    <s v="05-29"/>
    <n v="0"/>
    <x v="1"/>
  </r>
  <r>
    <d v="2016-05-30T00:00:00"/>
    <n v="97"/>
    <n v="61.7"/>
    <n v="61.8"/>
    <n v="45.44"/>
    <s v="27/05/2016"/>
    <x v="3"/>
    <n v="5"/>
    <n v="30"/>
    <s v="05-30"/>
    <n v="0"/>
    <x v="1"/>
  </r>
  <r>
    <d v="2016-05-31T00:00:00"/>
    <n v="72"/>
    <n v="61.54"/>
    <n v="61.75"/>
    <n v="48.53"/>
    <s v="27/05/2016"/>
    <x v="3"/>
    <n v="5"/>
    <n v="31"/>
    <s v="05-31"/>
    <n v="0"/>
    <x v="1"/>
  </r>
  <r>
    <d v="2016-06-01T00:00:00"/>
    <n v="69"/>
    <n v="61.05"/>
    <n v="62.09"/>
    <n v="54.98"/>
    <s v="27/05/2016"/>
    <x v="3"/>
    <n v="6"/>
    <n v="1"/>
    <s v="06-01"/>
    <n v="0"/>
    <x v="1"/>
  </r>
  <r>
    <d v="2016-06-02T00:00:00"/>
    <n v="88"/>
    <n v="64.959999999999994"/>
    <n v="65.09"/>
    <n v="49.91"/>
    <s v="27/05/2016"/>
    <x v="3"/>
    <n v="6"/>
    <n v="2"/>
    <s v="06-02"/>
    <n v="0"/>
    <x v="1"/>
  </r>
  <r>
    <d v="2016-06-03T00:00:00"/>
    <n v="76"/>
    <n v="61.1"/>
    <n v="61.48"/>
    <n v="46.46"/>
    <s v="03/06/2016"/>
    <x v="3"/>
    <n v="6"/>
    <n v="3"/>
    <s v="06-03"/>
    <n v="0"/>
    <x v="1"/>
  </r>
  <r>
    <d v="2016-06-04T00:00:00"/>
    <n v="71"/>
    <n v="60.37"/>
    <n v="60.46"/>
    <n v="41.74"/>
    <s v="03/06/2016"/>
    <x v="3"/>
    <n v="6"/>
    <n v="4"/>
    <s v="06-04"/>
    <n v="0"/>
    <x v="1"/>
  </r>
  <r>
    <d v="2016-06-05T00:00:00"/>
    <n v="82"/>
    <n v="63.79"/>
    <n v="63.89"/>
    <n v="47.14"/>
    <s v="03/06/2016"/>
    <x v="3"/>
    <n v="6"/>
    <n v="5"/>
    <s v="06-05"/>
    <n v="0"/>
    <x v="1"/>
  </r>
  <r>
    <d v="2016-06-06T00:00:00"/>
    <n v="95"/>
    <n v="62.69"/>
    <n v="63.77"/>
    <n v="54.21"/>
    <s v="03/06/2016"/>
    <x v="3"/>
    <n v="6"/>
    <n v="6"/>
    <s v="06-06"/>
    <n v="0"/>
    <x v="1"/>
  </r>
  <r>
    <d v="2016-06-07T00:00:00"/>
    <n v="65"/>
    <n v="60.23"/>
    <n v="60.89"/>
    <n v="52.4"/>
    <s v="03/06/2016"/>
    <x v="3"/>
    <n v="6"/>
    <n v="7"/>
    <s v="06-07"/>
    <n v="0"/>
    <x v="1"/>
  </r>
  <r>
    <d v="2016-06-08T00:00:00"/>
    <n v="9"/>
    <n v="58.98"/>
    <n v="59.09"/>
    <n v="43.03"/>
    <s v="03/06/2016"/>
    <x v="3"/>
    <n v="6"/>
    <n v="8"/>
    <s v="06-08"/>
    <n v="1"/>
    <x v="1"/>
  </r>
  <r>
    <d v="2016-06-09T00:00:00"/>
    <n v="77"/>
    <n v="61.81"/>
    <n v="62.25"/>
    <n v="52.17"/>
    <s v="03/06/2016"/>
    <x v="3"/>
    <n v="6"/>
    <n v="9"/>
    <s v="06-09"/>
    <n v="0"/>
    <x v="1"/>
  </r>
  <r>
    <d v="2016-06-10T00:00:00"/>
    <n v="99"/>
    <n v="62.95"/>
    <n v="63.4"/>
    <n v="53.27"/>
    <s v="10/06/2016"/>
    <x v="3"/>
    <n v="6"/>
    <n v="10"/>
    <s v="06-10"/>
    <n v="0"/>
    <x v="1"/>
  </r>
  <r>
    <d v="2016-06-11T00:00:00"/>
    <n v="69"/>
    <n v="62.15"/>
    <n v="62.42"/>
    <n v="49.23"/>
    <s v="10/06/2016"/>
    <x v="3"/>
    <n v="6"/>
    <n v="11"/>
    <s v="06-11"/>
    <n v="0"/>
    <x v="1"/>
  </r>
  <r>
    <d v="2016-06-12T00:00:00"/>
    <n v="74"/>
    <n v="62.3"/>
    <n v="62.52"/>
    <n v="49.48"/>
    <s v="10/06/2016"/>
    <x v="3"/>
    <n v="6"/>
    <n v="12"/>
    <s v="06-12"/>
    <n v="0"/>
    <x v="1"/>
  </r>
  <r>
    <d v="2016-06-13T00:00:00"/>
    <n v="83"/>
    <n v="62.91"/>
    <n v="63.12"/>
    <n v="49.75"/>
    <s v="10/06/2016"/>
    <x v="3"/>
    <n v="6"/>
    <n v="13"/>
    <s v="06-13"/>
    <n v="0"/>
    <x v="1"/>
  </r>
  <r>
    <d v="2016-06-14T00:00:00"/>
    <n v="83"/>
    <n v="64.69"/>
    <n v="71.819999999999993"/>
    <n v="63.97"/>
    <s v="10/06/2016"/>
    <x v="3"/>
    <n v="6"/>
    <n v="14"/>
    <s v="06-14"/>
    <n v="0"/>
    <x v="1"/>
  </r>
  <r>
    <d v="2016-06-15T00:00:00"/>
    <n v="98"/>
    <n v="64.28"/>
    <n v="64.430000000000007"/>
    <n v="49.84"/>
    <s v="10/06/2016"/>
    <x v="3"/>
    <n v="6"/>
    <n v="15"/>
    <s v="06-15"/>
    <n v="0"/>
    <x v="1"/>
  </r>
  <r>
    <d v="2016-06-16T00:00:00"/>
    <n v="76"/>
    <n v="63.77"/>
    <n v="64.010000000000005"/>
    <n v="51.25"/>
    <s v="10/06/2016"/>
    <x v="3"/>
    <n v="6"/>
    <n v="16"/>
    <s v="06-16"/>
    <n v="0"/>
    <x v="1"/>
  </r>
  <r>
    <d v="2016-06-17T00:00:00"/>
    <n v="91"/>
    <n v="62.99"/>
    <n v="63.18"/>
    <n v="47.32"/>
    <s v="17/06/2016"/>
    <x v="3"/>
    <n v="6"/>
    <n v="17"/>
    <s v="06-17"/>
    <n v="0"/>
    <x v="1"/>
  </r>
  <r>
    <d v="2016-06-18T00:00:00"/>
    <n v="73"/>
    <n v="64.680000000000007"/>
    <n v="65.23"/>
    <n v="49.45"/>
    <s v="17/06/2016"/>
    <x v="3"/>
    <n v="6"/>
    <n v="18"/>
    <s v="06-18"/>
    <n v="0"/>
    <x v="1"/>
  </r>
  <r>
    <d v="2016-06-19T00:00:00"/>
    <n v="82"/>
    <n v="63.53"/>
    <n v="63.78"/>
    <n v="51.22"/>
    <s v="17/06/2016"/>
    <x v="3"/>
    <n v="6"/>
    <n v="19"/>
    <s v="06-19"/>
    <n v="0"/>
    <x v="1"/>
  </r>
  <r>
    <d v="2016-06-20T00:00:00"/>
    <n v="89"/>
    <n v="62.04"/>
    <n v="62.53"/>
    <n v="52.79"/>
    <s v="17/06/2016"/>
    <x v="3"/>
    <n v="6"/>
    <n v="20"/>
    <s v="06-20"/>
    <n v="0"/>
    <x v="1"/>
  </r>
  <r>
    <d v="2016-06-21T00:00:00"/>
    <n v="68"/>
    <n v="61.05"/>
    <n v="61.15"/>
    <n v="44.56"/>
    <s v="17/06/2016"/>
    <x v="3"/>
    <n v="6"/>
    <n v="21"/>
    <s v="06-21"/>
    <n v="0"/>
    <x v="1"/>
  </r>
  <r>
    <d v="2016-06-22T00:00:00"/>
    <n v="87"/>
    <n v="62.16"/>
    <n v="62.36"/>
    <n v="48.81"/>
    <s v="17/06/2016"/>
    <x v="3"/>
    <n v="6"/>
    <n v="22"/>
    <s v="06-22"/>
    <n v="0"/>
    <x v="1"/>
  </r>
  <r>
    <d v="2016-06-23T00:00:00"/>
    <n v="88"/>
    <n v="63.5"/>
    <n v="64.05"/>
    <n v="54.8"/>
    <s v="17/06/2016"/>
    <x v="3"/>
    <n v="6"/>
    <n v="23"/>
    <s v="06-23"/>
    <n v="0"/>
    <x v="1"/>
  </r>
  <r>
    <d v="2016-06-24T00:00:00"/>
    <n v="84"/>
    <n v="62.88"/>
    <n v="63.65"/>
    <n v="55.79"/>
    <s v="24/06/2016"/>
    <x v="3"/>
    <n v="6"/>
    <n v="24"/>
    <s v="06-24"/>
    <n v="0"/>
    <x v="1"/>
  </r>
  <r>
    <d v="2016-06-25T00:00:00"/>
    <n v="91"/>
    <n v="64.45"/>
    <n v="64.540000000000006"/>
    <n v="45.49"/>
    <s v="24/06/2016"/>
    <x v="3"/>
    <n v="6"/>
    <n v="25"/>
    <s v="06-25"/>
    <n v="0"/>
    <x v="1"/>
  </r>
  <r>
    <d v="2016-06-26T00:00:00"/>
    <n v="101"/>
    <n v="65.56"/>
    <n v="65.680000000000007"/>
    <n v="50.21"/>
    <s v="24/06/2016"/>
    <x v="3"/>
    <n v="6"/>
    <n v="26"/>
    <s v="06-26"/>
    <n v="0"/>
    <x v="1"/>
  </r>
  <r>
    <d v="2016-06-27T00:00:00"/>
    <n v="106"/>
    <n v="64.459999999999994"/>
    <n v="64.62"/>
    <n v="48.34"/>
    <s v="24/06/2016"/>
    <x v="3"/>
    <n v="6"/>
    <n v="27"/>
    <s v="06-27"/>
    <n v="0"/>
    <x v="1"/>
  </r>
  <r>
    <d v="2016-06-28T00:00:00"/>
    <n v="75"/>
    <n v="61.03"/>
    <n v="61.05"/>
    <n v="38.69"/>
    <s v="24/06/2016"/>
    <x v="3"/>
    <n v="6"/>
    <n v="28"/>
    <s v="06-28"/>
    <n v="0"/>
    <x v="1"/>
  </r>
  <r>
    <d v="2016-06-29T00:00:00"/>
    <n v="83"/>
    <n v="61.49"/>
    <n v="61.83"/>
    <n v="45.82"/>
    <s v="24/06/2016"/>
    <x v="3"/>
    <n v="6"/>
    <n v="29"/>
    <s v="06-29"/>
    <n v="0"/>
    <x v="1"/>
  </r>
  <r>
    <d v="2016-06-30T00:00:00"/>
    <n v="108"/>
    <n v="65.73"/>
    <n v="65.989999999999995"/>
    <n v="49.1"/>
    <s v="24/06/2016"/>
    <x v="3"/>
    <n v="6"/>
    <n v="30"/>
    <s v="06-30"/>
    <n v="0"/>
    <x v="1"/>
  </r>
  <r>
    <d v="2016-07-01T00:00:00"/>
    <n v="99"/>
    <n v="62.75"/>
    <n v="62.81"/>
    <n v="43.97"/>
    <s v="01/07/2016"/>
    <x v="3"/>
    <n v="7"/>
    <n v="1"/>
    <s v="07-01"/>
    <n v="0"/>
    <x v="1"/>
  </r>
  <r>
    <d v="2016-07-02T00:00:00"/>
    <n v="83"/>
    <n v="62.05"/>
    <n v="62.12"/>
    <n v="44.64"/>
    <s v="01/07/2016"/>
    <x v="3"/>
    <n v="7"/>
    <n v="2"/>
    <s v="07-02"/>
    <n v="0"/>
    <x v="1"/>
  </r>
  <r>
    <d v="2016-07-03T00:00:00"/>
    <n v="86"/>
    <n v="63.37"/>
    <n v="63.48"/>
    <n v="47.63"/>
    <s v="01/07/2016"/>
    <x v="3"/>
    <n v="7"/>
    <n v="3"/>
    <s v="07-03"/>
    <n v="0"/>
    <x v="1"/>
  </r>
  <r>
    <d v="2016-07-04T00:00:00"/>
    <n v="81"/>
    <n v="61.61"/>
    <n v="61.68"/>
    <n v="43.78"/>
    <s v="01/07/2016"/>
    <x v="3"/>
    <n v="7"/>
    <n v="4"/>
    <s v="07-04"/>
    <n v="0"/>
    <x v="1"/>
  </r>
  <r>
    <d v="2016-07-05T00:00:00"/>
    <n v="80"/>
    <n v="62.73"/>
    <n v="62.87"/>
    <n v="45.67"/>
    <s v="01/07/2016"/>
    <x v="3"/>
    <n v="7"/>
    <n v="5"/>
    <s v="07-05"/>
    <n v="0"/>
    <x v="1"/>
  </r>
  <r>
    <d v="2016-07-06T00:00:00"/>
    <n v="88"/>
    <n v="61.94"/>
    <n v="62.21"/>
    <n v="50.09"/>
    <s v="01/07/2016"/>
    <x v="3"/>
    <n v="7"/>
    <n v="6"/>
    <s v="07-06"/>
    <n v="0"/>
    <x v="1"/>
  </r>
  <r>
    <d v="2016-07-07T00:00:00"/>
    <n v="91"/>
    <n v="62.34"/>
    <n v="62.48"/>
    <n v="47.29"/>
    <s v="01/07/2016"/>
    <x v="3"/>
    <n v="7"/>
    <n v="7"/>
    <s v="07-07"/>
    <n v="0"/>
    <x v="1"/>
  </r>
  <r>
    <d v="2016-07-08T00:00:00"/>
    <n v="78"/>
    <n v="62.12"/>
    <n v="62.41"/>
    <n v="50.59"/>
    <s v="08/07/2016"/>
    <x v="3"/>
    <n v="7"/>
    <n v="8"/>
    <s v="07-08"/>
    <n v="0"/>
    <x v="1"/>
  </r>
  <r>
    <d v="2016-07-09T00:00:00"/>
    <n v="83"/>
    <n v="62.06"/>
    <n v="62.13"/>
    <n v="44.59"/>
    <s v="08/07/2016"/>
    <x v="3"/>
    <n v="7"/>
    <n v="9"/>
    <s v="07-09"/>
    <n v="0"/>
    <x v="1"/>
  </r>
  <r>
    <d v="2016-07-10T00:00:00"/>
    <n v="90"/>
    <n v="61.93"/>
    <n v="61.97"/>
    <n v="41.92"/>
    <s v="08/07/2016"/>
    <x v="3"/>
    <n v="7"/>
    <n v="10"/>
    <s v="07-10"/>
    <n v="0"/>
    <x v="1"/>
  </r>
  <r>
    <d v="2016-07-11T00:00:00"/>
    <n v="90"/>
    <n v="62.34"/>
    <n v="62.76"/>
    <n v="52.43"/>
    <s v="08/07/2016"/>
    <x v="3"/>
    <n v="7"/>
    <n v="11"/>
    <s v="07-11"/>
    <n v="0"/>
    <x v="1"/>
  </r>
  <r>
    <d v="2016-07-12T00:00:00"/>
    <n v="71"/>
    <n v="63.24"/>
    <n v="64.41"/>
    <n v="55.14"/>
    <s v="08/07/2016"/>
    <x v="3"/>
    <n v="7"/>
    <n v="12"/>
    <s v="07-12"/>
    <n v="0"/>
    <x v="1"/>
  </r>
  <r>
    <d v="2016-07-13T00:00:00"/>
    <n v="87"/>
    <n v="64.150000000000006"/>
    <n v="64.58"/>
    <n v="54.07"/>
    <s v="08/07/2016"/>
    <x v="3"/>
    <n v="7"/>
    <n v="13"/>
    <s v="07-13"/>
    <n v="0"/>
    <x v="1"/>
  </r>
  <r>
    <d v="2016-07-14T00:00:00"/>
    <n v="97"/>
    <n v="64.83"/>
    <n v="65.040000000000006"/>
    <n v="51.82"/>
    <s v="08/07/2016"/>
    <x v="3"/>
    <n v="7"/>
    <n v="14"/>
    <s v="07-14"/>
    <n v="0"/>
    <x v="1"/>
  </r>
  <r>
    <d v="2016-07-15T00:00:00"/>
    <n v="92"/>
    <n v="63.57"/>
    <n v="63.75"/>
    <n v="49.07"/>
    <s v="15/07/2016"/>
    <x v="3"/>
    <n v="7"/>
    <n v="15"/>
    <s v="07-15"/>
    <n v="0"/>
    <x v="1"/>
  </r>
  <r>
    <d v="2016-07-16T00:00:00"/>
    <n v="74"/>
    <n v="61.29"/>
    <n v="61.51"/>
    <n v="44.9"/>
    <s v="15/07/2016"/>
    <x v="3"/>
    <n v="7"/>
    <n v="16"/>
    <s v="07-16"/>
    <n v="0"/>
    <x v="1"/>
  </r>
  <r>
    <d v="2016-07-17T00:00:00"/>
    <n v="90"/>
    <n v="64.05"/>
    <n v="64.13"/>
    <n v="46.98"/>
    <s v="15/07/2016"/>
    <x v="3"/>
    <n v="7"/>
    <n v="17"/>
    <s v="07-17"/>
    <n v="0"/>
    <x v="1"/>
  </r>
  <r>
    <d v="2016-07-18T00:00:00"/>
    <n v="83"/>
    <n v="62.64"/>
    <n v="63.18"/>
    <n v="53.87"/>
    <s v="15/07/2016"/>
    <x v="3"/>
    <n v="7"/>
    <n v="18"/>
    <s v="07-18"/>
    <n v="0"/>
    <x v="1"/>
  </r>
  <r>
    <d v="2016-07-19T00:00:00"/>
    <n v="59"/>
    <n v="60.54"/>
    <n v="61.29"/>
    <n v="53.34"/>
    <s v="15/07/2016"/>
    <x v="3"/>
    <n v="7"/>
    <n v="19"/>
    <s v="07-19"/>
    <n v="1"/>
    <x v="1"/>
  </r>
  <r>
    <d v="2016-07-20T00:00:00"/>
    <n v="67"/>
    <n v="61.37"/>
    <n v="62.02"/>
    <n v="53.39"/>
    <s v="15/07/2016"/>
    <x v="3"/>
    <n v="7"/>
    <n v="20"/>
    <s v="07-20"/>
    <n v="0"/>
    <x v="1"/>
  </r>
  <r>
    <d v="2016-07-21T00:00:00"/>
    <n v="76"/>
    <n v="62.44"/>
    <n v="63.03"/>
    <n v="54.07"/>
    <s v="15/07/2016"/>
    <x v="3"/>
    <n v="7"/>
    <n v="21"/>
    <s v="07-21"/>
    <n v="0"/>
    <x v="1"/>
  </r>
  <r>
    <d v="2016-07-22T00:00:00"/>
    <n v="87"/>
    <n v="63.57"/>
    <n v="63.87"/>
    <n v="52.24"/>
    <s v="22/07/2016"/>
    <x v="3"/>
    <n v="7"/>
    <n v="22"/>
    <s v="07-22"/>
    <n v="0"/>
    <x v="1"/>
  </r>
  <r>
    <d v="2016-07-23T00:00:00"/>
    <n v="76"/>
    <n v="62.87"/>
    <n v="62.99"/>
    <n v="47.34"/>
    <s v="22/07/2016"/>
    <x v="3"/>
    <n v="7"/>
    <n v="23"/>
    <s v="07-23"/>
    <n v="0"/>
    <x v="1"/>
  </r>
  <r>
    <d v="2016-07-24T00:00:00"/>
    <n v="79"/>
    <n v="62.24"/>
    <n v="62.28"/>
    <n v="41.53"/>
    <s v="22/07/2016"/>
    <x v="3"/>
    <n v="7"/>
    <n v="24"/>
    <s v="07-24"/>
    <n v="0"/>
    <x v="1"/>
  </r>
  <r>
    <d v="2016-07-25T00:00:00"/>
    <n v="107"/>
    <n v="65.55"/>
    <n v="65.66"/>
    <n v="49.47"/>
    <s v="22/07/2016"/>
    <x v="3"/>
    <n v="7"/>
    <n v="25"/>
    <s v="07-25"/>
    <n v="0"/>
    <x v="1"/>
  </r>
  <r>
    <d v="2016-07-26T00:00:00"/>
    <n v="83"/>
    <n v="64.56"/>
    <n v="64.680000000000007"/>
    <n v="49.18"/>
    <s v="22/07/2016"/>
    <x v="3"/>
    <n v="7"/>
    <n v="26"/>
    <s v="07-26"/>
    <n v="0"/>
    <x v="1"/>
  </r>
  <r>
    <d v="2016-07-27T00:00:00"/>
    <n v="86"/>
    <n v="64.540000000000006"/>
    <n v="64.739999999999995"/>
    <n v="51.08"/>
    <s v="22/07/2016"/>
    <x v="3"/>
    <n v="7"/>
    <n v="27"/>
    <s v="07-27"/>
    <n v="0"/>
    <x v="1"/>
  </r>
  <r>
    <d v="2016-07-28T00:00:00"/>
    <n v="60"/>
    <n v="60.85"/>
    <n v="60.97"/>
    <n v="45.28"/>
    <s v="22/07/2016"/>
    <x v="3"/>
    <n v="7"/>
    <n v="28"/>
    <s v="07-28"/>
    <n v="1"/>
    <x v="1"/>
  </r>
  <r>
    <d v="2016-07-29T00:00:00"/>
    <m/>
    <m/>
    <m/>
    <m/>
    <s v="29/07/2016"/>
    <x v="3"/>
    <n v="7"/>
    <n v="29"/>
    <s v="07-29"/>
    <s v="Null"/>
    <x v="2"/>
  </r>
  <r>
    <d v="2016-07-30T00:00:00"/>
    <m/>
    <m/>
    <m/>
    <m/>
    <s v="29/07/2016"/>
    <x v="3"/>
    <n v="7"/>
    <n v="30"/>
    <s v="07-30"/>
    <s v="Null"/>
    <x v="2"/>
  </r>
  <r>
    <d v="2016-07-31T00:00:00"/>
    <m/>
    <m/>
    <m/>
    <m/>
    <s v="29/07/2016"/>
    <x v="3"/>
    <n v="7"/>
    <n v="31"/>
    <s v="07-31"/>
    <s v="Null"/>
    <x v="2"/>
  </r>
  <r>
    <d v="2016-08-01T00:00:00"/>
    <n v="103"/>
    <n v="65.069999999999993"/>
    <n v="65.2"/>
    <n v="49.95"/>
    <s v="29/07/2016"/>
    <x v="3"/>
    <n v="8"/>
    <n v="1"/>
    <s v="08-01"/>
    <n v="0"/>
    <x v="1"/>
  </r>
  <r>
    <d v="2016-08-02T00:00:00"/>
    <n v="84"/>
    <n v="64.61"/>
    <n v="64.66"/>
    <n v="45.45"/>
    <s v="29/07/2016"/>
    <x v="3"/>
    <n v="8"/>
    <n v="2"/>
    <s v="08-02"/>
    <n v="0"/>
    <x v="1"/>
  </r>
  <r>
    <d v="2016-08-03T00:00:00"/>
    <n v="74"/>
    <n v="62.44"/>
    <n v="62.87"/>
    <n v="47.68"/>
    <s v="29/07/2016"/>
    <x v="3"/>
    <n v="8"/>
    <n v="3"/>
    <s v="08-03"/>
    <n v="0"/>
    <x v="1"/>
  </r>
  <r>
    <d v="2016-08-04T00:00:00"/>
    <n v="83"/>
    <n v="62.51"/>
    <n v="63.06"/>
    <n v="45.1"/>
    <s v="29/07/2016"/>
    <x v="3"/>
    <n v="8"/>
    <n v="4"/>
    <s v="08-04"/>
    <n v="0"/>
    <x v="1"/>
  </r>
  <r>
    <d v="2016-08-05T00:00:00"/>
    <n v="98"/>
    <n v="65.03"/>
    <n v="65.099999999999994"/>
    <n v="46.7"/>
    <s v="05/08/2016"/>
    <x v="3"/>
    <n v="8"/>
    <n v="5"/>
    <s v="08-05"/>
    <n v="0"/>
    <x v="1"/>
  </r>
  <r>
    <d v="2016-08-06T00:00:00"/>
    <n v="79"/>
    <n v="64.34"/>
    <n v="64.430000000000007"/>
    <n v="47.11"/>
    <s v="05/08/2016"/>
    <x v="3"/>
    <n v="8"/>
    <n v="6"/>
    <s v="08-06"/>
    <n v="0"/>
    <x v="1"/>
  </r>
  <r>
    <d v="2016-08-07T00:00:00"/>
    <n v="101"/>
    <n v="65.59"/>
    <n v="65.64"/>
    <n v="44.98"/>
    <s v="05/08/2016"/>
    <x v="3"/>
    <n v="8"/>
    <n v="7"/>
    <s v="08-07"/>
    <n v="0"/>
    <x v="1"/>
  </r>
  <r>
    <d v="2016-08-08T00:00:00"/>
    <n v="83"/>
    <n v="64.52"/>
    <n v="64.56"/>
    <n v="44.65"/>
    <s v="05/08/2016"/>
    <x v="3"/>
    <n v="8"/>
    <n v="8"/>
    <s v="08-08"/>
    <n v="0"/>
    <x v="1"/>
  </r>
  <r>
    <d v="2016-08-09T00:00:00"/>
    <n v="62"/>
    <n v="61.96"/>
    <n v="62.17"/>
    <n v="48.87"/>
    <s v="05/08/2016"/>
    <x v="3"/>
    <n v="8"/>
    <n v="9"/>
    <s v="08-09"/>
    <n v="0"/>
    <x v="1"/>
  </r>
  <r>
    <d v="2016-08-10T00:00:00"/>
    <n v="78"/>
    <n v="63.03"/>
    <n v="63.09"/>
    <n v="44.28"/>
    <s v="05/08/2016"/>
    <x v="3"/>
    <n v="8"/>
    <n v="10"/>
    <s v="08-10"/>
    <n v="0"/>
    <x v="1"/>
  </r>
  <r>
    <d v="2016-08-11T00:00:00"/>
    <n v="67"/>
    <n v="61.74"/>
    <n v="61.82"/>
    <n v="44.38"/>
    <s v="05/08/2016"/>
    <x v="3"/>
    <n v="8"/>
    <n v="11"/>
    <s v="08-11"/>
    <n v="0"/>
    <x v="1"/>
  </r>
  <r>
    <d v="2016-08-12T00:00:00"/>
    <n v="81"/>
    <n v="62.7"/>
    <n v="62.98"/>
    <n v="47.91"/>
    <s v="12/08/2016"/>
    <x v="3"/>
    <n v="8"/>
    <n v="12"/>
    <s v="08-12"/>
    <n v="0"/>
    <x v="1"/>
  </r>
  <r>
    <d v="2016-08-13T00:00:00"/>
    <n v="75"/>
    <n v="62.1"/>
    <n v="62.1"/>
    <n v="34.25"/>
    <s v="12/08/2016"/>
    <x v="3"/>
    <n v="8"/>
    <n v="13"/>
    <s v="08-13"/>
    <n v="0"/>
    <x v="1"/>
  </r>
  <r>
    <d v="2016-08-14T00:00:00"/>
    <n v="74"/>
    <n v="61.99"/>
    <n v="62.01"/>
    <n v="36.74"/>
    <s v="12/08/2016"/>
    <x v="3"/>
    <n v="8"/>
    <n v="14"/>
    <s v="08-14"/>
    <n v="0"/>
    <x v="1"/>
  </r>
  <r>
    <d v="2016-08-15T00:00:00"/>
    <n v="79"/>
    <n v="62.24"/>
    <n v="62.24"/>
    <n v="0"/>
    <s v="12/08/2016"/>
    <x v="3"/>
    <n v="8"/>
    <n v="15"/>
    <s v="08-15"/>
    <n v="0"/>
    <x v="1"/>
  </r>
  <r>
    <d v="2016-08-16T00:00:00"/>
    <n v="80"/>
    <n v="64.930000000000007"/>
    <n v="64.94"/>
    <n v="38.840000000000003"/>
    <s v="12/08/2016"/>
    <x v="3"/>
    <n v="8"/>
    <n v="16"/>
    <s v="08-16"/>
    <n v="0"/>
    <x v="1"/>
  </r>
  <r>
    <d v="2016-08-17T00:00:00"/>
    <n v="80"/>
    <n v="66"/>
    <n v="66.010000000000005"/>
    <n v="36.07"/>
    <s v="12/08/2016"/>
    <x v="3"/>
    <n v="8"/>
    <n v="17"/>
    <s v="08-17"/>
    <n v="0"/>
    <x v="1"/>
  </r>
  <r>
    <d v="2016-08-18T00:00:00"/>
    <n v="72"/>
    <n v="64.06"/>
    <n v="64.11"/>
    <n v="43.69"/>
    <s v="12/08/2016"/>
    <x v="3"/>
    <n v="8"/>
    <n v="18"/>
    <s v="08-18"/>
    <n v="0"/>
    <x v="1"/>
  </r>
  <r>
    <d v="2016-08-19T00:00:00"/>
    <n v="64"/>
    <n v="61.67"/>
    <n v="61.79"/>
    <n v="46.25"/>
    <s v="19/08/2016"/>
    <x v="3"/>
    <n v="8"/>
    <n v="19"/>
    <s v="08-19"/>
    <n v="0"/>
    <x v="1"/>
  </r>
  <r>
    <d v="2016-08-20T00:00:00"/>
    <n v="84"/>
    <n v="65.58"/>
    <n v="65.63"/>
    <n v="42.14"/>
    <s v="19/08/2016"/>
    <x v="3"/>
    <n v="8"/>
    <n v="20"/>
    <s v="08-20"/>
    <n v="0"/>
    <x v="1"/>
  </r>
  <r>
    <d v="2016-08-21T00:00:00"/>
    <n v="75"/>
    <n v="63.45"/>
    <n v="63.97"/>
    <n v="47.35"/>
    <s v="19/08/2016"/>
    <x v="3"/>
    <n v="8"/>
    <n v="21"/>
    <s v="08-21"/>
    <n v="0"/>
    <x v="1"/>
  </r>
  <r>
    <d v="2016-08-22T00:00:00"/>
    <n v="80"/>
    <n v="63.42"/>
    <n v="65.849999999999994"/>
    <n v="52.72"/>
    <s v="19/08/2016"/>
    <x v="3"/>
    <n v="8"/>
    <n v="22"/>
    <s v="08-22"/>
    <n v="0"/>
    <x v="1"/>
  </r>
  <r>
    <d v="2016-08-23T00:00:00"/>
    <n v="71"/>
    <n v="62.51"/>
    <n v="62.58"/>
    <n v="44.94"/>
    <s v="19/08/2016"/>
    <x v="3"/>
    <n v="8"/>
    <n v="23"/>
    <s v="08-23"/>
    <n v="0"/>
    <x v="1"/>
  </r>
  <r>
    <d v="2016-08-24T00:00:00"/>
    <n v="71"/>
    <n v="62.01"/>
    <n v="62.07"/>
    <n v="42.68"/>
    <s v="19/08/2016"/>
    <x v="3"/>
    <n v="8"/>
    <n v="24"/>
    <s v="08-24"/>
    <n v="0"/>
    <x v="1"/>
  </r>
  <r>
    <d v="2016-08-25T00:00:00"/>
    <n v="87"/>
    <n v="62.02"/>
    <n v="62.3"/>
    <n v="49.98"/>
    <s v="19/08/2016"/>
    <x v="3"/>
    <n v="8"/>
    <n v="25"/>
    <s v="08-25"/>
    <n v="0"/>
    <x v="1"/>
  </r>
  <r>
    <d v="2016-08-26T00:00:00"/>
    <n v="81"/>
    <n v="62.15"/>
    <n v="62.37"/>
    <n v="48.04"/>
    <s v="26/08/2016"/>
    <x v="3"/>
    <n v="8"/>
    <n v="26"/>
    <s v="08-26"/>
    <n v="0"/>
    <x v="1"/>
  </r>
  <r>
    <d v="2016-08-27T00:00:00"/>
    <n v="69"/>
    <n v="62.65"/>
    <n v="63.04"/>
    <n v="52.29"/>
    <s v="26/08/2016"/>
    <x v="3"/>
    <n v="8"/>
    <n v="27"/>
    <s v="08-27"/>
    <n v="0"/>
    <x v="1"/>
  </r>
  <r>
    <d v="2016-08-28T00:00:00"/>
    <n v="70"/>
    <n v="61.4"/>
    <n v="61.68"/>
    <n v="49.53"/>
    <s v="26/08/2016"/>
    <x v="3"/>
    <n v="8"/>
    <n v="28"/>
    <s v="08-28"/>
    <n v="0"/>
    <x v="1"/>
  </r>
  <r>
    <d v="2016-08-29T00:00:00"/>
    <n v="80"/>
    <n v="61.83"/>
    <n v="62.28"/>
    <n v="52.18"/>
    <s v="26/08/2016"/>
    <x v="3"/>
    <n v="8"/>
    <n v="29"/>
    <s v="08-29"/>
    <n v="0"/>
    <x v="1"/>
  </r>
  <r>
    <d v="2016-08-30T00:00:00"/>
    <n v="75"/>
    <n v="61.92"/>
    <n v="62.95"/>
    <n v="52.53"/>
    <s v="26/08/2016"/>
    <x v="3"/>
    <n v="8"/>
    <n v="30"/>
    <s v="08-30"/>
    <n v="0"/>
    <x v="1"/>
  </r>
  <r>
    <d v="2016-08-31T00:00:00"/>
    <n v="91"/>
    <n v="62"/>
    <n v="62.28"/>
    <n v="48.71"/>
    <s v="26/08/2016"/>
    <x v="3"/>
    <n v="8"/>
    <n v="31"/>
    <s v="08-31"/>
    <n v="0"/>
    <x v="1"/>
  </r>
  <r>
    <d v="2016-09-01T00:00:00"/>
    <n v="84"/>
    <n v="62.29"/>
    <n v="62.45"/>
    <n v="47.88"/>
    <s v="26/08/2016"/>
    <x v="3"/>
    <n v="9"/>
    <n v="1"/>
    <s v="09-01"/>
    <n v="0"/>
    <x v="1"/>
  </r>
  <r>
    <d v="2016-09-02T00:00:00"/>
    <n v="91"/>
    <n v="62.18"/>
    <n v="62.26"/>
    <n v="45.1"/>
    <s v="02/09/2016"/>
    <x v="3"/>
    <n v="9"/>
    <n v="2"/>
    <s v="09-02"/>
    <n v="0"/>
    <x v="1"/>
  </r>
  <r>
    <d v="2016-09-03T00:00:00"/>
    <n v="67"/>
    <n v="61.92"/>
    <n v="62"/>
    <n v="44.73"/>
    <s v="02/09/2016"/>
    <x v="3"/>
    <n v="9"/>
    <n v="3"/>
    <s v="09-03"/>
    <n v="0"/>
    <x v="1"/>
  </r>
  <r>
    <d v="2016-09-04T00:00:00"/>
    <n v="67"/>
    <n v="65.58"/>
    <n v="65.599999999999994"/>
    <n v="37.33"/>
    <s v="02/09/2016"/>
    <x v="3"/>
    <n v="9"/>
    <n v="4"/>
    <s v="09-04"/>
    <n v="0"/>
    <x v="1"/>
  </r>
  <r>
    <d v="2016-09-05T00:00:00"/>
    <n v="101"/>
    <n v="66.180000000000007"/>
    <n v="66.25"/>
    <n v="48.69"/>
    <s v="02/09/2016"/>
    <x v="3"/>
    <n v="9"/>
    <n v="5"/>
    <s v="09-05"/>
    <n v="0"/>
    <x v="1"/>
  </r>
  <r>
    <d v="2016-09-06T00:00:00"/>
    <n v="75"/>
    <n v="62.22"/>
    <n v="62.57"/>
    <n v="51.27"/>
    <s v="02/09/2016"/>
    <x v="3"/>
    <n v="9"/>
    <n v="6"/>
    <s v="09-06"/>
    <n v="0"/>
    <x v="1"/>
  </r>
  <r>
    <d v="2016-09-07T00:00:00"/>
    <n v="86"/>
    <n v="64.510000000000005"/>
    <n v="64.67"/>
    <n v="50.01"/>
    <s v="02/09/2016"/>
    <x v="3"/>
    <n v="9"/>
    <n v="7"/>
    <s v="09-07"/>
    <n v="0"/>
    <x v="1"/>
  </r>
  <r>
    <d v="2016-09-08T00:00:00"/>
    <n v="89"/>
    <n v="62.78"/>
    <n v="62.82"/>
    <n v="42.29"/>
    <s v="02/09/2016"/>
    <x v="3"/>
    <n v="9"/>
    <n v="8"/>
    <s v="09-08"/>
    <n v="0"/>
    <x v="1"/>
  </r>
  <r>
    <d v="2016-09-09T00:00:00"/>
    <n v="83"/>
    <n v="63.44"/>
    <n v="63.49"/>
    <n v="44.46"/>
    <s v="09/09/2016"/>
    <x v="3"/>
    <n v="9"/>
    <n v="9"/>
    <s v="09-09"/>
    <n v="0"/>
    <x v="1"/>
  </r>
  <r>
    <d v="2016-09-10T00:00:00"/>
    <n v="74"/>
    <n v="61.66"/>
    <n v="61.69"/>
    <n v="39.369999999999997"/>
    <s v="09/09/2016"/>
    <x v="3"/>
    <n v="9"/>
    <n v="10"/>
    <s v="09-10"/>
    <n v="0"/>
    <x v="1"/>
  </r>
  <r>
    <d v="2016-09-11T00:00:00"/>
    <n v="76"/>
    <n v="62.64"/>
    <n v="62.87"/>
    <n v="50.05"/>
    <s v="09/09/2016"/>
    <x v="3"/>
    <n v="9"/>
    <n v="11"/>
    <s v="09-11"/>
    <n v="0"/>
    <x v="1"/>
  </r>
  <r>
    <d v="2016-09-12T00:00:00"/>
    <n v="86"/>
    <n v="63.51"/>
    <n v="63.58"/>
    <n v="45.86"/>
    <s v="09/09/2016"/>
    <x v="3"/>
    <n v="9"/>
    <n v="12"/>
    <s v="09-12"/>
    <n v="0"/>
    <x v="1"/>
  </r>
  <r>
    <d v="2016-09-13T00:00:00"/>
    <n v="74"/>
    <n v="62.48"/>
    <n v="62.63"/>
    <n v="47.81"/>
    <s v="09/09/2016"/>
    <x v="3"/>
    <n v="9"/>
    <n v="13"/>
    <s v="09-13"/>
    <n v="0"/>
    <x v="1"/>
  </r>
  <r>
    <d v="2016-09-14T00:00:00"/>
    <n v="77"/>
    <n v="62.05"/>
    <n v="62.19"/>
    <n v="44.24"/>
    <s v="09/09/2016"/>
    <x v="3"/>
    <n v="9"/>
    <n v="14"/>
    <s v="09-14"/>
    <n v="0"/>
    <x v="1"/>
  </r>
  <r>
    <d v="2016-09-15T00:00:00"/>
    <n v="86"/>
    <n v="62.62"/>
    <n v="62.81"/>
    <n v="49.24"/>
    <s v="09/09/2016"/>
    <x v="3"/>
    <n v="9"/>
    <n v="15"/>
    <s v="09-15"/>
    <n v="0"/>
    <x v="1"/>
  </r>
  <r>
    <d v="2016-09-16T00:00:00"/>
    <n v="86"/>
    <n v="63.77"/>
    <n v="64.069999999999993"/>
    <n v="52.16"/>
    <s v="16/09/2016"/>
    <x v="3"/>
    <n v="9"/>
    <n v="16"/>
    <s v="09-16"/>
    <n v="0"/>
    <x v="1"/>
  </r>
  <r>
    <d v="2016-09-17T00:00:00"/>
    <n v="79"/>
    <n v="66.11"/>
    <n v="66.150000000000006"/>
    <n v="45.43"/>
    <s v="16/09/2016"/>
    <x v="3"/>
    <n v="9"/>
    <n v="17"/>
    <s v="09-17"/>
    <n v="0"/>
    <x v="1"/>
  </r>
  <r>
    <d v="2016-09-18T00:00:00"/>
    <n v="80"/>
    <n v="64.09"/>
    <n v="64.23"/>
    <n v="47.89"/>
    <s v="16/09/2016"/>
    <x v="3"/>
    <n v="9"/>
    <n v="18"/>
    <s v="09-18"/>
    <n v="0"/>
    <x v="1"/>
  </r>
  <r>
    <d v="2016-09-19T00:00:00"/>
    <n v="81"/>
    <n v="63.43"/>
    <n v="63.86"/>
    <n v="51.36"/>
    <s v="16/09/2016"/>
    <x v="3"/>
    <n v="9"/>
    <n v="19"/>
    <s v="09-19"/>
    <n v="0"/>
    <x v="1"/>
  </r>
  <r>
    <d v="2016-09-20T00:00:00"/>
    <n v="82"/>
    <n v="61.95"/>
    <n v="62.59"/>
    <n v="53.97"/>
    <s v="16/09/2016"/>
    <x v="3"/>
    <n v="9"/>
    <n v="20"/>
    <s v="09-20"/>
    <n v="0"/>
    <x v="1"/>
  </r>
  <r>
    <d v="2016-09-21T00:00:00"/>
    <n v="80"/>
    <n v="62.21"/>
    <n v="62.49"/>
    <n v="49.98"/>
    <s v="16/09/2016"/>
    <x v="3"/>
    <n v="9"/>
    <n v="21"/>
    <s v="09-21"/>
    <n v="0"/>
    <x v="1"/>
  </r>
  <r>
    <d v="2016-09-22T00:00:00"/>
    <n v="80"/>
    <n v="62.46"/>
    <n v="62.63"/>
    <n v="48.48"/>
    <s v="16/09/2016"/>
    <x v="3"/>
    <n v="9"/>
    <n v="22"/>
    <s v="09-22"/>
    <n v="0"/>
    <x v="1"/>
  </r>
  <r>
    <d v="2016-09-23T00:00:00"/>
    <n v="84"/>
    <n v="61.9"/>
    <n v="62.03"/>
    <n v="46.94"/>
    <s v="23/09/2016"/>
    <x v="3"/>
    <n v="9"/>
    <n v="23"/>
    <s v="09-23"/>
    <n v="0"/>
    <x v="1"/>
  </r>
  <r>
    <d v="2016-09-24T00:00:00"/>
    <n v="60"/>
    <n v="61.14"/>
    <n v="61.26"/>
    <n v="45.9"/>
    <s v="23/09/2016"/>
    <x v="3"/>
    <n v="9"/>
    <n v="24"/>
    <s v="09-24"/>
    <n v="1"/>
    <x v="1"/>
  </r>
  <r>
    <d v="2016-09-25T00:00:00"/>
    <n v="92"/>
    <n v="63.29"/>
    <n v="63.39"/>
    <n v="45.71"/>
    <s v="23/09/2016"/>
    <x v="3"/>
    <n v="9"/>
    <n v="25"/>
    <s v="09-25"/>
    <n v="0"/>
    <x v="1"/>
  </r>
  <r>
    <d v="2016-09-26T00:00:00"/>
    <n v="88"/>
    <n v="62.68"/>
    <n v="63.39"/>
    <n v="46.92"/>
    <s v="23/09/2016"/>
    <x v="3"/>
    <n v="9"/>
    <n v="26"/>
    <s v="09-26"/>
    <n v="0"/>
    <x v="1"/>
  </r>
  <r>
    <d v="2016-09-27T00:00:00"/>
    <n v="80"/>
    <n v="61.73"/>
    <n v="62.32"/>
    <n v="53.31"/>
    <s v="23/09/2016"/>
    <x v="3"/>
    <n v="9"/>
    <n v="27"/>
    <s v="09-27"/>
    <n v="0"/>
    <x v="1"/>
  </r>
  <r>
    <d v="2016-09-28T00:00:00"/>
    <n v="84"/>
    <n v="62.8"/>
    <n v="63.07"/>
    <n v="48.63"/>
    <s v="23/09/2016"/>
    <x v="3"/>
    <n v="9"/>
    <n v="28"/>
    <s v="09-28"/>
    <n v="0"/>
    <x v="1"/>
  </r>
  <r>
    <d v="2016-09-29T00:00:00"/>
    <n v="85"/>
    <n v="62.54"/>
    <n v="62.82"/>
    <n v="50.7"/>
    <s v="23/09/2016"/>
    <x v="3"/>
    <n v="9"/>
    <n v="29"/>
    <s v="09-29"/>
    <n v="0"/>
    <x v="1"/>
  </r>
  <r>
    <d v="2016-09-30T00:00:00"/>
    <m/>
    <m/>
    <m/>
    <m/>
    <s v="30/09/2016"/>
    <x v="3"/>
    <n v="9"/>
    <n v="30"/>
    <s v="09-30"/>
    <s v="Null"/>
    <x v="2"/>
  </r>
  <r>
    <d v="2016-10-01T00:00:00"/>
    <m/>
    <m/>
    <m/>
    <m/>
    <s v="30/09/2016"/>
    <x v="3"/>
    <n v="10"/>
    <n v="1"/>
    <s v="10-01"/>
    <s v="Null"/>
    <x v="2"/>
  </r>
  <r>
    <d v="2016-10-02T00:00:00"/>
    <m/>
    <m/>
    <m/>
    <m/>
    <s v="30/09/2016"/>
    <x v="3"/>
    <n v="10"/>
    <n v="2"/>
    <s v="10-02"/>
    <s v="Null"/>
    <x v="2"/>
  </r>
  <r>
    <d v="2016-10-03T00:00:00"/>
    <m/>
    <m/>
    <m/>
    <m/>
    <s v="30/09/2016"/>
    <x v="3"/>
    <n v="10"/>
    <n v="3"/>
    <s v="10-03"/>
    <s v="Null"/>
    <x v="2"/>
  </r>
  <r>
    <d v="2016-10-04T00:00:00"/>
    <m/>
    <m/>
    <m/>
    <m/>
    <s v="30/09/2016"/>
    <x v="3"/>
    <n v="10"/>
    <n v="4"/>
    <s v="10-04"/>
    <s v="Null"/>
    <x v="2"/>
  </r>
  <r>
    <d v="2016-10-05T00:00:00"/>
    <n v="53"/>
    <n v="60.59"/>
    <n v="60.76"/>
    <n v="46.65"/>
    <s v="30/09/2016"/>
    <x v="3"/>
    <n v="10"/>
    <n v="5"/>
    <s v="10-05"/>
    <n v="1"/>
    <x v="1"/>
  </r>
  <r>
    <d v="2016-10-06T00:00:00"/>
    <n v="90"/>
    <n v="63.08"/>
    <n v="63.2"/>
    <n v="47.46"/>
    <s v="30/09/2016"/>
    <x v="3"/>
    <n v="10"/>
    <n v="6"/>
    <s v="10-06"/>
    <n v="0"/>
    <x v="1"/>
  </r>
  <r>
    <d v="2016-10-07T00:00:00"/>
    <n v="88"/>
    <n v="62.98"/>
    <n v="63.23"/>
    <n v="50.64"/>
    <s v="07/10/2016"/>
    <x v="3"/>
    <n v="10"/>
    <n v="7"/>
    <s v="10-07"/>
    <n v="0"/>
    <x v="1"/>
  </r>
  <r>
    <d v="2016-10-08T00:00:00"/>
    <n v="58"/>
    <n v="61.16"/>
    <n v="61.55"/>
    <n v="46.83"/>
    <s v="07/10/2016"/>
    <x v="3"/>
    <n v="10"/>
    <n v="8"/>
    <s v="10-08"/>
    <n v="1"/>
    <x v="1"/>
  </r>
  <r>
    <d v="2016-10-09T00:00:00"/>
    <n v="69"/>
    <n v="62.79"/>
    <n v="62.86"/>
    <n v="45.19"/>
    <s v="07/10/2016"/>
    <x v="3"/>
    <n v="10"/>
    <n v="9"/>
    <s v="10-09"/>
    <n v="0"/>
    <x v="1"/>
  </r>
  <r>
    <d v="2016-10-10T00:00:00"/>
    <n v="75"/>
    <n v="62.43"/>
    <n v="62.63"/>
    <n v="48.69"/>
    <s v="07/10/2016"/>
    <x v="3"/>
    <n v="10"/>
    <n v="10"/>
    <s v="10-10"/>
    <n v="0"/>
    <x v="1"/>
  </r>
  <r>
    <d v="2016-10-11T00:00:00"/>
    <n v="80"/>
    <n v="63.21"/>
    <n v="63.43"/>
    <n v="50.36"/>
    <s v="07/10/2016"/>
    <x v="3"/>
    <n v="10"/>
    <n v="11"/>
    <s v="10-11"/>
    <n v="0"/>
    <x v="1"/>
  </r>
  <r>
    <d v="2016-10-12T00:00:00"/>
    <n v="80"/>
    <n v="61.79"/>
    <n v="62.79"/>
    <n v="52.97"/>
    <s v="07/10/2016"/>
    <x v="3"/>
    <n v="10"/>
    <n v="12"/>
    <s v="10-12"/>
    <n v="0"/>
    <x v="1"/>
  </r>
  <r>
    <d v="2016-10-13T00:00:00"/>
    <n v="83"/>
    <n v="66.099999999999994"/>
    <n v="66.260000000000005"/>
    <n v="51.61"/>
    <s v="07/10/2016"/>
    <x v="3"/>
    <n v="10"/>
    <n v="13"/>
    <s v="10-13"/>
    <n v="0"/>
    <x v="1"/>
  </r>
  <r>
    <d v="2016-10-14T00:00:00"/>
    <n v="101"/>
    <n v="64.010000000000005"/>
    <n v="65.38"/>
    <n v="55.43"/>
    <s v="14/10/2016"/>
    <x v="3"/>
    <n v="10"/>
    <n v="14"/>
    <s v="10-14"/>
    <n v="0"/>
    <x v="1"/>
  </r>
  <r>
    <d v="2016-10-15T00:00:00"/>
    <n v="65"/>
    <n v="64.28"/>
    <n v="64.5"/>
    <n v="43.94"/>
    <s v="14/10/2016"/>
    <x v="3"/>
    <n v="10"/>
    <n v="15"/>
    <s v="10-15"/>
    <n v="0"/>
    <x v="1"/>
  </r>
  <r>
    <d v="2016-10-16T00:00:00"/>
    <n v="73"/>
    <n v="62.13"/>
    <n v="62.3"/>
    <n v="48.11"/>
    <s v="14/10/2016"/>
    <x v="3"/>
    <n v="10"/>
    <n v="16"/>
    <s v="10-16"/>
    <n v="0"/>
    <x v="1"/>
  </r>
  <r>
    <d v="2016-10-17T00:00:00"/>
    <n v="87"/>
    <n v="63.58"/>
    <n v="63.79"/>
    <n v="50.55"/>
    <s v="14/10/2016"/>
    <x v="3"/>
    <n v="10"/>
    <n v="17"/>
    <s v="10-17"/>
    <n v="0"/>
    <x v="1"/>
  </r>
  <r>
    <d v="2016-10-18T00:00:00"/>
    <n v="63"/>
    <n v="61.61"/>
    <n v="61.79"/>
    <n v="47.89"/>
    <s v="14/10/2016"/>
    <x v="3"/>
    <n v="10"/>
    <n v="18"/>
    <s v="10-18"/>
    <n v="0"/>
    <x v="1"/>
  </r>
  <r>
    <d v="2016-10-19T00:00:00"/>
    <n v="85"/>
    <n v="62.53"/>
    <n v="62.73"/>
    <n v="49.08"/>
    <s v="14/10/2016"/>
    <x v="3"/>
    <n v="10"/>
    <n v="19"/>
    <s v="10-19"/>
    <n v="0"/>
    <x v="1"/>
  </r>
  <r>
    <d v="2016-10-20T00:00:00"/>
    <n v="72"/>
    <n v="62.15"/>
    <n v="62.42"/>
    <n v="50.24"/>
    <s v="14/10/2016"/>
    <x v="3"/>
    <n v="10"/>
    <n v="20"/>
    <s v="10-20"/>
    <n v="0"/>
    <x v="1"/>
  </r>
  <r>
    <d v="2016-10-21T00:00:00"/>
    <n v="86"/>
    <n v="63.16"/>
    <n v="63.63"/>
    <n v="50.52"/>
    <s v="21/10/2016"/>
    <x v="3"/>
    <n v="10"/>
    <n v="21"/>
    <s v="10-21"/>
    <n v="0"/>
    <x v="1"/>
  </r>
  <r>
    <d v="2016-10-22T00:00:00"/>
    <n v="48"/>
    <n v="60.03"/>
    <n v="60.17"/>
    <n v="45.01"/>
    <s v="21/10/2016"/>
    <x v="3"/>
    <n v="10"/>
    <n v="22"/>
    <s v="10-22"/>
    <n v="1"/>
    <x v="1"/>
  </r>
  <r>
    <d v="2016-10-23T00:00:00"/>
    <n v="74"/>
    <n v="65.680000000000007"/>
    <n v="65.72"/>
    <n v="45.26"/>
    <s v="21/10/2016"/>
    <x v="3"/>
    <n v="10"/>
    <n v="23"/>
    <s v="10-23"/>
    <n v="0"/>
    <x v="1"/>
  </r>
  <r>
    <d v="2016-10-24T00:00:00"/>
    <n v="74"/>
    <n v="65.84"/>
    <n v="66"/>
    <n v="51.69"/>
    <s v="21/10/2016"/>
    <x v="3"/>
    <n v="10"/>
    <n v="24"/>
    <s v="10-24"/>
    <n v="0"/>
    <x v="1"/>
  </r>
  <r>
    <d v="2016-10-25T00:00:00"/>
    <n v="66"/>
    <n v="65.09"/>
    <n v="65.63"/>
    <n v="49.48"/>
    <s v="21/10/2016"/>
    <x v="3"/>
    <n v="10"/>
    <n v="25"/>
    <s v="10-25"/>
    <n v="0"/>
    <x v="1"/>
  </r>
  <r>
    <d v="2016-10-26T00:00:00"/>
    <n v="76"/>
    <n v="62.87"/>
    <n v="63.21"/>
    <n v="51.29"/>
    <s v="21/10/2016"/>
    <x v="3"/>
    <n v="10"/>
    <n v="26"/>
    <s v="10-26"/>
    <n v="0"/>
    <x v="1"/>
  </r>
  <r>
    <d v="2016-10-27T00:00:00"/>
    <n v="67"/>
    <n v="61.9"/>
    <n v="62.21"/>
    <n v="50.05"/>
    <s v="21/10/2016"/>
    <x v="3"/>
    <n v="10"/>
    <n v="27"/>
    <s v="10-27"/>
    <n v="0"/>
    <x v="1"/>
  </r>
  <r>
    <d v="2016-10-28T00:00:00"/>
    <n v="71"/>
    <n v="62.71"/>
    <n v="62.91"/>
    <n v="49.32"/>
    <s v="28/10/2016"/>
    <x v="3"/>
    <n v="10"/>
    <n v="28"/>
    <s v="10-28"/>
    <n v="0"/>
    <x v="1"/>
  </r>
  <r>
    <d v="2016-10-29T00:00:00"/>
    <n v="75"/>
    <n v="62.66"/>
    <n v="62.83"/>
    <n v="48.02"/>
    <s v="28/10/2016"/>
    <x v="3"/>
    <n v="10"/>
    <n v="29"/>
    <s v="10-29"/>
    <n v="0"/>
    <x v="1"/>
  </r>
  <r>
    <d v="2016-10-30T00:00:00"/>
    <n v="53"/>
    <n v="61.04"/>
    <n v="61.14"/>
    <n v="44.56"/>
    <s v="28/10/2016"/>
    <x v="3"/>
    <n v="10"/>
    <n v="30"/>
    <s v="10-30"/>
    <n v="1"/>
    <x v="1"/>
  </r>
  <r>
    <d v="2016-10-31T00:00:00"/>
    <n v="79"/>
    <n v="62.94"/>
    <n v="63.38"/>
    <n v="49.89"/>
    <s v="28/10/2016"/>
    <x v="3"/>
    <n v="10"/>
    <n v="31"/>
    <s v="10-31"/>
    <n v="0"/>
    <x v="1"/>
  </r>
  <r>
    <d v="2016-11-01T00:00:00"/>
    <n v="58"/>
    <n v="61.7"/>
    <n v="61.78"/>
    <n v="42.67"/>
    <s v="28/10/2016"/>
    <x v="3"/>
    <n v="11"/>
    <n v="1"/>
    <s v="11-01"/>
    <n v="1"/>
    <x v="1"/>
  </r>
  <r>
    <d v="2016-11-02T00:00:00"/>
    <n v="53"/>
    <n v="60.98"/>
    <n v="61.35"/>
    <n v="50.53"/>
    <s v="28/10/2016"/>
    <x v="3"/>
    <n v="11"/>
    <n v="2"/>
    <s v="11-02"/>
    <n v="1"/>
    <x v="1"/>
  </r>
  <r>
    <d v="2016-11-03T00:00:00"/>
    <n v="64"/>
    <n v="62.3"/>
    <n v="62.5"/>
    <n v="48.71"/>
    <s v="28/10/2016"/>
    <x v="3"/>
    <n v="11"/>
    <n v="3"/>
    <s v="11-03"/>
    <n v="0"/>
    <x v="1"/>
  </r>
  <r>
    <d v="2016-11-04T00:00:00"/>
    <n v="66"/>
    <n v="63.29"/>
    <n v="63.54"/>
    <n v="51.1"/>
    <s v="04/11/2016"/>
    <x v="3"/>
    <n v="11"/>
    <n v="4"/>
    <s v="11-04"/>
    <n v="0"/>
    <x v="1"/>
  </r>
  <r>
    <d v="2016-11-05T00:00:00"/>
    <n v="50"/>
    <n v="63.38"/>
    <n v="63.63"/>
    <n v="51.13"/>
    <s v="04/11/2016"/>
    <x v="3"/>
    <n v="11"/>
    <n v="5"/>
    <s v="11-05"/>
    <n v="1"/>
    <x v="1"/>
  </r>
  <r>
    <d v="2016-11-06T00:00:00"/>
    <n v="73"/>
    <n v="63.09"/>
    <n v="63.19"/>
    <n v="45.17"/>
    <s v="04/11/2016"/>
    <x v="3"/>
    <n v="11"/>
    <n v="6"/>
    <s v="11-06"/>
    <n v="0"/>
    <x v="1"/>
  </r>
  <r>
    <d v="2016-11-07T00:00:00"/>
    <n v="64"/>
    <n v="63.96"/>
    <n v="64.62"/>
    <n v="51.43"/>
    <s v="04/11/2016"/>
    <x v="3"/>
    <n v="11"/>
    <n v="7"/>
    <s v="11-07"/>
    <n v="0"/>
    <x v="1"/>
  </r>
  <r>
    <d v="2016-11-08T00:00:00"/>
    <n v="56"/>
    <n v="61.12"/>
    <n v="61.5"/>
    <n v="50.73"/>
    <s v="04/11/2016"/>
    <x v="3"/>
    <n v="11"/>
    <n v="8"/>
    <s v="11-08"/>
    <n v="1"/>
    <x v="1"/>
  </r>
  <r>
    <d v="2016-11-09T00:00:00"/>
    <n v="61"/>
    <n v="60.95"/>
    <n v="61.2"/>
    <n v="48.75"/>
    <s v="04/11/2016"/>
    <x v="3"/>
    <n v="11"/>
    <n v="9"/>
    <s v="11-09"/>
    <n v="0"/>
    <x v="1"/>
  </r>
  <r>
    <d v="2016-11-10T00:00:00"/>
    <n v="70"/>
    <n v="61.97"/>
    <n v="62.29"/>
    <n v="50.58"/>
    <s v="04/11/2016"/>
    <x v="3"/>
    <n v="11"/>
    <n v="10"/>
    <s v="11-10"/>
    <n v="0"/>
    <x v="1"/>
  </r>
  <r>
    <d v="2016-11-11T00:00:00"/>
    <n v="95"/>
    <n v="66.930000000000007"/>
    <n v="67.16"/>
    <n v="53.98"/>
    <s v="11/11/2016"/>
    <x v="3"/>
    <n v="11"/>
    <n v="11"/>
    <s v="11-11"/>
    <n v="0"/>
    <x v="1"/>
  </r>
  <r>
    <d v="2016-11-12T00:00:00"/>
    <n v="51"/>
    <n v="61.89"/>
    <n v="62.85"/>
    <n v="49.08"/>
    <s v="11/11/2016"/>
    <x v="3"/>
    <n v="11"/>
    <n v="12"/>
    <s v="11-12"/>
    <n v="1"/>
    <x v="1"/>
  </r>
  <r>
    <d v="2016-11-13T00:00:00"/>
    <n v="61"/>
    <n v="61.85"/>
    <n v="61.96"/>
    <n v="45.29"/>
    <s v="11/11/2016"/>
    <x v="3"/>
    <n v="11"/>
    <n v="13"/>
    <s v="11-13"/>
    <n v="1"/>
    <x v="1"/>
  </r>
  <r>
    <d v="2016-11-14T00:00:00"/>
    <n v="74"/>
    <n v="64.13"/>
    <n v="64.7"/>
    <n v="53.81"/>
    <s v="11/11/2016"/>
    <x v="3"/>
    <n v="11"/>
    <n v="14"/>
    <s v="11-14"/>
    <n v="0"/>
    <x v="1"/>
  </r>
  <r>
    <d v="2016-11-15T00:00:00"/>
    <n v="49"/>
    <n v="59.82"/>
    <n v="60.33"/>
    <n v="50.77"/>
    <s v="11/11/2016"/>
    <x v="3"/>
    <n v="11"/>
    <n v="15"/>
    <s v="11-15"/>
    <n v="1"/>
    <x v="1"/>
  </r>
  <r>
    <d v="2016-11-16T00:00:00"/>
    <n v="57"/>
    <n v="60.63"/>
    <n v="61.19"/>
    <n v="51.12"/>
    <s v="11/11/2016"/>
    <x v="3"/>
    <n v="11"/>
    <n v="16"/>
    <s v="11-16"/>
    <n v="1"/>
    <x v="1"/>
  </r>
  <r>
    <d v="2016-11-17T00:00:00"/>
    <n v="66"/>
    <n v="61.13"/>
    <n v="61.78"/>
    <n v="53.25"/>
    <s v="11/11/2016"/>
    <x v="3"/>
    <n v="11"/>
    <n v="17"/>
    <s v="11-17"/>
    <n v="0"/>
    <x v="1"/>
  </r>
  <r>
    <d v="2016-11-18T00:00:00"/>
    <n v="81"/>
    <n v="63.46"/>
    <n v="63.6"/>
    <n v="47.98"/>
    <s v="18/11/2016"/>
    <x v="3"/>
    <n v="11"/>
    <n v="18"/>
    <s v="11-18"/>
    <n v="0"/>
    <x v="1"/>
  </r>
  <r>
    <d v="2016-11-19T00:00:00"/>
    <n v="46"/>
    <n v="61.85"/>
    <n v="62.09"/>
    <n v="49.02"/>
    <s v="18/11/2016"/>
    <x v="3"/>
    <n v="11"/>
    <n v="19"/>
    <s v="11-19"/>
    <n v="1"/>
    <x v="1"/>
  </r>
  <r>
    <d v="2016-11-20T00:00:00"/>
    <n v="50"/>
    <n v="58.89"/>
    <n v="59.03"/>
    <n v="41.84"/>
    <s v="18/11/2016"/>
    <x v="3"/>
    <n v="11"/>
    <n v="20"/>
    <s v="11-20"/>
    <n v="1"/>
    <x v="1"/>
  </r>
  <r>
    <d v="2016-11-21T00:00:00"/>
    <n v="71"/>
    <n v="61.85"/>
    <n v="62.95"/>
    <n v="56.44"/>
    <s v="18/11/2016"/>
    <x v="3"/>
    <n v="11"/>
    <n v="21"/>
    <s v="11-21"/>
    <n v="0"/>
    <x v="1"/>
  </r>
  <r>
    <d v="2016-11-22T00:00:00"/>
    <n v="67"/>
    <n v="61.44"/>
    <n v="61.69"/>
    <n v="49.05"/>
    <s v="18/11/2016"/>
    <x v="3"/>
    <n v="11"/>
    <n v="22"/>
    <s v="11-22"/>
    <n v="0"/>
    <x v="1"/>
  </r>
  <r>
    <d v="2016-11-23T00:00:00"/>
    <n v="58"/>
    <n v="60.73"/>
    <n v="60.97"/>
    <n v="48.37"/>
    <s v="18/11/2016"/>
    <x v="3"/>
    <n v="11"/>
    <n v="23"/>
    <s v="11-23"/>
    <n v="1"/>
    <x v="1"/>
  </r>
  <r>
    <d v="2016-11-24T00:00:00"/>
    <n v="72"/>
    <n v="59.46"/>
    <n v="59.66"/>
    <n v="46.09"/>
    <s v="18/11/2016"/>
    <x v="3"/>
    <n v="11"/>
    <n v="24"/>
    <s v="11-24"/>
    <n v="0"/>
    <x v="1"/>
  </r>
  <r>
    <d v="2016-11-25T00:00:00"/>
    <n v="68"/>
    <n v="61.99"/>
    <n v="62.15"/>
    <n v="47.82"/>
    <s v="25/11/2016"/>
    <x v="3"/>
    <n v="11"/>
    <n v="25"/>
    <s v="11-25"/>
    <n v="0"/>
    <x v="1"/>
  </r>
  <r>
    <d v="2016-11-26T00:00:00"/>
    <n v="52"/>
    <n v="60.34"/>
    <n v="60.99"/>
    <n v="48.86"/>
    <s v="25/11/2016"/>
    <x v="3"/>
    <n v="11"/>
    <n v="26"/>
    <s v="11-26"/>
    <n v="1"/>
    <x v="1"/>
  </r>
  <r>
    <d v="2016-11-27T00:00:00"/>
    <n v="63"/>
    <n v="61.51"/>
    <n v="61.55"/>
    <n v="40.950000000000003"/>
    <s v="25/11/2016"/>
    <x v="3"/>
    <n v="11"/>
    <n v="27"/>
    <s v="11-27"/>
    <n v="0"/>
    <x v="1"/>
  </r>
  <r>
    <d v="2016-11-28T00:00:00"/>
    <n v="79"/>
    <n v="62.74"/>
    <n v="63.05"/>
    <n v="48.35"/>
    <s v="25/11/2016"/>
    <x v="3"/>
    <n v="11"/>
    <n v="28"/>
    <s v="11-28"/>
    <n v="0"/>
    <x v="1"/>
  </r>
  <r>
    <d v="2016-11-29T00:00:00"/>
    <n v="52"/>
    <n v="59.54"/>
    <n v="60.1"/>
    <n v="50.92"/>
    <s v="25/11/2016"/>
    <x v="3"/>
    <n v="11"/>
    <n v="29"/>
    <s v="11-29"/>
    <n v="1"/>
    <x v="1"/>
  </r>
  <r>
    <d v="2016-11-30T00:00:00"/>
    <n v="55"/>
    <n v="61.09"/>
    <n v="61.53"/>
    <n v="51.18"/>
    <s v="25/11/2016"/>
    <x v="3"/>
    <n v="11"/>
    <n v="30"/>
    <s v="11-30"/>
    <n v="1"/>
    <x v="1"/>
  </r>
  <r>
    <d v="2016-12-01T00:00:00"/>
    <n v="59"/>
    <n v="60.75"/>
    <n v="61.13"/>
    <n v="50.29"/>
    <s v="25/11/2016"/>
    <x v="3"/>
    <n v="12"/>
    <n v="1"/>
    <s v="12-01"/>
    <n v="1"/>
    <x v="1"/>
  </r>
  <r>
    <d v="2016-12-02T00:00:00"/>
    <n v="66"/>
    <n v="61.68"/>
    <n v="62.15"/>
    <n v="52.25"/>
    <s v="02/12/2016"/>
    <x v="3"/>
    <n v="12"/>
    <n v="2"/>
    <s v="12-02"/>
    <n v="0"/>
    <x v="1"/>
  </r>
  <r>
    <d v="2016-12-03T00:00:00"/>
    <n v="52"/>
    <n v="64.58"/>
    <n v="64.75"/>
    <n v="47.8"/>
    <s v="02/12/2016"/>
    <x v="3"/>
    <n v="12"/>
    <n v="3"/>
    <s v="12-03"/>
    <n v="1"/>
    <x v="1"/>
  </r>
  <r>
    <d v="2016-12-04T00:00:00"/>
    <n v="50"/>
    <n v="60.88"/>
    <n v="61.15"/>
    <n v="48.94"/>
    <s v="02/12/2016"/>
    <x v="3"/>
    <n v="12"/>
    <n v="4"/>
    <s v="12-04"/>
    <n v="1"/>
    <x v="1"/>
  </r>
  <r>
    <d v="2016-12-05T00:00:00"/>
    <n v="60"/>
    <n v="61.17"/>
    <n v="61.55"/>
    <n v="49.93"/>
    <s v="02/12/2016"/>
    <x v="3"/>
    <n v="12"/>
    <n v="5"/>
    <s v="12-05"/>
    <n v="1"/>
    <x v="1"/>
  </r>
  <r>
    <d v="2016-12-06T00:00:00"/>
    <n v="66"/>
    <n v="61.1"/>
    <n v="61.26"/>
    <n v="46.79"/>
    <s v="02/12/2016"/>
    <x v="3"/>
    <n v="12"/>
    <n v="6"/>
    <s v="12-06"/>
    <n v="0"/>
    <x v="1"/>
  </r>
  <r>
    <d v="2016-12-07T00:00:00"/>
    <n v="84"/>
    <n v="62.86"/>
    <n v="63.12"/>
    <n v="49.78"/>
    <s v="02/12/2016"/>
    <x v="3"/>
    <n v="12"/>
    <n v="7"/>
    <s v="12-07"/>
    <n v="0"/>
    <x v="1"/>
  </r>
  <r>
    <d v="2016-12-08T00:00:00"/>
    <n v="59"/>
    <n v="61.58"/>
    <n v="62.3"/>
    <n v="47.89"/>
    <s v="02/12/2016"/>
    <x v="3"/>
    <n v="12"/>
    <n v="8"/>
    <s v="12-08"/>
    <n v="1"/>
    <x v="1"/>
  </r>
  <r>
    <d v="2016-12-09T00:00:00"/>
    <n v="71"/>
    <n v="63.04"/>
    <n v="63.49"/>
    <n v="52.71"/>
    <s v="09/12/2016"/>
    <x v="3"/>
    <n v="12"/>
    <n v="9"/>
    <s v="12-09"/>
    <n v="0"/>
    <x v="1"/>
  </r>
  <r>
    <d v="2016-12-10T00:00:00"/>
    <n v="60"/>
    <n v="62.18"/>
    <n v="62.34"/>
    <n v="47.81"/>
    <s v="09/12/2016"/>
    <x v="3"/>
    <n v="12"/>
    <n v="10"/>
    <s v="12-10"/>
    <n v="1"/>
    <x v="1"/>
  </r>
  <r>
    <d v="2016-12-11T00:00:00"/>
    <n v="71"/>
    <n v="60.81"/>
    <n v="60.98"/>
    <n v="46.88"/>
    <s v="09/12/2016"/>
    <x v="3"/>
    <n v="12"/>
    <n v="11"/>
    <s v="12-11"/>
    <n v="0"/>
    <x v="1"/>
  </r>
  <r>
    <d v="2016-12-12T00:00:00"/>
    <n v="69"/>
    <n v="61.97"/>
    <n v="62.27"/>
    <n v="50.38"/>
    <s v="09/12/2016"/>
    <x v="3"/>
    <n v="12"/>
    <n v="12"/>
    <s v="12-12"/>
    <n v="0"/>
    <x v="1"/>
  </r>
  <r>
    <d v="2016-12-13T00:00:00"/>
    <n v="50"/>
    <n v="58.98"/>
    <n v="59.54"/>
    <n v="50.32"/>
    <s v="09/12/2016"/>
    <x v="3"/>
    <n v="12"/>
    <n v="13"/>
    <s v="12-13"/>
    <n v="1"/>
    <x v="1"/>
  </r>
  <r>
    <d v="2016-12-14T00:00:00"/>
    <n v="65"/>
    <n v="61.67"/>
    <n v="62"/>
    <n v="49.84"/>
    <s v="09/12/2016"/>
    <x v="3"/>
    <n v="12"/>
    <n v="14"/>
    <s v="12-14"/>
    <n v="0"/>
    <x v="1"/>
  </r>
  <r>
    <d v="2016-12-15T00:00:00"/>
    <n v="68"/>
    <n v="60.87"/>
    <n v="61.04"/>
    <n v="46.87"/>
    <s v="09/12/2016"/>
    <x v="3"/>
    <n v="12"/>
    <n v="15"/>
    <s v="12-15"/>
    <n v="0"/>
    <x v="1"/>
  </r>
  <r>
    <d v="2016-12-16T00:00:00"/>
    <n v="73"/>
    <n v="65.09"/>
    <n v="65.239999999999995"/>
    <n v="50.36"/>
    <s v="16/12/2016"/>
    <x v="3"/>
    <n v="12"/>
    <n v="16"/>
    <s v="12-16"/>
    <n v="0"/>
    <x v="1"/>
  </r>
  <r>
    <d v="2016-12-17T00:00:00"/>
    <n v="46"/>
    <n v="63.15"/>
    <n v="63.51"/>
    <n v="51.96"/>
    <s v="16/12/2016"/>
    <x v="3"/>
    <n v="12"/>
    <n v="17"/>
    <s v="12-17"/>
    <n v="1"/>
    <x v="1"/>
  </r>
  <r>
    <d v="2016-12-18T00:00:00"/>
    <n v="66"/>
    <n v="61.06"/>
    <n v="61.14"/>
    <n v="43.56"/>
    <s v="16/12/2016"/>
    <x v="3"/>
    <n v="12"/>
    <n v="18"/>
    <s v="12-18"/>
    <n v="0"/>
    <x v="1"/>
  </r>
  <r>
    <d v="2016-12-19T00:00:00"/>
    <n v="88"/>
    <n v="65.75"/>
    <n v="65.900000000000006"/>
    <n v="51.18"/>
    <s v="16/12/2016"/>
    <x v="3"/>
    <n v="12"/>
    <n v="19"/>
    <s v="12-19"/>
    <n v="0"/>
    <x v="1"/>
  </r>
  <r>
    <d v="2016-12-20T00:00:00"/>
    <n v="54"/>
    <n v="61.49"/>
    <n v="62.52"/>
    <n v="55.1"/>
    <s v="16/12/2016"/>
    <x v="3"/>
    <n v="12"/>
    <n v="20"/>
    <s v="12-20"/>
    <n v="1"/>
    <x v="1"/>
  </r>
  <r>
    <d v="2016-12-21T00:00:00"/>
    <n v="68"/>
    <n v="65.510000000000005"/>
    <n v="65.75"/>
    <n v="52.11"/>
    <s v="16/12/2016"/>
    <x v="3"/>
    <n v="12"/>
    <n v="21"/>
    <s v="12-21"/>
    <n v="0"/>
    <x v="1"/>
  </r>
  <r>
    <d v="2016-12-22T00:00:00"/>
    <n v="64"/>
    <n v="62.67"/>
    <n v="62.95"/>
    <n v="49.52"/>
    <s v="16/12/2016"/>
    <x v="3"/>
    <n v="12"/>
    <n v="22"/>
    <s v="12-22"/>
    <n v="0"/>
    <x v="1"/>
  </r>
  <r>
    <d v="2016-12-23T00:00:00"/>
    <n v="59"/>
    <n v="62.01"/>
    <n v="62.51"/>
    <n v="52.5"/>
    <s v="23/12/2016"/>
    <x v="3"/>
    <n v="12"/>
    <n v="23"/>
    <s v="12-23"/>
    <n v="1"/>
    <x v="1"/>
  </r>
  <r>
    <d v="2016-12-24T00:00:00"/>
    <n v="41"/>
    <n v="60.96"/>
    <n v="61.08"/>
    <n v="40.69"/>
    <s v="23/12/2016"/>
    <x v="3"/>
    <n v="12"/>
    <n v="24"/>
    <s v="12-24"/>
    <n v="1"/>
    <x v="1"/>
  </r>
  <r>
    <d v="2016-12-25T00:00:00"/>
    <n v="12"/>
    <n v="55.35"/>
    <n v="55.38"/>
    <n v="34.799999999999997"/>
    <s v="23/12/2016"/>
    <x v="3"/>
    <n v="12"/>
    <n v="25"/>
    <s v="12-25"/>
    <n v="1"/>
    <x v="1"/>
  </r>
  <r>
    <d v="2016-12-26T00:00:00"/>
    <n v="72"/>
    <n v="64.91"/>
    <n v="64.959999999999994"/>
    <n v="45.48"/>
    <s v="23/12/2016"/>
    <x v="3"/>
    <n v="12"/>
    <n v="26"/>
    <s v="12-26"/>
    <n v="0"/>
    <x v="1"/>
  </r>
  <r>
    <d v="2016-12-27T00:00:00"/>
    <n v="63"/>
    <n v="62.29"/>
    <n v="62.72"/>
    <n v="52.02"/>
    <s v="23/12/2016"/>
    <x v="3"/>
    <n v="12"/>
    <n v="27"/>
    <s v="12-27"/>
    <n v="0"/>
    <x v="1"/>
  </r>
  <r>
    <d v="2016-12-28T00:00:00"/>
    <n v="71"/>
    <n v="62.15"/>
    <n v="62.32"/>
    <n v="46.66"/>
    <s v="23/12/2016"/>
    <x v="3"/>
    <n v="12"/>
    <n v="28"/>
    <s v="12-28"/>
    <n v="0"/>
    <x v="1"/>
  </r>
  <r>
    <d v="2016-12-29T00:00:00"/>
    <n v="92"/>
    <n v="61.13"/>
    <n v="61.13"/>
    <n v="32.47"/>
    <s v="23/12/2016"/>
    <x v="3"/>
    <n v="12"/>
    <n v="29"/>
    <s v="12-29"/>
    <n v="0"/>
    <x v="1"/>
  </r>
  <r>
    <d v="2017-01-01T00:00:00"/>
    <n v="49"/>
    <n v="60.11"/>
    <n v="61.39"/>
    <n v="45.97"/>
    <s v="01/01/2017"/>
    <x v="4"/>
    <n v="1"/>
    <n v="1"/>
    <s v="01-01"/>
    <n v="1"/>
    <x v="1"/>
  </r>
  <r>
    <d v="2017-01-02T00:00:00"/>
    <n v="67"/>
    <n v="61.8"/>
    <n v="62.09"/>
    <n v="50.24"/>
    <s v="01/01/2017"/>
    <x v="4"/>
    <n v="1"/>
    <n v="2"/>
    <s v="01-02"/>
    <n v="0"/>
    <x v="1"/>
  </r>
  <r>
    <d v="2017-01-03T00:00:00"/>
    <n v="65"/>
    <n v="61.77"/>
    <n v="62.08"/>
    <n v="50.3"/>
    <s v="01/01/2017"/>
    <x v="4"/>
    <n v="1"/>
    <n v="3"/>
    <s v="01-03"/>
    <n v="0"/>
    <x v="1"/>
  </r>
  <r>
    <d v="2017-01-04T00:00:00"/>
    <n v="57"/>
    <n v="60.58"/>
    <n v="60.96"/>
    <n v="48.4"/>
    <s v="01/01/2017"/>
    <x v="4"/>
    <n v="1"/>
    <n v="4"/>
    <s v="01-04"/>
    <n v="1"/>
    <x v="1"/>
  </r>
  <r>
    <d v="2017-01-05T00:00:00"/>
    <n v="53"/>
    <n v="62.76"/>
    <n v="62.94"/>
    <n v="48.53"/>
    <s v="01/01/2017"/>
    <x v="4"/>
    <n v="1"/>
    <n v="5"/>
    <s v="01-05"/>
    <n v="1"/>
    <x v="1"/>
  </r>
  <r>
    <d v="2017-01-06T00:00:00"/>
    <n v="44"/>
    <n v="60.65"/>
    <n v="60.82"/>
    <n v="41.04"/>
    <s v="01/01/2017"/>
    <x v="4"/>
    <n v="1"/>
    <n v="6"/>
    <s v="01-06"/>
    <n v="1"/>
    <x v="1"/>
  </r>
  <r>
    <d v="2017-01-07T00:00:00"/>
    <n v="38"/>
    <n v="57.52"/>
    <n v="57.72"/>
    <n v="42.53"/>
    <s v="01/01/2017"/>
    <x v="4"/>
    <n v="1"/>
    <n v="7"/>
    <s v="01-07"/>
    <n v="1"/>
    <x v="1"/>
  </r>
  <r>
    <d v="2017-01-08T00:00:00"/>
    <n v="49"/>
    <n v="59.04"/>
    <n v="59.05"/>
    <n v="30.04"/>
    <s v="08/01/2017"/>
    <x v="4"/>
    <n v="1"/>
    <n v="8"/>
    <s v="01-08"/>
    <n v="1"/>
    <x v="1"/>
  </r>
  <r>
    <d v="2017-01-09T00:00:00"/>
    <n v="45"/>
    <n v="60.98"/>
    <n v="61.23"/>
    <n v="48.64"/>
    <s v="08/01/2017"/>
    <x v="4"/>
    <n v="1"/>
    <n v="9"/>
    <s v="01-09"/>
    <n v="1"/>
    <x v="1"/>
  </r>
  <r>
    <d v="2017-01-10T00:00:00"/>
    <n v="40"/>
    <n v="59.07"/>
    <n v="59.28"/>
    <n v="45.92"/>
    <s v="08/01/2017"/>
    <x v="4"/>
    <n v="1"/>
    <n v="10"/>
    <s v="01-10"/>
    <n v="1"/>
    <x v="1"/>
  </r>
  <r>
    <d v="2017-01-11T00:00:00"/>
    <n v="51"/>
    <n v="59.13"/>
    <n v="59.56"/>
    <n v="49.31"/>
    <s v="08/01/2017"/>
    <x v="4"/>
    <n v="1"/>
    <n v="11"/>
    <s v="01-11"/>
    <n v="1"/>
    <x v="1"/>
  </r>
  <r>
    <d v="2017-01-12T00:00:00"/>
    <n v="54"/>
    <n v="59.11"/>
    <n v="59.56"/>
    <n v="49.21"/>
    <s v="08/01/2017"/>
    <x v="4"/>
    <n v="1"/>
    <n v="12"/>
    <s v="01-12"/>
    <n v="1"/>
    <x v="1"/>
  </r>
  <r>
    <d v="2017-01-13T00:00:00"/>
    <n v="59"/>
    <n v="60.88"/>
    <n v="61.54"/>
    <n v="51.69"/>
    <s v="08/01/2017"/>
    <x v="4"/>
    <n v="1"/>
    <n v="13"/>
    <s v="01-13"/>
    <n v="1"/>
    <x v="1"/>
  </r>
  <r>
    <d v="2017-01-14T00:00:00"/>
    <n v="49"/>
    <n v="60.06"/>
    <n v="60.16"/>
    <n v="42.24"/>
    <s v="08/01/2017"/>
    <x v="4"/>
    <n v="1"/>
    <n v="14"/>
    <s v="01-14"/>
    <n v="1"/>
    <x v="1"/>
  </r>
  <r>
    <d v="2017-01-15T00:00:00"/>
    <n v="85"/>
    <n v="62.96"/>
    <n v="63.03"/>
    <n v="45.37"/>
    <s v="15/01/2017"/>
    <x v="4"/>
    <n v="1"/>
    <n v="15"/>
    <s v="01-15"/>
    <n v="0"/>
    <x v="1"/>
  </r>
  <r>
    <d v="2017-01-16T00:00:00"/>
    <n v="59"/>
    <n v="60.97"/>
    <n v="61.08"/>
    <n v="45.25"/>
    <s v="15/01/2017"/>
    <x v="4"/>
    <n v="1"/>
    <n v="16"/>
    <s v="01-16"/>
    <n v="1"/>
    <x v="1"/>
  </r>
  <r>
    <d v="2017-01-17T00:00:00"/>
    <n v="60"/>
    <n v="61.12"/>
    <n v="62.35"/>
    <n v="56.28"/>
    <s v="15/01/2017"/>
    <x v="4"/>
    <n v="1"/>
    <n v="17"/>
    <s v="01-17"/>
    <n v="1"/>
    <x v="1"/>
  </r>
  <r>
    <d v="2017-01-18T00:00:00"/>
    <m/>
    <m/>
    <m/>
    <m/>
    <s v="15/01/2017"/>
    <x v="4"/>
    <n v="1"/>
    <n v="18"/>
    <s v="01-18"/>
    <s v="Null"/>
    <x v="2"/>
  </r>
  <r>
    <d v="2017-01-19T00:00:00"/>
    <n v="55"/>
    <n v="60.9"/>
    <n v="61.15"/>
    <n v="48.21"/>
    <s v="15/01/2017"/>
    <x v="4"/>
    <n v="1"/>
    <n v="19"/>
    <s v="01-19"/>
    <n v="1"/>
    <x v="1"/>
  </r>
  <r>
    <d v="2017-01-20T00:00:00"/>
    <n v="58"/>
    <n v="60.53"/>
    <n v="60.8"/>
    <n v="48.47"/>
    <s v="15/01/2017"/>
    <x v="4"/>
    <n v="1"/>
    <n v="20"/>
    <s v="01-20"/>
    <n v="1"/>
    <x v="1"/>
  </r>
  <r>
    <d v="2017-01-21T00:00:00"/>
    <n v="37"/>
    <n v="58.44"/>
    <n v="59.14"/>
    <n v="48.15"/>
    <s v="15/01/2017"/>
    <x v="4"/>
    <n v="1"/>
    <n v="21"/>
    <s v="01-21"/>
    <n v="1"/>
    <x v="1"/>
  </r>
  <r>
    <d v="2017-01-22T00:00:00"/>
    <n v="62"/>
    <n v="61.57"/>
    <n v="61.74"/>
    <n v="46.38"/>
    <s v="22/01/2017"/>
    <x v="4"/>
    <n v="1"/>
    <n v="22"/>
    <s v="01-22"/>
    <n v="0"/>
    <x v="1"/>
  </r>
  <r>
    <d v="2017-01-23T00:00:00"/>
    <n v="62"/>
    <n v="61.31"/>
    <n v="61.53"/>
    <n v="48.39"/>
    <s v="22/01/2017"/>
    <x v="4"/>
    <n v="1"/>
    <n v="23"/>
    <s v="01-23"/>
    <n v="0"/>
    <x v="1"/>
  </r>
  <r>
    <d v="2017-01-24T00:00:00"/>
    <n v="55"/>
    <n v="60.77"/>
    <n v="61.06"/>
    <n v="46.33"/>
    <s v="22/01/2017"/>
    <x v="4"/>
    <n v="1"/>
    <n v="24"/>
    <s v="01-24"/>
    <n v="1"/>
    <x v="1"/>
  </r>
  <r>
    <d v="2017-01-25T00:00:00"/>
    <n v="57"/>
    <n v="61.03"/>
    <n v="61.17"/>
    <n v="45.94"/>
    <s v="22/01/2017"/>
    <x v="4"/>
    <n v="1"/>
    <n v="25"/>
    <s v="01-25"/>
    <n v="1"/>
    <x v="1"/>
  </r>
  <r>
    <d v="2017-01-26T00:00:00"/>
    <m/>
    <m/>
    <m/>
    <m/>
    <s v="22/01/2017"/>
    <x v="4"/>
    <n v="1"/>
    <n v="26"/>
    <s v="01-26"/>
    <s v="Null"/>
    <x v="2"/>
  </r>
  <r>
    <d v="2017-01-27T00:00:00"/>
    <m/>
    <m/>
    <m/>
    <m/>
    <s v="22/01/2017"/>
    <x v="4"/>
    <n v="1"/>
    <n v="27"/>
    <s v="01-27"/>
    <s v="Null"/>
    <x v="2"/>
  </r>
  <r>
    <d v="2017-01-28T00:00:00"/>
    <m/>
    <m/>
    <m/>
    <m/>
    <s v="22/01/2017"/>
    <x v="4"/>
    <n v="1"/>
    <n v="28"/>
    <s v="01-28"/>
    <s v="Null"/>
    <x v="2"/>
  </r>
  <r>
    <d v="2017-01-29T00:00:00"/>
    <m/>
    <m/>
    <m/>
    <m/>
    <s v="29/01/2017"/>
    <x v="4"/>
    <n v="1"/>
    <n v="29"/>
    <s v="01-29"/>
    <s v="Null"/>
    <x v="2"/>
  </r>
  <r>
    <d v="2017-01-30T00:00:00"/>
    <m/>
    <m/>
    <m/>
    <m/>
    <s v="29/01/2017"/>
    <x v="4"/>
    <n v="1"/>
    <n v="30"/>
    <s v="01-30"/>
    <s v="Null"/>
    <x v="2"/>
  </r>
  <r>
    <d v="2017-01-31T00:00:00"/>
    <m/>
    <m/>
    <m/>
    <m/>
    <s v="29/01/2017"/>
    <x v="4"/>
    <n v="1"/>
    <n v="31"/>
    <s v="01-31"/>
    <s v="Null"/>
    <x v="2"/>
  </r>
  <r>
    <d v="2017-02-01T00:00:00"/>
    <n v="58"/>
    <n v="59.96"/>
    <n v="59.99"/>
    <n v="38.299999999999997"/>
    <s v="29/01/2017"/>
    <x v="4"/>
    <n v="2"/>
    <n v="1"/>
    <s v="02-01"/>
    <n v="1"/>
    <x v="1"/>
  </r>
  <r>
    <d v="2017-02-02T00:00:00"/>
    <n v="65"/>
    <n v="60.49"/>
    <n v="60.71"/>
    <n v="47.49"/>
    <s v="29/01/2017"/>
    <x v="4"/>
    <n v="2"/>
    <n v="2"/>
    <s v="02-02"/>
    <n v="0"/>
    <x v="1"/>
  </r>
  <r>
    <d v="2017-02-03T00:00:00"/>
    <n v="78"/>
    <n v="62.66"/>
    <n v="62.87"/>
    <n v="48.18"/>
    <s v="29/01/2017"/>
    <x v="4"/>
    <n v="2"/>
    <n v="3"/>
    <s v="02-03"/>
    <n v="0"/>
    <x v="1"/>
  </r>
  <r>
    <d v="2017-02-04T00:00:00"/>
    <n v="35"/>
    <n v="61.19"/>
    <n v="61.32"/>
    <n v="41.29"/>
    <s v="29/01/2017"/>
    <x v="4"/>
    <n v="2"/>
    <n v="4"/>
    <s v="02-04"/>
    <n v="1"/>
    <x v="1"/>
  </r>
  <r>
    <d v="2017-02-05T00:00:00"/>
    <n v="34"/>
    <n v="57.75"/>
    <n v="58.51"/>
    <n v="50.56"/>
    <s v="05/02/2017"/>
    <x v="4"/>
    <n v="2"/>
    <n v="5"/>
    <s v="02-05"/>
    <n v="1"/>
    <x v="1"/>
  </r>
  <r>
    <d v="2017-02-06T00:00:00"/>
    <n v="83"/>
    <n v="65.67"/>
    <n v="65.97"/>
    <n v="54.22"/>
    <s v="05/02/2017"/>
    <x v="4"/>
    <n v="2"/>
    <n v="6"/>
    <s v="02-06"/>
    <n v="0"/>
    <x v="1"/>
  </r>
  <r>
    <d v="2017-02-07T00:00:00"/>
    <n v="49"/>
    <n v="59.97"/>
    <n v="60.28"/>
    <n v="48.33"/>
    <s v="05/02/2017"/>
    <x v="4"/>
    <n v="2"/>
    <n v="7"/>
    <s v="02-07"/>
    <n v="1"/>
    <x v="1"/>
  </r>
  <r>
    <d v="2017-02-08T00:00:00"/>
    <n v="55"/>
    <n v="59.48"/>
    <n v="59.64"/>
    <n v="44.13"/>
    <s v="05/02/2017"/>
    <x v="4"/>
    <n v="2"/>
    <n v="8"/>
    <s v="02-08"/>
    <n v="1"/>
    <x v="1"/>
  </r>
  <r>
    <d v="2017-02-09T00:00:00"/>
    <n v="72"/>
    <n v="61.62"/>
    <n v="61.81"/>
    <n v="48.13"/>
    <s v="05/02/2017"/>
    <x v="4"/>
    <n v="2"/>
    <n v="9"/>
    <s v="02-09"/>
    <n v="0"/>
    <x v="1"/>
  </r>
  <r>
    <d v="2017-02-10T00:00:00"/>
    <n v="69"/>
    <n v="61.33"/>
    <n v="61.46"/>
    <n v="46.12"/>
    <s v="05/02/2017"/>
    <x v="4"/>
    <n v="2"/>
    <n v="10"/>
    <s v="02-10"/>
    <n v="0"/>
    <x v="1"/>
  </r>
  <r>
    <d v="2017-02-11T00:00:00"/>
    <n v="38"/>
    <n v="60.06"/>
    <n v="60.45"/>
    <n v="49.87"/>
    <s v="05/02/2017"/>
    <x v="4"/>
    <n v="2"/>
    <n v="11"/>
    <s v="02-11"/>
    <n v="1"/>
    <x v="1"/>
  </r>
  <r>
    <d v="2017-02-12T00:00:00"/>
    <n v="45"/>
    <n v="59.87"/>
    <n v="59.87"/>
    <n v="31.46"/>
    <s v="12/02/2017"/>
    <x v="4"/>
    <n v="2"/>
    <n v="12"/>
    <s v="02-12"/>
    <n v="1"/>
    <x v="1"/>
  </r>
  <r>
    <d v="2017-02-13T00:00:00"/>
    <n v="62"/>
    <n v="60.63"/>
    <n v="60.75"/>
    <n v="45.1"/>
    <s v="12/02/2017"/>
    <x v="4"/>
    <n v="2"/>
    <n v="13"/>
    <s v="02-13"/>
    <n v="0"/>
    <x v="1"/>
  </r>
  <r>
    <d v="2017-02-14T00:00:00"/>
    <n v="54"/>
    <n v="60.71"/>
    <n v="60.93"/>
    <n v="47.88"/>
    <s v="12/02/2017"/>
    <x v="4"/>
    <n v="2"/>
    <n v="14"/>
    <s v="02-14"/>
    <n v="1"/>
    <x v="1"/>
  </r>
  <r>
    <d v="2017-02-15T00:00:00"/>
    <n v="67"/>
    <n v="62"/>
    <n v="62.29"/>
    <n v="49.21"/>
    <s v="12/02/2017"/>
    <x v="4"/>
    <n v="2"/>
    <n v="15"/>
    <s v="02-15"/>
    <n v="0"/>
    <x v="1"/>
  </r>
  <r>
    <d v="2017-02-16T00:00:00"/>
    <n v="64"/>
    <n v="60.63"/>
    <n v="61.83"/>
    <n v="48.99"/>
    <s v="12/02/2017"/>
    <x v="4"/>
    <n v="2"/>
    <n v="16"/>
    <s v="02-16"/>
    <n v="0"/>
    <x v="1"/>
  </r>
  <r>
    <d v="2017-02-17T00:00:00"/>
    <n v="58"/>
    <n v="60.98"/>
    <n v="61.81"/>
    <n v="47.81"/>
    <s v="12/02/2017"/>
    <x v="4"/>
    <n v="2"/>
    <n v="17"/>
    <s v="02-17"/>
    <n v="1"/>
    <x v="1"/>
  </r>
  <r>
    <d v="2017-02-18T00:00:00"/>
    <n v="38"/>
    <n v="58.99"/>
    <n v="59.15"/>
    <n v="38.86"/>
    <s v="12/02/2017"/>
    <x v="4"/>
    <n v="2"/>
    <n v="18"/>
    <s v="02-18"/>
    <n v="1"/>
    <x v="1"/>
  </r>
  <r>
    <d v="2017-02-19T00:00:00"/>
    <n v="56"/>
    <n v="60.79"/>
    <n v="60.96"/>
    <n v="46.95"/>
    <s v="19/02/2017"/>
    <x v="4"/>
    <n v="2"/>
    <n v="19"/>
    <s v="02-19"/>
    <n v="1"/>
    <x v="1"/>
  </r>
  <r>
    <d v="2017-02-20T00:00:00"/>
    <n v="59"/>
    <n v="61.48"/>
    <n v="61.58"/>
    <n v="45.26"/>
    <s v="19/02/2017"/>
    <x v="4"/>
    <n v="2"/>
    <n v="20"/>
    <s v="02-20"/>
    <n v="1"/>
    <x v="1"/>
  </r>
  <r>
    <d v="2017-02-21T00:00:00"/>
    <n v="58"/>
    <n v="61.7"/>
    <n v="61.82"/>
    <n v="46.14"/>
    <s v="19/02/2017"/>
    <x v="4"/>
    <n v="2"/>
    <n v="21"/>
    <s v="02-21"/>
    <n v="1"/>
    <x v="1"/>
  </r>
  <r>
    <d v="2017-02-22T00:00:00"/>
    <n v="77"/>
    <n v="63.11"/>
    <n v="63.23"/>
    <n v="47.37"/>
    <s v="19/02/2017"/>
    <x v="4"/>
    <n v="2"/>
    <n v="22"/>
    <s v="02-22"/>
    <n v="0"/>
    <x v="1"/>
  </r>
  <r>
    <d v="2017-02-23T00:00:00"/>
    <n v="69"/>
    <n v="61.66"/>
    <n v="63.82"/>
    <n v="53.3"/>
    <s v="19/02/2017"/>
    <x v="4"/>
    <n v="2"/>
    <n v="23"/>
    <s v="02-23"/>
    <n v="0"/>
    <x v="1"/>
  </r>
  <r>
    <d v="2017-02-24T00:00:00"/>
    <n v="78"/>
    <n v="64.900000000000006"/>
    <n v="65.010000000000005"/>
    <n v="49.09"/>
    <s v="19/02/2017"/>
    <x v="4"/>
    <n v="2"/>
    <n v="24"/>
    <s v="02-24"/>
    <n v="0"/>
    <x v="1"/>
  </r>
  <r>
    <d v="2017-02-25T00:00:00"/>
    <m/>
    <m/>
    <m/>
    <m/>
    <s v="19/02/2017"/>
    <x v="4"/>
    <n v="2"/>
    <n v="25"/>
    <s v="02-25"/>
    <s v="Null"/>
    <x v="2"/>
  </r>
  <r>
    <d v="2017-02-26T00:00:00"/>
    <m/>
    <m/>
    <m/>
    <m/>
    <s v="26/02/2017"/>
    <x v="4"/>
    <n v="2"/>
    <n v="26"/>
    <s v="02-26"/>
    <s v="Null"/>
    <x v="2"/>
  </r>
  <r>
    <d v="2017-02-27T00:00:00"/>
    <m/>
    <m/>
    <m/>
    <m/>
    <s v="26/02/2017"/>
    <x v="4"/>
    <n v="2"/>
    <n v="27"/>
    <s v="02-27"/>
    <s v="Null"/>
    <x v="2"/>
  </r>
  <r>
    <d v="2017-02-28T00:00:00"/>
    <m/>
    <m/>
    <m/>
    <m/>
    <s v="26/02/2017"/>
    <x v="4"/>
    <n v="2"/>
    <n v="28"/>
    <s v="02-28"/>
    <s v="Null"/>
    <x v="2"/>
  </r>
  <r>
    <d v="2017-03-01T00:00:00"/>
    <n v="46"/>
    <n v="60.07"/>
    <n v="61.01"/>
    <n v="50.61"/>
    <s v="26/02/2017"/>
    <x v="4"/>
    <n v="3"/>
    <n v="1"/>
    <s v="03-01"/>
    <n v="1"/>
    <x v="1"/>
  </r>
  <r>
    <d v="2017-03-02T00:00:00"/>
    <n v="69"/>
    <n v="64.34"/>
    <n v="64.430000000000007"/>
    <n v="42.36"/>
    <s v="26/02/2017"/>
    <x v="4"/>
    <n v="3"/>
    <n v="2"/>
    <s v="03-02"/>
    <n v="0"/>
    <x v="1"/>
  </r>
  <r>
    <d v="2017-03-03T00:00:00"/>
    <n v="75"/>
    <n v="64.31"/>
    <n v="64.489999999999995"/>
    <n v="48.55"/>
    <s v="26/02/2017"/>
    <x v="4"/>
    <n v="3"/>
    <n v="3"/>
    <s v="03-03"/>
    <n v="0"/>
    <x v="1"/>
  </r>
  <r>
    <d v="2017-03-04T00:00:00"/>
    <n v="72"/>
    <n v="62.26"/>
    <n v="63.65"/>
    <n v="48.28"/>
    <s v="26/02/2017"/>
    <x v="4"/>
    <n v="3"/>
    <n v="4"/>
    <s v="03-04"/>
    <n v="0"/>
    <x v="1"/>
  </r>
  <r>
    <d v="2017-03-05T00:00:00"/>
    <m/>
    <m/>
    <m/>
    <m/>
    <s v="05/03/2017"/>
    <x v="4"/>
    <n v="3"/>
    <n v="5"/>
    <s v="03-05"/>
    <s v="Null"/>
    <x v="2"/>
  </r>
  <r>
    <d v="2017-03-06T00:00:00"/>
    <n v="65"/>
    <n v="61.83"/>
    <n v="62.06"/>
    <n v="47.19"/>
    <s v="05/03/2017"/>
    <x v="4"/>
    <n v="3"/>
    <n v="6"/>
    <s v="03-06"/>
    <n v="0"/>
    <x v="1"/>
  </r>
  <r>
    <d v="2017-03-07T00:00:00"/>
    <m/>
    <m/>
    <m/>
    <m/>
    <s v="05/03/2017"/>
    <x v="4"/>
    <n v="3"/>
    <n v="7"/>
    <s v="03-07"/>
    <s v="Null"/>
    <x v="2"/>
  </r>
  <r>
    <d v="2017-03-08T00:00:00"/>
    <m/>
    <m/>
    <m/>
    <m/>
    <s v="05/03/2017"/>
    <x v="4"/>
    <n v="3"/>
    <n v="8"/>
    <s v="03-08"/>
    <s v="Null"/>
    <x v="2"/>
  </r>
  <r>
    <d v="2017-03-09T00:00:00"/>
    <m/>
    <m/>
    <m/>
    <m/>
    <s v="05/03/2017"/>
    <x v="4"/>
    <n v="3"/>
    <n v="9"/>
    <s v="03-09"/>
    <s v="Null"/>
    <x v="2"/>
  </r>
  <r>
    <d v="2017-03-10T00:00:00"/>
    <n v="48"/>
    <n v="59.79"/>
    <n v="59.92"/>
    <n v="44.4"/>
    <s v="05/03/2017"/>
    <x v="4"/>
    <n v="3"/>
    <n v="10"/>
    <s v="03-10"/>
    <n v="1"/>
    <x v="1"/>
  </r>
  <r>
    <d v="2017-03-11T00:00:00"/>
    <n v="51"/>
    <n v="58.69"/>
    <n v="58.99"/>
    <n v="47.21"/>
    <s v="05/03/2017"/>
    <x v="4"/>
    <n v="3"/>
    <n v="11"/>
    <s v="03-11"/>
    <n v="1"/>
    <x v="1"/>
  </r>
  <r>
    <d v="2017-03-12T00:00:00"/>
    <n v="62"/>
    <n v="60.45"/>
    <n v="60.48"/>
    <n v="37.880000000000003"/>
    <s v="12/03/2017"/>
    <x v="4"/>
    <n v="3"/>
    <n v="12"/>
    <s v="03-12"/>
    <n v="0"/>
    <x v="1"/>
  </r>
  <r>
    <d v="2017-03-13T00:00:00"/>
    <n v="76"/>
    <n v="61.48"/>
    <n v="61.76"/>
    <n v="49.33"/>
    <s v="12/03/2017"/>
    <x v="4"/>
    <n v="3"/>
    <n v="13"/>
    <s v="03-13"/>
    <n v="0"/>
    <x v="1"/>
  </r>
  <r>
    <d v="2017-03-14T00:00:00"/>
    <n v="72"/>
    <n v="61.22"/>
    <n v="61.46"/>
    <n v="48.15"/>
    <s v="12/03/2017"/>
    <x v="4"/>
    <n v="3"/>
    <n v="14"/>
    <s v="03-14"/>
    <n v="0"/>
    <x v="1"/>
  </r>
  <r>
    <d v="2017-03-15T00:00:00"/>
    <n v="63"/>
    <n v="60.06"/>
    <n v="60.48"/>
    <n v="49.82"/>
    <s v="12/03/2017"/>
    <x v="4"/>
    <n v="3"/>
    <n v="15"/>
    <s v="03-15"/>
    <n v="0"/>
    <x v="1"/>
  </r>
  <r>
    <d v="2017-03-16T00:00:00"/>
    <n v="63"/>
    <n v="60.76"/>
    <n v="60.82"/>
    <n v="41.66"/>
    <s v="12/03/2017"/>
    <x v="4"/>
    <n v="3"/>
    <n v="16"/>
    <s v="03-16"/>
    <n v="0"/>
    <x v="1"/>
  </r>
  <r>
    <d v="2017-03-17T00:00:00"/>
    <n v="55"/>
    <n v="60.96"/>
    <n v="61"/>
    <n v="39.229999999999997"/>
    <s v="12/03/2017"/>
    <x v="4"/>
    <n v="3"/>
    <n v="17"/>
    <s v="03-17"/>
    <n v="1"/>
    <x v="1"/>
  </r>
  <r>
    <d v="2017-03-18T00:00:00"/>
    <n v="46"/>
    <n v="60.84"/>
    <n v="61.87"/>
    <n v="48.7"/>
    <s v="12/03/2017"/>
    <x v="4"/>
    <n v="3"/>
    <n v="18"/>
    <s v="03-18"/>
    <n v="1"/>
    <x v="1"/>
  </r>
  <r>
    <d v="2017-03-19T00:00:00"/>
    <n v="92"/>
    <n v="65.760000000000005"/>
    <n v="65.94"/>
    <n v="51.57"/>
    <s v="19/03/2017"/>
    <x v="4"/>
    <n v="3"/>
    <n v="19"/>
    <s v="03-19"/>
    <n v="0"/>
    <x v="1"/>
  </r>
  <r>
    <d v="2017-03-20T00:00:00"/>
    <n v="90"/>
    <n v="62.45"/>
    <n v="62.48"/>
    <n v="41.75"/>
    <s v="19/03/2017"/>
    <x v="4"/>
    <n v="3"/>
    <n v="20"/>
    <s v="03-20"/>
    <n v="0"/>
    <x v="1"/>
  </r>
  <r>
    <d v="2017-03-21T00:00:00"/>
    <n v="84"/>
    <n v="60.28"/>
    <n v="60.87"/>
    <n v="51.88"/>
    <s v="19/03/2017"/>
    <x v="4"/>
    <n v="3"/>
    <n v="21"/>
    <s v="03-21"/>
    <n v="0"/>
    <x v="1"/>
  </r>
  <r>
    <d v="2017-03-22T00:00:00"/>
    <n v="72"/>
    <n v="61.33"/>
    <n v="62.23"/>
    <n v="49.46"/>
    <s v="19/03/2017"/>
    <x v="4"/>
    <n v="3"/>
    <n v="22"/>
    <s v="03-22"/>
    <n v="0"/>
    <x v="1"/>
  </r>
  <r>
    <d v="2017-03-23T00:00:00"/>
    <n v="77"/>
    <n v="61.66"/>
    <n v="61.78"/>
    <n v="46.22"/>
    <s v="19/03/2017"/>
    <x v="4"/>
    <n v="3"/>
    <n v="23"/>
    <s v="03-23"/>
    <n v="0"/>
    <x v="1"/>
  </r>
  <r>
    <d v="2017-03-24T00:00:00"/>
    <n v="77"/>
    <n v="65.37"/>
    <n v="65.45"/>
    <n v="48.1"/>
    <s v="19/03/2017"/>
    <x v="4"/>
    <n v="3"/>
    <n v="24"/>
    <s v="03-24"/>
    <n v="0"/>
    <x v="1"/>
  </r>
  <r>
    <d v="2017-03-25T00:00:00"/>
    <n v="50"/>
    <n v="60.07"/>
    <n v="60.13"/>
    <n v="41.96"/>
    <s v="19/03/2017"/>
    <x v="4"/>
    <n v="3"/>
    <n v="25"/>
    <s v="03-25"/>
    <n v="1"/>
    <x v="1"/>
  </r>
  <r>
    <d v="2017-03-26T00:00:00"/>
    <n v="73"/>
    <n v="61.15"/>
    <n v="61.29"/>
    <n v="46.47"/>
    <s v="26/03/2017"/>
    <x v="4"/>
    <n v="3"/>
    <n v="26"/>
    <s v="03-26"/>
    <n v="0"/>
    <x v="1"/>
  </r>
  <r>
    <d v="2017-03-27T00:00:00"/>
    <n v="77"/>
    <n v="60.73"/>
    <n v="60.86"/>
    <n v="45.71"/>
    <s v="26/03/2017"/>
    <x v="4"/>
    <n v="3"/>
    <n v="27"/>
    <s v="03-27"/>
    <n v="0"/>
    <x v="1"/>
  </r>
  <r>
    <d v="2017-03-28T00:00:00"/>
    <n v="94"/>
    <n v="62.94"/>
    <n v="63"/>
    <n v="44.53"/>
    <s v="26/03/2017"/>
    <x v="4"/>
    <n v="3"/>
    <n v="28"/>
    <s v="03-28"/>
    <n v="0"/>
    <x v="1"/>
  </r>
  <r>
    <d v="2017-03-29T00:00:00"/>
    <n v="71"/>
    <n v="61.31"/>
    <n v="61.48"/>
    <n v="47.26"/>
    <s v="26/03/2017"/>
    <x v="4"/>
    <n v="3"/>
    <n v="29"/>
    <s v="03-29"/>
    <n v="0"/>
    <x v="1"/>
  </r>
  <r>
    <d v="2017-03-30T00:00:00"/>
    <n v="89"/>
    <n v="62.72"/>
    <n v="62.75"/>
    <n v="41.61"/>
    <s v="26/03/2017"/>
    <x v="4"/>
    <n v="3"/>
    <n v="30"/>
    <s v="03-30"/>
    <n v="0"/>
    <x v="1"/>
  </r>
  <r>
    <d v="2017-03-31T00:00:00"/>
    <m/>
    <m/>
    <m/>
    <m/>
    <s v="26/03/2017"/>
    <x v="4"/>
    <n v="3"/>
    <n v="31"/>
    <s v="03-31"/>
    <s v="Null"/>
    <x v="2"/>
  </r>
  <r>
    <d v="2017-04-01T00:00:00"/>
    <n v="62"/>
    <n v="60.89"/>
    <n v="60.98"/>
    <n v="44.19"/>
    <s v="26/03/2017"/>
    <x v="4"/>
    <n v="4"/>
    <n v="1"/>
    <s v="04-01"/>
    <n v="0"/>
    <x v="1"/>
  </r>
  <r>
    <d v="2017-04-02T00:00:00"/>
    <n v="66"/>
    <n v="61.58"/>
    <n v="61.64"/>
    <n v="43.1"/>
    <s v="02/04/2017"/>
    <x v="4"/>
    <n v="4"/>
    <n v="2"/>
    <s v="04-02"/>
    <n v="0"/>
    <x v="1"/>
  </r>
  <r>
    <d v="2017-04-03T00:00:00"/>
    <n v="82"/>
    <n v="62.47"/>
    <n v="62.63"/>
    <n v="47.31"/>
    <s v="02/04/2017"/>
    <x v="4"/>
    <n v="4"/>
    <n v="3"/>
    <s v="04-03"/>
    <n v="0"/>
    <x v="1"/>
  </r>
  <r>
    <d v="2017-04-04T00:00:00"/>
    <n v="78"/>
    <n v="62.65"/>
    <n v="62.86"/>
    <n v="48.99"/>
    <s v="02/04/2017"/>
    <x v="4"/>
    <n v="4"/>
    <n v="4"/>
    <s v="04-04"/>
    <n v="0"/>
    <x v="1"/>
  </r>
  <r>
    <d v="2017-04-05T00:00:00"/>
    <n v="74"/>
    <n v="62.94"/>
    <n v="63.15"/>
    <n v="48.21"/>
    <s v="02/04/2017"/>
    <x v="4"/>
    <n v="4"/>
    <n v="5"/>
    <s v="04-05"/>
    <n v="0"/>
    <x v="1"/>
  </r>
  <r>
    <d v="2017-04-06T00:00:00"/>
    <n v="65"/>
    <n v="61.49"/>
    <n v="61.62"/>
    <n v="46.18"/>
    <s v="02/04/2017"/>
    <x v="4"/>
    <n v="4"/>
    <n v="6"/>
    <s v="04-06"/>
    <n v="0"/>
    <x v="1"/>
  </r>
  <r>
    <d v="2017-04-07T00:00:00"/>
    <n v="85"/>
    <n v="63.07"/>
    <n v="63.38"/>
    <n v="47.72"/>
    <s v="02/04/2017"/>
    <x v="4"/>
    <n v="4"/>
    <n v="7"/>
    <s v="04-07"/>
    <n v="0"/>
    <x v="1"/>
  </r>
  <r>
    <d v="2017-04-08T00:00:00"/>
    <n v="63"/>
    <n v="61.38"/>
    <n v="61.53"/>
    <n v="42.87"/>
    <s v="02/04/2017"/>
    <x v="4"/>
    <n v="4"/>
    <n v="8"/>
    <s v="04-08"/>
    <n v="0"/>
    <x v="1"/>
  </r>
  <r>
    <d v="2017-04-09T00:00:00"/>
    <n v="64"/>
    <n v="61.4"/>
    <n v="61.62"/>
    <n v="47.41"/>
    <s v="09/04/2017"/>
    <x v="4"/>
    <n v="4"/>
    <n v="9"/>
    <s v="04-09"/>
    <n v="0"/>
    <x v="1"/>
  </r>
  <r>
    <d v="2017-04-10T00:00:00"/>
    <n v="73"/>
    <n v="62.1"/>
    <n v="62.43"/>
    <n v="51.08"/>
    <s v="09/04/2017"/>
    <x v="4"/>
    <n v="4"/>
    <n v="10"/>
    <s v="04-10"/>
    <n v="0"/>
    <x v="1"/>
  </r>
  <r>
    <d v="2017-04-11T00:00:00"/>
    <n v="63"/>
    <n v="63.93"/>
    <n v="64.040000000000006"/>
    <n v="47.97"/>
    <s v="09/04/2017"/>
    <x v="4"/>
    <n v="4"/>
    <n v="11"/>
    <s v="04-11"/>
    <n v="1"/>
    <x v="1"/>
  </r>
  <r>
    <d v="2017-04-12T00:00:00"/>
    <n v="91"/>
    <n v="63.12"/>
    <n v="63.28"/>
    <n v="48.6"/>
    <s v="09/04/2017"/>
    <x v="4"/>
    <n v="4"/>
    <n v="12"/>
    <s v="04-12"/>
    <n v="0"/>
    <x v="1"/>
  </r>
  <r>
    <d v="2017-04-13T00:00:00"/>
    <n v="79"/>
    <n v="62.82"/>
    <n v="62.95"/>
    <n v="47.37"/>
    <s v="09/04/2017"/>
    <x v="4"/>
    <n v="4"/>
    <n v="13"/>
    <s v="04-13"/>
    <n v="0"/>
    <x v="1"/>
  </r>
  <r>
    <d v="2017-04-14T00:00:00"/>
    <n v="78"/>
    <n v="63.11"/>
    <n v="63.45"/>
    <n v="45.72"/>
    <s v="09/04/2017"/>
    <x v="4"/>
    <n v="4"/>
    <n v="14"/>
    <s v="04-14"/>
    <n v="0"/>
    <x v="1"/>
  </r>
  <r>
    <d v="2017-04-15T00:00:00"/>
    <n v="76"/>
    <n v="64.14"/>
    <n v="64.39"/>
    <n v="44.65"/>
    <s v="09/04/2017"/>
    <x v="4"/>
    <n v="4"/>
    <n v="15"/>
    <s v="04-15"/>
    <n v="0"/>
    <x v="1"/>
  </r>
  <r>
    <d v="2017-04-16T00:00:00"/>
    <n v="65"/>
    <n v="62.19"/>
    <n v="62.38"/>
    <n v="47.79"/>
    <s v="16/04/2017"/>
    <x v="4"/>
    <n v="4"/>
    <n v="16"/>
    <s v="04-16"/>
    <n v="0"/>
    <x v="1"/>
  </r>
  <r>
    <d v="2017-04-17T00:00:00"/>
    <n v="83"/>
    <n v="62.56"/>
    <n v="62.57"/>
    <n v="30.84"/>
    <s v="16/04/2017"/>
    <x v="4"/>
    <n v="4"/>
    <n v="17"/>
    <s v="04-17"/>
    <n v="0"/>
    <x v="1"/>
  </r>
  <r>
    <d v="2017-04-18T00:00:00"/>
    <n v="82"/>
    <n v="63.43"/>
    <n v="63.76"/>
    <n v="52.47"/>
    <s v="16/04/2017"/>
    <x v="4"/>
    <n v="4"/>
    <n v="18"/>
    <s v="04-18"/>
    <n v="0"/>
    <x v="1"/>
  </r>
  <r>
    <d v="2017-04-19T00:00:00"/>
    <n v="82"/>
    <n v="61.56"/>
    <n v="61.84"/>
    <n v="49.52"/>
    <s v="16/04/2017"/>
    <x v="4"/>
    <n v="4"/>
    <n v="19"/>
    <s v="04-19"/>
    <n v="0"/>
    <x v="1"/>
  </r>
  <r>
    <d v="2017-04-20T00:00:00"/>
    <n v="83"/>
    <n v="61.61"/>
    <n v="61.95"/>
    <n v="50.37"/>
    <s v="16/04/2017"/>
    <x v="4"/>
    <n v="4"/>
    <n v="20"/>
    <s v="04-20"/>
    <n v="0"/>
    <x v="1"/>
  </r>
  <r>
    <d v="2017-04-21T00:00:00"/>
    <n v="74"/>
    <n v="61.43"/>
    <n v="61.65"/>
    <n v="48.72"/>
    <s v="16/04/2017"/>
    <x v="4"/>
    <n v="4"/>
    <n v="21"/>
    <s v="04-21"/>
    <n v="0"/>
    <x v="1"/>
  </r>
  <r>
    <d v="2017-04-22T00:00:00"/>
    <n v="77"/>
    <n v="62.08"/>
    <n v="62.09"/>
    <n v="36.020000000000003"/>
    <s v="16/04/2017"/>
    <x v="4"/>
    <n v="4"/>
    <n v="22"/>
    <s v="04-22"/>
    <n v="0"/>
    <x v="1"/>
  </r>
  <r>
    <d v="2017-04-23T00:00:00"/>
    <n v="65"/>
    <n v="61.56"/>
    <n v="61.63"/>
    <n v="43.58"/>
    <s v="23/04/2017"/>
    <x v="4"/>
    <n v="4"/>
    <n v="23"/>
    <s v="04-23"/>
    <n v="0"/>
    <x v="1"/>
  </r>
  <r>
    <d v="2017-04-24T00:00:00"/>
    <n v="65"/>
    <n v="62.31"/>
    <n v="62.36"/>
    <n v="42.27"/>
    <s v="23/04/2017"/>
    <x v="4"/>
    <n v="4"/>
    <n v="24"/>
    <s v="04-24"/>
    <n v="0"/>
    <x v="1"/>
  </r>
  <r>
    <d v="2017-04-25T00:00:00"/>
    <n v="68"/>
    <n v="61.82"/>
    <n v="62.51"/>
    <n v="54.2"/>
    <s v="23/04/2017"/>
    <x v="4"/>
    <n v="4"/>
    <n v="25"/>
    <s v="04-25"/>
    <n v="0"/>
    <x v="1"/>
  </r>
  <r>
    <d v="2017-04-26T00:00:00"/>
    <n v="76"/>
    <n v="62.51"/>
    <n v="62.69"/>
    <n v="48.12"/>
    <s v="23/04/2017"/>
    <x v="4"/>
    <n v="4"/>
    <n v="26"/>
    <s v="04-26"/>
    <n v="0"/>
    <x v="1"/>
  </r>
  <r>
    <d v="2017-04-27T00:00:00"/>
    <n v="82"/>
    <n v="62.78"/>
    <n v="63.12"/>
    <n v="47.96"/>
    <s v="23/04/2017"/>
    <x v="4"/>
    <n v="4"/>
    <n v="27"/>
    <s v="04-27"/>
    <n v="0"/>
    <x v="1"/>
  </r>
  <r>
    <d v="2017-04-28T00:00:00"/>
    <n v="94"/>
    <n v="64.22"/>
    <n v="64.349999999999994"/>
    <n v="48.98"/>
    <s v="23/04/2017"/>
    <x v="4"/>
    <n v="4"/>
    <n v="28"/>
    <s v="04-28"/>
    <n v="0"/>
    <x v="1"/>
  </r>
  <r>
    <d v="2017-04-29T00:00:00"/>
    <n v="63"/>
    <n v="61.66"/>
    <n v="61.98"/>
    <n v="49.56"/>
    <s v="23/04/2017"/>
    <x v="4"/>
    <n v="4"/>
    <n v="29"/>
    <s v="04-29"/>
    <n v="0"/>
    <x v="1"/>
  </r>
  <r>
    <d v="2017-04-30T00:00:00"/>
    <n v="58"/>
    <n v="60.4"/>
    <n v="60.44"/>
    <n v="40.299999999999997"/>
    <s v="30/04/2017"/>
    <x v="4"/>
    <n v="4"/>
    <n v="30"/>
    <s v="04-30"/>
    <n v="1"/>
    <x v="1"/>
  </r>
  <r>
    <d v="2017-05-01T00:00:00"/>
    <n v="80"/>
    <n v="61.75"/>
    <n v="61.82"/>
    <n v="43.59"/>
    <s v="30/04/2017"/>
    <x v="4"/>
    <n v="5"/>
    <n v="1"/>
    <s v="05-01"/>
    <n v="0"/>
    <x v="1"/>
  </r>
  <r>
    <d v="2017-05-02T00:00:00"/>
    <n v="74"/>
    <n v="62.23"/>
    <n v="62.39"/>
    <n v="47.97"/>
    <s v="30/04/2017"/>
    <x v="4"/>
    <n v="5"/>
    <n v="2"/>
    <s v="05-02"/>
    <n v="0"/>
    <x v="1"/>
  </r>
  <r>
    <d v="2017-05-03T00:00:00"/>
    <n v="77"/>
    <n v="62.55"/>
    <n v="62.8"/>
    <n v="50.17"/>
    <s v="30/04/2017"/>
    <x v="4"/>
    <n v="5"/>
    <n v="3"/>
    <s v="05-03"/>
    <n v="0"/>
    <x v="1"/>
  </r>
  <r>
    <d v="2017-05-04T00:00:00"/>
    <n v="76"/>
    <n v="63.99"/>
    <n v="64.11"/>
    <n v="47.21"/>
    <s v="30/04/2017"/>
    <x v="4"/>
    <n v="5"/>
    <n v="4"/>
    <s v="05-04"/>
    <n v="0"/>
    <x v="1"/>
  </r>
  <r>
    <d v="2017-05-05T00:00:00"/>
    <n v="91"/>
    <n v="63.72"/>
    <n v="63.88"/>
    <n v="49.47"/>
    <s v="30/04/2017"/>
    <x v="4"/>
    <n v="5"/>
    <n v="5"/>
    <s v="05-05"/>
    <n v="0"/>
    <x v="1"/>
  </r>
  <r>
    <d v="2017-05-06T00:00:00"/>
    <n v="66"/>
    <n v="62.44"/>
    <n v="62.71"/>
    <n v="49.73"/>
    <s v="30/04/2017"/>
    <x v="4"/>
    <n v="5"/>
    <n v="6"/>
    <s v="05-06"/>
    <n v="0"/>
    <x v="1"/>
  </r>
  <r>
    <d v="2017-05-07T00:00:00"/>
    <m/>
    <m/>
    <m/>
    <m/>
    <s v="07/05/2017"/>
    <x v="4"/>
    <n v="5"/>
    <n v="7"/>
    <s v="05-07"/>
    <s v="Null"/>
    <x v="2"/>
  </r>
  <r>
    <d v="2017-05-08T00:00:00"/>
    <m/>
    <m/>
    <m/>
    <m/>
    <s v="07/05/2017"/>
    <x v="4"/>
    <n v="5"/>
    <n v="8"/>
    <s v="05-08"/>
    <s v="Null"/>
    <x v="2"/>
  </r>
  <r>
    <d v="2017-05-09T00:00:00"/>
    <m/>
    <m/>
    <m/>
    <m/>
    <s v="07/05/2017"/>
    <x v="4"/>
    <n v="5"/>
    <n v="9"/>
    <s v="05-09"/>
    <s v="Null"/>
    <x v="2"/>
  </r>
  <r>
    <d v="2017-05-10T00:00:00"/>
    <n v="58"/>
    <n v="60.81"/>
    <n v="61.08"/>
    <n v="48.88"/>
    <s v="07/05/2017"/>
    <x v="4"/>
    <n v="5"/>
    <n v="10"/>
    <s v="05-10"/>
    <n v="1"/>
    <x v="1"/>
  </r>
  <r>
    <d v="2017-05-11T00:00:00"/>
    <n v="81"/>
    <n v="62.94"/>
    <n v="64.58"/>
    <n v="53.35"/>
    <s v="07/05/2017"/>
    <x v="4"/>
    <n v="5"/>
    <n v="11"/>
    <s v="05-11"/>
    <n v="0"/>
    <x v="1"/>
  </r>
  <r>
    <d v="2017-05-12T00:00:00"/>
    <n v="93"/>
    <n v="63.49"/>
    <n v="63.6"/>
    <n v="47.68"/>
    <s v="07/05/2017"/>
    <x v="4"/>
    <n v="5"/>
    <n v="12"/>
    <s v="05-12"/>
    <n v="0"/>
    <x v="1"/>
  </r>
  <r>
    <d v="2017-05-13T00:00:00"/>
    <n v="70"/>
    <n v="62.51"/>
    <n v="62.58"/>
    <n v="43.05"/>
    <s v="07/05/2017"/>
    <x v="4"/>
    <n v="5"/>
    <n v="13"/>
    <s v="05-13"/>
    <n v="0"/>
    <x v="1"/>
  </r>
  <r>
    <d v="2017-05-14T00:00:00"/>
    <n v="78"/>
    <n v="62.65"/>
    <n v="62.65"/>
    <n v="35.28"/>
    <s v="14/05/2017"/>
    <x v="4"/>
    <n v="5"/>
    <n v="14"/>
    <s v="05-14"/>
    <n v="0"/>
    <x v="1"/>
  </r>
  <r>
    <d v="2017-05-15T00:00:00"/>
    <n v="80"/>
    <n v="62.81"/>
    <n v="63.03"/>
    <n v="49.68"/>
    <s v="14/05/2017"/>
    <x v="4"/>
    <n v="5"/>
    <n v="15"/>
    <s v="05-15"/>
    <n v="0"/>
    <x v="1"/>
  </r>
  <r>
    <d v="2017-05-16T00:00:00"/>
    <n v="82"/>
    <n v="62.62"/>
    <n v="62.72"/>
    <n v="45.59"/>
    <s v="14/05/2017"/>
    <x v="4"/>
    <n v="5"/>
    <n v="16"/>
    <s v="05-16"/>
    <n v="0"/>
    <x v="1"/>
  </r>
  <r>
    <d v="2017-05-17T00:00:00"/>
    <n v="86"/>
    <n v="61.53"/>
    <n v="61.58"/>
    <n v="41.98"/>
    <s v="14/05/2017"/>
    <x v="4"/>
    <n v="5"/>
    <n v="17"/>
    <s v="05-17"/>
    <n v="0"/>
    <x v="1"/>
  </r>
  <r>
    <d v="2017-05-18T00:00:00"/>
    <n v="74"/>
    <n v="60.83"/>
    <n v="60.91"/>
    <n v="43.33"/>
    <s v="14/05/2017"/>
    <x v="4"/>
    <n v="5"/>
    <n v="18"/>
    <s v="05-18"/>
    <n v="0"/>
    <x v="1"/>
  </r>
  <r>
    <d v="2017-05-19T00:00:00"/>
    <n v="90"/>
    <n v="62.44"/>
    <n v="62.53"/>
    <n v="46.02"/>
    <s v="14/05/2017"/>
    <x v="4"/>
    <n v="5"/>
    <n v="19"/>
    <s v="05-19"/>
    <n v="0"/>
    <x v="1"/>
  </r>
  <r>
    <d v="2017-05-20T00:00:00"/>
    <n v="67"/>
    <n v="62.11"/>
    <n v="62.29"/>
    <n v="48.34"/>
    <s v="14/05/2017"/>
    <x v="4"/>
    <n v="5"/>
    <n v="20"/>
    <s v="05-20"/>
    <n v="0"/>
    <x v="1"/>
  </r>
  <r>
    <d v="2017-05-21T00:00:00"/>
    <n v="71"/>
    <n v="62.13"/>
    <n v="62.14"/>
    <n v="36.409999999999997"/>
    <s v="21/05/2017"/>
    <x v="4"/>
    <n v="5"/>
    <n v="21"/>
    <s v="05-21"/>
    <n v="0"/>
    <x v="1"/>
  </r>
  <r>
    <d v="2017-05-22T00:00:00"/>
    <n v="75"/>
    <n v="63.33"/>
    <n v="63.38"/>
    <n v="43.7"/>
    <s v="21/05/2017"/>
    <x v="4"/>
    <n v="5"/>
    <n v="22"/>
    <s v="05-22"/>
    <n v="0"/>
    <x v="1"/>
  </r>
  <r>
    <d v="2017-05-23T00:00:00"/>
    <n v="80"/>
    <n v="63.38"/>
    <n v="63.44"/>
    <n v="44.4"/>
    <s v="21/05/2017"/>
    <x v="4"/>
    <n v="5"/>
    <n v="23"/>
    <s v="05-23"/>
    <n v="0"/>
    <x v="1"/>
  </r>
  <r>
    <d v="2017-05-24T00:00:00"/>
    <n v="89"/>
    <n v="63.1"/>
    <n v="63.18"/>
    <n v="43.56"/>
    <s v="21/05/2017"/>
    <x v="4"/>
    <n v="5"/>
    <n v="24"/>
    <s v="05-24"/>
    <n v="0"/>
    <x v="1"/>
  </r>
  <r>
    <d v="2017-05-25T00:00:00"/>
    <n v="92"/>
    <n v="61.67"/>
    <n v="61.82"/>
    <n v="47.03"/>
    <s v="21/05/2017"/>
    <x v="4"/>
    <n v="5"/>
    <n v="25"/>
    <s v="05-25"/>
    <n v="0"/>
    <x v="1"/>
  </r>
  <r>
    <d v="2017-05-26T00:00:00"/>
    <n v="79"/>
    <n v="61.98"/>
    <n v="62.04"/>
    <n v="43.19"/>
    <s v="21/05/2017"/>
    <x v="4"/>
    <n v="5"/>
    <n v="26"/>
    <s v="05-26"/>
    <n v="0"/>
    <x v="1"/>
  </r>
  <r>
    <d v="2017-05-27T00:00:00"/>
    <n v="71"/>
    <n v="62.21"/>
    <n v="62.24"/>
    <n v="40.04"/>
    <s v="21/05/2017"/>
    <x v="4"/>
    <n v="5"/>
    <n v="27"/>
    <s v="05-27"/>
    <n v="0"/>
    <x v="1"/>
  </r>
  <r>
    <d v="2017-05-28T00:00:00"/>
    <n v="67"/>
    <n v="61.25"/>
    <n v="61.26"/>
    <n v="32.58"/>
    <s v="28/05/2017"/>
    <x v="4"/>
    <n v="5"/>
    <n v="28"/>
    <s v="05-28"/>
    <n v="0"/>
    <x v="1"/>
  </r>
  <r>
    <d v="2017-05-29T00:00:00"/>
    <n v="82"/>
    <n v="62.13"/>
    <n v="62.15"/>
    <n v="40.26"/>
    <s v="28/05/2017"/>
    <x v="4"/>
    <n v="5"/>
    <n v="29"/>
    <s v="05-29"/>
    <n v="0"/>
    <x v="1"/>
  </r>
  <r>
    <d v="2017-05-30T00:00:00"/>
    <n v="77"/>
    <n v="62.41"/>
    <n v="62.47"/>
    <n v="43.93"/>
    <s v="28/05/2017"/>
    <x v="4"/>
    <n v="5"/>
    <n v="30"/>
    <s v="05-30"/>
    <n v="0"/>
    <x v="1"/>
  </r>
  <r>
    <d v="2017-05-31T00:00:00"/>
    <n v="80"/>
    <n v="61.93"/>
    <n v="62.01"/>
    <n v="44.51"/>
    <s v="28/05/2017"/>
    <x v="4"/>
    <n v="5"/>
    <n v="31"/>
    <s v="05-31"/>
    <n v="0"/>
    <x v="1"/>
  </r>
  <r>
    <d v="2017-06-01T00:00:00"/>
    <n v="84"/>
    <n v="62.33"/>
    <n v="62.41"/>
    <n v="43.66"/>
    <s v="28/05/2017"/>
    <x v="4"/>
    <n v="6"/>
    <n v="1"/>
    <s v="06-01"/>
    <n v="0"/>
    <x v="1"/>
  </r>
  <r>
    <d v="2017-06-02T00:00:00"/>
    <n v="84"/>
    <n v="62.49"/>
    <n v="62.52"/>
    <n v="40.950000000000003"/>
    <s v="28/05/2017"/>
    <x v="4"/>
    <n v="6"/>
    <n v="2"/>
    <s v="06-02"/>
    <n v="0"/>
    <x v="1"/>
  </r>
  <r>
    <d v="2017-06-03T00:00:00"/>
    <n v="69"/>
    <n v="62.44"/>
    <n v="63.02"/>
    <n v="54"/>
    <s v="28/05/2017"/>
    <x v="4"/>
    <n v="6"/>
    <n v="3"/>
    <s v="06-03"/>
    <n v="0"/>
    <x v="1"/>
  </r>
  <r>
    <d v="2017-06-04T00:00:00"/>
    <n v="82"/>
    <n v="62.23"/>
    <n v="62.27"/>
    <n v="41.2"/>
    <s v="04/06/2017"/>
    <x v="4"/>
    <n v="6"/>
    <n v="4"/>
    <s v="06-04"/>
    <n v="0"/>
    <x v="1"/>
  </r>
  <r>
    <d v="2017-06-05T00:00:00"/>
    <n v="96"/>
    <n v="62.91"/>
    <n v="63"/>
    <n v="45.96"/>
    <s v="04/06/2017"/>
    <x v="4"/>
    <n v="6"/>
    <n v="5"/>
    <s v="06-05"/>
    <n v="0"/>
    <x v="1"/>
  </r>
  <r>
    <d v="2017-06-06T00:00:00"/>
    <n v="74"/>
    <n v="63.11"/>
    <n v="63.23"/>
    <n v="44.23"/>
    <s v="04/06/2017"/>
    <x v="4"/>
    <n v="6"/>
    <n v="6"/>
    <s v="06-06"/>
    <n v="0"/>
    <x v="1"/>
  </r>
  <r>
    <d v="2017-06-07T00:00:00"/>
    <n v="74"/>
    <n v="63.43"/>
    <n v="63.51"/>
    <n v="45.35"/>
    <s v="04/06/2017"/>
    <x v="4"/>
    <n v="6"/>
    <n v="7"/>
    <s v="06-07"/>
    <n v="0"/>
    <x v="1"/>
  </r>
  <r>
    <d v="2017-06-08T00:00:00"/>
    <n v="84"/>
    <n v="62.78"/>
    <n v="62.8"/>
    <n v="37.96"/>
    <s v="04/06/2017"/>
    <x v="4"/>
    <n v="6"/>
    <n v="8"/>
    <s v="06-08"/>
    <n v="0"/>
    <x v="1"/>
  </r>
  <r>
    <d v="2017-06-09T00:00:00"/>
    <n v="96"/>
    <n v="62.91"/>
    <n v="62.93"/>
    <n v="40.01"/>
    <s v="04/06/2017"/>
    <x v="4"/>
    <n v="6"/>
    <n v="9"/>
    <s v="06-09"/>
    <n v="0"/>
    <x v="1"/>
  </r>
  <r>
    <d v="2017-06-10T00:00:00"/>
    <n v="76"/>
    <n v="62.12"/>
    <n v="62.15"/>
    <n v="32.81"/>
    <s v="04/06/2017"/>
    <x v="4"/>
    <n v="6"/>
    <n v="10"/>
    <s v="06-10"/>
    <n v="0"/>
    <x v="1"/>
  </r>
  <r>
    <d v="2017-06-11T00:00:00"/>
    <n v="84"/>
    <n v="62.11"/>
    <n v="62.14"/>
    <n v="30.84"/>
    <s v="11/06/2017"/>
    <x v="4"/>
    <n v="6"/>
    <n v="11"/>
    <s v="06-11"/>
    <n v="0"/>
    <x v="1"/>
  </r>
  <r>
    <d v="2017-06-12T00:00:00"/>
    <n v="82"/>
    <n v="62.59"/>
    <n v="62.64"/>
    <n v="43.26"/>
    <s v="11/06/2017"/>
    <x v="4"/>
    <n v="6"/>
    <n v="12"/>
    <s v="06-12"/>
    <n v="0"/>
    <x v="1"/>
  </r>
  <r>
    <d v="2017-06-13T00:00:00"/>
    <n v="93"/>
    <n v="62.34"/>
    <n v="62.4"/>
    <n v="43.28"/>
    <s v="11/06/2017"/>
    <x v="4"/>
    <n v="6"/>
    <n v="13"/>
    <s v="06-13"/>
    <n v="0"/>
    <x v="1"/>
  </r>
  <r>
    <d v="2017-06-14T00:00:00"/>
    <n v="93"/>
    <n v="64.569999999999993"/>
    <n v="64.78"/>
    <n v="47.19"/>
    <s v="11/06/2017"/>
    <x v="4"/>
    <n v="6"/>
    <n v="14"/>
    <s v="06-14"/>
    <n v="0"/>
    <x v="1"/>
  </r>
  <r>
    <d v="2017-06-15T00:00:00"/>
    <n v="92"/>
    <n v="63"/>
    <n v="63.05"/>
    <n v="43.26"/>
    <s v="11/06/2017"/>
    <x v="4"/>
    <n v="6"/>
    <n v="15"/>
    <s v="06-15"/>
    <n v="0"/>
    <x v="1"/>
  </r>
  <r>
    <d v="2017-06-16T00:00:00"/>
    <n v="88"/>
    <n v="63.15"/>
    <n v="63.5"/>
    <n v="49"/>
    <s v="11/06/2017"/>
    <x v="4"/>
    <n v="6"/>
    <n v="16"/>
    <s v="06-16"/>
    <n v="0"/>
    <x v="1"/>
  </r>
  <r>
    <d v="2017-06-17T00:00:00"/>
    <n v="73"/>
    <n v="62.41"/>
    <n v="62.8"/>
    <n v="52.18"/>
    <s v="11/06/2017"/>
    <x v="4"/>
    <n v="6"/>
    <n v="17"/>
    <s v="06-17"/>
    <n v="0"/>
    <x v="1"/>
  </r>
  <r>
    <d v="2017-06-18T00:00:00"/>
    <n v="83"/>
    <n v="61.68"/>
    <n v="61.68"/>
    <n v="0"/>
    <s v="18/06/2017"/>
    <x v="4"/>
    <n v="6"/>
    <n v="18"/>
    <s v="06-18"/>
    <n v="0"/>
    <x v="1"/>
  </r>
  <r>
    <d v="2017-06-19T00:00:00"/>
    <n v="93"/>
    <n v="62.7"/>
    <n v="62.72"/>
    <n v="38.96"/>
    <s v="18/06/2017"/>
    <x v="4"/>
    <n v="6"/>
    <n v="19"/>
    <s v="06-19"/>
    <n v="0"/>
    <x v="1"/>
  </r>
  <r>
    <d v="2017-06-20T00:00:00"/>
    <n v="85"/>
    <n v="62.02"/>
    <n v="62.18"/>
    <n v="47.85"/>
    <s v="18/06/2017"/>
    <x v="4"/>
    <n v="6"/>
    <n v="20"/>
    <s v="06-20"/>
    <n v="0"/>
    <x v="1"/>
  </r>
  <r>
    <d v="2017-06-21T00:00:00"/>
    <n v="85"/>
    <n v="62.1"/>
    <n v="62.85"/>
    <n v="52.95"/>
    <s v="18/06/2017"/>
    <x v="4"/>
    <n v="6"/>
    <n v="21"/>
    <s v="06-21"/>
    <n v="0"/>
    <x v="1"/>
  </r>
  <r>
    <d v="2017-06-22T00:00:00"/>
    <n v="108"/>
    <n v="63.53"/>
    <n v="64.25"/>
    <n v="50.75"/>
    <s v="18/06/2017"/>
    <x v="4"/>
    <n v="6"/>
    <n v="22"/>
    <s v="06-22"/>
    <n v="0"/>
    <x v="1"/>
  </r>
  <r>
    <d v="2017-06-23T00:00:00"/>
    <n v="90"/>
    <n v="63.05"/>
    <n v="63.36"/>
    <n v="51.73"/>
    <s v="18/06/2017"/>
    <x v="4"/>
    <n v="6"/>
    <n v="23"/>
    <s v="06-23"/>
    <n v="0"/>
    <x v="1"/>
  </r>
  <r>
    <d v="2017-06-24T00:00:00"/>
    <n v="75"/>
    <n v="61.87"/>
    <n v="61.9"/>
    <n v="40.32"/>
    <s v="18/06/2017"/>
    <x v="4"/>
    <n v="6"/>
    <n v="24"/>
    <s v="06-24"/>
    <n v="0"/>
    <x v="1"/>
  </r>
  <r>
    <d v="2017-06-25T00:00:00"/>
    <n v="80"/>
    <n v="64.290000000000006"/>
    <n v="64.349999999999994"/>
    <n v="45.86"/>
    <s v="25/06/2017"/>
    <x v="4"/>
    <n v="6"/>
    <n v="25"/>
    <s v="06-25"/>
    <n v="0"/>
    <x v="1"/>
  </r>
  <r>
    <d v="2017-06-26T00:00:00"/>
    <n v="86"/>
    <n v="62.64"/>
    <n v="63.25"/>
    <n v="54.41"/>
    <s v="25/06/2017"/>
    <x v="4"/>
    <n v="6"/>
    <n v="26"/>
    <s v="06-26"/>
    <n v="0"/>
    <x v="1"/>
  </r>
  <r>
    <d v="2017-06-27T00:00:00"/>
    <n v="90"/>
    <n v="64.75"/>
    <n v="65.14"/>
    <n v="54.39"/>
    <s v="25/06/2017"/>
    <x v="4"/>
    <n v="6"/>
    <n v="27"/>
    <s v="06-27"/>
    <n v="0"/>
    <x v="1"/>
  </r>
  <r>
    <d v="2017-06-28T00:00:00"/>
    <n v="81"/>
    <n v="61.72"/>
    <n v="62.19"/>
    <n v="51.79"/>
    <s v="25/06/2017"/>
    <x v="4"/>
    <n v="6"/>
    <n v="28"/>
    <s v="06-28"/>
    <n v="0"/>
    <x v="1"/>
  </r>
  <r>
    <d v="2017-06-29T00:00:00"/>
    <n v="100"/>
    <n v="63.28"/>
    <n v="64.05"/>
    <n v="56.17"/>
    <s v="25/06/2017"/>
    <x v="4"/>
    <n v="6"/>
    <n v="29"/>
    <s v="06-29"/>
    <n v="0"/>
    <x v="1"/>
  </r>
  <r>
    <d v="2017-06-30T00:00:00"/>
    <n v="87"/>
    <n v="63.59"/>
    <n v="63.85"/>
    <n v="51.49"/>
    <s v="25/06/2017"/>
    <x v="4"/>
    <n v="6"/>
    <n v="30"/>
    <s v="06-30"/>
    <n v="0"/>
    <x v="1"/>
  </r>
  <r>
    <d v="2017-07-01T00:00:00"/>
    <n v="80"/>
    <n v="63.31"/>
    <n v="63.36"/>
    <n v="43.36"/>
    <s v="25/06/2017"/>
    <x v="4"/>
    <n v="7"/>
    <n v="1"/>
    <s v="07-01"/>
    <n v="0"/>
    <x v="1"/>
  </r>
  <r>
    <d v="2017-07-02T00:00:00"/>
    <n v="79"/>
    <n v="62.06"/>
    <n v="62.12"/>
    <n v="43.47"/>
    <s v="02/07/2017"/>
    <x v="4"/>
    <n v="7"/>
    <n v="2"/>
    <s v="07-02"/>
    <n v="0"/>
    <x v="1"/>
  </r>
  <r>
    <d v="2017-07-03T00:00:00"/>
    <n v="87"/>
    <n v="63.3"/>
    <n v="63.34"/>
    <n v="43.69"/>
    <s v="02/07/2017"/>
    <x v="4"/>
    <n v="7"/>
    <n v="3"/>
    <s v="07-03"/>
    <n v="0"/>
    <x v="1"/>
  </r>
  <r>
    <d v="2017-07-04T00:00:00"/>
    <n v="87"/>
    <n v="62.64"/>
    <n v="62.79"/>
    <n v="47.9"/>
    <s v="02/07/2017"/>
    <x v="4"/>
    <n v="7"/>
    <n v="4"/>
    <s v="07-04"/>
    <n v="0"/>
    <x v="1"/>
  </r>
  <r>
    <d v="2017-07-05T00:00:00"/>
    <n v="89"/>
    <n v="62.59"/>
    <n v="62.59"/>
    <n v="0"/>
    <s v="02/07/2017"/>
    <x v="4"/>
    <n v="7"/>
    <n v="5"/>
    <s v="07-05"/>
    <n v="0"/>
    <x v="1"/>
  </r>
  <r>
    <d v="2017-07-06T00:00:00"/>
    <n v="90"/>
    <n v="62.82"/>
    <n v="62.83"/>
    <n v="37.090000000000003"/>
    <s v="02/07/2017"/>
    <x v="4"/>
    <n v="7"/>
    <n v="6"/>
    <s v="07-06"/>
    <n v="0"/>
    <x v="1"/>
  </r>
  <r>
    <d v="2017-07-07T00:00:00"/>
    <n v="41"/>
    <n v="58.71"/>
    <n v="62.54"/>
    <n v="60.22"/>
    <s v="02/07/2017"/>
    <x v="4"/>
    <n v="7"/>
    <n v="7"/>
    <s v="07-07"/>
    <n v="1"/>
    <x v="0"/>
  </r>
  <r>
    <d v="2017-07-08T00:00:00"/>
    <n v="59"/>
    <n v="62.05"/>
    <n v="63.34"/>
    <n v="57.46"/>
    <s v="02/07/2017"/>
    <x v="4"/>
    <n v="7"/>
    <n v="8"/>
    <s v="07-08"/>
    <n v="1"/>
    <x v="1"/>
  </r>
  <r>
    <d v="2017-07-09T00:00:00"/>
    <n v="79"/>
    <n v="62.11"/>
    <n v="62.23"/>
    <n v="44.89"/>
    <s v="09/07/2017"/>
    <x v="4"/>
    <n v="7"/>
    <n v="9"/>
    <s v="07-09"/>
    <n v="0"/>
    <x v="1"/>
  </r>
  <r>
    <d v="2017-07-10T00:00:00"/>
    <n v="95"/>
    <n v="63.33"/>
    <n v="63.39"/>
    <n v="45.32"/>
    <s v="09/07/2017"/>
    <x v="4"/>
    <n v="7"/>
    <n v="10"/>
    <s v="07-10"/>
    <n v="0"/>
    <x v="1"/>
  </r>
  <r>
    <d v="2017-07-11T00:00:00"/>
    <n v="88"/>
    <n v="64.92"/>
    <n v="66.41"/>
    <n v="59.92"/>
    <s v="09/07/2017"/>
    <x v="4"/>
    <n v="7"/>
    <n v="11"/>
    <s v="07-11"/>
    <n v="0"/>
    <x v="1"/>
  </r>
  <r>
    <d v="2017-07-12T00:00:00"/>
    <n v="68"/>
    <n v="63.28"/>
    <n v="64.349999999999994"/>
    <n v="57.74"/>
    <s v="09/07/2017"/>
    <x v="4"/>
    <n v="7"/>
    <n v="12"/>
    <s v="07-12"/>
    <n v="0"/>
    <x v="1"/>
  </r>
  <r>
    <d v="2017-07-13T00:00:00"/>
    <n v="99"/>
    <n v="63.31"/>
    <n v="63.49"/>
    <n v="49.63"/>
    <s v="09/07/2017"/>
    <x v="4"/>
    <n v="7"/>
    <n v="13"/>
    <s v="07-13"/>
    <n v="0"/>
    <x v="1"/>
  </r>
  <r>
    <d v="2017-07-14T00:00:00"/>
    <n v="94"/>
    <n v="63.52"/>
    <n v="63.68"/>
    <n v="49.35"/>
    <s v="09/07/2017"/>
    <x v="4"/>
    <n v="7"/>
    <n v="14"/>
    <s v="07-14"/>
    <n v="0"/>
    <x v="1"/>
  </r>
  <r>
    <d v="2017-07-15T00:00:00"/>
    <n v="83"/>
    <n v="63.58"/>
    <n v="63.88"/>
    <n v="52.09"/>
    <s v="09/07/2017"/>
    <x v="4"/>
    <n v="7"/>
    <n v="15"/>
    <s v="07-15"/>
    <n v="0"/>
    <x v="1"/>
  </r>
  <r>
    <d v="2017-07-16T00:00:00"/>
    <n v="80"/>
    <n v="61.96"/>
    <n v="62.01"/>
    <n v="35.81"/>
    <s v="16/07/2017"/>
    <x v="4"/>
    <n v="7"/>
    <n v="16"/>
    <s v="07-16"/>
    <n v="0"/>
    <x v="1"/>
  </r>
  <r>
    <d v="2017-07-17T00:00:00"/>
    <n v="93"/>
    <n v="63.53"/>
    <n v="63.69"/>
    <n v="49.24"/>
    <s v="16/07/2017"/>
    <x v="4"/>
    <n v="7"/>
    <n v="17"/>
    <s v="07-17"/>
    <n v="0"/>
    <x v="1"/>
  </r>
  <r>
    <d v="2017-07-18T00:00:00"/>
    <n v="94"/>
    <n v="63.53"/>
    <n v="63.69"/>
    <n v="49.3"/>
    <s v="16/07/2017"/>
    <x v="4"/>
    <n v="7"/>
    <n v="18"/>
    <s v="07-18"/>
    <n v="0"/>
    <x v="1"/>
  </r>
  <r>
    <d v="2017-07-19T00:00:00"/>
    <n v="103"/>
    <n v="63.36"/>
    <n v="63.48"/>
    <n v="47.92"/>
    <s v="16/07/2017"/>
    <x v="4"/>
    <n v="7"/>
    <n v="19"/>
    <s v="07-19"/>
    <n v="0"/>
    <x v="1"/>
  </r>
  <r>
    <d v="2017-07-20T00:00:00"/>
    <m/>
    <m/>
    <m/>
    <m/>
    <s v="16/07/2017"/>
    <x v="4"/>
    <n v="7"/>
    <n v="20"/>
    <s v="07-20"/>
    <s v="Null"/>
    <x v="2"/>
  </r>
  <r>
    <d v="2017-07-21T00:00:00"/>
    <m/>
    <m/>
    <m/>
    <m/>
    <s v="16/07/2017"/>
    <x v="4"/>
    <n v="7"/>
    <n v="21"/>
    <s v="07-21"/>
    <s v="Null"/>
    <x v="2"/>
  </r>
  <r>
    <d v="2017-07-22T00:00:00"/>
    <m/>
    <m/>
    <m/>
    <m/>
    <s v="16/07/2017"/>
    <x v="4"/>
    <n v="7"/>
    <n v="22"/>
    <s v="07-22"/>
    <s v="Null"/>
    <x v="2"/>
  </r>
  <r>
    <d v="2017-07-23T00:00:00"/>
    <m/>
    <m/>
    <m/>
    <m/>
    <s v="23/07/2017"/>
    <x v="4"/>
    <n v="7"/>
    <n v="23"/>
    <s v="07-23"/>
    <s v="Null"/>
    <x v="2"/>
  </r>
  <r>
    <d v="2017-07-24T00:00:00"/>
    <m/>
    <m/>
    <m/>
    <m/>
    <s v="23/07/2017"/>
    <x v="4"/>
    <n v="7"/>
    <n v="24"/>
    <s v="07-24"/>
    <s v="Null"/>
    <x v="2"/>
  </r>
  <r>
    <d v="2017-07-25T00:00:00"/>
    <n v="82"/>
    <n v="62.44"/>
    <n v="62.61"/>
    <n v="48.41"/>
    <s v="23/07/2017"/>
    <x v="4"/>
    <n v="7"/>
    <n v="25"/>
    <s v="07-25"/>
    <n v="0"/>
    <x v="1"/>
  </r>
  <r>
    <d v="2017-07-26T00:00:00"/>
    <n v="83"/>
    <n v="62.35"/>
    <n v="62.55"/>
    <n v="48.98"/>
    <s v="23/07/2017"/>
    <x v="4"/>
    <n v="7"/>
    <n v="26"/>
    <s v="07-26"/>
    <n v="0"/>
    <x v="1"/>
  </r>
  <r>
    <d v="2017-07-27T00:00:00"/>
    <n v="107"/>
    <n v="64.03"/>
    <n v="64.12"/>
    <n v="46.94"/>
    <s v="23/07/2017"/>
    <x v="4"/>
    <n v="7"/>
    <n v="27"/>
    <s v="07-27"/>
    <n v="0"/>
    <x v="1"/>
  </r>
  <r>
    <d v="2017-07-28T00:00:00"/>
    <n v="103"/>
    <n v="63.27"/>
    <n v="63.27"/>
    <n v="0"/>
    <s v="23/07/2017"/>
    <x v="4"/>
    <n v="7"/>
    <n v="28"/>
    <s v="07-28"/>
    <n v="0"/>
    <x v="1"/>
  </r>
  <r>
    <d v="2017-07-29T00:00:00"/>
    <n v="82"/>
    <n v="63.46"/>
    <n v="63.47"/>
    <n v="38.549999999999997"/>
    <s v="23/07/2017"/>
    <x v="4"/>
    <n v="7"/>
    <n v="29"/>
    <s v="07-29"/>
    <n v="0"/>
    <x v="1"/>
  </r>
  <r>
    <d v="2017-07-30T00:00:00"/>
    <n v="92"/>
    <n v="64.14"/>
    <n v="64.14"/>
    <n v="0"/>
    <s v="30/07/2017"/>
    <x v="4"/>
    <n v="7"/>
    <n v="30"/>
    <s v="07-30"/>
    <n v="0"/>
    <x v="1"/>
  </r>
  <r>
    <d v="2017-07-31T00:00:00"/>
    <n v="81"/>
    <n v="63.21"/>
    <n v="63.22"/>
    <n v="23.55"/>
    <s v="30/07/2017"/>
    <x v="4"/>
    <n v="7"/>
    <n v="31"/>
    <s v="07-31"/>
    <n v="0"/>
    <x v="1"/>
  </r>
  <r>
    <d v="2017-08-01T00:00:00"/>
    <n v="95"/>
    <n v="63.22"/>
    <n v="63.24"/>
    <n v="37.68"/>
    <s v="30/07/2017"/>
    <x v="4"/>
    <n v="8"/>
    <n v="1"/>
    <s v="08-01"/>
    <n v="0"/>
    <x v="1"/>
  </r>
  <r>
    <d v="2017-08-02T00:00:00"/>
    <n v="83"/>
    <n v="62.36"/>
    <n v="62.37"/>
    <n v="37.22"/>
    <s v="30/07/2017"/>
    <x v="4"/>
    <n v="8"/>
    <n v="2"/>
    <s v="08-02"/>
    <n v="0"/>
    <x v="1"/>
  </r>
  <r>
    <d v="2017-08-03T00:00:00"/>
    <n v="85"/>
    <n v="63.03"/>
    <n v="63.05"/>
    <n v="37.72"/>
    <s v="30/07/2017"/>
    <x v="4"/>
    <n v="8"/>
    <n v="3"/>
    <s v="08-03"/>
    <n v="0"/>
    <x v="1"/>
  </r>
  <r>
    <d v="2017-08-04T00:00:00"/>
    <n v="89"/>
    <n v="62.58"/>
    <n v="62.6"/>
    <n v="28.34"/>
    <s v="30/07/2017"/>
    <x v="4"/>
    <n v="8"/>
    <n v="4"/>
    <s v="08-04"/>
    <n v="0"/>
    <x v="1"/>
  </r>
  <r>
    <d v="2017-08-05T00:00:00"/>
    <n v="84"/>
    <n v="63.63"/>
    <n v="63.64"/>
    <n v="30.54"/>
    <s v="30/07/2017"/>
    <x v="4"/>
    <n v="8"/>
    <n v="5"/>
    <s v="08-05"/>
    <n v="0"/>
    <x v="1"/>
  </r>
  <r>
    <d v="2017-08-06T00:00:00"/>
    <n v="61"/>
    <n v="62.22"/>
    <n v="62.41"/>
    <n v="47.61"/>
    <s v="06/08/2017"/>
    <x v="4"/>
    <n v="8"/>
    <n v="6"/>
    <s v="08-06"/>
    <n v="1"/>
    <x v="1"/>
  </r>
  <r>
    <d v="2017-08-07T00:00:00"/>
    <n v="88"/>
    <n v="63.23"/>
    <n v="63.24"/>
    <n v="32.92"/>
    <s v="06/08/2017"/>
    <x v="4"/>
    <n v="8"/>
    <n v="7"/>
    <s v="08-07"/>
    <n v="0"/>
    <x v="1"/>
  </r>
  <r>
    <d v="2017-08-08T00:00:00"/>
    <n v="80"/>
    <n v="62.23"/>
    <n v="62.27"/>
    <n v="41.81"/>
    <s v="06/08/2017"/>
    <x v="4"/>
    <n v="8"/>
    <n v="8"/>
    <s v="08-08"/>
    <n v="0"/>
    <x v="1"/>
  </r>
  <r>
    <d v="2017-08-09T00:00:00"/>
    <n v="75"/>
    <n v="61.77"/>
    <n v="61.8"/>
    <n v="32"/>
    <s v="06/08/2017"/>
    <x v="4"/>
    <n v="8"/>
    <n v="9"/>
    <s v="08-09"/>
    <n v="0"/>
    <x v="1"/>
  </r>
  <r>
    <d v="2017-08-10T00:00:00"/>
    <n v="81"/>
    <n v="62.42"/>
    <n v="62.44"/>
    <n v="37.65"/>
    <s v="06/08/2017"/>
    <x v="4"/>
    <n v="8"/>
    <n v="10"/>
    <s v="08-10"/>
    <n v="0"/>
    <x v="1"/>
  </r>
  <r>
    <d v="2017-08-11T00:00:00"/>
    <n v="93"/>
    <n v="62.32"/>
    <n v="62.37"/>
    <n v="42.61"/>
    <s v="06/08/2017"/>
    <x v="4"/>
    <n v="8"/>
    <n v="11"/>
    <s v="08-11"/>
    <n v="0"/>
    <x v="1"/>
  </r>
  <r>
    <d v="2017-08-12T00:00:00"/>
    <n v="84"/>
    <n v="61.8"/>
    <n v="61.9"/>
    <n v="41.26"/>
    <s v="06/08/2017"/>
    <x v="4"/>
    <n v="8"/>
    <n v="12"/>
    <s v="08-12"/>
    <n v="0"/>
    <x v="1"/>
  </r>
  <r>
    <d v="2017-08-13T00:00:00"/>
    <n v="79"/>
    <n v="61.6"/>
    <n v="61.62"/>
    <n v="38.44"/>
    <s v="13/08/2017"/>
    <x v="4"/>
    <n v="8"/>
    <n v="13"/>
    <s v="08-13"/>
    <n v="0"/>
    <x v="1"/>
  </r>
  <r>
    <d v="2017-08-14T00:00:00"/>
    <n v="81"/>
    <n v="61.71"/>
    <n v="61.71"/>
    <n v="0"/>
    <s v="13/08/2017"/>
    <x v="4"/>
    <n v="8"/>
    <n v="14"/>
    <s v="08-14"/>
    <n v="0"/>
    <x v="1"/>
  </r>
  <r>
    <d v="2017-08-15T00:00:00"/>
    <n v="65"/>
    <n v="60.98"/>
    <n v="60.98"/>
    <n v="27.04"/>
    <s v="13/08/2017"/>
    <x v="4"/>
    <n v="8"/>
    <n v="15"/>
    <s v="08-15"/>
    <n v="0"/>
    <x v="1"/>
  </r>
  <r>
    <d v="2017-08-16T00:00:00"/>
    <n v="68"/>
    <n v="61.06"/>
    <n v="61.15"/>
    <n v="34.54"/>
    <s v="13/08/2017"/>
    <x v="4"/>
    <n v="8"/>
    <n v="16"/>
    <s v="08-16"/>
    <n v="0"/>
    <x v="1"/>
  </r>
  <r>
    <d v="2017-08-17T00:00:00"/>
    <n v="74"/>
    <n v="62.18"/>
    <n v="62.19"/>
    <n v="37.85"/>
    <s v="13/08/2017"/>
    <x v="4"/>
    <n v="8"/>
    <n v="17"/>
    <s v="08-17"/>
    <n v="0"/>
    <x v="1"/>
  </r>
  <r>
    <d v="2017-08-18T00:00:00"/>
    <n v="75"/>
    <n v="61.33"/>
    <n v="61.34"/>
    <n v="35.01"/>
    <s v="13/08/2017"/>
    <x v="4"/>
    <n v="8"/>
    <n v="18"/>
    <s v="08-18"/>
    <n v="0"/>
    <x v="1"/>
  </r>
  <r>
    <d v="2017-08-19T00:00:00"/>
    <n v="65"/>
    <n v="62.04"/>
    <n v="62.09"/>
    <n v="42.06"/>
    <s v="13/08/2017"/>
    <x v="4"/>
    <n v="8"/>
    <n v="19"/>
    <s v="08-19"/>
    <n v="0"/>
    <x v="1"/>
  </r>
  <r>
    <d v="2017-08-20T00:00:00"/>
    <n v="78"/>
    <n v="61.75"/>
    <n v="61.78"/>
    <n v="31.97"/>
    <s v="20/08/2017"/>
    <x v="4"/>
    <n v="8"/>
    <n v="20"/>
    <s v="08-20"/>
    <n v="0"/>
    <x v="1"/>
  </r>
  <r>
    <d v="2017-08-21T00:00:00"/>
    <n v="80"/>
    <n v="62.11"/>
    <n v="62.11"/>
    <n v="26.34"/>
    <s v="20/08/2017"/>
    <x v="4"/>
    <n v="8"/>
    <n v="21"/>
    <s v="08-21"/>
    <n v="0"/>
    <x v="1"/>
  </r>
  <r>
    <d v="2017-08-22T00:00:00"/>
    <n v="78"/>
    <n v="62.55"/>
    <n v="62.6"/>
    <n v="43.42"/>
    <s v="20/08/2017"/>
    <x v="4"/>
    <n v="8"/>
    <n v="22"/>
    <s v="08-22"/>
    <n v="0"/>
    <x v="1"/>
  </r>
  <r>
    <d v="2017-08-23T00:00:00"/>
    <n v="82"/>
    <n v="61.07"/>
    <n v="61.16"/>
    <n v="35.61"/>
    <s v="20/08/2017"/>
    <x v="4"/>
    <n v="8"/>
    <n v="23"/>
    <s v="08-23"/>
    <n v="0"/>
    <x v="1"/>
  </r>
  <r>
    <d v="2017-08-24T00:00:00"/>
    <n v="77"/>
    <n v="60.91"/>
    <n v="60.92"/>
    <n v="35.950000000000003"/>
    <s v="20/08/2017"/>
    <x v="4"/>
    <n v="8"/>
    <n v="24"/>
    <s v="08-24"/>
    <n v="0"/>
    <x v="1"/>
  </r>
  <r>
    <d v="2017-08-25T00:00:00"/>
    <n v="88"/>
    <n v="61.71"/>
    <n v="61.72"/>
    <n v="29.14"/>
    <s v="20/08/2017"/>
    <x v="4"/>
    <n v="8"/>
    <n v="25"/>
    <s v="08-25"/>
    <n v="0"/>
    <x v="1"/>
  </r>
  <r>
    <d v="2017-08-26T00:00:00"/>
    <n v="79"/>
    <n v="62.18"/>
    <n v="62.18"/>
    <n v="0"/>
    <s v="20/08/2017"/>
    <x v="4"/>
    <n v="8"/>
    <n v="26"/>
    <s v="08-26"/>
    <n v="0"/>
    <x v="1"/>
  </r>
  <r>
    <d v="2017-08-27T00:00:00"/>
    <n v="83"/>
    <n v="61.49"/>
    <n v="61.5"/>
    <n v="34.24"/>
    <s v="27/08/2017"/>
    <x v="4"/>
    <n v="8"/>
    <n v="27"/>
    <s v="08-27"/>
    <n v="0"/>
    <x v="1"/>
  </r>
  <r>
    <d v="2017-08-28T00:00:00"/>
    <n v="84"/>
    <n v="61.97"/>
    <n v="61.99"/>
    <n v="40.229999999999997"/>
    <s v="27/08/2017"/>
    <x v="4"/>
    <n v="8"/>
    <n v="28"/>
    <s v="08-28"/>
    <n v="0"/>
    <x v="1"/>
  </r>
  <r>
    <d v="2017-08-29T00:00:00"/>
    <n v="85"/>
    <n v="63.67"/>
    <n v="63.69"/>
    <n v="38.369999999999997"/>
    <s v="27/08/2017"/>
    <x v="4"/>
    <n v="8"/>
    <n v="29"/>
    <s v="08-29"/>
    <n v="0"/>
    <x v="1"/>
  </r>
  <r>
    <d v="2017-08-30T00:00:00"/>
    <n v="81"/>
    <n v="61.31"/>
    <n v="61.34"/>
    <n v="39.44"/>
    <s v="27/08/2017"/>
    <x v="4"/>
    <n v="8"/>
    <n v="30"/>
    <s v="08-30"/>
    <n v="0"/>
    <x v="1"/>
  </r>
  <r>
    <d v="2017-08-31T00:00:00"/>
    <n v="87"/>
    <n v="62.34"/>
    <n v="62.38"/>
    <n v="42.28"/>
    <s v="27/08/2017"/>
    <x v="4"/>
    <n v="8"/>
    <n v="31"/>
    <s v="08-31"/>
    <n v="0"/>
    <x v="1"/>
  </r>
  <r>
    <d v="2017-09-01T00:00:00"/>
    <n v="95"/>
    <n v="62.37"/>
    <n v="62.57"/>
    <n v="49.18"/>
    <s v="27/08/2017"/>
    <x v="4"/>
    <n v="9"/>
    <n v="1"/>
    <s v="09-01"/>
    <n v="0"/>
    <x v="1"/>
  </r>
  <r>
    <d v="2017-09-02T00:00:00"/>
    <n v="100"/>
    <n v="66.11"/>
    <n v="66.14"/>
    <n v="42"/>
    <s v="27/08/2017"/>
    <x v="4"/>
    <n v="9"/>
    <n v="2"/>
    <s v="09-02"/>
    <n v="0"/>
    <x v="1"/>
  </r>
  <r>
    <d v="2017-09-03T00:00:00"/>
    <n v="87"/>
    <n v="65.78"/>
    <n v="65.790000000000006"/>
    <n v="38.85"/>
    <s v="03/09/2017"/>
    <x v="4"/>
    <n v="9"/>
    <n v="3"/>
    <s v="09-03"/>
    <n v="0"/>
    <x v="1"/>
  </r>
  <r>
    <d v="2017-09-04T00:00:00"/>
    <n v="88"/>
    <n v="63.46"/>
    <n v="63.49"/>
    <n v="41.24"/>
    <s v="03/09/2017"/>
    <x v="4"/>
    <n v="9"/>
    <n v="4"/>
    <s v="09-04"/>
    <n v="0"/>
    <x v="1"/>
  </r>
  <r>
    <d v="2017-09-05T00:00:00"/>
    <n v="93"/>
    <n v="62.22"/>
    <n v="62.26"/>
    <n v="41.75"/>
    <s v="03/09/2017"/>
    <x v="4"/>
    <n v="9"/>
    <n v="5"/>
    <s v="09-05"/>
    <n v="0"/>
    <x v="1"/>
  </r>
  <r>
    <d v="2017-09-06T00:00:00"/>
    <n v="92"/>
    <n v="62.83"/>
    <n v="62.87"/>
    <n v="43.13"/>
    <s v="03/09/2017"/>
    <x v="4"/>
    <n v="9"/>
    <n v="6"/>
    <s v="09-06"/>
    <n v="0"/>
    <x v="1"/>
  </r>
  <r>
    <d v="2017-09-07T00:00:00"/>
    <n v="94"/>
    <n v="64.5"/>
    <n v="64.53"/>
    <n v="42.91"/>
    <s v="03/09/2017"/>
    <x v="4"/>
    <n v="9"/>
    <n v="7"/>
    <s v="09-07"/>
    <n v="0"/>
    <x v="1"/>
  </r>
  <r>
    <d v="2017-09-08T00:00:00"/>
    <n v="98"/>
    <n v="63.34"/>
    <n v="63.43"/>
    <n v="46.13"/>
    <s v="03/09/2017"/>
    <x v="4"/>
    <n v="9"/>
    <n v="8"/>
    <s v="09-08"/>
    <n v="0"/>
    <x v="1"/>
  </r>
  <r>
    <d v="2017-09-09T00:00:00"/>
    <n v="93"/>
    <n v="63.13"/>
    <n v="63.13"/>
    <n v="0"/>
    <s v="03/09/2017"/>
    <x v="4"/>
    <n v="9"/>
    <n v="9"/>
    <s v="09-09"/>
    <n v="0"/>
    <x v="1"/>
  </r>
  <r>
    <d v="2017-09-10T00:00:00"/>
    <n v="122"/>
    <n v="64.3"/>
    <n v="64.61"/>
    <n v="49.89"/>
    <s v="10/09/2017"/>
    <x v="4"/>
    <n v="9"/>
    <n v="10"/>
    <s v="09-10"/>
    <n v="0"/>
    <x v="1"/>
  </r>
  <r>
    <d v="2017-09-11T00:00:00"/>
    <n v="96"/>
    <n v="63.44"/>
    <n v="63.48"/>
    <n v="43.61"/>
    <s v="10/09/2017"/>
    <x v="4"/>
    <n v="9"/>
    <n v="11"/>
    <s v="09-11"/>
    <n v="0"/>
    <x v="1"/>
  </r>
  <r>
    <d v="2017-09-12T00:00:00"/>
    <n v="106"/>
    <n v="64.37"/>
    <n v="64.41"/>
    <n v="42.09"/>
    <s v="10/09/2017"/>
    <x v="4"/>
    <n v="9"/>
    <n v="12"/>
    <s v="09-12"/>
    <n v="0"/>
    <x v="1"/>
  </r>
  <r>
    <d v="2017-09-13T00:00:00"/>
    <n v="97"/>
    <n v="63.29"/>
    <n v="63.54"/>
    <n v="50.28"/>
    <s v="10/09/2017"/>
    <x v="4"/>
    <n v="9"/>
    <n v="13"/>
    <s v="09-13"/>
    <n v="0"/>
    <x v="1"/>
  </r>
  <r>
    <d v="2017-09-14T00:00:00"/>
    <n v="113"/>
    <n v="66.150000000000006"/>
    <n v="66.22"/>
    <n v="45.87"/>
    <s v="10/09/2017"/>
    <x v="4"/>
    <n v="9"/>
    <n v="14"/>
    <s v="09-14"/>
    <n v="0"/>
    <x v="1"/>
  </r>
  <r>
    <d v="2017-09-15T00:00:00"/>
    <n v="93"/>
    <n v="65.42"/>
    <n v="65.48"/>
    <n v="47.13"/>
    <s v="10/09/2017"/>
    <x v="4"/>
    <n v="9"/>
    <n v="15"/>
    <s v="09-15"/>
    <n v="0"/>
    <x v="1"/>
  </r>
  <r>
    <d v="2017-09-16T00:00:00"/>
    <n v="60"/>
    <n v="62.25"/>
    <n v="62.27"/>
    <n v="37.94"/>
    <s v="10/09/2017"/>
    <x v="4"/>
    <n v="9"/>
    <n v="16"/>
    <s v="09-16"/>
    <n v="1"/>
    <x v="1"/>
  </r>
  <r>
    <d v="2017-09-17T00:00:00"/>
    <n v="83"/>
    <n v="61.66"/>
    <n v="61.75"/>
    <n v="44.53"/>
    <s v="17/09/2017"/>
    <x v="4"/>
    <n v="9"/>
    <n v="17"/>
    <s v="09-17"/>
    <n v="0"/>
    <x v="1"/>
  </r>
  <r>
    <d v="2017-09-18T00:00:00"/>
    <n v="80"/>
    <n v="63.11"/>
    <n v="63.17"/>
    <n v="44.21"/>
    <s v="17/09/2017"/>
    <x v="4"/>
    <n v="9"/>
    <n v="18"/>
    <s v="09-18"/>
    <n v="0"/>
    <x v="1"/>
  </r>
  <r>
    <d v="2017-09-19T00:00:00"/>
    <n v="92"/>
    <n v="63.17"/>
    <n v="63.41"/>
    <n v="50.73"/>
    <s v="17/09/2017"/>
    <x v="4"/>
    <n v="9"/>
    <n v="19"/>
    <s v="09-19"/>
    <n v="0"/>
    <x v="1"/>
  </r>
  <r>
    <d v="2017-09-20T00:00:00"/>
    <n v="100"/>
    <n v="62.73"/>
    <n v="63.3"/>
    <n v="54.16"/>
    <s v="17/09/2017"/>
    <x v="4"/>
    <n v="9"/>
    <n v="20"/>
    <s v="09-20"/>
    <n v="0"/>
    <x v="1"/>
  </r>
  <r>
    <d v="2017-09-21T00:00:00"/>
    <n v="87"/>
    <n v="62.49"/>
    <n v="62.64"/>
    <n v="47.84"/>
    <s v="17/09/2017"/>
    <x v="4"/>
    <n v="9"/>
    <n v="21"/>
    <s v="09-21"/>
    <n v="0"/>
    <x v="1"/>
  </r>
  <r>
    <d v="2017-09-22T00:00:00"/>
    <n v="90"/>
    <n v="63.42"/>
    <n v="63.69"/>
    <n v="51.28"/>
    <s v="17/09/2017"/>
    <x v="4"/>
    <n v="9"/>
    <n v="22"/>
    <s v="09-22"/>
    <n v="0"/>
    <x v="1"/>
  </r>
  <r>
    <d v="2017-09-23T00:00:00"/>
    <n v="72"/>
    <n v="62.64"/>
    <n v="62.77"/>
    <n v="47.66"/>
    <s v="17/09/2017"/>
    <x v="4"/>
    <n v="9"/>
    <n v="23"/>
    <s v="09-23"/>
    <n v="0"/>
    <x v="1"/>
  </r>
  <r>
    <d v="2017-09-24T00:00:00"/>
    <n v="93"/>
    <n v="63.42"/>
    <n v="63.51"/>
    <n v="44.47"/>
    <s v="24/09/2017"/>
    <x v="4"/>
    <n v="9"/>
    <n v="24"/>
    <s v="09-24"/>
    <n v="0"/>
    <x v="1"/>
  </r>
  <r>
    <d v="2017-09-25T00:00:00"/>
    <n v="73"/>
    <n v="63.37"/>
    <n v="63.57"/>
    <n v="49.86"/>
    <s v="24/09/2017"/>
    <x v="4"/>
    <n v="9"/>
    <n v="25"/>
    <s v="09-25"/>
    <n v="0"/>
    <x v="1"/>
  </r>
  <r>
    <d v="2017-09-26T00:00:00"/>
    <n v="78"/>
    <n v="62.67"/>
    <n v="62.85"/>
    <n v="48.79"/>
    <s v="24/09/2017"/>
    <x v="4"/>
    <n v="9"/>
    <n v="26"/>
    <s v="09-26"/>
    <n v="0"/>
    <x v="1"/>
  </r>
  <r>
    <d v="2017-09-27T00:00:00"/>
    <n v="99"/>
    <n v="63.18"/>
    <n v="63.44"/>
    <n v="47.54"/>
    <s v="24/09/2017"/>
    <x v="4"/>
    <n v="9"/>
    <n v="27"/>
    <s v="09-27"/>
    <n v="0"/>
    <x v="1"/>
  </r>
  <r>
    <d v="2017-09-28T00:00:00"/>
    <n v="92"/>
    <n v="63.42"/>
    <n v="63.94"/>
    <n v="51.63"/>
    <s v="24/09/2017"/>
    <x v="4"/>
    <n v="9"/>
    <n v="28"/>
    <s v="09-28"/>
    <n v="0"/>
    <x v="1"/>
  </r>
  <r>
    <d v="2017-09-29T00:00:00"/>
    <n v="75"/>
    <n v="62.01"/>
    <n v="62.01"/>
    <n v="0"/>
    <s v="24/09/2017"/>
    <x v="4"/>
    <n v="9"/>
    <n v="29"/>
    <s v="09-29"/>
    <n v="0"/>
    <x v="1"/>
  </r>
  <r>
    <d v="2017-09-30T00:00:00"/>
    <n v="60"/>
    <n v="62.46"/>
    <n v="62.77"/>
    <n v="51.24"/>
    <s v="24/09/2017"/>
    <x v="4"/>
    <n v="9"/>
    <n v="30"/>
    <s v="09-30"/>
    <n v="1"/>
    <x v="1"/>
  </r>
  <r>
    <d v="2017-10-01T00:00:00"/>
    <n v="73"/>
    <n v="61.96"/>
    <n v="62"/>
    <n v="42.22"/>
    <s v="01/10/2017"/>
    <x v="4"/>
    <n v="10"/>
    <n v="1"/>
    <s v="10-01"/>
    <n v="0"/>
    <x v="1"/>
  </r>
  <r>
    <d v="2017-10-02T00:00:00"/>
    <n v="80"/>
    <n v="62.82"/>
    <n v="63.05"/>
    <n v="50.19"/>
    <s v="01/10/2017"/>
    <x v="4"/>
    <n v="10"/>
    <n v="2"/>
    <s v="10-02"/>
    <n v="0"/>
    <x v="1"/>
  </r>
  <r>
    <d v="2017-10-03T00:00:00"/>
    <n v="83"/>
    <n v="62.71"/>
    <n v="62.77"/>
    <n v="43.47"/>
    <s v="01/10/2017"/>
    <x v="4"/>
    <n v="10"/>
    <n v="3"/>
    <s v="10-03"/>
    <n v="0"/>
    <x v="1"/>
  </r>
  <r>
    <d v="2017-10-04T00:00:00"/>
    <n v="83"/>
    <n v="62.41"/>
    <n v="62.46"/>
    <n v="43.23"/>
    <s v="01/10/2017"/>
    <x v="4"/>
    <n v="10"/>
    <n v="4"/>
    <s v="10-04"/>
    <n v="0"/>
    <x v="1"/>
  </r>
  <r>
    <d v="2017-10-05T00:00:00"/>
    <n v="70"/>
    <n v="61.51"/>
    <n v="61.61"/>
    <n v="45.45"/>
    <s v="01/10/2017"/>
    <x v="4"/>
    <n v="10"/>
    <n v="5"/>
    <s v="10-05"/>
    <n v="0"/>
    <x v="1"/>
  </r>
  <r>
    <d v="2017-10-06T00:00:00"/>
    <n v="89"/>
    <n v="63.78"/>
    <n v="64.02"/>
    <n v="51.24"/>
    <s v="01/10/2017"/>
    <x v="4"/>
    <n v="10"/>
    <n v="6"/>
    <s v="10-06"/>
    <n v="0"/>
    <x v="1"/>
  </r>
  <r>
    <d v="2017-10-07T00:00:00"/>
    <n v="75"/>
    <n v="61.66"/>
    <n v="61.82"/>
    <n v="42.24"/>
    <s v="01/10/2017"/>
    <x v="4"/>
    <n v="10"/>
    <n v="7"/>
    <s v="10-07"/>
    <n v="0"/>
    <x v="1"/>
  </r>
  <r>
    <d v="2017-10-08T00:00:00"/>
    <n v="66"/>
    <n v="60.96"/>
    <n v="60.98"/>
    <n v="36.75"/>
    <s v="08/10/2017"/>
    <x v="4"/>
    <n v="10"/>
    <n v="8"/>
    <s v="10-08"/>
    <n v="0"/>
    <x v="1"/>
  </r>
  <r>
    <d v="2017-10-09T00:00:00"/>
    <n v="80"/>
    <n v="62.48"/>
    <n v="62.6"/>
    <n v="46.63"/>
    <s v="08/10/2017"/>
    <x v="4"/>
    <n v="10"/>
    <n v="9"/>
    <s v="10-09"/>
    <n v="0"/>
    <x v="1"/>
  </r>
  <r>
    <d v="2017-10-10T00:00:00"/>
    <n v="78"/>
    <n v="61.95"/>
    <n v="61.98"/>
    <n v="41.13"/>
    <s v="08/10/2017"/>
    <x v="4"/>
    <n v="10"/>
    <n v="10"/>
    <s v="10-10"/>
    <n v="0"/>
    <x v="1"/>
  </r>
  <r>
    <d v="2017-10-11T00:00:00"/>
    <n v="75"/>
    <n v="61.53"/>
    <n v="61.86"/>
    <n v="50.36"/>
    <s v="08/10/2017"/>
    <x v="4"/>
    <n v="10"/>
    <n v="11"/>
    <s v="10-11"/>
    <n v="0"/>
    <x v="1"/>
  </r>
  <r>
    <d v="2017-10-12T00:00:00"/>
    <n v="82"/>
    <n v="61.48"/>
    <n v="61.81"/>
    <n v="50.14"/>
    <s v="08/10/2017"/>
    <x v="4"/>
    <n v="10"/>
    <n v="12"/>
    <s v="10-12"/>
    <n v="0"/>
    <x v="1"/>
  </r>
  <r>
    <d v="2017-10-13T00:00:00"/>
    <n v="84"/>
    <n v="62.83"/>
    <n v="62.9"/>
    <n v="42.96"/>
    <s v="08/10/2017"/>
    <x v="4"/>
    <n v="10"/>
    <n v="13"/>
    <s v="10-13"/>
    <n v="0"/>
    <x v="1"/>
  </r>
  <r>
    <d v="2017-10-14T00:00:00"/>
    <n v="80"/>
    <n v="62.3"/>
    <n v="62.33"/>
    <n v="37.65"/>
    <s v="08/10/2017"/>
    <x v="4"/>
    <n v="10"/>
    <n v="14"/>
    <s v="10-14"/>
    <n v="0"/>
    <x v="1"/>
  </r>
  <r>
    <d v="2017-10-15T00:00:00"/>
    <n v="89"/>
    <n v="62.7"/>
    <n v="62.81"/>
    <n v="40.68"/>
    <s v="15/10/2017"/>
    <x v="4"/>
    <n v="10"/>
    <n v="15"/>
    <s v="10-15"/>
    <n v="0"/>
    <x v="1"/>
  </r>
  <r>
    <d v="2017-10-16T00:00:00"/>
    <n v="82"/>
    <n v="62.58"/>
    <n v="62.78"/>
    <n v="49.25"/>
    <s v="15/10/2017"/>
    <x v="4"/>
    <n v="10"/>
    <n v="16"/>
    <s v="10-16"/>
    <n v="0"/>
    <x v="1"/>
  </r>
  <r>
    <d v="2017-10-17T00:00:00"/>
    <n v="92"/>
    <n v="61.92"/>
    <n v="62.12"/>
    <n v="48.73"/>
    <s v="15/10/2017"/>
    <x v="4"/>
    <n v="10"/>
    <n v="17"/>
    <s v="10-17"/>
    <n v="0"/>
    <x v="1"/>
  </r>
  <r>
    <d v="2017-10-18T00:00:00"/>
    <n v="79"/>
    <n v="61.79"/>
    <n v="61.97"/>
    <n v="48"/>
    <s v="15/10/2017"/>
    <x v="4"/>
    <n v="10"/>
    <n v="18"/>
    <s v="10-18"/>
    <n v="0"/>
    <x v="1"/>
  </r>
  <r>
    <d v="2017-10-19T00:00:00"/>
    <n v="78"/>
    <n v="61.55"/>
    <n v="61.72"/>
    <n v="47.44"/>
    <s v="15/10/2017"/>
    <x v="4"/>
    <n v="10"/>
    <n v="19"/>
    <s v="10-19"/>
    <n v="0"/>
    <x v="1"/>
  </r>
  <r>
    <d v="2017-10-20T00:00:00"/>
    <n v="84"/>
    <n v="62.93"/>
    <n v="63"/>
    <n v="45.3"/>
    <s v="15/10/2017"/>
    <x v="4"/>
    <n v="10"/>
    <n v="20"/>
    <s v="10-20"/>
    <n v="0"/>
    <x v="1"/>
  </r>
  <r>
    <d v="2017-10-21T00:00:00"/>
    <n v="68"/>
    <n v="62.15"/>
    <n v="62.22"/>
    <n v="41.04"/>
    <s v="15/10/2017"/>
    <x v="4"/>
    <n v="10"/>
    <n v="21"/>
    <s v="10-21"/>
    <n v="0"/>
    <x v="1"/>
  </r>
  <r>
    <d v="2017-10-22T00:00:00"/>
    <n v="64"/>
    <n v="61.83"/>
    <n v="61.85"/>
    <n v="36"/>
    <s v="22/10/2017"/>
    <x v="4"/>
    <n v="10"/>
    <n v="22"/>
    <s v="10-22"/>
    <n v="0"/>
    <x v="1"/>
  </r>
  <r>
    <d v="2017-10-23T00:00:00"/>
    <n v="79"/>
    <n v="61.37"/>
    <n v="61.94"/>
    <n v="52.88"/>
    <s v="22/10/2017"/>
    <x v="4"/>
    <n v="10"/>
    <n v="23"/>
    <s v="10-23"/>
    <n v="0"/>
    <x v="1"/>
  </r>
  <r>
    <d v="2017-10-24T00:00:00"/>
    <n v="84"/>
    <n v="61.44"/>
    <n v="62.4"/>
    <n v="55.35"/>
    <s v="22/10/2017"/>
    <x v="4"/>
    <n v="10"/>
    <n v="24"/>
    <s v="10-24"/>
    <n v="0"/>
    <x v="1"/>
  </r>
  <r>
    <d v="2017-10-25T00:00:00"/>
    <n v="72"/>
    <n v="60.63"/>
    <n v="61.06"/>
    <n v="49.54"/>
    <s v="22/10/2017"/>
    <x v="4"/>
    <n v="10"/>
    <n v="25"/>
    <s v="10-25"/>
    <n v="0"/>
    <x v="1"/>
  </r>
  <r>
    <d v="2017-10-26T00:00:00"/>
    <n v="76"/>
    <n v="62.44"/>
    <n v="62.54"/>
    <n v="46.18"/>
    <s v="22/10/2017"/>
    <x v="4"/>
    <n v="10"/>
    <n v="26"/>
    <s v="10-26"/>
    <n v="0"/>
    <x v="1"/>
  </r>
  <r>
    <d v="2017-10-27T00:00:00"/>
    <n v="69"/>
    <n v="61.85"/>
    <n v="61.99"/>
    <n v="47.09"/>
    <s v="22/10/2017"/>
    <x v="4"/>
    <n v="10"/>
    <n v="27"/>
    <s v="10-27"/>
    <n v="0"/>
    <x v="1"/>
  </r>
  <r>
    <d v="2017-10-28T00:00:00"/>
    <n v="61"/>
    <n v="61.87"/>
    <n v="61.91"/>
    <n v="38.79"/>
    <s v="22/10/2017"/>
    <x v="4"/>
    <n v="10"/>
    <n v="28"/>
    <s v="10-28"/>
    <n v="1"/>
    <x v="1"/>
  </r>
  <r>
    <d v="2017-10-29T00:00:00"/>
    <n v="67"/>
    <n v="59.65"/>
    <n v="60.33"/>
    <n v="51.92"/>
    <s v="29/10/2017"/>
    <x v="4"/>
    <n v="10"/>
    <n v="29"/>
    <s v="10-29"/>
    <n v="0"/>
    <x v="1"/>
  </r>
  <r>
    <d v="2017-10-30T00:00:00"/>
    <n v="72"/>
    <n v="61.85"/>
    <n v="62.16"/>
    <n v="50.58"/>
    <s v="29/10/2017"/>
    <x v="4"/>
    <n v="10"/>
    <n v="30"/>
    <s v="10-30"/>
    <n v="0"/>
    <x v="1"/>
  </r>
  <r>
    <d v="2017-10-31T00:00:00"/>
    <n v="64"/>
    <n v="60.96"/>
    <n v="61.28"/>
    <n v="49.77"/>
    <s v="29/10/2017"/>
    <x v="4"/>
    <n v="10"/>
    <n v="31"/>
    <s v="10-31"/>
    <n v="0"/>
    <x v="1"/>
  </r>
  <r>
    <d v="2017-11-01T00:00:00"/>
    <n v="50"/>
    <n v="60.47"/>
    <n v="60.65"/>
    <n v="40.01"/>
    <s v="29/10/2017"/>
    <x v="4"/>
    <n v="11"/>
    <n v="1"/>
    <s v="11-01"/>
    <n v="1"/>
    <x v="1"/>
  </r>
  <r>
    <d v="2017-11-02T00:00:00"/>
    <n v="53"/>
    <n v="60.33"/>
    <n v="62.71"/>
    <n v="58.92"/>
    <s v="29/10/2017"/>
    <x v="4"/>
    <n v="11"/>
    <n v="2"/>
    <s v="11-02"/>
    <n v="1"/>
    <x v="1"/>
  </r>
  <r>
    <d v="2017-11-03T00:00:00"/>
    <n v="75"/>
    <n v="61.33"/>
    <n v="61.44"/>
    <n v="43.8"/>
    <s v="29/10/2017"/>
    <x v="4"/>
    <n v="11"/>
    <n v="3"/>
    <s v="11-03"/>
    <n v="0"/>
    <x v="1"/>
  </r>
  <r>
    <d v="2017-11-04T00:00:00"/>
    <n v="67"/>
    <n v="61.94"/>
    <n v="61.98"/>
    <n v="40.71"/>
    <s v="29/10/2017"/>
    <x v="4"/>
    <n v="11"/>
    <n v="4"/>
    <s v="11-04"/>
    <n v="0"/>
    <x v="1"/>
  </r>
  <r>
    <d v="2017-11-05T00:00:00"/>
    <n v="80"/>
    <n v="64.959999999999994"/>
    <n v="65.2"/>
    <n v="52.41"/>
    <s v="05/11/2017"/>
    <x v="4"/>
    <n v="11"/>
    <n v="5"/>
    <s v="11-05"/>
    <n v="0"/>
    <x v="1"/>
  </r>
  <r>
    <d v="2017-11-06T00:00:00"/>
    <n v="74"/>
    <n v="62.74"/>
    <n v="63"/>
    <n v="50.76"/>
    <s v="05/11/2017"/>
    <x v="4"/>
    <n v="11"/>
    <n v="6"/>
    <s v="11-06"/>
    <n v="0"/>
    <x v="1"/>
  </r>
  <r>
    <d v="2017-11-07T00:00:00"/>
    <n v="66"/>
    <n v="62.16"/>
    <n v="62.79"/>
    <n v="54.09"/>
    <s v="05/11/2017"/>
    <x v="4"/>
    <n v="11"/>
    <n v="7"/>
    <s v="11-07"/>
    <n v="0"/>
    <x v="1"/>
  </r>
  <r>
    <d v="2017-11-08T00:00:00"/>
    <n v="54"/>
    <n v="60.56"/>
    <n v="60.93"/>
    <n v="50.1"/>
    <s v="05/11/2017"/>
    <x v="4"/>
    <n v="11"/>
    <n v="8"/>
    <s v="11-08"/>
    <n v="1"/>
    <x v="1"/>
  </r>
  <r>
    <d v="2017-11-09T00:00:00"/>
    <n v="59"/>
    <n v="61.17"/>
    <n v="61.48"/>
    <n v="49.86"/>
    <s v="05/11/2017"/>
    <x v="4"/>
    <n v="11"/>
    <n v="9"/>
    <s v="11-09"/>
    <n v="1"/>
    <x v="1"/>
  </r>
  <r>
    <d v="2017-11-10T00:00:00"/>
    <n v="56"/>
    <n v="61.74"/>
    <n v="62.31"/>
    <n v="51.04"/>
    <s v="05/11/2017"/>
    <x v="4"/>
    <n v="11"/>
    <n v="10"/>
    <s v="11-10"/>
    <n v="1"/>
    <x v="1"/>
  </r>
  <r>
    <d v="2017-11-11T00:00:00"/>
    <n v="48"/>
    <n v="61.31"/>
    <n v="61.55"/>
    <n v="46.72"/>
    <s v="05/11/2017"/>
    <x v="4"/>
    <n v="11"/>
    <n v="11"/>
    <s v="11-11"/>
    <n v="1"/>
    <x v="1"/>
  </r>
  <r>
    <d v="2017-11-12T00:00:00"/>
    <n v="76"/>
    <n v="62.19"/>
    <n v="62.24"/>
    <n v="43.41"/>
    <s v="12/11/2017"/>
    <x v="4"/>
    <n v="11"/>
    <n v="12"/>
    <s v="11-12"/>
    <n v="0"/>
    <x v="1"/>
  </r>
  <r>
    <d v="2017-11-13T00:00:00"/>
    <n v="80"/>
    <n v="67.44"/>
    <n v="67.73"/>
    <n v="55.27"/>
    <s v="12/11/2017"/>
    <x v="4"/>
    <n v="11"/>
    <n v="13"/>
    <s v="11-13"/>
    <n v="0"/>
    <x v="1"/>
  </r>
  <r>
    <d v="2017-11-14T00:00:00"/>
    <n v="85"/>
    <n v="63.15"/>
    <n v="63.8"/>
    <n v="53.93"/>
    <s v="12/11/2017"/>
    <x v="4"/>
    <n v="11"/>
    <n v="14"/>
    <s v="11-14"/>
    <n v="0"/>
    <x v="1"/>
  </r>
  <r>
    <d v="2017-11-15T00:00:00"/>
    <n v="75"/>
    <n v="61.36"/>
    <n v="61.68"/>
    <n v="49.81"/>
    <s v="12/11/2017"/>
    <x v="4"/>
    <n v="11"/>
    <n v="15"/>
    <s v="11-15"/>
    <n v="0"/>
    <x v="1"/>
  </r>
  <r>
    <d v="2017-11-16T00:00:00"/>
    <n v="69"/>
    <n v="61.71"/>
    <n v="62.14"/>
    <n v="51.87"/>
    <s v="12/11/2017"/>
    <x v="4"/>
    <n v="11"/>
    <n v="16"/>
    <s v="11-16"/>
    <n v="0"/>
    <x v="1"/>
  </r>
  <r>
    <d v="2017-11-17T00:00:00"/>
    <n v="75"/>
    <n v="62.45"/>
    <n v="62.91"/>
    <n v="51.23"/>
    <s v="12/11/2017"/>
    <x v="4"/>
    <n v="11"/>
    <n v="17"/>
    <s v="11-17"/>
    <n v="0"/>
    <x v="1"/>
  </r>
  <r>
    <d v="2017-11-18T00:00:00"/>
    <n v="48"/>
    <n v="60.75"/>
    <n v="60.82"/>
    <n v="43.32"/>
    <s v="12/11/2017"/>
    <x v="4"/>
    <n v="11"/>
    <n v="18"/>
    <s v="11-18"/>
    <n v="1"/>
    <x v="1"/>
  </r>
  <r>
    <d v="2017-11-19T00:00:00"/>
    <n v="72"/>
    <n v="61.93"/>
    <n v="61.98"/>
    <n v="41.45"/>
    <s v="19/11/2017"/>
    <x v="4"/>
    <n v="11"/>
    <n v="19"/>
    <s v="11-19"/>
    <n v="0"/>
    <x v="1"/>
  </r>
  <r>
    <d v="2017-11-20T00:00:00"/>
    <n v="60"/>
    <n v="61.25"/>
    <n v="61.42"/>
    <n v="47.29"/>
    <s v="19/11/2017"/>
    <x v="4"/>
    <n v="11"/>
    <n v="20"/>
    <s v="11-20"/>
    <n v="1"/>
    <x v="1"/>
  </r>
  <r>
    <d v="2017-11-21T00:00:00"/>
    <n v="60"/>
    <n v="60.67"/>
    <n v="60.82"/>
    <n v="43.15"/>
    <s v="19/11/2017"/>
    <x v="4"/>
    <n v="11"/>
    <n v="21"/>
    <s v="11-21"/>
    <n v="1"/>
    <x v="1"/>
  </r>
  <r>
    <d v="2017-11-22T00:00:00"/>
    <n v="64"/>
    <n v="60.54"/>
    <n v="60.78"/>
    <n v="48.14"/>
    <s v="19/11/2017"/>
    <x v="4"/>
    <n v="11"/>
    <n v="22"/>
    <s v="11-22"/>
    <n v="0"/>
    <x v="1"/>
  </r>
  <r>
    <d v="2017-11-23T00:00:00"/>
    <n v="68"/>
    <n v="61.9"/>
    <n v="62.09"/>
    <n v="47.99"/>
    <s v="19/11/2017"/>
    <x v="4"/>
    <n v="11"/>
    <n v="23"/>
    <s v="11-23"/>
    <n v="0"/>
    <x v="1"/>
  </r>
  <r>
    <d v="2017-11-24T00:00:00"/>
    <n v="71"/>
    <n v="61.99"/>
    <n v="62.19"/>
    <n v="48.41"/>
    <s v="19/11/2017"/>
    <x v="4"/>
    <n v="11"/>
    <n v="24"/>
    <s v="11-24"/>
    <n v="0"/>
    <x v="1"/>
  </r>
  <r>
    <d v="2017-11-25T00:00:00"/>
    <n v="65"/>
    <n v="63.15"/>
    <n v="63.27"/>
    <n v="46.45"/>
    <s v="19/11/2017"/>
    <x v="4"/>
    <n v="11"/>
    <n v="25"/>
    <s v="11-25"/>
    <n v="0"/>
    <x v="1"/>
  </r>
  <r>
    <d v="2017-11-26T00:00:00"/>
    <n v="58"/>
    <n v="61.53"/>
    <n v="61.59"/>
    <n v="42.92"/>
    <s v="26/11/2017"/>
    <x v="4"/>
    <n v="11"/>
    <n v="26"/>
    <s v="11-26"/>
    <n v="1"/>
    <x v="1"/>
  </r>
  <r>
    <d v="2017-11-27T00:00:00"/>
    <n v="64"/>
    <n v="60.5"/>
    <n v="61.06"/>
    <n v="51.94"/>
    <s v="26/11/2017"/>
    <x v="4"/>
    <n v="11"/>
    <n v="27"/>
    <s v="11-27"/>
    <n v="0"/>
    <x v="1"/>
  </r>
  <r>
    <d v="2017-11-28T00:00:00"/>
    <n v="53"/>
    <n v="60.23"/>
    <n v="60.52"/>
    <n v="48.68"/>
    <s v="26/11/2017"/>
    <x v="4"/>
    <n v="11"/>
    <n v="28"/>
    <s v="11-28"/>
    <n v="1"/>
    <x v="1"/>
  </r>
  <r>
    <d v="2017-11-29T00:00:00"/>
    <n v="70"/>
    <n v="61.12"/>
    <n v="61.4"/>
    <n v="49.36"/>
    <s v="26/11/2017"/>
    <x v="4"/>
    <n v="11"/>
    <n v="29"/>
    <s v="11-29"/>
    <n v="0"/>
    <x v="1"/>
  </r>
  <r>
    <d v="2017-11-30T00:00:00"/>
    <n v="71"/>
    <n v="61.27"/>
    <n v="61.49"/>
    <n v="48.45"/>
    <s v="26/11/2017"/>
    <x v="4"/>
    <n v="11"/>
    <n v="30"/>
    <s v="11-30"/>
    <n v="0"/>
    <x v="1"/>
  </r>
  <r>
    <d v="2017-12-01T00:00:00"/>
    <n v="79"/>
    <n v="62.69"/>
    <n v="63.05"/>
    <n v="52.1"/>
    <s v="26/11/2017"/>
    <x v="4"/>
    <n v="12"/>
    <n v="1"/>
    <s v="12-01"/>
    <n v="0"/>
    <x v="1"/>
  </r>
  <r>
    <d v="2017-12-02T00:00:00"/>
    <n v="45"/>
    <n v="60.15"/>
    <n v="60.48"/>
    <n v="44.16"/>
    <s v="26/11/2017"/>
    <x v="4"/>
    <n v="12"/>
    <n v="2"/>
    <s v="12-02"/>
    <n v="1"/>
    <x v="1"/>
  </r>
  <r>
    <d v="2017-12-03T00:00:00"/>
    <n v="66"/>
    <n v="60.73"/>
    <n v="60.83"/>
    <n v="41.56"/>
    <s v="03/12/2017"/>
    <x v="4"/>
    <n v="12"/>
    <n v="3"/>
    <s v="12-03"/>
    <n v="0"/>
    <x v="1"/>
  </r>
  <r>
    <d v="2017-12-04T00:00:00"/>
    <n v="74"/>
    <n v="61.4"/>
    <n v="61.55"/>
    <n v="46.82"/>
    <s v="03/12/2017"/>
    <x v="4"/>
    <n v="12"/>
    <n v="4"/>
    <s v="12-04"/>
    <n v="0"/>
    <x v="1"/>
  </r>
  <r>
    <d v="2017-12-05T00:00:00"/>
    <n v="70"/>
    <n v="61.05"/>
    <n v="61.27"/>
    <n v="47.94"/>
    <s v="03/12/2017"/>
    <x v="4"/>
    <n v="12"/>
    <n v="5"/>
    <s v="12-05"/>
    <n v="0"/>
    <x v="1"/>
  </r>
  <r>
    <d v="2017-12-06T00:00:00"/>
    <n v="46"/>
    <n v="58.75"/>
    <n v="59.38"/>
    <n v="50.63"/>
    <s v="03/12/2017"/>
    <x v="4"/>
    <n v="12"/>
    <n v="6"/>
    <s v="12-06"/>
    <n v="1"/>
    <x v="1"/>
  </r>
  <r>
    <d v="2017-12-07T00:00:00"/>
    <n v="73"/>
    <n v="61.69"/>
    <n v="62.1"/>
    <n v="51.62"/>
    <s v="03/12/2017"/>
    <x v="4"/>
    <n v="12"/>
    <n v="7"/>
    <s v="12-07"/>
    <n v="0"/>
    <x v="1"/>
  </r>
  <r>
    <d v="2017-12-08T00:00:00"/>
    <n v="51"/>
    <n v="60.78"/>
    <n v="60.88"/>
    <n v="38.35"/>
    <s v="03/12/2017"/>
    <x v="4"/>
    <n v="12"/>
    <n v="8"/>
    <s v="12-08"/>
    <n v="1"/>
    <x v="1"/>
  </r>
  <r>
    <d v="2017-12-09T00:00:00"/>
    <n v="48"/>
    <n v="59.14"/>
    <n v="59.48"/>
    <n v="45.33"/>
    <s v="03/12/2017"/>
    <x v="4"/>
    <n v="12"/>
    <n v="9"/>
    <s v="12-09"/>
    <n v="1"/>
    <x v="1"/>
  </r>
  <r>
    <d v="2017-12-10T00:00:00"/>
    <n v="61"/>
    <n v="62.95"/>
    <n v="63.02"/>
    <n v="44.49"/>
    <s v="10/12/2017"/>
    <x v="4"/>
    <n v="12"/>
    <n v="10"/>
    <s v="12-10"/>
    <n v="1"/>
    <x v="1"/>
  </r>
  <r>
    <d v="2017-12-11T00:00:00"/>
    <n v="81"/>
    <n v="63.88"/>
    <n v="64.459999999999994"/>
    <n v="53.56"/>
    <s v="10/12/2017"/>
    <x v="4"/>
    <n v="12"/>
    <n v="11"/>
    <s v="12-11"/>
    <n v="0"/>
    <x v="1"/>
  </r>
  <r>
    <d v="2017-12-12T00:00:00"/>
    <n v="62"/>
    <n v="61.78"/>
    <n v="62.08"/>
    <n v="49.11"/>
    <s v="10/12/2017"/>
    <x v="4"/>
    <n v="12"/>
    <n v="12"/>
    <s v="12-12"/>
    <n v="0"/>
    <x v="1"/>
  </r>
  <r>
    <d v="2017-12-13T00:00:00"/>
    <n v="52"/>
    <n v="59.22"/>
    <n v="60.49"/>
    <n v="54.53"/>
    <s v="10/12/2017"/>
    <x v="4"/>
    <n v="12"/>
    <n v="13"/>
    <s v="12-13"/>
    <n v="1"/>
    <x v="1"/>
  </r>
  <r>
    <d v="2017-12-14T00:00:00"/>
    <n v="68"/>
    <n v="62.26"/>
    <n v="62.43"/>
    <n v="48.32"/>
    <s v="10/12/2017"/>
    <x v="4"/>
    <n v="12"/>
    <n v="14"/>
    <s v="12-14"/>
    <n v="0"/>
    <x v="1"/>
  </r>
  <r>
    <d v="2017-12-15T00:00:00"/>
    <n v="68"/>
    <n v="64.27"/>
    <n v="64.680000000000007"/>
    <n v="53.81"/>
    <s v="10/12/2017"/>
    <x v="4"/>
    <n v="12"/>
    <n v="15"/>
    <s v="12-15"/>
    <n v="0"/>
    <x v="1"/>
  </r>
  <r>
    <d v="2017-12-16T00:00:00"/>
    <n v="57"/>
    <n v="64.040000000000006"/>
    <n v="64.2"/>
    <n v="48.25"/>
    <s v="10/12/2017"/>
    <x v="4"/>
    <n v="12"/>
    <n v="16"/>
    <s v="12-16"/>
    <n v="1"/>
    <x v="1"/>
  </r>
  <r>
    <d v="2017-12-17T00:00:00"/>
    <n v="59"/>
    <n v="60.44"/>
    <n v="60.7"/>
    <n v="48.42"/>
    <s v="17/12/2017"/>
    <x v="4"/>
    <n v="12"/>
    <n v="17"/>
    <s v="12-17"/>
    <n v="1"/>
    <x v="1"/>
  </r>
  <r>
    <d v="2017-12-18T00:00:00"/>
    <n v="62"/>
    <n v="60.13"/>
    <n v="60.61"/>
    <n v="50.57"/>
    <s v="17/12/2017"/>
    <x v="4"/>
    <n v="12"/>
    <n v="18"/>
    <s v="12-18"/>
    <n v="0"/>
    <x v="1"/>
  </r>
  <r>
    <d v="2017-12-19T00:00:00"/>
    <n v="71"/>
    <n v="61.19"/>
    <n v="61.85"/>
    <n v="53.23"/>
    <s v="17/12/2017"/>
    <x v="4"/>
    <n v="12"/>
    <n v="19"/>
    <s v="12-19"/>
    <n v="0"/>
    <x v="1"/>
  </r>
  <r>
    <d v="2017-12-20T00:00:00"/>
    <n v="66"/>
    <n v="63.02"/>
    <n v="63.72"/>
    <n v="51.68"/>
    <s v="17/12/2017"/>
    <x v="4"/>
    <n v="12"/>
    <n v="20"/>
    <s v="12-20"/>
    <n v="0"/>
    <x v="1"/>
  </r>
  <r>
    <d v="2017-12-21T00:00:00"/>
    <n v="76"/>
    <n v="61.82"/>
    <n v="62.48"/>
    <n v="53.38"/>
    <s v="17/12/2017"/>
    <x v="4"/>
    <n v="12"/>
    <n v="21"/>
    <s v="12-21"/>
    <n v="0"/>
    <x v="1"/>
  </r>
  <r>
    <d v="2017-12-22T00:00:00"/>
    <n v="58"/>
    <n v="61.32"/>
    <n v="61.59"/>
    <n v="48.53"/>
    <s v="17/12/2017"/>
    <x v="4"/>
    <n v="12"/>
    <n v="22"/>
    <s v="12-22"/>
    <n v="1"/>
    <x v="1"/>
  </r>
  <r>
    <d v="2017-12-23T00:00:00"/>
    <n v="46"/>
    <n v="60.48"/>
    <n v="60.7"/>
    <n v="43.95"/>
    <s v="17/12/2017"/>
    <x v="4"/>
    <n v="12"/>
    <n v="23"/>
    <s v="12-23"/>
    <n v="1"/>
    <x v="1"/>
  </r>
  <r>
    <d v="2017-12-24T00:00:00"/>
    <n v="42"/>
    <n v="59.94"/>
    <n v="60.02"/>
    <n v="42.42"/>
    <s v="24/12/2017"/>
    <x v="4"/>
    <n v="12"/>
    <n v="24"/>
    <s v="12-24"/>
    <n v="1"/>
    <x v="1"/>
  </r>
  <r>
    <d v="2017-12-25T00:00:00"/>
    <n v="6"/>
    <n v="50.16"/>
    <n v="50.36"/>
    <n v="36.92"/>
    <s v="24/12/2017"/>
    <x v="4"/>
    <n v="12"/>
    <n v="25"/>
    <s v="12-25"/>
    <n v="1"/>
    <x v="1"/>
  </r>
  <r>
    <d v="2017-12-26T00:00:00"/>
    <n v="58"/>
    <n v="62.16"/>
    <n v="62.18"/>
    <n v="37.020000000000003"/>
    <s v="24/12/2017"/>
    <x v="4"/>
    <n v="12"/>
    <n v="26"/>
    <s v="12-26"/>
    <n v="1"/>
    <x v="1"/>
  </r>
  <r>
    <d v="2017-12-27T00:00:00"/>
    <n v="77"/>
    <n v="62.46"/>
    <n v="62.57"/>
    <n v="45.44"/>
    <s v="24/12/2017"/>
    <x v="4"/>
    <n v="12"/>
    <n v="27"/>
    <s v="12-27"/>
    <n v="0"/>
    <x v="1"/>
  </r>
  <r>
    <d v="2017-12-28T00:00:00"/>
    <n v="71"/>
    <n v="61.71"/>
    <n v="61.96"/>
    <n v="49.42"/>
    <s v="24/12/2017"/>
    <x v="4"/>
    <n v="12"/>
    <n v="28"/>
    <s v="12-28"/>
    <n v="0"/>
    <x v="1"/>
  </r>
  <r>
    <d v="2017-12-29T00:00:00"/>
    <n v="62"/>
    <n v="62.4"/>
    <n v="62.49"/>
    <n v="44.58"/>
    <s v="24/12/2017"/>
    <x v="4"/>
    <n v="12"/>
    <n v="29"/>
    <s v="12-29"/>
    <n v="1"/>
    <x v="1"/>
  </r>
  <r>
    <d v="2017-12-30T00:00:00"/>
    <n v="46"/>
    <n v="59.85"/>
    <n v="65.73"/>
    <n v="63.99"/>
    <s v="24/12/2017"/>
    <x v="4"/>
    <n v="12"/>
    <n v="30"/>
    <s v="12-30"/>
    <n v="1"/>
    <x v="0"/>
  </r>
  <r>
    <d v="2018-01-01T00:00:00"/>
    <n v="49"/>
    <n v="60.11"/>
    <n v="61.39"/>
    <n v="45.97"/>
    <s v="01/01/2018"/>
    <x v="5"/>
    <n v="1"/>
    <n v="1"/>
    <s v="01-01"/>
    <n v="1"/>
    <x v="1"/>
  </r>
  <r>
    <d v="2018-01-02T00:00:00"/>
    <n v="81"/>
    <n v="63.6"/>
    <n v="63.67"/>
    <n v="42.69"/>
    <s v="01/01/2018"/>
    <x v="5"/>
    <n v="1"/>
    <n v="2"/>
    <s v="01-02"/>
    <n v="0"/>
    <x v="1"/>
  </r>
  <r>
    <d v="2018-01-03T00:00:00"/>
    <n v="65"/>
    <n v="61.77"/>
    <n v="62.08"/>
    <n v="50.3"/>
    <s v="01/01/2018"/>
    <x v="5"/>
    <n v="1"/>
    <n v="3"/>
    <s v="01-03"/>
    <n v="0"/>
    <x v="1"/>
  </r>
  <r>
    <d v="2018-01-04T00:00:00"/>
    <n v="63"/>
    <n v="61.99"/>
    <n v="62.51"/>
    <n v="49.52"/>
    <s v="01/01/2018"/>
    <x v="5"/>
    <n v="1"/>
    <n v="4"/>
    <s v="01-04"/>
    <n v="0"/>
    <x v="1"/>
  </r>
  <r>
    <d v="2018-01-05T00:00:00"/>
    <n v="53"/>
    <n v="62.76"/>
    <n v="62.94"/>
    <n v="48.53"/>
    <s v="01/01/2018"/>
    <x v="5"/>
    <n v="1"/>
    <n v="5"/>
    <s v="01-05"/>
    <n v="1"/>
    <x v="1"/>
  </r>
  <r>
    <d v="2018-01-06T00:00:00"/>
    <n v="44"/>
    <n v="60.65"/>
    <n v="60.82"/>
    <n v="41.04"/>
    <s v="01/01/2018"/>
    <x v="5"/>
    <n v="1"/>
    <n v="6"/>
    <s v="01-06"/>
    <n v="1"/>
    <x v="1"/>
  </r>
  <r>
    <d v="2018-01-07T00:00:00"/>
    <n v="63"/>
    <n v="60.16"/>
    <n v="60.25"/>
    <n v="34.840000000000003"/>
    <s v="01/01/2018"/>
    <x v="5"/>
    <n v="1"/>
    <n v="7"/>
    <s v="01-07"/>
    <n v="0"/>
    <x v="1"/>
  </r>
  <r>
    <d v="2018-01-08T00:00:00"/>
    <n v="68"/>
    <n v="61.18"/>
    <n v="61.25"/>
    <n v="42.96"/>
    <s v="08/01/2018"/>
    <x v="5"/>
    <n v="1"/>
    <n v="8"/>
    <s v="01-08"/>
    <n v="0"/>
    <x v="1"/>
  </r>
  <r>
    <d v="2018-01-09T00:00:00"/>
    <n v="83"/>
    <n v="62.12"/>
    <n v="62.22"/>
    <n v="46.18"/>
    <s v="08/01/2018"/>
    <x v="5"/>
    <n v="1"/>
    <n v="9"/>
    <s v="01-09"/>
    <n v="0"/>
    <x v="1"/>
  </r>
  <r>
    <d v="2018-01-10T00:00:00"/>
    <n v="50"/>
    <n v="59.22"/>
    <n v="59.55"/>
    <n v="47.14"/>
    <s v="08/01/2018"/>
    <x v="5"/>
    <n v="1"/>
    <n v="10"/>
    <s v="01-10"/>
    <n v="1"/>
    <x v="1"/>
  </r>
  <r>
    <d v="2018-01-11T00:00:00"/>
    <n v="58"/>
    <n v="60.62"/>
    <n v="60.82"/>
    <n v="47.32"/>
    <s v="08/01/2018"/>
    <x v="5"/>
    <n v="1"/>
    <n v="11"/>
    <s v="01-11"/>
    <n v="1"/>
    <x v="1"/>
  </r>
  <r>
    <d v="2018-01-12T00:00:00"/>
    <n v="69"/>
    <n v="62.41"/>
    <n v="62.54"/>
    <n v="47.09"/>
    <s v="08/01/2018"/>
    <x v="5"/>
    <n v="1"/>
    <n v="12"/>
    <s v="01-12"/>
    <n v="0"/>
    <x v="1"/>
  </r>
  <r>
    <d v="2018-01-13T00:00:00"/>
    <n v="45"/>
    <n v="59.67"/>
    <n v="60.22"/>
    <n v="42.92"/>
    <s v="08/01/2018"/>
    <x v="5"/>
    <n v="1"/>
    <n v="13"/>
    <s v="01-13"/>
    <n v="1"/>
    <x v="1"/>
  </r>
  <r>
    <d v="2018-01-14T00:00:00"/>
    <n v="49"/>
    <n v="60.06"/>
    <n v="60.16"/>
    <n v="42.24"/>
    <s v="08/01/2018"/>
    <x v="5"/>
    <n v="1"/>
    <n v="14"/>
    <s v="01-14"/>
    <n v="1"/>
    <x v="1"/>
  </r>
  <r>
    <d v="2018-01-15T00:00:00"/>
    <n v="85"/>
    <n v="62.96"/>
    <n v="63.03"/>
    <n v="45.37"/>
    <s v="15/01/2018"/>
    <x v="5"/>
    <n v="1"/>
    <n v="15"/>
    <s v="01-15"/>
    <n v="0"/>
    <x v="1"/>
  </r>
  <r>
    <d v="2018-01-16T00:00:00"/>
    <n v="59"/>
    <n v="60.97"/>
    <n v="61.08"/>
    <n v="45.25"/>
    <s v="15/01/2018"/>
    <x v="5"/>
    <n v="1"/>
    <n v="16"/>
    <s v="01-16"/>
    <n v="1"/>
    <x v="1"/>
  </r>
  <r>
    <d v="2018-01-17T00:00:00"/>
    <n v="103"/>
    <n v="64.819999999999993"/>
    <n v="65.44"/>
    <n v="56.55"/>
    <s v="15/01/2018"/>
    <x v="5"/>
    <n v="1"/>
    <n v="17"/>
    <s v="01-17"/>
    <n v="0"/>
    <x v="1"/>
  </r>
  <r>
    <d v="2018-01-18T00:00:00"/>
    <m/>
    <m/>
    <m/>
    <m/>
    <s v="15/01/2018"/>
    <x v="5"/>
    <n v="1"/>
    <n v="18"/>
    <s v="01-18"/>
    <s v="Null"/>
    <x v="2"/>
  </r>
  <r>
    <d v="2018-01-19T00:00:00"/>
    <n v="55"/>
    <n v="60.9"/>
    <n v="61.15"/>
    <n v="48.21"/>
    <s v="15/01/2018"/>
    <x v="5"/>
    <n v="1"/>
    <n v="19"/>
    <s v="01-19"/>
    <n v="1"/>
    <x v="1"/>
  </r>
  <r>
    <d v="2018-01-20T00:00:00"/>
    <n v="41"/>
    <n v="59.67"/>
    <n v="59.84"/>
    <n v="43.97"/>
    <s v="15/01/2018"/>
    <x v="5"/>
    <n v="1"/>
    <n v="20"/>
    <s v="01-20"/>
    <n v="1"/>
    <x v="1"/>
  </r>
  <r>
    <d v="2018-01-21T00:00:00"/>
    <n v="51"/>
    <n v="60.25"/>
    <n v="60.6"/>
    <n v="49.25"/>
    <s v="15/01/2018"/>
    <x v="5"/>
    <n v="1"/>
    <n v="21"/>
    <s v="01-21"/>
    <n v="1"/>
    <x v="1"/>
  </r>
  <r>
    <d v="2018-01-22T00:00:00"/>
    <n v="62"/>
    <n v="61.57"/>
    <n v="61.74"/>
    <n v="46.38"/>
    <s v="22/01/2018"/>
    <x v="5"/>
    <n v="1"/>
    <n v="22"/>
    <s v="01-22"/>
    <n v="0"/>
    <x v="1"/>
  </r>
  <r>
    <d v="2018-01-23T00:00:00"/>
    <n v="62"/>
    <n v="61.31"/>
    <n v="61.53"/>
    <n v="48.39"/>
    <s v="22/01/2018"/>
    <x v="5"/>
    <n v="1"/>
    <n v="23"/>
    <s v="01-23"/>
    <n v="0"/>
    <x v="1"/>
  </r>
  <r>
    <d v="2018-01-24T00:00:00"/>
    <n v="55"/>
    <n v="60.77"/>
    <n v="61.06"/>
    <n v="46.33"/>
    <s v="22/01/2018"/>
    <x v="5"/>
    <n v="1"/>
    <n v="24"/>
    <s v="01-24"/>
    <n v="1"/>
    <x v="1"/>
  </r>
  <r>
    <d v="2018-01-25T00:00:00"/>
    <n v="57"/>
    <n v="61.03"/>
    <n v="61.17"/>
    <n v="45.94"/>
    <s v="22/01/2018"/>
    <x v="5"/>
    <n v="1"/>
    <n v="25"/>
    <s v="01-25"/>
    <n v="1"/>
    <x v="1"/>
  </r>
  <r>
    <d v="2018-01-26T00:00:00"/>
    <n v="64"/>
    <n v="60.92"/>
    <n v="61.02"/>
    <n v="44.61"/>
    <s v="22/01/2018"/>
    <x v="5"/>
    <n v="1"/>
    <n v="26"/>
    <s v="01-26"/>
    <n v="0"/>
    <x v="1"/>
  </r>
  <r>
    <d v="2018-01-27T00:00:00"/>
    <n v="48"/>
    <n v="59.92"/>
    <n v="59.98"/>
    <n v="39.32"/>
    <s v="22/01/2018"/>
    <x v="5"/>
    <n v="1"/>
    <n v="27"/>
    <s v="01-27"/>
    <n v="1"/>
    <x v="1"/>
  </r>
  <r>
    <d v="2018-01-28T00:00:00"/>
    <n v="48"/>
    <n v="60.41"/>
    <n v="60.47"/>
    <n v="41.71"/>
    <s v="22/01/2018"/>
    <x v="5"/>
    <n v="1"/>
    <n v="28"/>
    <s v="01-28"/>
    <n v="1"/>
    <x v="1"/>
  </r>
  <r>
    <d v="2018-03-05T00:00:00"/>
    <n v="71"/>
    <n v="63.21"/>
    <n v="63.62"/>
    <n v="50.82"/>
    <s v="05/03/2018"/>
    <x v="5"/>
    <n v="3"/>
    <n v="5"/>
    <s v="03-05"/>
    <n v="0"/>
    <x v="1"/>
  </r>
  <r>
    <d v="2018-03-06T00:00:00"/>
    <n v="65"/>
    <n v="61.83"/>
    <n v="62.06"/>
    <n v="47.19"/>
    <s v="05/03/2018"/>
    <x v="5"/>
    <n v="3"/>
    <n v="6"/>
    <s v="03-06"/>
    <n v="0"/>
    <x v="1"/>
  </r>
  <r>
    <d v="2018-03-07T00:00:00"/>
    <n v="90"/>
    <n v="64.38"/>
    <n v="64.56"/>
    <n v="50.61"/>
    <s v="05/03/2018"/>
    <x v="5"/>
    <n v="3"/>
    <n v="7"/>
    <s v="03-07"/>
    <n v="0"/>
    <x v="1"/>
  </r>
  <r>
    <d v="2018-03-08T00:00:00"/>
    <n v="47"/>
    <n v="59.41"/>
    <n v="59.9"/>
    <n v="49.84"/>
    <s v="05/03/2018"/>
    <x v="5"/>
    <n v="3"/>
    <n v="8"/>
    <s v="03-08"/>
    <n v="1"/>
    <x v="1"/>
  </r>
  <r>
    <d v="2018-03-09T00:00:00"/>
    <n v="79"/>
    <n v="62.11"/>
    <n v="62.49"/>
    <n v="51.74"/>
    <s v="05/03/2018"/>
    <x v="5"/>
    <n v="3"/>
    <n v="9"/>
    <s v="03-09"/>
    <n v="0"/>
    <x v="1"/>
  </r>
  <r>
    <d v="2018-03-10T00:00:00"/>
    <n v="48"/>
    <n v="59.79"/>
    <n v="59.92"/>
    <n v="44.4"/>
    <s v="05/03/2018"/>
    <x v="5"/>
    <n v="3"/>
    <n v="10"/>
    <s v="03-10"/>
    <n v="1"/>
    <x v="1"/>
  </r>
  <r>
    <d v="2018-03-11T00:00:00"/>
    <n v="58"/>
    <n v="60.41"/>
    <n v="60.8"/>
    <n v="49.68"/>
    <s v="05/03/2018"/>
    <x v="5"/>
    <n v="3"/>
    <n v="11"/>
    <s v="03-11"/>
    <n v="1"/>
    <x v="1"/>
  </r>
  <r>
    <d v="2018-03-12T00:00:00"/>
    <n v="85"/>
    <n v="62.75"/>
    <n v="62.83"/>
    <n v="45.54"/>
    <s v="12/03/2018"/>
    <x v="5"/>
    <n v="3"/>
    <n v="12"/>
    <s v="03-12"/>
    <n v="0"/>
    <x v="1"/>
  </r>
  <r>
    <d v="2018-03-13T00:00:00"/>
    <n v="76"/>
    <n v="61.48"/>
    <n v="61.76"/>
    <n v="49.33"/>
    <s v="12/03/2018"/>
    <x v="5"/>
    <n v="3"/>
    <n v="13"/>
    <s v="03-13"/>
    <n v="0"/>
    <x v="1"/>
  </r>
  <r>
    <d v="2018-03-14T00:00:00"/>
    <n v="72"/>
    <n v="61.22"/>
    <n v="61.46"/>
    <n v="48.15"/>
    <s v="12/03/2018"/>
    <x v="5"/>
    <n v="3"/>
    <n v="14"/>
    <s v="03-14"/>
    <n v="0"/>
    <x v="1"/>
  </r>
  <r>
    <d v="2018-03-15T00:00:00"/>
    <n v="85"/>
    <n v="61.24"/>
    <n v="61.48"/>
    <n v="48.82"/>
    <s v="12/03/2018"/>
    <x v="5"/>
    <n v="3"/>
    <n v="15"/>
    <s v="03-15"/>
    <n v="0"/>
    <x v="1"/>
  </r>
  <r>
    <d v="2018-03-16T00:00:00"/>
    <n v="87"/>
    <n v="62.99"/>
    <n v="63.08"/>
    <n v="45.92"/>
    <s v="12/03/2018"/>
    <x v="5"/>
    <n v="3"/>
    <n v="16"/>
    <s v="03-16"/>
    <n v="0"/>
    <x v="1"/>
  </r>
  <r>
    <d v="2018-03-17T00:00:00"/>
    <n v="55"/>
    <n v="60.96"/>
    <n v="61"/>
    <n v="39.229999999999997"/>
    <s v="12/03/2018"/>
    <x v="5"/>
    <n v="3"/>
    <n v="17"/>
    <s v="03-17"/>
    <n v="1"/>
    <x v="1"/>
  </r>
  <r>
    <d v="2018-03-18T00:00:00"/>
    <n v="68"/>
    <n v="62.07"/>
    <n v="62.18"/>
    <n v="43.85"/>
    <s v="12/03/2018"/>
    <x v="5"/>
    <n v="3"/>
    <n v="18"/>
    <s v="03-18"/>
    <n v="0"/>
    <x v="1"/>
  </r>
  <r>
    <d v="2018-03-19T00:00:00"/>
    <n v="92"/>
    <n v="65.760000000000005"/>
    <n v="65.94"/>
    <n v="51.57"/>
    <s v="19/03/2018"/>
    <x v="5"/>
    <n v="3"/>
    <n v="19"/>
    <s v="03-19"/>
    <n v="0"/>
    <x v="1"/>
  </r>
  <r>
    <d v="2018-03-20T00:00:00"/>
    <n v="90"/>
    <n v="62.45"/>
    <n v="62.48"/>
    <n v="41.75"/>
    <s v="19/03/2018"/>
    <x v="5"/>
    <n v="3"/>
    <n v="20"/>
    <s v="03-20"/>
    <n v="0"/>
    <x v="1"/>
  </r>
  <r>
    <d v="2018-03-21T00:00:00"/>
    <n v="84"/>
    <n v="60.28"/>
    <n v="60.87"/>
    <n v="51.88"/>
    <s v="19/03/2018"/>
    <x v="5"/>
    <n v="3"/>
    <n v="21"/>
    <s v="03-21"/>
    <n v="0"/>
    <x v="1"/>
  </r>
  <r>
    <d v="2018-03-22T00:00:00"/>
    <n v="72"/>
    <n v="61.33"/>
    <n v="62.23"/>
    <n v="49.46"/>
    <s v="19/03/2018"/>
    <x v="5"/>
    <n v="3"/>
    <n v="22"/>
    <s v="03-22"/>
    <n v="0"/>
    <x v="1"/>
  </r>
  <r>
    <d v="2018-03-23T00:00:00"/>
    <n v="79"/>
    <n v="60.87"/>
    <n v="61.16"/>
    <n v="46.37"/>
    <s v="19/03/2018"/>
    <x v="5"/>
    <n v="3"/>
    <n v="23"/>
    <s v="03-23"/>
    <n v="0"/>
    <x v="1"/>
  </r>
  <r>
    <d v="2018-03-24T00:00:00"/>
    <n v="67"/>
    <n v="59.64"/>
    <n v="59.7"/>
    <n v="34.08"/>
    <s v="19/03/2018"/>
    <x v="5"/>
    <n v="3"/>
    <n v="24"/>
    <s v="03-24"/>
    <n v="0"/>
    <x v="1"/>
  </r>
  <r>
    <d v="2018-03-25T00:00:00"/>
    <n v="77"/>
    <n v="61.43"/>
    <n v="61.43"/>
    <n v="32.15"/>
    <s v="19/03/2018"/>
    <x v="5"/>
    <n v="3"/>
    <n v="25"/>
    <s v="03-25"/>
    <n v="0"/>
    <x v="1"/>
  </r>
  <r>
    <d v="2018-03-26T00:00:00"/>
    <n v="73"/>
    <n v="61.15"/>
    <n v="61.29"/>
    <n v="46.47"/>
    <s v="26/03/2018"/>
    <x v="5"/>
    <n v="3"/>
    <n v="26"/>
    <s v="03-26"/>
    <n v="0"/>
    <x v="1"/>
  </r>
  <r>
    <d v="2018-03-27T00:00:00"/>
    <n v="77"/>
    <n v="60.73"/>
    <n v="60.86"/>
    <n v="45.71"/>
    <s v="26/03/2018"/>
    <x v="5"/>
    <n v="3"/>
    <n v="27"/>
    <s v="03-27"/>
    <n v="0"/>
    <x v="1"/>
  </r>
  <r>
    <d v="2018-03-28T00:00:00"/>
    <n v="94"/>
    <n v="62.94"/>
    <n v="63"/>
    <n v="44.53"/>
    <s v="26/03/2018"/>
    <x v="5"/>
    <n v="3"/>
    <n v="28"/>
    <s v="03-28"/>
    <n v="0"/>
    <x v="1"/>
  </r>
  <r>
    <d v="2018-03-29T00:00:00"/>
    <n v="71"/>
    <n v="61.31"/>
    <n v="61.48"/>
    <n v="47.26"/>
    <s v="26/03/2018"/>
    <x v="5"/>
    <n v="3"/>
    <n v="29"/>
    <s v="03-29"/>
    <n v="0"/>
    <x v="1"/>
  </r>
  <r>
    <d v="2018-03-30T00:00:00"/>
    <n v="89"/>
    <n v="62.72"/>
    <n v="62.75"/>
    <n v="41.61"/>
    <s v="26/03/2018"/>
    <x v="5"/>
    <n v="3"/>
    <n v="30"/>
    <s v="03-30"/>
    <n v="0"/>
    <x v="1"/>
  </r>
  <r>
    <d v="2018-03-31T00:00:00"/>
    <n v="65"/>
    <n v="61.95"/>
    <n v="62.23"/>
    <n v="48.51"/>
    <s v="26/03/2018"/>
    <x v="5"/>
    <n v="3"/>
    <n v="31"/>
    <s v="03-31"/>
    <n v="0"/>
    <x v="1"/>
  </r>
  <r>
    <d v="2018-04-01T00:00:00"/>
    <n v="79"/>
    <n v="63.5"/>
    <n v="63.53"/>
    <n v="41.72"/>
    <s v="26/03/2018"/>
    <x v="5"/>
    <n v="4"/>
    <n v="1"/>
    <s v="04-01"/>
    <n v="0"/>
    <x v="1"/>
  </r>
  <r>
    <d v="2018-04-02T00:00:00"/>
    <n v="74"/>
    <n v="62.28"/>
    <n v="62.33"/>
    <n v="43.17"/>
    <s v="02/04/2018"/>
    <x v="5"/>
    <n v="4"/>
    <n v="2"/>
    <s v="04-02"/>
    <n v="0"/>
    <x v="1"/>
  </r>
  <r>
    <d v="2018-04-03T00:00:00"/>
    <n v="75"/>
    <n v="61.94"/>
    <n v="62.06"/>
    <n v="46.42"/>
    <s v="02/04/2018"/>
    <x v="5"/>
    <n v="4"/>
    <n v="3"/>
    <s v="04-03"/>
    <n v="0"/>
    <x v="1"/>
  </r>
  <r>
    <d v="2018-04-04T00:00:00"/>
    <n v="85"/>
    <n v="61.97"/>
    <n v="62.14"/>
    <n v="47.9"/>
    <s v="02/04/2018"/>
    <x v="5"/>
    <n v="4"/>
    <n v="4"/>
    <s v="04-04"/>
    <n v="0"/>
    <x v="1"/>
  </r>
  <r>
    <d v="2018-04-05T00:00:00"/>
    <n v="92"/>
    <n v="62.28"/>
    <n v="62.76"/>
    <n v="52.8"/>
    <s v="02/04/2018"/>
    <x v="5"/>
    <n v="4"/>
    <n v="5"/>
    <s v="04-05"/>
    <n v="0"/>
    <x v="1"/>
  </r>
  <r>
    <d v="2018-04-06T00:00:00"/>
    <n v="88"/>
    <n v="61.52"/>
    <n v="61.7"/>
    <n v="47.59"/>
    <s v="02/04/2018"/>
    <x v="5"/>
    <n v="4"/>
    <n v="6"/>
    <s v="04-06"/>
    <n v="0"/>
    <x v="1"/>
  </r>
  <r>
    <d v="2018-04-07T00:00:00"/>
    <n v="68"/>
    <n v="60.95"/>
    <n v="61.09"/>
    <n v="43.81"/>
    <s v="02/04/2018"/>
    <x v="5"/>
    <n v="4"/>
    <n v="7"/>
    <s v="04-07"/>
    <n v="0"/>
    <x v="1"/>
  </r>
  <r>
    <d v="2018-04-08T00:00:00"/>
    <n v="35"/>
    <n v="58.51"/>
    <n v="59.37"/>
    <n v="51.92"/>
    <s v="02/04/2018"/>
    <x v="5"/>
    <n v="4"/>
    <n v="8"/>
    <s v="04-08"/>
    <n v="1"/>
    <x v="1"/>
  </r>
  <r>
    <d v="2018-04-09T00:00:00"/>
    <n v="81"/>
    <n v="62.42"/>
    <n v="62.7"/>
    <n v="50.64"/>
    <s v="09/04/2018"/>
    <x v="5"/>
    <n v="4"/>
    <n v="9"/>
    <s v="04-09"/>
    <n v="0"/>
    <x v="1"/>
  </r>
  <r>
    <d v="2018-04-10T00:00:00"/>
    <n v="77"/>
    <n v="61.63"/>
    <n v="61.71"/>
    <n v="41.12"/>
    <s v="09/04/2018"/>
    <x v="5"/>
    <n v="4"/>
    <n v="10"/>
    <s v="04-10"/>
    <n v="0"/>
    <x v="1"/>
  </r>
  <r>
    <d v="2018-04-11T00:00:00"/>
    <n v="86"/>
    <n v="62.33"/>
    <n v="62.55"/>
    <n v="48.65"/>
    <s v="09/04/2018"/>
    <x v="5"/>
    <n v="4"/>
    <n v="11"/>
    <s v="04-11"/>
    <n v="0"/>
    <x v="1"/>
  </r>
  <r>
    <d v="2018-04-12T00:00:00"/>
    <n v="94"/>
    <n v="62.21"/>
    <n v="62.24"/>
    <n v="39.28"/>
    <s v="09/04/2018"/>
    <x v="5"/>
    <n v="4"/>
    <n v="12"/>
    <s v="04-12"/>
    <n v="0"/>
    <x v="1"/>
  </r>
  <r>
    <d v="2018-04-13T00:00:00"/>
    <n v="91"/>
    <n v="62.73"/>
    <n v="62.88"/>
    <n v="48.38"/>
    <s v="09/04/2018"/>
    <x v="5"/>
    <n v="4"/>
    <n v="13"/>
    <s v="04-13"/>
    <n v="0"/>
    <x v="1"/>
  </r>
  <r>
    <d v="2018-04-14T00:00:00"/>
    <n v="64"/>
    <n v="61.24"/>
    <n v="61.38"/>
    <n v="44.2"/>
    <s v="09/04/2018"/>
    <x v="5"/>
    <n v="4"/>
    <n v="14"/>
    <s v="04-14"/>
    <n v="0"/>
    <x v="1"/>
  </r>
  <r>
    <d v="2018-04-15T00:00:00"/>
    <n v="87"/>
    <n v="63.93"/>
    <n v="63.94"/>
    <n v="38.869999999999997"/>
    <s v="09/04/2018"/>
    <x v="5"/>
    <n v="4"/>
    <n v="15"/>
    <s v="04-15"/>
    <n v="0"/>
    <x v="1"/>
  </r>
  <r>
    <d v="2018-04-16T00:00:00"/>
    <n v="81"/>
    <n v="62.43"/>
    <n v="62.65"/>
    <n v="43.69"/>
    <s v="16/04/2018"/>
    <x v="5"/>
    <n v="4"/>
    <n v="16"/>
    <s v="04-16"/>
    <n v="0"/>
    <x v="1"/>
  </r>
  <r>
    <d v="2018-04-17T00:00:00"/>
    <n v="74"/>
    <n v="61.39"/>
    <n v="61.42"/>
    <n v="39.090000000000003"/>
    <s v="16/04/2018"/>
    <x v="5"/>
    <n v="4"/>
    <n v="17"/>
    <s v="04-17"/>
    <n v="0"/>
    <x v="1"/>
  </r>
  <r>
    <d v="2018-04-18T00:00:00"/>
    <n v="88"/>
    <n v="62.22"/>
    <n v="62.33"/>
    <n v="41.17"/>
    <s v="16/04/2018"/>
    <x v="5"/>
    <n v="4"/>
    <n v="18"/>
    <s v="04-18"/>
    <n v="0"/>
    <x v="1"/>
  </r>
  <r>
    <d v="2018-04-19T00:00:00"/>
    <n v="82"/>
    <n v="61.68"/>
    <n v="61.78"/>
    <n v="44.44"/>
    <s v="16/04/2018"/>
    <x v="5"/>
    <n v="4"/>
    <n v="19"/>
    <s v="04-19"/>
    <n v="0"/>
    <x v="1"/>
  </r>
  <r>
    <d v="2018-04-20T00:00:00"/>
    <n v="81"/>
    <n v="61.67"/>
    <n v="61.71"/>
    <n v="41.42"/>
    <s v="16/04/2018"/>
    <x v="5"/>
    <n v="4"/>
    <n v="20"/>
    <s v="04-20"/>
    <n v="0"/>
    <x v="1"/>
  </r>
  <r>
    <d v="2018-04-21T00:00:00"/>
    <n v="66"/>
    <n v="61.33"/>
    <n v="61.53"/>
    <n v="41.8"/>
    <s v="16/04/2018"/>
    <x v="5"/>
    <n v="4"/>
    <n v="21"/>
    <s v="04-21"/>
    <n v="0"/>
    <x v="1"/>
  </r>
  <r>
    <d v="2018-04-22T00:00:00"/>
    <n v="83"/>
    <n v="62.04"/>
    <n v="62.1"/>
    <n v="43.83"/>
    <s v="16/04/2018"/>
    <x v="5"/>
    <n v="4"/>
    <n v="22"/>
    <s v="04-22"/>
    <n v="0"/>
    <x v="1"/>
  </r>
  <r>
    <d v="2018-04-23T00:00:00"/>
    <n v="89"/>
    <n v="62.79"/>
    <n v="62.87"/>
    <n v="45.09"/>
    <s v="23/04/2018"/>
    <x v="5"/>
    <n v="4"/>
    <n v="23"/>
    <s v="04-23"/>
    <n v="0"/>
    <x v="1"/>
  </r>
  <r>
    <d v="2018-04-24T00:00:00"/>
    <n v="77"/>
    <n v="61.75"/>
    <n v="61.9"/>
    <n v="47.26"/>
    <s v="23/04/2018"/>
    <x v="5"/>
    <n v="4"/>
    <n v="24"/>
    <s v="04-24"/>
    <n v="0"/>
    <x v="1"/>
  </r>
  <r>
    <d v="2018-04-25T00:00:00"/>
    <n v="83"/>
    <n v="62.24"/>
    <n v="62.52"/>
    <n v="50.39"/>
    <s v="23/04/2018"/>
    <x v="5"/>
    <n v="4"/>
    <n v="25"/>
    <s v="04-25"/>
    <n v="0"/>
    <x v="1"/>
  </r>
  <r>
    <d v="2018-04-26T00:00:00"/>
    <n v="75"/>
    <n v="61.02"/>
    <n v="61.07"/>
    <n v="41.89"/>
    <s v="23/04/2018"/>
    <x v="5"/>
    <n v="4"/>
    <n v="26"/>
    <s v="04-26"/>
    <n v="0"/>
    <x v="1"/>
  </r>
  <r>
    <d v="2018-04-27T00:00:00"/>
    <n v="91"/>
    <n v="61.84"/>
    <n v="61.87"/>
    <n v="40.229999999999997"/>
    <s v="23/04/2018"/>
    <x v="5"/>
    <n v="4"/>
    <n v="27"/>
    <s v="04-27"/>
    <n v="0"/>
    <x v="1"/>
  </r>
  <r>
    <d v="2018-04-28T00:00:00"/>
    <n v="74"/>
    <n v="61.5"/>
    <n v="61.84"/>
    <n v="50.52"/>
    <s v="23/04/2018"/>
    <x v="5"/>
    <n v="4"/>
    <n v="28"/>
    <s v="04-28"/>
    <n v="0"/>
    <x v="1"/>
  </r>
  <r>
    <d v="2018-04-29T00:00:00"/>
    <n v="73"/>
    <n v="61.01"/>
    <n v="61.02"/>
    <n v="35.659999999999997"/>
    <s v="23/04/2018"/>
    <x v="5"/>
    <n v="4"/>
    <n v="29"/>
    <s v="04-29"/>
    <n v="0"/>
    <x v="1"/>
  </r>
  <r>
    <d v="2018-04-30T00:00:00"/>
    <n v="88"/>
    <n v="61.6"/>
    <n v="61.61"/>
    <n v="34.840000000000003"/>
    <s v="30/04/2018"/>
    <x v="5"/>
    <n v="4"/>
    <n v="30"/>
    <s v="04-30"/>
    <n v="0"/>
    <x v="1"/>
  </r>
  <r>
    <d v="2018-05-01T00:00:00"/>
    <n v="57"/>
    <n v="60.85"/>
    <n v="61.11"/>
    <n v="48.07"/>
    <s v="30/04/2018"/>
    <x v="5"/>
    <n v="5"/>
    <n v="1"/>
    <s v="05-01"/>
    <n v="1"/>
    <x v="1"/>
  </r>
  <r>
    <d v="2018-05-02T00:00:00"/>
    <n v="94"/>
    <n v="65.09"/>
    <n v="65.489999999999995"/>
    <n v="54.84"/>
    <s v="30/04/2018"/>
    <x v="5"/>
    <n v="5"/>
    <n v="2"/>
    <s v="05-02"/>
    <n v="0"/>
    <x v="1"/>
  </r>
  <r>
    <d v="2018-05-03T00:00:00"/>
    <n v="82"/>
    <n v="62.95"/>
    <n v="63.19"/>
    <n v="49.12"/>
    <s v="30/04/2018"/>
    <x v="5"/>
    <n v="5"/>
    <n v="3"/>
    <s v="05-03"/>
    <n v="0"/>
    <x v="1"/>
  </r>
  <r>
    <d v="2018-05-04T00:00:00"/>
    <n v="88"/>
    <n v="61.8"/>
    <n v="61.87"/>
    <n v="44.04"/>
    <s v="30/04/2018"/>
    <x v="5"/>
    <n v="5"/>
    <n v="4"/>
    <s v="05-04"/>
    <n v="0"/>
    <x v="1"/>
  </r>
  <r>
    <d v="2018-05-05T00:00:00"/>
    <n v="80"/>
    <n v="62.54"/>
    <n v="62.73"/>
    <n v="48.69"/>
    <s v="30/04/2018"/>
    <x v="5"/>
    <n v="5"/>
    <n v="5"/>
    <s v="05-05"/>
    <n v="0"/>
    <x v="1"/>
  </r>
  <r>
    <d v="2018-05-06T00:00:00"/>
    <n v="78"/>
    <n v="61.53"/>
    <n v="61.55"/>
    <n v="37.68"/>
    <s v="30/04/2018"/>
    <x v="5"/>
    <n v="5"/>
    <n v="6"/>
    <s v="05-06"/>
    <n v="0"/>
    <x v="1"/>
  </r>
  <r>
    <d v="2018-05-07T00:00:00"/>
    <n v="77"/>
    <n v="63.32"/>
    <n v="63.52"/>
    <n v="50.12"/>
    <s v="07/05/2018"/>
    <x v="5"/>
    <n v="5"/>
    <n v="7"/>
    <s v="05-07"/>
    <n v="0"/>
    <x v="1"/>
  </r>
  <r>
    <d v="2018-05-08T00:00:00"/>
    <n v="47"/>
    <n v="60.39"/>
    <n v="60.54"/>
    <n v="45.95"/>
    <s v="07/05/2018"/>
    <x v="5"/>
    <n v="5"/>
    <n v="8"/>
    <s v="05-08"/>
    <n v="1"/>
    <x v="1"/>
  </r>
  <r>
    <d v="2018-05-09T00:00:00"/>
    <n v="85"/>
    <n v="62.49"/>
    <n v="62.76"/>
    <n v="50.36"/>
    <s v="07/05/2018"/>
    <x v="5"/>
    <n v="5"/>
    <n v="9"/>
    <s v="05-09"/>
    <n v="0"/>
    <x v="1"/>
  </r>
  <r>
    <d v="2018-05-10T00:00:00"/>
    <n v="77"/>
    <n v="61.58"/>
    <n v="62.13"/>
    <n v="51.43"/>
    <s v="07/05/2018"/>
    <x v="5"/>
    <n v="5"/>
    <n v="10"/>
    <s v="05-10"/>
    <n v="0"/>
    <x v="1"/>
  </r>
  <r>
    <d v="2018-05-11T00:00:00"/>
    <n v="75"/>
    <n v="61.87"/>
    <n v="62.11"/>
    <n v="49.31"/>
    <s v="07/05/2018"/>
    <x v="5"/>
    <n v="5"/>
    <n v="11"/>
    <s v="05-11"/>
    <n v="0"/>
    <x v="1"/>
  </r>
  <r>
    <d v="2018-05-12T00:00:00"/>
    <n v="73"/>
    <n v="62.06"/>
    <n v="62.08"/>
    <n v="38.409999999999997"/>
    <s v="07/05/2018"/>
    <x v="5"/>
    <n v="5"/>
    <n v="12"/>
    <s v="05-12"/>
    <n v="0"/>
    <x v="1"/>
  </r>
  <r>
    <d v="2018-05-13T00:00:00"/>
    <n v="75"/>
    <n v="61.97"/>
    <n v="62.18"/>
    <n v="48.76"/>
    <s v="07/05/2018"/>
    <x v="5"/>
    <n v="5"/>
    <n v="13"/>
    <s v="05-13"/>
    <n v="0"/>
    <x v="1"/>
  </r>
  <r>
    <d v="2018-05-14T00:00:00"/>
    <n v="56"/>
    <n v="61.33"/>
    <n v="61.74"/>
    <n v="50.88"/>
    <s v="14/05/2018"/>
    <x v="5"/>
    <n v="5"/>
    <n v="14"/>
    <s v="05-14"/>
    <n v="1"/>
    <x v="1"/>
  </r>
  <r>
    <d v="2018-05-15T00:00:00"/>
    <n v="65"/>
    <n v="61.6"/>
    <n v="61.68"/>
    <n v="44.1"/>
    <s v="14/05/2018"/>
    <x v="5"/>
    <n v="5"/>
    <n v="15"/>
    <s v="05-15"/>
    <n v="0"/>
    <x v="1"/>
  </r>
  <r>
    <d v="2018-05-16T00:00:00"/>
    <n v="85"/>
    <n v="61.73"/>
    <n v="61.89"/>
    <n v="47.36"/>
    <s v="14/05/2018"/>
    <x v="5"/>
    <n v="5"/>
    <n v="16"/>
    <s v="05-16"/>
    <n v="0"/>
    <x v="1"/>
  </r>
  <r>
    <d v="2018-05-17T00:00:00"/>
    <n v="73"/>
    <n v="61.3"/>
    <n v="61.52"/>
    <n v="47.81"/>
    <s v="14/05/2018"/>
    <x v="5"/>
    <n v="5"/>
    <n v="17"/>
    <s v="05-17"/>
    <n v="0"/>
    <x v="1"/>
  </r>
  <r>
    <d v="2018-05-18T00:00:00"/>
    <n v="95"/>
    <n v="62.41"/>
    <n v="62.45"/>
    <n v="42.72"/>
    <s v="14/05/2018"/>
    <x v="5"/>
    <n v="5"/>
    <n v="18"/>
    <s v="05-18"/>
    <n v="0"/>
    <x v="1"/>
  </r>
  <r>
    <d v="2018-05-19T00:00:00"/>
    <n v="77"/>
    <n v="61.82"/>
    <n v="62.17"/>
    <n v="46.32"/>
    <s v="14/05/2018"/>
    <x v="5"/>
    <n v="5"/>
    <n v="19"/>
    <s v="05-19"/>
    <n v="0"/>
    <x v="1"/>
  </r>
  <r>
    <d v="2018-05-20T00:00:00"/>
    <n v="74"/>
    <n v="61.61"/>
    <n v="61.62"/>
    <n v="35.24"/>
    <s v="14/05/2018"/>
    <x v="5"/>
    <n v="5"/>
    <n v="20"/>
    <s v="05-20"/>
    <n v="0"/>
    <x v="1"/>
  </r>
  <r>
    <d v="2018-05-21T00:00:00"/>
    <n v="81"/>
    <n v="62.26"/>
    <n v="62.38"/>
    <n v="46.35"/>
    <s v="21/05/2018"/>
    <x v="5"/>
    <n v="5"/>
    <n v="21"/>
    <s v="05-21"/>
    <n v="0"/>
    <x v="1"/>
  </r>
  <r>
    <d v="2018-05-22T00:00:00"/>
    <n v="71"/>
    <n v="61.62"/>
    <n v="61.7"/>
    <n v="44.53"/>
    <s v="21/05/2018"/>
    <x v="5"/>
    <n v="5"/>
    <n v="22"/>
    <s v="05-22"/>
    <n v="0"/>
    <x v="1"/>
  </r>
  <r>
    <d v="2018-05-23T00:00:00"/>
    <n v="82"/>
    <n v="62.15"/>
    <n v="62.29"/>
    <n v="46.54"/>
    <s v="21/05/2018"/>
    <x v="5"/>
    <n v="5"/>
    <n v="23"/>
    <s v="05-23"/>
    <n v="0"/>
    <x v="1"/>
  </r>
  <r>
    <d v="2018-05-24T00:00:00"/>
    <n v="89"/>
    <n v="62.52"/>
    <n v="62.7"/>
    <n v="48.79"/>
    <s v="21/05/2018"/>
    <x v="5"/>
    <n v="5"/>
    <n v="24"/>
    <s v="05-24"/>
    <n v="0"/>
    <x v="1"/>
  </r>
  <r>
    <d v="2018-05-25T00:00:00"/>
    <n v="94"/>
    <n v="62.33"/>
    <n v="62.42"/>
    <n v="45.51"/>
    <s v="21/05/2018"/>
    <x v="5"/>
    <n v="5"/>
    <n v="25"/>
    <s v="05-25"/>
    <n v="0"/>
    <x v="1"/>
  </r>
  <r>
    <d v="2018-05-26T00:00:00"/>
    <n v="71"/>
    <n v="61.36"/>
    <n v="61.86"/>
    <n v="52.26"/>
    <s v="21/05/2018"/>
    <x v="5"/>
    <n v="5"/>
    <n v="26"/>
    <s v="05-26"/>
    <n v="0"/>
    <x v="1"/>
  </r>
  <r>
    <d v="2018-05-27T00:00:00"/>
    <n v="75"/>
    <n v="61.7"/>
    <n v="61.72"/>
    <n v="38.25"/>
    <s v="21/05/2018"/>
    <x v="5"/>
    <n v="5"/>
    <n v="27"/>
    <s v="05-27"/>
    <n v="0"/>
    <x v="1"/>
  </r>
  <r>
    <d v="2018-05-28T00:00:00"/>
    <n v="100"/>
    <n v="62.5"/>
    <n v="62.6"/>
    <n v="46.34"/>
    <s v="28/05/2018"/>
    <x v="5"/>
    <n v="5"/>
    <n v="28"/>
    <s v="05-28"/>
    <n v="0"/>
    <x v="1"/>
  </r>
  <r>
    <d v="2018-05-29T00:00:00"/>
    <n v="75"/>
    <n v="61.99"/>
    <n v="62.16"/>
    <n v="48.11"/>
    <s v="28/05/2018"/>
    <x v="5"/>
    <n v="5"/>
    <n v="29"/>
    <s v="05-29"/>
    <n v="0"/>
    <x v="1"/>
  </r>
  <r>
    <d v="2018-05-30T00:00:00"/>
    <n v="90"/>
    <n v="61.99"/>
    <n v="62.16"/>
    <n v="40.020000000000003"/>
    <s v="28/05/2018"/>
    <x v="5"/>
    <n v="5"/>
    <n v="30"/>
    <s v="05-30"/>
    <n v="0"/>
    <x v="1"/>
  </r>
  <r>
    <d v="2018-05-31T00:00:00"/>
    <n v="78"/>
    <n v="61.23"/>
    <n v="61.44"/>
    <n v="45.45"/>
    <s v="28/05/2018"/>
    <x v="5"/>
    <n v="5"/>
    <n v="31"/>
    <s v="05-31"/>
    <n v="0"/>
    <x v="1"/>
  </r>
  <r>
    <d v="2018-06-01T00:00:00"/>
    <m/>
    <m/>
    <m/>
    <m/>
    <s v="28/05/2018"/>
    <x v="5"/>
    <n v="6"/>
    <n v="1"/>
    <s v="06-01"/>
    <s v="Null"/>
    <x v="2"/>
  </r>
  <r>
    <d v="2018-06-02T00:00:00"/>
    <n v="76"/>
    <n v="61.71"/>
    <n v="61.79"/>
    <n v="35.520000000000003"/>
    <s v="28/05/2018"/>
    <x v="5"/>
    <n v="6"/>
    <n v="2"/>
    <s v="06-02"/>
    <n v="0"/>
    <x v="1"/>
  </r>
  <r>
    <d v="2018-06-03T00:00:00"/>
    <n v="84"/>
    <n v="61.6"/>
    <n v="61.71"/>
    <n v="41.79"/>
    <s v="28/05/2018"/>
    <x v="5"/>
    <n v="6"/>
    <n v="3"/>
    <s v="06-03"/>
    <n v="0"/>
    <x v="1"/>
  </r>
  <r>
    <d v="2018-06-04T00:00:00"/>
    <n v="76"/>
    <n v="62.16"/>
    <n v="62.49"/>
    <n v="51.14"/>
    <s v="04/06/2018"/>
    <x v="5"/>
    <n v="6"/>
    <n v="4"/>
    <s v="06-04"/>
    <n v="0"/>
    <x v="1"/>
  </r>
  <r>
    <d v="2018-06-05T00:00:00"/>
    <n v="97"/>
    <n v="62.63"/>
    <n v="62.66"/>
    <n v="41.94"/>
    <s v="04/06/2018"/>
    <x v="5"/>
    <n v="6"/>
    <n v="5"/>
    <s v="06-05"/>
    <n v="0"/>
    <x v="1"/>
  </r>
  <r>
    <d v="2018-06-06T00:00:00"/>
    <n v="85"/>
    <n v="62.83"/>
    <n v="62.91"/>
    <n v="40.01"/>
    <s v="04/06/2018"/>
    <x v="5"/>
    <n v="6"/>
    <n v="6"/>
    <s v="06-06"/>
    <n v="0"/>
    <x v="1"/>
  </r>
  <r>
    <d v="2018-06-07T00:00:00"/>
    <n v="95"/>
    <n v="65.650000000000006"/>
    <n v="65.680000000000007"/>
    <n v="43.85"/>
    <s v="04/06/2018"/>
    <x v="5"/>
    <n v="6"/>
    <n v="7"/>
    <s v="06-07"/>
    <n v="0"/>
    <x v="1"/>
  </r>
  <r>
    <d v="2018-06-08T00:00:00"/>
    <n v="73"/>
    <n v="64.430000000000007"/>
    <n v="65.06"/>
    <n v="49.12"/>
    <s v="04/06/2018"/>
    <x v="5"/>
    <n v="6"/>
    <n v="8"/>
    <s v="06-08"/>
    <n v="0"/>
    <x v="1"/>
  </r>
  <r>
    <d v="2018-06-09T00:00:00"/>
    <n v="89"/>
    <n v="62.39"/>
    <n v="62.4"/>
    <n v="35.6"/>
    <s v="04/06/2018"/>
    <x v="5"/>
    <n v="6"/>
    <n v="9"/>
    <s v="06-09"/>
    <n v="0"/>
    <x v="1"/>
  </r>
  <r>
    <d v="2018-06-10T00:00:00"/>
    <n v="83"/>
    <n v="62.57"/>
    <n v="62.58"/>
    <n v="34.89"/>
    <s v="04/06/2018"/>
    <x v="5"/>
    <n v="6"/>
    <n v="10"/>
    <s v="06-10"/>
    <n v="0"/>
    <x v="1"/>
  </r>
  <r>
    <d v="2018-06-11T00:00:00"/>
    <n v="84"/>
    <n v="62.56"/>
    <n v="63.23"/>
    <n v="51.34"/>
    <s v="11/06/2018"/>
    <x v="5"/>
    <n v="6"/>
    <n v="11"/>
    <s v="06-11"/>
    <n v="0"/>
    <x v="1"/>
  </r>
  <r>
    <d v="2018-06-12T00:00:00"/>
    <n v="79"/>
    <n v="61.81"/>
    <n v="61.93"/>
    <n v="46.34"/>
    <s v="11/06/2018"/>
    <x v="5"/>
    <n v="6"/>
    <n v="12"/>
    <s v="06-12"/>
    <n v="0"/>
    <x v="1"/>
  </r>
  <r>
    <d v="2018-06-13T00:00:00"/>
    <n v="79"/>
    <n v="62.78"/>
    <n v="62.92"/>
    <n v="47.49"/>
    <s v="11/06/2018"/>
    <x v="5"/>
    <n v="6"/>
    <n v="13"/>
    <s v="06-13"/>
    <n v="0"/>
    <x v="1"/>
  </r>
  <r>
    <d v="2018-06-14T00:00:00"/>
    <n v="90"/>
    <n v="63.19"/>
    <n v="63.33"/>
    <n v="48.37"/>
    <s v="11/06/2018"/>
    <x v="5"/>
    <n v="6"/>
    <n v="14"/>
    <s v="06-14"/>
    <n v="0"/>
    <x v="1"/>
  </r>
  <r>
    <d v="2018-06-15T00:00:00"/>
    <n v="99"/>
    <n v="62.96"/>
    <n v="63"/>
    <n v="43.43"/>
    <s v="11/06/2018"/>
    <x v="5"/>
    <n v="6"/>
    <n v="15"/>
    <s v="06-15"/>
    <n v="0"/>
    <x v="1"/>
  </r>
  <r>
    <d v="2018-06-16T00:00:00"/>
    <n v="89"/>
    <n v="63.34"/>
    <n v="63.37"/>
    <n v="36.24"/>
    <s v="11/06/2018"/>
    <x v="5"/>
    <n v="6"/>
    <n v="16"/>
    <s v="06-16"/>
    <n v="0"/>
    <x v="1"/>
  </r>
  <r>
    <d v="2018-06-17T00:00:00"/>
    <n v="81"/>
    <n v="62.28"/>
    <n v="62.31"/>
    <n v="41.08"/>
    <s v="11/06/2018"/>
    <x v="5"/>
    <n v="6"/>
    <n v="17"/>
    <s v="06-17"/>
    <n v="0"/>
    <x v="1"/>
  </r>
  <r>
    <d v="2018-06-18T00:00:00"/>
    <n v="96"/>
    <n v="63.25"/>
    <n v="63.38"/>
    <n v="48.07"/>
    <s v="18/06/2018"/>
    <x v="5"/>
    <n v="6"/>
    <n v="18"/>
    <s v="06-18"/>
    <n v="0"/>
    <x v="1"/>
  </r>
  <r>
    <d v="2018-06-19T00:00:00"/>
    <n v="85"/>
    <n v="61.72"/>
    <n v="61.77"/>
    <n v="41.98"/>
    <s v="18/06/2018"/>
    <x v="5"/>
    <n v="6"/>
    <n v="19"/>
    <s v="06-19"/>
    <n v="0"/>
    <x v="1"/>
  </r>
  <r>
    <d v="2018-06-20T00:00:00"/>
    <n v="88"/>
    <n v="61.78"/>
    <n v="61.84"/>
    <n v="43.53"/>
    <s v="18/06/2018"/>
    <x v="5"/>
    <n v="6"/>
    <n v="20"/>
    <s v="06-20"/>
    <n v="0"/>
    <x v="1"/>
  </r>
  <r>
    <d v="2018-06-21T00:00:00"/>
    <n v="89"/>
    <n v="62.68"/>
    <n v="62.83"/>
    <n v="48.16"/>
    <s v="18/06/2018"/>
    <x v="5"/>
    <n v="6"/>
    <n v="21"/>
    <s v="06-21"/>
    <n v="0"/>
    <x v="1"/>
  </r>
  <r>
    <d v="2018-06-22T00:00:00"/>
    <n v="103"/>
    <n v="63.04"/>
    <n v="63.08"/>
    <n v="41.52"/>
    <s v="18/06/2018"/>
    <x v="5"/>
    <n v="6"/>
    <n v="22"/>
    <s v="06-22"/>
    <n v="0"/>
    <x v="1"/>
  </r>
  <r>
    <d v="2018-06-23T00:00:00"/>
    <n v="86"/>
    <n v="61.9"/>
    <n v="61.98"/>
    <n v="44.49"/>
    <s v="18/06/2018"/>
    <x v="5"/>
    <n v="6"/>
    <n v="23"/>
    <s v="06-23"/>
    <n v="0"/>
    <x v="1"/>
  </r>
  <r>
    <d v="2018-06-24T00:00:00"/>
    <n v="100"/>
    <n v="62.66"/>
    <n v="62.66"/>
    <n v="31.95"/>
    <s v="18/06/2018"/>
    <x v="5"/>
    <n v="6"/>
    <n v="24"/>
    <s v="06-24"/>
    <n v="0"/>
    <x v="1"/>
  </r>
  <r>
    <d v="2018-06-25T00:00:00"/>
    <n v="92"/>
    <n v="62.92"/>
    <n v="63.14"/>
    <n v="42.64"/>
    <s v="25/06/2018"/>
    <x v="5"/>
    <n v="6"/>
    <n v="25"/>
    <s v="06-25"/>
    <n v="0"/>
    <x v="1"/>
  </r>
  <r>
    <d v="2018-06-26T00:00:00"/>
    <n v="93"/>
    <n v="62.53"/>
    <n v="62.67"/>
    <n v="45.79"/>
    <s v="25/06/2018"/>
    <x v="5"/>
    <n v="6"/>
    <n v="26"/>
    <s v="06-26"/>
    <n v="0"/>
    <x v="1"/>
  </r>
  <r>
    <d v="2018-06-27T00:00:00"/>
    <n v="84"/>
    <n v="61.17"/>
    <n v="61.28"/>
    <n v="42.77"/>
    <s v="25/06/2018"/>
    <x v="5"/>
    <n v="6"/>
    <n v="27"/>
    <s v="06-27"/>
    <n v="0"/>
    <x v="1"/>
  </r>
  <r>
    <d v="2018-06-28T00:00:00"/>
    <n v="98"/>
    <n v="62.41"/>
    <n v="62.5"/>
    <n v="45.38"/>
    <s v="25/06/2018"/>
    <x v="5"/>
    <n v="6"/>
    <n v="28"/>
    <s v="06-28"/>
    <n v="0"/>
    <x v="1"/>
  </r>
  <r>
    <d v="2018-06-29T00:00:00"/>
    <n v="102"/>
    <n v="62.47"/>
    <n v="62.56"/>
    <n v="44.74"/>
    <s v="25/06/2018"/>
    <x v="5"/>
    <n v="6"/>
    <n v="29"/>
    <s v="06-29"/>
    <n v="0"/>
    <x v="1"/>
  </r>
  <r>
    <d v="2018-06-30T00:00:00"/>
    <n v="87"/>
    <n v="62.99"/>
    <n v="63.05"/>
    <n v="44.45"/>
    <s v="25/06/2018"/>
    <x v="5"/>
    <n v="6"/>
    <n v="30"/>
    <s v="06-30"/>
    <n v="0"/>
    <x v="1"/>
  </r>
  <r>
    <d v="2018-07-01T00:00:00"/>
    <n v="96"/>
    <n v="62.81"/>
    <n v="62.95"/>
    <n v="45.48"/>
    <s v="25/06/2018"/>
    <x v="5"/>
    <n v="7"/>
    <n v="1"/>
    <s v="07-01"/>
    <n v="0"/>
    <x v="1"/>
  </r>
  <r>
    <d v="2018-07-02T00:00:00"/>
    <n v="94"/>
    <n v="63.18"/>
    <n v="63.43"/>
    <n v="50.81"/>
    <s v="02/07/2018"/>
    <x v="5"/>
    <n v="7"/>
    <n v="2"/>
    <s v="07-02"/>
    <n v="0"/>
    <x v="1"/>
  </r>
  <r>
    <d v="2018-07-03T00:00:00"/>
    <n v="97"/>
    <n v="64.510000000000005"/>
    <n v="64.790000000000006"/>
    <n v="52.62"/>
    <s v="02/07/2018"/>
    <x v="5"/>
    <n v="7"/>
    <n v="3"/>
    <s v="07-03"/>
    <n v="0"/>
    <x v="1"/>
  </r>
  <r>
    <d v="2018-07-04T00:00:00"/>
    <n v="89"/>
    <n v="62.03"/>
    <n v="62.72"/>
    <n v="54.4"/>
    <s v="02/07/2018"/>
    <x v="5"/>
    <n v="7"/>
    <n v="4"/>
    <s v="07-04"/>
    <n v="0"/>
    <x v="1"/>
  </r>
  <r>
    <d v="2018-07-05T00:00:00"/>
    <n v="102"/>
    <n v="62.93"/>
    <n v="63.83"/>
    <n v="56.56"/>
    <s v="02/07/2018"/>
    <x v="5"/>
    <n v="7"/>
    <n v="5"/>
    <s v="07-05"/>
    <n v="0"/>
    <x v="1"/>
  </r>
  <r>
    <d v="2018-07-06T00:00:00"/>
    <n v="95"/>
    <n v="62.34"/>
    <n v="62.97"/>
    <n v="54.28"/>
    <s v="02/07/2018"/>
    <x v="5"/>
    <n v="7"/>
    <n v="6"/>
    <s v="07-06"/>
    <n v="0"/>
    <x v="1"/>
  </r>
  <r>
    <d v="2018-07-07T00:00:00"/>
    <n v="87"/>
    <n v="62.63"/>
    <n v="62.67"/>
    <n v="42.2"/>
    <s v="02/07/2018"/>
    <x v="5"/>
    <n v="7"/>
    <n v="7"/>
    <s v="07-07"/>
    <n v="0"/>
    <x v="1"/>
  </r>
  <r>
    <d v="2018-07-08T00:00:00"/>
    <n v="108"/>
    <n v="62.31"/>
    <n v="62.31"/>
    <n v="0"/>
    <s v="02/07/2018"/>
    <x v="5"/>
    <n v="7"/>
    <n v="8"/>
    <s v="07-08"/>
    <n v="0"/>
    <x v="1"/>
  </r>
  <r>
    <d v="2018-07-09T00:00:00"/>
    <n v="97"/>
    <n v="63.33"/>
    <n v="63.45"/>
    <n v="47.48"/>
    <s v="09/07/2018"/>
    <x v="5"/>
    <n v="7"/>
    <n v="9"/>
    <s v="07-09"/>
    <n v="0"/>
    <x v="1"/>
  </r>
  <r>
    <d v="2018-07-10T00:00:00"/>
    <n v="84"/>
    <n v="61.88"/>
    <n v="61.96"/>
    <n v="44.46"/>
    <s v="09/07/2018"/>
    <x v="5"/>
    <n v="7"/>
    <n v="10"/>
    <s v="07-10"/>
    <n v="0"/>
    <x v="1"/>
  </r>
  <r>
    <d v="2018-07-11T00:00:00"/>
    <n v="78"/>
    <n v="61.67"/>
    <n v="61.67"/>
    <n v="0"/>
    <s v="09/07/2018"/>
    <x v="5"/>
    <n v="7"/>
    <n v="11"/>
    <s v="07-11"/>
    <n v="0"/>
    <x v="1"/>
  </r>
  <r>
    <d v="2018-07-12T00:00:00"/>
    <n v="92"/>
    <n v="62.93"/>
    <n v="63.14"/>
    <n v="49.95"/>
    <s v="09/07/2018"/>
    <x v="5"/>
    <n v="7"/>
    <n v="12"/>
    <s v="07-12"/>
    <n v="0"/>
    <x v="1"/>
  </r>
  <r>
    <d v="2018-07-13T00:00:00"/>
    <n v="98"/>
    <n v="62.79"/>
    <n v="62.93"/>
    <n v="47.94"/>
    <s v="09/07/2018"/>
    <x v="5"/>
    <n v="7"/>
    <n v="13"/>
    <s v="07-13"/>
    <n v="0"/>
    <x v="1"/>
  </r>
  <r>
    <d v="2018-07-14T00:00:00"/>
    <n v="93"/>
    <n v="62.99"/>
    <n v="63.29"/>
    <n v="51.53"/>
    <s v="09/07/2018"/>
    <x v="5"/>
    <n v="7"/>
    <n v="14"/>
    <s v="07-14"/>
    <n v="0"/>
    <x v="1"/>
  </r>
  <r>
    <d v="2018-07-15T00:00:00"/>
    <n v="102"/>
    <n v="63.33"/>
    <n v="63.49"/>
    <n v="49.11"/>
    <s v="09/07/2018"/>
    <x v="5"/>
    <n v="7"/>
    <n v="15"/>
    <s v="07-15"/>
    <n v="0"/>
    <x v="1"/>
  </r>
  <r>
    <d v="2018-07-16T00:00:00"/>
    <n v="82"/>
    <n v="63.13"/>
    <n v="63.56"/>
    <n v="53.26"/>
    <s v="16/07/2018"/>
    <x v="5"/>
    <n v="7"/>
    <n v="16"/>
    <s v="07-16"/>
    <n v="0"/>
    <x v="1"/>
  </r>
  <r>
    <d v="2018-07-17T00:00:00"/>
    <n v="87"/>
    <n v="62.97"/>
    <n v="63.21"/>
    <n v="50.45"/>
    <s v="16/07/2018"/>
    <x v="5"/>
    <n v="7"/>
    <n v="17"/>
    <s v="07-17"/>
    <n v="0"/>
    <x v="1"/>
  </r>
  <r>
    <d v="2018-07-18T00:00:00"/>
    <n v="95"/>
    <n v="62.9"/>
    <n v="63.04"/>
    <n v="47.83"/>
    <s v="16/07/2018"/>
    <x v="5"/>
    <n v="7"/>
    <n v="18"/>
    <s v="07-18"/>
    <n v="0"/>
    <x v="1"/>
  </r>
  <r>
    <d v="2018-07-19T00:00:00"/>
    <n v="95"/>
    <n v="62.58"/>
    <n v="62.74"/>
    <n v="45.47"/>
    <s v="16/07/2018"/>
    <x v="5"/>
    <n v="7"/>
    <n v="19"/>
    <s v="07-19"/>
    <n v="0"/>
    <x v="1"/>
  </r>
  <r>
    <d v="2018-07-20T00:00:00"/>
    <n v="90"/>
    <n v="62.4"/>
    <n v="62.59"/>
    <n v="48.85"/>
    <s v="16/07/2018"/>
    <x v="5"/>
    <n v="7"/>
    <n v="20"/>
    <s v="07-20"/>
    <n v="0"/>
    <x v="1"/>
  </r>
  <r>
    <d v="2018-07-21T00:00:00"/>
    <n v="83"/>
    <n v="63.29"/>
    <n v="63.66"/>
    <n v="52.81"/>
    <s v="16/07/2018"/>
    <x v="5"/>
    <n v="7"/>
    <n v="21"/>
    <s v="07-21"/>
    <n v="0"/>
    <x v="1"/>
  </r>
  <r>
    <d v="2018-07-22T00:00:00"/>
    <n v="91"/>
    <n v="62.65"/>
    <n v="62.93"/>
    <n v="50.95"/>
    <s v="16/07/2018"/>
    <x v="5"/>
    <n v="7"/>
    <n v="22"/>
    <s v="07-22"/>
    <n v="0"/>
    <x v="1"/>
  </r>
  <r>
    <d v="2018-07-23T00:00:00"/>
    <n v="89"/>
    <n v="62.75"/>
    <n v="62.83"/>
    <n v="45.48"/>
    <s v="23/07/2018"/>
    <x v="5"/>
    <n v="7"/>
    <n v="23"/>
    <s v="07-23"/>
    <n v="0"/>
    <x v="1"/>
  </r>
  <r>
    <d v="2018-07-24T00:00:00"/>
    <n v="95"/>
    <n v="62.72"/>
    <n v="63.07"/>
    <n v="51.92"/>
    <s v="23/07/2018"/>
    <x v="5"/>
    <n v="7"/>
    <n v="24"/>
    <s v="07-24"/>
    <n v="0"/>
    <x v="1"/>
  </r>
  <r>
    <d v="2018-07-25T00:00:00"/>
    <n v="61"/>
    <n v="61.29"/>
    <n v="61.3"/>
    <n v="35.090000000000003"/>
    <s v="23/07/2018"/>
    <x v="5"/>
    <n v="7"/>
    <n v="25"/>
    <s v="07-25"/>
    <n v="1"/>
    <x v="1"/>
  </r>
  <r>
    <d v="2018-07-26T00:00:00"/>
    <n v="82"/>
    <n v="62.63"/>
    <n v="62.66"/>
    <n v="41.13"/>
    <s v="23/07/2018"/>
    <x v="5"/>
    <n v="7"/>
    <n v="26"/>
    <s v="07-26"/>
    <n v="0"/>
    <x v="1"/>
  </r>
  <r>
    <d v="2018-07-27T00:00:00"/>
    <n v="91"/>
    <n v="63.16"/>
    <n v="63.16"/>
    <n v="0"/>
    <s v="23/07/2018"/>
    <x v="5"/>
    <n v="7"/>
    <n v="27"/>
    <s v="07-27"/>
    <n v="0"/>
    <x v="1"/>
  </r>
  <r>
    <d v="2018-07-28T00:00:00"/>
    <n v="72"/>
    <n v="61.58"/>
    <n v="61.73"/>
    <n v="45.42"/>
    <s v="23/07/2018"/>
    <x v="5"/>
    <n v="7"/>
    <n v="28"/>
    <s v="07-28"/>
    <n v="0"/>
    <x v="1"/>
  </r>
  <r>
    <d v="2018-07-29T00:00:00"/>
    <n v="88"/>
    <n v="63.53"/>
    <n v="63.59"/>
    <n v="38.93"/>
    <s v="23/07/2018"/>
    <x v="5"/>
    <n v="7"/>
    <n v="29"/>
    <s v="07-29"/>
    <n v="0"/>
    <x v="1"/>
  </r>
  <r>
    <d v="2018-07-30T00:00:00"/>
    <n v="82"/>
    <n v="63"/>
    <n v="63"/>
    <n v="0"/>
    <s v="30/07/2018"/>
    <x v="5"/>
    <n v="7"/>
    <n v="30"/>
    <s v="07-30"/>
    <n v="0"/>
    <x v="1"/>
  </r>
  <r>
    <d v="2018-07-31T00:00:00"/>
    <n v="79"/>
    <n v="62.67"/>
    <n v="62.74"/>
    <n v="44.65"/>
    <s v="30/07/2018"/>
    <x v="5"/>
    <n v="7"/>
    <n v="31"/>
    <s v="07-31"/>
    <n v="0"/>
    <x v="1"/>
  </r>
  <r>
    <d v="2018-08-01T00:00:00"/>
    <n v="69"/>
    <n v="61.94"/>
    <n v="62.31"/>
    <n v="51.43"/>
    <s v="30/07/2018"/>
    <x v="5"/>
    <n v="8"/>
    <n v="1"/>
    <s v="08-01"/>
    <n v="0"/>
    <x v="1"/>
  </r>
  <r>
    <d v="2018-08-02T00:00:00"/>
    <n v="85"/>
    <n v="62.74"/>
    <n v="63.11"/>
    <n v="52.24"/>
    <s v="30/07/2018"/>
    <x v="5"/>
    <n v="8"/>
    <n v="2"/>
    <s v="08-02"/>
    <n v="0"/>
    <x v="1"/>
  </r>
  <r>
    <d v="2018-08-03T00:00:00"/>
    <n v="94"/>
    <n v="63.28"/>
    <n v="63.35"/>
    <n v="45.32"/>
    <s v="30/07/2018"/>
    <x v="5"/>
    <n v="8"/>
    <n v="3"/>
    <s v="08-03"/>
    <n v="0"/>
    <x v="1"/>
  </r>
  <r>
    <d v="2018-08-04T00:00:00"/>
    <n v="88"/>
    <n v="62.81"/>
    <n v="63.02"/>
    <n v="43.41"/>
    <s v="30/07/2018"/>
    <x v="5"/>
    <n v="8"/>
    <n v="4"/>
    <s v="08-04"/>
    <n v="0"/>
    <x v="1"/>
  </r>
  <r>
    <d v="2018-08-05T00:00:00"/>
    <n v="100"/>
    <n v="63.32"/>
    <n v="63.32"/>
    <n v="0"/>
    <s v="30/07/2018"/>
    <x v="5"/>
    <n v="8"/>
    <n v="5"/>
    <s v="08-05"/>
    <n v="0"/>
    <x v="1"/>
  </r>
  <r>
    <d v="2018-08-06T00:00:00"/>
    <n v="80"/>
    <n v="61.99"/>
    <n v="62.03"/>
    <n v="41.56"/>
    <s v="06/08/2018"/>
    <x v="5"/>
    <n v="8"/>
    <n v="6"/>
    <s v="08-06"/>
    <n v="0"/>
    <x v="1"/>
  </r>
  <r>
    <d v="2018-08-07T00:00:00"/>
    <n v="94"/>
    <n v="62.92"/>
    <n v="62.95"/>
    <n v="41.94"/>
    <s v="06/08/2018"/>
    <x v="5"/>
    <n v="8"/>
    <n v="7"/>
    <s v="08-07"/>
    <n v="0"/>
    <x v="1"/>
  </r>
  <r>
    <d v="2018-08-08T00:00:00"/>
    <n v="87"/>
    <n v="61.56"/>
    <n v="61.73"/>
    <n v="47.55"/>
    <s v="06/08/2018"/>
    <x v="5"/>
    <n v="8"/>
    <n v="8"/>
    <s v="08-08"/>
    <n v="0"/>
    <x v="1"/>
  </r>
  <r>
    <d v="2018-08-09T00:00:00"/>
    <n v="96"/>
    <n v="63.3"/>
    <n v="63.53"/>
    <n v="50.5"/>
    <s v="06/08/2018"/>
    <x v="5"/>
    <n v="8"/>
    <n v="9"/>
    <s v="08-09"/>
    <n v="0"/>
    <x v="1"/>
  </r>
  <r>
    <d v="2018-08-10T00:00:00"/>
    <n v="85"/>
    <n v="63.24"/>
    <n v="63.25"/>
    <n v="36.880000000000003"/>
    <s v="06/08/2018"/>
    <x v="5"/>
    <n v="8"/>
    <n v="10"/>
    <s v="08-10"/>
    <n v="0"/>
    <x v="1"/>
  </r>
  <r>
    <d v="2018-08-11T00:00:00"/>
    <n v="88"/>
    <n v="62.34"/>
    <n v="62.72"/>
    <n v="51.96"/>
    <s v="06/08/2018"/>
    <x v="5"/>
    <n v="8"/>
    <n v="11"/>
    <s v="08-11"/>
    <n v="0"/>
    <x v="1"/>
  </r>
  <r>
    <d v="2018-08-12T00:00:00"/>
    <n v="86"/>
    <n v="62.54"/>
    <n v="62.57"/>
    <n v="36.83"/>
    <s v="06/08/2018"/>
    <x v="5"/>
    <n v="8"/>
    <n v="12"/>
    <s v="08-12"/>
    <n v="0"/>
    <x v="1"/>
  </r>
  <r>
    <d v="2018-08-13T00:00:00"/>
    <n v="97"/>
    <n v="64.61"/>
    <n v="65.27"/>
    <n v="47.17"/>
    <s v="13/08/2018"/>
    <x v="5"/>
    <n v="8"/>
    <n v="13"/>
    <s v="08-13"/>
    <n v="0"/>
    <x v="1"/>
  </r>
  <r>
    <d v="2018-08-14T00:00:00"/>
    <n v="76"/>
    <n v="62.35"/>
    <n v="62.38"/>
    <n v="39.51"/>
    <s v="13/08/2018"/>
    <x v="5"/>
    <n v="8"/>
    <n v="14"/>
    <s v="08-14"/>
    <n v="0"/>
    <x v="1"/>
  </r>
  <r>
    <d v="2018-08-15T00:00:00"/>
    <n v="75"/>
    <n v="61.81"/>
    <n v="61.81"/>
    <n v="0"/>
    <s v="13/08/2018"/>
    <x v="5"/>
    <n v="8"/>
    <n v="15"/>
    <s v="08-15"/>
    <n v="0"/>
    <x v="1"/>
  </r>
  <r>
    <d v="2018-08-16T00:00:00"/>
    <n v="75"/>
    <n v="62.42"/>
    <n v="62.87"/>
    <n v="50.89"/>
    <s v="13/08/2018"/>
    <x v="5"/>
    <n v="8"/>
    <n v="16"/>
    <s v="08-16"/>
    <n v="0"/>
    <x v="1"/>
  </r>
  <r>
    <d v="2018-08-17T00:00:00"/>
    <n v="81"/>
    <n v="62.43"/>
    <n v="62.43"/>
    <n v="26.64"/>
    <s v="13/08/2018"/>
    <x v="5"/>
    <n v="8"/>
    <n v="17"/>
    <s v="08-17"/>
    <n v="0"/>
    <x v="1"/>
  </r>
  <r>
    <d v="2018-08-18T00:00:00"/>
    <n v="83"/>
    <n v="62.68"/>
    <n v="62.68"/>
    <n v="0"/>
    <s v="13/08/2018"/>
    <x v="5"/>
    <n v="8"/>
    <n v="18"/>
    <s v="08-18"/>
    <n v="0"/>
    <x v="1"/>
  </r>
  <r>
    <d v="2018-08-19T00:00:00"/>
    <n v="86"/>
    <n v="62.42"/>
    <n v="62.48"/>
    <n v="40.840000000000003"/>
    <s v="13/08/2018"/>
    <x v="5"/>
    <n v="8"/>
    <n v="19"/>
    <s v="08-19"/>
    <n v="0"/>
    <x v="1"/>
  </r>
  <r>
    <d v="2018-08-20T00:00:00"/>
    <n v="86"/>
    <n v="61.93"/>
    <n v="62"/>
    <n v="44.24"/>
    <s v="20/08/2018"/>
    <x v="5"/>
    <n v="8"/>
    <n v="20"/>
    <s v="08-20"/>
    <n v="0"/>
    <x v="1"/>
  </r>
  <r>
    <d v="2018-08-21T00:00:00"/>
    <n v="79"/>
    <n v="61.82"/>
    <n v="61.82"/>
    <n v="0"/>
    <s v="20/08/2018"/>
    <x v="5"/>
    <n v="8"/>
    <n v="21"/>
    <s v="08-21"/>
    <n v="0"/>
    <x v="1"/>
  </r>
  <r>
    <d v="2018-08-22T00:00:00"/>
    <n v="75"/>
    <n v="61.51"/>
    <n v="61.65"/>
    <n v="46.56"/>
    <s v="20/08/2018"/>
    <x v="5"/>
    <n v="8"/>
    <n v="22"/>
    <s v="08-22"/>
    <n v="0"/>
    <x v="1"/>
  </r>
  <r>
    <d v="2018-08-23T00:00:00"/>
    <n v="77"/>
    <n v="61.76"/>
    <n v="61.8"/>
    <n v="41.44"/>
    <s v="20/08/2018"/>
    <x v="5"/>
    <n v="8"/>
    <n v="23"/>
    <s v="08-23"/>
    <n v="0"/>
    <x v="1"/>
  </r>
  <r>
    <d v="2018-08-24T00:00:00"/>
    <n v="89"/>
    <n v="62.69"/>
    <n v="62.71"/>
    <n v="38.1"/>
    <s v="20/08/2018"/>
    <x v="5"/>
    <n v="8"/>
    <n v="24"/>
    <s v="08-24"/>
    <n v="0"/>
    <x v="1"/>
  </r>
  <r>
    <d v="2018-08-25T00:00:00"/>
    <n v="88"/>
    <n v="62.29"/>
    <n v="62.3"/>
    <n v="34.22"/>
    <s v="20/08/2018"/>
    <x v="5"/>
    <n v="8"/>
    <n v="25"/>
    <s v="08-25"/>
    <n v="0"/>
    <x v="1"/>
  </r>
  <r>
    <d v="2018-08-26T00:00:00"/>
    <n v="87"/>
    <n v="62.51"/>
    <n v="62.54"/>
    <n v="41.5"/>
    <s v="20/08/2018"/>
    <x v="5"/>
    <n v="8"/>
    <n v="26"/>
    <s v="08-26"/>
    <n v="0"/>
    <x v="1"/>
  </r>
  <r>
    <d v="2018-08-27T00:00:00"/>
    <n v="94"/>
    <n v="62.86"/>
    <n v="63.17"/>
    <n v="51.37"/>
    <s v="27/08/2018"/>
    <x v="5"/>
    <n v="8"/>
    <n v="27"/>
    <s v="08-27"/>
    <n v="0"/>
    <x v="1"/>
  </r>
  <r>
    <d v="2018-08-28T00:00:00"/>
    <n v="86"/>
    <n v="62.02"/>
    <n v="62.04"/>
    <n v="40.020000000000003"/>
    <s v="27/08/2018"/>
    <x v="5"/>
    <n v="8"/>
    <n v="28"/>
    <s v="08-28"/>
    <n v="0"/>
    <x v="1"/>
  </r>
  <r>
    <d v="2018-08-29T00:00:00"/>
    <n v="88"/>
    <n v="61.23"/>
    <n v="61.24"/>
    <n v="35.74"/>
    <s v="27/08/2018"/>
    <x v="5"/>
    <n v="8"/>
    <n v="29"/>
    <s v="08-29"/>
    <n v="0"/>
    <x v="1"/>
  </r>
  <r>
    <d v="2018-08-30T00:00:00"/>
    <n v="86"/>
    <n v="61.33"/>
    <n v="61.39"/>
    <n v="41.84"/>
    <s v="27/08/2018"/>
    <x v="5"/>
    <n v="8"/>
    <n v="30"/>
    <s v="08-30"/>
    <n v="0"/>
    <x v="1"/>
  </r>
  <r>
    <d v="2018-08-31T00:00:00"/>
    <n v="90"/>
    <n v="62.37"/>
    <n v="62.4"/>
    <n v="40.25"/>
    <s v="27/08/2018"/>
    <x v="5"/>
    <n v="8"/>
    <n v="31"/>
    <s v="08-31"/>
    <n v="0"/>
    <x v="1"/>
  </r>
  <r>
    <d v="2018-09-01T00:00:00"/>
    <n v="85"/>
    <n v="63.19"/>
    <n v="63.19"/>
    <n v="32.11"/>
    <s v="27/08/2018"/>
    <x v="5"/>
    <n v="9"/>
    <n v="1"/>
    <s v="09-01"/>
    <n v="0"/>
    <x v="1"/>
  </r>
  <r>
    <d v="2018-09-02T00:00:00"/>
    <n v="85"/>
    <n v="63.16"/>
    <n v="63.41"/>
    <n v="44.6"/>
    <s v="27/08/2018"/>
    <x v="5"/>
    <n v="9"/>
    <n v="2"/>
    <s v="09-02"/>
    <n v="0"/>
    <x v="1"/>
  </r>
  <r>
    <d v="2018-09-03T00:00:00"/>
    <n v="96"/>
    <n v="62.6"/>
    <n v="63.28"/>
    <n v="54.86"/>
    <s v="03/09/2018"/>
    <x v="5"/>
    <n v="9"/>
    <n v="3"/>
    <s v="09-03"/>
    <n v="0"/>
    <x v="1"/>
  </r>
  <r>
    <d v="2018-09-04T00:00:00"/>
    <n v="97"/>
    <n v="62.8"/>
    <n v="62.91"/>
    <n v="46.75"/>
    <s v="03/09/2018"/>
    <x v="5"/>
    <n v="9"/>
    <n v="4"/>
    <s v="09-04"/>
    <n v="0"/>
    <x v="1"/>
  </r>
  <r>
    <d v="2018-09-05T00:00:00"/>
    <n v="91"/>
    <n v="62.57"/>
    <n v="62.63"/>
    <n v="44.01"/>
    <s v="03/09/2018"/>
    <x v="5"/>
    <n v="9"/>
    <n v="5"/>
    <s v="09-05"/>
    <n v="0"/>
    <x v="1"/>
  </r>
  <r>
    <d v="2018-09-06T00:00:00"/>
    <n v="116"/>
    <n v="65.97"/>
    <n v="66.28"/>
    <n v="50.05"/>
    <s v="03/09/2018"/>
    <x v="5"/>
    <n v="9"/>
    <n v="6"/>
    <s v="09-06"/>
    <n v="0"/>
    <x v="1"/>
  </r>
  <r>
    <d v="2018-09-07T00:00:00"/>
    <n v="91"/>
    <n v="62.83"/>
    <n v="63.03"/>
    <n v="49.7"/>
    <s v="03/09/2018"/>
    <x v="5"/>
    <n v="9"/>
    <n v="7"/>
    <s v="09-07"/>
    <n v="0"/>
    <x v="1"/>
  </r>
  <r>
    <d v="2018-09-08T00:00:00"/>
    <n v="85"/>
    <n v="62.52"/>
    <n v="62.64"/>
    <n v="46.5"/>
    <s v="03/09/2018"/>
    <x v="5"/>
    <n v="9"/>
    <n v="8"/>
    <s v="09-08"/>
    <n v="0"/>
    <x v="1"/>
  </r>
  <r>
    <d v="2018-09-09T00:00:00"/>
    <n v="94"/>
    <n v="62.35"/>
    <n v="62.36"/>
    <n v="33.17"/>
    <s v="03/09/2018"/>
    <x v="5"/>
    <n v="9"/>
    <n v="9"/>
    <s v="09-09"/>
    <n v="0"/>
    <x v="1"/>
  </r>
  <r>
    <d v="2018-09-10T00:00:00"/>
    <n v="89"/>
    <n v="62.07"/>
    <n v="62.64"/>
    <n v="53.5"/>
    <s v="10/09/2018"/>
    <x v="5"/>
    <n v="9"/>
    <n v="10"/>
    <s v="09-10"/>
    <n v="0"/>
    <x v="1"/>
  </r>
  <r>
    <d v="2018-09-11T00:00:00"/>
    <n v="95"/>
    <n v="61.94"/>
    <n v="62.57"/>
    <n v="53.88"/>
    <s v="10/09/2018"/>
    <x v="5"/>
    <n v="9"/>
    <n v="11"/>
    <s v="09-11"/>
    <n v="0"/>
    <x v="1"/>
  </r>
  <r>
    <d v="2018-09-12T00:00:00"/>
    <n v="88"/>
    <n v="60.98"/>
    <n v="61.74"/>
    <n v="53.78"/>
    <s v="10/09/2018"/>
    <x v="5"/>
    <n v="9"/>
    <n v="12"/>
    <s v="09-12"/>
    <n v="0"/>
    <x v="1"/>
  </r>
  <r>
    <d v="2018-09-13T00:00:00"/>
    <n v="79"/>
    <n v="61.88"/>
    <n v="61.99"/>
    <n v="45.95"/>
    <s v="10/09/2018"/>
    <x v="5"/>
    <n v="9"/>
    <n v="13"/>
    <s v="09-13"/>
    <n v="0"/>
    <x v="1"/>
  </r>
  <r>
    <d v="2018-09-14T00:00:00"/>
    <n v="0"/>
    <n v="0"/>
    <n v="47.74"/>
    <n v="47.74"/>
    <s v="10/09/2018"/>
    <x v="5"/>
    <n v="9"/>
    <n v="14"/>
    <s v="09-14"/>
    <n v="0"/>
    <x v="0"/>
  </r>
  <r>
    <d v="2018-09-15T00:00:00"/>
    <n v="0"/>
    <n v="0"/>
    <n v="36.700000000000003"/>
    <n v="36.700000000000003"/>
    <s v="10/09/2018"/>
    <x v="5"/>
    <n v="9"/>
    <n v="15"/>
    <s v="09-15"/>
    <n v="0"/>
    <x v="0"/>
  </r>
  <r>
    <d v="2018-09-16T00:00:00"/>
    <n v="0"/>
    <n v="0"/>
    <n v="43.48"/>
    <n v="37.6"/>
    <s v="10/09/2018"/>
    <x v="5"/>
    <n v="9"/>
    <n v="16"/>
    <s v="09-16"/>
    <n v="0"/>
    <x v="0"/>
  </r>
  <r>
    <d v="2018-09-17T00:00:00"/>
    <n v="0"/>
    <n v="0"/>
    <n v="45.99"/>
    <n v="45.99"/>
    <s v="17/09/2018"/>
    <x v="5"/>
    <n v="9"/>
    <n v="17"/>
    <s v="09-17"/>
    <n v="0"/>
    <x v="0"/>
  </r>
  <r>
    <d v="2018-09-18T00:00:00"/>
    <n v="99"/>
    <n v="62.42"/>
    <n v="63.22"/>
    <n v="55.44"/>
    <s v="17/09/2018"/>
    <x v="5"/>
    <n v="9"/>
    <n v="18"/>
    <s v="09-18"/>
    <n v="0"/>
    <x v="1"/>
  </r>
  <r>
    <d v="2018-09-19T00:00:00"/>
    <n v="94"/>
    <n v="62.36"/>
    <n v="62.48"/>
    <n v="43.44"/>
    <s v="17/09/2018"/>
    <x v="5"/>
    <n v="9"/>
    <n v="19"/>
    <s v="09-19"/>
    <n v="0"/>
    <x v="1"/>
  </r>
  <r>
    <d v="2018-09-20T00:00:00"/>
    <n v="92"/>
    <n v="63.33"/>
    <n v="63.44"/>
    <n v="47.54"/>
    <s v="17/09/2018"/>
    <x v="5"/>
    <n v="9"/>
    <n v="20"/>
    <s v="09-20"/>
    <n v="0"/>
    <x v="1"/>
  </r>
  <r>
    <d v="2018-09-21T00:00:00"/>
    <n v="97"/>
    <n v="62.65"/>
    <n v="62.72"/>
    <n v="44.34"/>
    <s v="17/09/2018"/>
    <x v="5"/>
    <n v="9"/>
    <n v="21"/>
    <s v="09-21"/>
    <n v="0"/>
    <x v="1"/>
  </r>
  <r>
    <d v="2018-09-22T00:00:00"/>
    <n v="83"/>
    <n v="62.86"/>
    <n v="62.93"/>
    <n v="45.02"/>
    <s v="17/09/2018"/>
    <x v="5"/>
    <n v="9"/>
    <n v="22"/>
    <s v="09-22"/>
    <n v="0"/>
    <x v="1"/>
  </r>
  <r>
    <d v="2018-09-23T00:00:00"/>
    <n v="89"/>
    <n v="62.75"/>
    <n v="62.81"/>
    <n v="44.25"/>
    <s v="17/09/2018"/>
    <x v="5"/>
    <n v="9"/>
    <n v="23"/>
    <s v="09-23"/>
    <n v="0"/>
    <x v="1"/>
  </r>
  <r>
    <d v="2018-09-24T00:00:00"/>
    <n v="101"/>
    <n v="62.05"/>
    <n v="62.72"/>
    <n v="54.27"/>
    <s v="24/09/2018"/>
    <x v="5"/>
    <n v="9"/>
    <n v="24"/>
    <s v="09-24"/>
    <n v="0"/>
    <x v="1"/>
  </r>
  <r>
    <d v="2018-09-25T00:00:00"/>
    <n v="101"/>
    <n v="61.06"/>
    <n v="61.36"/>
    <n v="49.59"/>
    <s v="24/09/2018"/>
    <x v="5"/>
    <n v="9"/>
    <n v="25"/>
    <s v="09-25"/>
    <n v="0"/>
    <x v="1"/>
  </r>
  <r>
    <d v="2018-09-26T00:00:00"/>
    <n v="114"/>
    <n v="61.75"/>
    <n v="61.83"/>
    <n v="44.32"/>
    <s v="24/09/2018"/>
    <x v="5"/>
    <n v="9"/>
    <n v="26"/>
    <s v="09-26"/>
    <n v="0"/>
    <x v="1"/>
  </r>
  <r>
    <d v="2018-09-27T00:00:00"/>
    <n v="87"/>
    <n v="62.3"/>
    <n v="62.47"/>
    <n v="48.33"/>
    <s v="24/09/2018"/>
    <x v="5"/>
    <n v="9"/>
    <n v="27"/>
    <s v="09-27"/>
    <n v="0"/>
    <x v="1"/>
  </r>
  <r>
    <d v="2018-09-28T00:00:00"/>
    <n v="100"/>
    <n v="62.76"/>
    <n v="63.19"/>
    <n v="52.17"/>
    <s v="24/09/2018"/>
    <x v="5"/>
    <n v="9"/>
    <n v="28"/>
    <s v="09-28"/>
    <n v="0"/>
    <x v="1"/>
  </r>
  <r>
    <d v="2018-09-29T00:00:00"/>
    <n v="86"/>
    <n v="62.17"/>
    <n v="62.33"/>
    <n v="46.65"/>
    <s v="24/09/2018"/>
    <x v="5"/>
    <n v="9"/>
    <n v="29"/>
    <s v="09-29"/>
    <n v="0"/>
    <x v="1"/>
  </r>
  <r>
    <d v="2018-09-30T00:00:00"/>
    <n v="100"/>
    <n v="62.85"/>
    <n v="62.97"/>
    <n v="47.24"/>
    <s v="24/09/2018"/>
    <x v="5"/>
    <n v="9"/>
    <n v="30"/>
    <s v="09-30"/>
    <n v="0"/>
    <x v="1"/>
  </r>
  <r>
    <d v="2018-10-01T00:00:00"/>
    <n v="95"/>
    <n v="64.489999999999995"/>
    <n v="64.61"/>
    <n v="48.7"/>
    <s v="01/10/2018"/>
    <x v="5"/>
    <n v="10"/>
    <n v="1"/>
    <s v="10-01"/>
    <n v="0"/>
    <x v="1"/>
  </r>
  <r>
    <d v="2018-10-02T00:00:00"/>
    <n v="88"/>
    <n v="62.17"/>
    <n v="62.47"/>
    <n v="50.69"/>
    <s v="01/10/2018"/>
    <x v="5"/>
    <n v="10"/>
    <n v="2"/>
    <s v="10-02"/>
    <n v="0"/>
    <x v="1"/>
  </r>
  <r>
    <d v="2018-10-03T00:00:00"/>
    <n v="75"/>
    <n v="61.51"/>
    <n v="61.65"/>
    <n v="46.49"/>
    <s v="01/10/2018"/>
    <x v="5"/>
    <n v="10"/>
    <n v="3"/>
    <s v="10-03"/>
    <n v="0"/>
    <x v="1"/>
  </r>
  <r>
    <d v="2018-10-04T00:00:00"/>
    <n v="73"/>
    <n v="61.8"/>
    <n v="61.87"/>
    <n v="44.04"/>
    <s v="01/10/2018"/>
    <x v="5"/>
    <n v="10"/>
    <n v="4"/>
    <s v="10-04"/>
    <n v="0"/>
    <x v="1"/>
  </r>
  <r>
    <d v="2018-10-05T00:00:00"/>
    <n v="81"/>
    <n v="62.3"/>
    <n v="63.68"/>
    <n v="58.02"/>
    <s v="01/10/2018"/>
    <x v="5"/>
    <n v="10"/>
    <n v="5"/>
    <s v="10-05"/>
    <n v="0"/>
    <x v="1"/>
  </r>
  <r>
    <d v="2018-10-06T00:00:00"/>
    <n v="70"/>
    <n v="63.44"/>
    <n v="63.5"/>
    <n v="40.409999999999997"/>
    <s v="01/10/2018"/>
    <x v="5"/>
    <n v="10"/>
    <n v="6"/>
    <s v="10-06"/>
    <n v="0"/>
    <x v="1"/>
  </r>
  <r>
    <d v="2018-10-07T00:00:00"/>
    <n v="79"/>
    <n v="62.92"/>
    <n v="62.97"/>
    <n v="42.21"/>
    <s v="01/10/2018"/>
    <x v="5"/>
    <n v="10"/>
    <n v="7"/>
    <s v="10-07"/>
    <n v="0"/>
    <x v="1"/>
  </r>
  <r>
    <d v="2018-10-08T00:00:00"/>
    <n v="82"/>
    <n v="63.34"/>
    <n v="63.39"/>
    <n v="44.45"/>
    <s v="08/10/2018"/>
    <x v="5"/>
    <n v="10"/>
    <n v="8"/>
    <s v="10-08"/>
    <n v="0"/>
    <x v="1"/>
  </r>
  <r>
    <d v="2018-10-09T00:00:00"/>
    <n v="77"/>
    <n v="62.26"/>
    <n v="62.58"/>
    <n v="51.17"/>
    <s v="08/10/2018"/>
    <x v="5"/>
    <n v="10"/>
    <n v="9"/>
    <s v="10-09"/>
    <n v="0"/>
    <x v="1"/>
  </r>
  <r>
    <d v="2018-10-10T00:00:00"/>
    <n v="85"/>
    <n v="61.42"/>
    <n v="61.89"/>
    <n v="51.81"/>
    <s v="08/10/2018"/>
    <x v="5"/>
    <n v="10"/>
    <n v="10"/>
    <s v="10-10"/>
    <n v="0"/>
    <x v="1"/>
  </r>
  <r>
    <d v="2018-10-11T00:00:00"/>
    <n v="101"/>
    <n v="62.01"/>
    <n v="62.38"/>
    <n v="47.45"/>
    <s v="08/10/2018"/>
    <x v="5"/>
    <n v="10"/>
    <n v="11"/>
    <s v="10-11"/>
    <n v="0"/>
    <x v="1"/>
  </r>
  <r>
    <d v="2018-10-12T00:00:00"/>
    <n v="91"/>
    <n v="63.55"/>
    <n v="63.68"/>
    <n v="47.85"/>
    <s v="08/10/2018"/>
    <x v="5"/>
    <n v="10"/>
    <n v="12"/>
    <s v="10-12"/>
    <n v="0"/>
    <x v="1"/>
  </r>
  <r>
    <d v="2018-10-13T00:00:00"/>
    <n v="69"/>
    <n v="62.46"/>
    <n v="62.52"/>
    <n v="43.61"/>
    <s v="08/10/2018"/>
    <x v="5"/>
    <n v="10"/>
    <n v="13"/>
    <s v="10-13"/>
    <n v="0"/>
    <x v="1"/>
  </r>
  <r>
    <d v="2018-10-14T00:00:00"/>
    <n v="82"/>
    <n v="62.34"/>
    <n v="62.85"/>
    <n v="53.34"/>
    <s v="08/10/2018"/>
    <x v="5"/>
    <n v="10"/>
    <n v="14"/>
    <s v="10-14"/>
    <n v="0"/>
    <x v="1"/>
  </r>
  <r>
    <d v="2018-10-15T00:00:00"/>
    <n v="85"/>
    <n v="62.68"/>
    <n v="62.78"/>
    <n v="46.12"/>
    <s v="15/10/2018"/>
    <x v="5"/>
    <n v="10"/>
    <n v="15"/>
    <s v="10-15"/>
    <n v="0"/>
    <x v="1"/>
  </r>
  <r>
    <d v="2018-10-16T00:00:00"/>
    <n v="88"/>
    <n v="63.16"/>
    <n v="63.58"/>
    <n v="53.22"/>
    <s v="15/10/2018"/>
    <x v="5"/>
    <n v="10"/>
    <n v="16"/>
    <s v="10-16"/>
    <n v="0"/>
    <x v="1"/>
  </r>
  <r>
    <d v="2018-10-17T00:00:00"/>
    <n v="75"/>
    <n v="62.31"/>
    <n v="62.62"/>
    <n v="48.73"/>
    <s v="15/10/2018"/>
    <x v="5"/>
    <n v="10"/>
    <n v="17"/>
    <s v="10-17"/>
    <n v="0"/>
    <x v="1"/>
  </r>
  <r>
    <d v="2018-10-18T00:00:00"/>
    <n v="80"/>
    <n v="62.81"/>
    <n v="62.89"/>
    <n v="43.66"/>
    <s v="15/10/2018"/>
    <x v="5"/>
    <n v="10"/>
    <n v="18"/>
    <s v="10-18"/>
    <n v="0"/>
    <x v="1"/>
  </r>
  <r>
    <d v="2018-10-19T00:00:00"/>
    <n v="87"/>
    <n v="63.19"/>
    <n v="63.3"/>
    <n v="47.03"/>
    <s v="15/10/2018"/>
    <x v="5"/>
    <n v="10"/>
    <n v="19"/>
    <s v="10-19"/>
    <n v="0"/>
    <x v="1"/>
  </r>
  <r>
    <d v="2018-10-20T00:00:00"/>
    <n v="62"/>
    <n v="62.67"/>
    <n v="62.74"/>
    <n v="43.49"/>
    <s v="15/10/2018"/>
    <x v="5"/>
    <n v="10"/>
    <n v="20"/>
    <s v="10-20"/>
    <n v="1"/>
    <x v="1"/>
  </r>
  <r>
    <d v="2018-10-21T00:00:00"/>
    <n v="71"/>
    <n v="61.56"/>
    <n v="62.14"/>
    <n v="53.06"/>
    <s v="15/10/2018"/>
    <x v="5"/>
    <n v="10"/>
    <n v="21"/>
    <s v="10-21"/>
    <n v="0"/>
    <x v="1"/>
  </r>
  <r>
    <d v="2018-10-22T00:00:00"/>
    <n v="80"/>
    <n v="63.22"/>
    <n v="63.67"/>
    <n v="53.58"/>
    <s v="22/10/2018"/>
    <x v="5"/>
    <n v="10"/>
    <n v="22"/>
    <s v="10-22"/>
    <n v="0"/>
    <x v="1"/>
  </r>
  <r>
    <d v="2018-10-23T00:00:00"/>
    <n v="76"/>
    <n v="62.81"/>
    <n v="63.01"/>
    <n v="49.41"/>
    <s v="22/10/2018"/>
    <x v="5"/>
    <n v="10"/>
    <n v="23"/>
    <s v="10-23"/>
    <n v="0"/>
    <x v="1"/>
  </r>
  <r>
    <d v="2018-10-24T00:00:00"/>
    <n v="88"/>
    <n v="62.74"/>
    <n v="62.98"/>
    <n v="48.54"/>
    <s v="22/10/2018"/>
    <x v="5"/>
    <n v="10"/>
    <n v="24"/>
    <s v="10-24"/>
    <n v="0"/>
    <x v="1"/>
  </r>
  <r>
    <d v="2018-10-25T00:00:00"/>
    <n v="89"/>
    <n v="62.13"/>
    <n v="62.56"/>
    <n v="49"/>
    <s v="22/10/2018"/>
    <x v="5"/>
    <n v="10"/>
    <n v="25"/>
    <s v="10-25"/>
    <n v="0"/>
    <x v="1"/>
  </r>
  <r>
    <d v="2018-10-26T00:00:00"/>
    <n v="79"/>
    <n v="62.44"/>
    <n v="62.52"/>
    <n v="45.43"/>
    <s v="22/10/2018"/>
    <x v="5"/>
    <n v="10"/>
    <n v="26"/>
    <s v="10-26"/>
    <n v="0"/>
    <x v="1"/>
  </r>
  <r>
    <d v="2018-10-27T00:00:00"/>
    <n v="70"/>
    <n v="62.13"/>
    <n v="62.25"/>
    <n v="46.3"/>
    <s v="22/10/2018"/>
    <x v="5"/>
    <n v="10"/>
    <n v="27"/>
    <s v="10-27"/>
    <n v="0"/>
    <x v="1"/>
  </r>
  <r>
    <d v="2018-10-28T00:00:00"/>
    <n v="84"/>
    <n v="63.72"/>
    <n v="63.82"/>
    <n v="44.02"/>
    <s v="22/10/2018"/>
    <x v="5"/>
    <n v="10"/>
    <n v="28"/>
    <s v="10-28"/>
    <n v="0"/>
    <x v="1"/>
  </r>
  <r>
    <d v="2018-10-29T00:00:00"/>
    <n v="107"/>
    <n v="63.33"/>
    <n v="66.03"/>
    <n v="62.69"/>
    <s v="29/10/2018"/>
    <x v="5"/>
    <n v="10"/>
    <n v="29"/>
    <s v="10-29"/>
    <n v="0"/>
    <x v="1"/>
  </r>
  <r>
    <d v="2018-10-30T00:00:00"/>
    <n v="78"/>
    <n v="63.96"/>
    <n v="64.63"/>
    <n v="50.72"/>
    <s v="29/10/2018"/>
    <x v="5"/>
    <n v="10"/>
    <n v="30"/>
    <s v="10-30"/>
    <n v="0"/>
    <x v="1"/>
  </r>
  <r>
    <d v="2018-10-31T00:00:00"/>
    <n v="71"/>
    <n v="61.62"/>
    <n v="62.05"/>
    <n v="51.72"/>
    <s v="29/10/2018"/>
    <x v="5"/>
    <n v="10"/>
    <n v="31"/>
    <s v="10-31"/>
    <n v="0"/>
    <x v="1"/>
  </r>
  <r>
    <d v="2018-11-01T00:00:00"/>
    <n v="78"/>
    <n v="63.47"/>
    <n v="63.57"/>
    <n v="47.26"/>
    <s v="29/10/2018"/>
    <x v="5"/>
    <n v="11"/>
    <n v="1"/>
    <s v="11-01"/>
    <n v="0"/>
    <x v="1"/>
  </r>
  <r>
    <d v="2018-11-02T00:00:00"/>
    <n v="71"/>
    <n v="62.71"/>
    <n v="62.91"/>
    <n v="48.14"/>
    <s v="29/10/2018"/>
    <x v="5"/>
    <n v="11"/>
    <n v="2"/>
    <s v="11-02"/>
    <n v="0"/>
    <x v="1"/>
  </r>
  <r>
    <d v="2018-11-03T00:00:00"/>
    <n v="54"/>
    <n v="62.3"/>
    <n v="62.32"/>
    <n v="36.08"/>
    <s v="29/10/2018"/>
    <x v="5"/>
    <n v="11"/>
    <n v="3"/>
    <s v="11-03"/>
    <n v="1"/>
    <x v="1"/>
  </r>
  <r>
    <d v="2018-11-04T00:00:00"/>
    <n v="68"/>
    <n v="62.32"/>
    <n v="62.46"/>
    <n v="43.17"/>
    <s v="29/10/2018"/>
    <x v="5"/>
    <n v="11"/>
    <n v="4"/>
    <s v="11-04"/>
    <n v="0"/>
    <x v="1"/>
  </r>
  <r>
    <d v="2018-11-05T00:00:00"/>
    <n v="86"/>
    <n v="63.34"/>
    <n v="63.44"/>
    <n v="46.93"/>
    <s v="05/11/2018"/>
    <x v="5"/>
    <n v="11"/>
    <n v="5"/>
    <s v="11-05"/>
    <n v="0"/>
    <x v="1"/>
  </r>
  <r>
    <d v="2018-11-06T00:00:00"/>
    <n v="73"/>
    <n v="61.78"/>
    <n v="62.01"/>
    <n v="49.25"/>
    <s v="05/11/2018"/>
    <x v="5"/>
    <n v="11"/>
    <n v="6"/>
    <s v="11-06"/>
    <n v="0"/>
    <x v="1"/>
  </r>
  <r>
    <d v="2018-11-07T00:00:00"/>
    <n v="81"/>
    <n v="65.28"/>
    <n v="65.34"/>
    <n v="46.47"/>
    <s v="05/11/2018"/>
    <x v="5"/>
    <n v="11"/>
    <n v="7"/>
    <s v="11-07"/>
    <n v="0"/>
    <x v="1"/>
  </r>
  <r>
    <d v="2018-11-08T00:00:00"/>
    <n v="78"/>
    <n v="62.65"/>
    <n v="62.91"/>
    <n v="50.65"/>
    <s v="05/11/2018"/>
    <x v="5"/>
    <n v="11"/>
    <n v="8"/>
    <s v="11-08"/>
    <n v="0"/>
    <x v="1"/>
  </r>
  <r>
    <d v="2018-11-09T00:00:00"/>
    <n v="79"/>
    <n v="63.03"/>
    <n v="63.32"/>
    <n v="50.84"/>
    <s v="05/11/2018"/>
    <x v="5"/>
    <n v="11"/>
    <n v="9"/>
    <s v="11-09"/>
    <n v="0"/>
    <x v="1"/>
  </r>
  <r>
    <d v="2018-11-10T00:00:00"/>
    <n v="75"/>
    <n v="62.51"/>
    <n v="62.63"/>
    <n v="47.01"/>
    <s v="05/11/2018"/>
    <x v="5"/>
    <n v="11"/>
    <n v="10"/>
    <s v="11-10"/>
    <n v="0"/>
    <x v="1"/>
  </r>
  <r>
    <d v="2018-11-11T00:00:00"/>
    <n v="71"/>
    <n v="63.39"/>
    <n v="63.41"/>
    <n v="39.020000000000003"/>
    <s v="05/11/2018"/>
    <x v="5"/>
    <n v="11"/>
    <n v="11"/>
    <s v="11-11"/>
    <n v="0"/>
    <x v="1"/>
  </r>
  <r>
    <d v="2018-11-12T00:00:00"/>
    <n v="88"/>
    <n v="63.52"/>
    <n v="63.72"/>
    <n v="49.91"/>
    <s v="12/11/2018"/>
    <x v="5"/>
    <n v="11"/>
    <n v="12"/>
    <s v="11-12"/>
    <n v="0"/>
    <x v="1"/>
  </r>
  <r>
    <d v="2018-11-13T00:00:00"/>
    <n v="75"/>
    <n v="62.91"/>
    <n v="63"/>
    <n v="46.05"/>
    <s v="12/11/2018"/>
    <x v="5"/>
    <n v="11"/>
    <n v="13"/>
    <s v="11-13"/>
    <n v="0"/>
    <x v="1"/>
  </r>
  <r>
    <d v="2018-11-14T00:00:00"/>
    <n v="84"/>
    <n v="63.17"/>
    <n v="63.63"/>
    <n v="53.49"/>
    <s v="12/11/2018"/>
    <x v="5"/>
    <n v="11"/>
    <n v="14"/>
    <s v="11-14"/>
    <n v="0"/>
    <x v="1"/>
  </r>
  <r>
    <d v="2018-11-15T00:00:00"/>
    <n v="87"/>
    <n v="62.84"/>
    <n v="63.25"/>
    <n v="48.86"/>
    <s v="12/11/2018"/>
    <x v="5"/>
    <n v="11"/>
    <n v="15"/>
    <s v="11-15"/>
    <n v="0"/>
    <x v="1"/>
  </r>
  <r>
    <d v="2018-11-16T00:00:00"/>
    <n v="85"/>
    <n v="62.75"/>
    <n v="62.97"/>
    <n v="49.85"/>
    <s v="12/11/2018"/>
    <x v="5"/>
    <n v="11"/>
    <n v="16"/>
    <s v="11-16"/>
    <n v="0"/>
    <x v="1"/>
  </r>
  <r>
    <d v="2018-11-17T00:00:00"/>
    <n v="54"/>
    <n v="61.01"/>
    <n v="61.11"/>
    <n v="44.64"/>
    <s v="12/11/2018"/>
    <x v="5"/>
    <n v="11"/>
    <n v="17"/>
    <s v="11-17"/>
    <n v="1"/>
    <x v="1"/>
  </r>
  <r>
    <d v="2018-11-18T00:00:00"/>
    <n v="65"/>
    <n v="61.18"/>
    <n v="61.26"/>
    <n v="43.98"/>
    <s v="12/11/2018"/>
    <x v="5"/>
    <n v="11"/>
    <n v="18"/>
    <s v="11-18"/>
    <n v="0"/>
    <x v="1"/>
  </r>
  <r>
    <d v="2018-11-19T00:00:00"/>
    <n v="66"/>
    <n v="62.41"/>
    <n v="62.61"/>
    <n v="48.88"/>
    <s v="19/11/2018"/>
    <x v="5"/>
    <n v="11"/>
    <n v="19"/>
    <s v="11-19"/>
    <n v="0"/>
    <x v="1"/>
  </r>
  <r>
    <d v="2018-11-20T00:00:00"/>
    <n v="88"/>
    <n v="66.959999999999994"/>
    <n v="67.14"/>
    <n v="53.26"/>
    <s v="19/11/2018"/>
    <x v="5"/>
    <n v="11"/>
    <n v="20"/>
    <s v="11-20"/>
    <n v="0"/>
    <x v="1"/>
  </r>
  <r>
    <d v="2018-11-21T00:00:00"/>
    <n v="84"/>
    <n v="62.53"/>
    <n v="63.01"/>
    <n v="53.03"/>
    <s v="19/11/2018"/>
    <x v="5"/>
    <n v="11"/>
    <n v="21"/>
    <s v="11-21"/>
    <n v="0"/>
    <x v="1"/>
  </r>
  <r>
    <d v="2018-11-22T00:00:00"/>
    <n v="68"/>
    <n v="62.3"/>
    <n v="62.53"/>
    <n v="49.69"/>
    <s v="19/11/2018"/>
    <x v="5"/>
    <n v="11"/>
    <n v="22"/>
    <s v="11-22"/>
    <n v="0"/>
    <x v="1"/>
  </r>
  <r>
    <d v="2018-11-23T00:00:00"/>
    <n v="79"/>
    <n v="62.48"/>
    <n v="63.04"/>
    <n v="53.82"/>
    <s v="19/11/2018"/>
    <x v="5"/>
    <n v="11"/>
    <n v="23"/>
    <s v="11-23"/>
    <n v="0"/>
    <x v="1"/>
  </r>
  <r>
    <d v="2018-11-24T00:00:00"/>
    <n v="65"/>
    <n v="61.99"/>
    <n v="62.11"/>
    <n v="45.73"/>
    <s v="19/11/2018"/>
    <x v="5"/>
    <n v="11"/>
    <n v="24"/>
    <s v="11-24"/>
    <n v="0"/>
    <x v="1"/>
  </r>
  <r>
    <d v="2018-11-25T00:00:00"/>
    <n v="76"/>
    <n v="62.76"/>
    <n v="62.92"/>
    <n v="42.74"/>
    <s v="19/11/2018"/>
    <x v="5"/>
    <n v="11"/>
    <n v="25"/>
    <s v="11-25"/>
    <n v="0"/>
    <x v="1"/>
  </r>
  <r>
    <d v="2018-11-26T00:00:00"/>
    <n v="91"/>
    <n v="63.12"/>
    <n v="63.55"/>
    <n v="53.03"/>
    <s v="26/11/2018"/>
    <x v="5"/>
    <n v="11"/>
    <n v="26"/>
    <s v="11-26"/>
    <n v="0"/>
    <x v="1"/>
  </r>
  <r>
    <d v="2018-11-27T00:00:00"/>
    <n v="68"/>
    <n v="62.94"/>
    <n v="63.15"/>
    <n v="50.06"/>
    <s v="26/11/2018"/>
    <x v="5"/>
    <n v="11"/>
    <n v="27"/>
    <s v="11-27"/>
    <n v="0"/>
    <x v="1"/>
  </r>
  <r>
    <d v="2018-11-28T00:00:00"/>
    <n v="75"/>
    <n v="61.94"/>
    <n v="62.15"/>
    <n v="48.63"/>
    <s v="26/11/2018"/>
    <x v="5"/>
    <n v="11"/>
    <n v="28"/>
    <s v="11-28"/>
    <n v="0"/>
    <x v="1"/>
  </r>
  <r>
    <d v="2018-11-29T00:00:00"/>
    <n v="80"/>
    <n v="61.59"/>
    <n v="61.77"/>
    <n v="46.91"/>
    <s v="26/11/2018"/>
    <x v="5"/>
    <n v="11"/>
    <n v="29"/>
    <s v="11-29"/>
    <n v="0"/>
    <x v="1"/>
  </r>
  <r>
    <d v="2018-11-30T00:00:00"/>
    <n v="68"/>
    <n v="61.84"/>
    <n v="62.26"/>
    <n v="51.94"/>
    <s v="26/11/2018"/>
    <x v="5"/>
    <n v="11"/>
    <n v="30"/>
    <s v="11-30"/>
    <n v="0"/>
    <x v="1"/>
  </r>
  <r>
    <d v="2018-12-01T00:00:00"/>
    <n v="46"/>
    <n v="60.03"/>
    <n v="60.39"/>
    <n v="49.49"/>
    <s v="26/11/2018"/>
    <x v="5"/>
    <n v="12"/>
    <n v="1"/>
    <s v="12-01"/>
    <n v="1"/>
    <x v="1"/>
  </r>
  <r>
    <d v="2018-12-02T00:00:00"/>
    <n v="66"/>
    <n v="62.29"/>
    <n v="62.55"/>
    <n v="50.21"/>
    <s v="26/11/2018"/>
    <x v="5"/>
    <n v="12"/>
    <n v="2"/>
    <s v="12-02"/>
    <n v="0"/>
    <x v="1"/>
  </r>
  <r>
    <d v="2018-12-03T00:00:00"/>
    <n v="75"/>
    <n v="62.42"/>
    <n v="62.62"/>
    <n v="46.74"/>
    <s v="03/12/2018"/>
    <x v="5"/>
    <n v="12"/>
    <n v="3"/>
    <s v="12-03"/>
    <n v="0"/>
    <x v="1"/>
  </r>
  <r>
    <d v="2018-12-04T00:00:00"/>
    <n v="82"/>
    <n v="62.8"/>
    <n v="62.93"/>
    <n v="47.77"/>
    <s v="03/12/2018"/>
    <x v="5"/>
    <n v="12"/>
    <n v="4"/>
    <s v="12-04"/>
    <n v="0"/>
    <x v="1"/>
  </r>
  <r>
    <d v="2018-12-05T00:00:00"/>
    <n v="87"/>
    <n v="62.57"/>
    <n v="62.79"/>
    <n v="47.62"/>
    <s v="03/12/2018"/>
    <x v="5"/>
    <n v="12"/>
    <n v="5"/>
    <s v="12-05"/>
    <n v="0"/>
    <x v="1"/>
  </r>
  <r>
    <d v="2018-12-06T00:00:00"/>
    <n v="73"/>
    <n v="62.88"/>
    <n v="63.21"/>
    <n v="50.38"/>
    <s v="03/12/2018"/>
    <x v="5"/>
    <n v="12"/>
    <n v="6"/>
    <s v="12-06"/>
    <n v="0"/>
    <x v="1"/>
  </r>
  <r>
    <d v="2018-12-07T00:00:00"/>
    <n v="72"/>
    <n v="62.26"/>
    <n v="62.72"/>
    <n v="52.69"/>
    <s v="03/12/2018"/>
    <x v="5"/>
    <n v="12"/>
    <n v="7"/>
    <s v="12-07"/>
    <n v="0"/>
    <x v="1"/>
  </r>
  <r>
    <d v="2018-12-08T00:00:00"/>
    <n v="65"/>
    <n v="61.66"/>
    <n v="61.72"/>
    <n v="39.54"/>
    <s v="03/12/2018"/>
    <x v="5"/>
    <n v="12"/>
    <n v="8"/>
    <s v="12-08"/>
    <n v="0"/>
    <x v="1"/>
  </r>
  <r>
    <d v="2018-12-09T00:00:00"/>
    <n v="75"/>
    <n v="65.44"/>
    <n v="65.599999999999994"/>
    <n v="47.7"/>
    <s v="03/12/2018"/>
    <x v="5"/>
    <n v="12"/>
    <n v="9"/>
    <s v="12-09"/>
    <n v="0"/>
    <x v="1"/>
  </r>
  <r>
    <d v="2018-12-10T00:00:00"/>
    <n v="96"/>
    <n v="66.790000000000006"/>
    <n v="66.88"/>
    <n v="49.72"/>
    <s v="10/12/2018"/>
    <x v="5"/>
    <n v="12"/>
    <n v="10"/>
    <s v="12-10"/>
    <n v="0"/>
    <x v="1"/>
  </r>
  <r>
    <d v="2018-12-11T00:00:00"/>
    <n v="75"/>
    <n v="62.04"/>
    <n v="62.12"/>
    <n v="44.66"/>
    <s v="10/12/2018"/>
    <x v="5"/>
    <n v="12"/>
    <n v="11"/>
    <s v="12-11"/>
    <n v="0"/>
    <x v="1"/>
  </r>
  <r>
    <d v="2018-12-12T00:00:00"/>
    <n v="70"/>
    <n v="61.06"/>
    <n v="61.37"/>
    <n v="49.78"/>
    <s v="10/12/2018"/>
    <x v="5"/>
    <n v="12"/>
    <n v="12"/>
    <s v="12-12"/>
    <n v="0"/>
    <x v="1"/>
  </r>
  <r>
    <d v="2018-12-13T00:00:00"/>
    <n v="88"/>
    <n v="64.2"/>
    <n v="64.37"/>
    <n v="49.07"/>
    <s v="10/12/2018"/>
    <x v="5"/>
    <n v="12"/>
    <n v="13"/>
    <s v="12-13"/>
    <n v="0"/>
    <x v="1"/>
  </r>
  <r>
    <d v="2018-12-14T00:00:00"/>
    <n v="81"/>
    <n v="63.07"/>
    <n v="63.68"/>
    <n v="54.36"/>
    <s v="10/12/2018"/>
    <x v="5"/>
    <n v="12"/>
    <n v="14"/>
    <s v="12-14"/>
    <n v="0"/>
    <x v="1"/>
  </r>
  <r>
    <d v="2018-12-15T00:00:00"/>
    <n v="64"/>
    <n v="61.35"/>
    <n v="62.44"/>
    <n v="54.18"/>
    <s v="10/12/2018"/>
    <x v="5"/>
    <n v="12"/>
    <n v="15"/>
    <s v="12-15"/>
    <n v="0"/>
    <x v="1"/>
  </r>
  <r>
    <d v="2018-12-16T00:00:00"/>
    <n v="51"/>
    <n v="61.64"/>
    <n v="61.87"/>
    <n v="46.66"/>
    <s v="10/12/2018"/>
    <x v="5"/>
    <n v="12"/>
    <n v="16"/>
    <s v="12-16"/>
    <n v="1"/>
    <x v="1"/>
  </r>
  <r>
    <d v="2018-12-17T00:00:00"/>
    <n v="83"/>
    <n v="63.81"/>
    <n v="64.47"/>
    <n v="49.69"/>
    <s v="17/12/2018"/>
    <x v="5"/>
    <n v="12"/>
    <n v="17"/>
    <s v="12-17"/>
    <n v="0"/>
    <x v="1"/>
  </r>
  <r>
    <d v="2018-12-18T00:00:00"/>
    <n v="75"/>
    <n v="61.19"/>
    <n v="61.35"/>
    <n v="46.78"/>
    <s v="17/12/2018"/>
    <x v="5"/>
    <n v="12"/>
    <n v="18"/>
    <s v="12-18"/>
    <n v="0"/>
    <x v="1"/>
  </r>
  <r>
    <d v="2018-12-19T00:00:00"/>
    <n v="71"/>
    <n v="63.29"/>
    <n v="64.22"/>
    <n v="50.93"/>
    <s v="17/12/2018"/>
    <x v="5"/>
    <n v="12"/>
    <n v="19"/>
    <s v="12-19"/>
    <n v="0"/>
    <x v="1"/>
  </r>
  <r>
    <d v="2018-12-20T00:00:00"/>
    <n v="95"/>
    <n v="65.849999999999994"/>
    <n v="66"/>
    <n v="50.54"/>
    <s v="17/12/2018"/>
    <x v="5"/>
    <n v="12"/>
    <n v="20"/>
    <s v="12-20"/>
    <n v="0"/>
    <x v="1"/>
  </r>
  <r>
    <d v="2018-12-21T00:00:00"/>
    <n v="90"/>
    <n v="63.9"/>
    <n v="64.430000000000007"/>
    <n v="55.01"/>
    <s v="17/12/2018"/>
    <x v="5"/>
    <n v="12"/>
    <n v="21"/>
    <s v="12-21"/>
    <n v="0"/>
    <x v="1"/>
  </r>
  <r>
    <d v="2018-12-22T00:00:00"/>
    <n v="67"/>
    <n v="63.02"/>
    <n v="63.19"/>
    <n v="47.76"/>
    <s v="17/12/2018"/>
    <x v="5"/>
    <n v="12"/>
    <n v="22"/>
    <s v="12-22"/>
    <n v="0"/>
    <x v="1"/>
  </r>
  <r>
    <d v="2018-12-23T00:00:00"/>
    <n v="79"/>
    <n v="62.12"/>
    <n v="62.12"/>
    <n v="32.840000000000003"/>
    <s v="17/12/2018"/>
    <x v="5"/>
    <n v="12"/>
    <n v="23"/>
    <s v="12-23"/>
    <n v="0"/>
    <x v="1"/>
  </r>
  <r>
    <d v="2018-12-24T00:00:00"/>
    <n v="44"/>
    <n v="59.74"/>
    <n v="59.88"/>
    <n v="44.22"/>
    <s v="24/12/2018"/>
    <x v="5"/>
    <n v="12"/>
    <n v="24"/>
    <s v="12-24"/>
    <n v="1"/>
    <x v="1"/>
  </r>
  <r>
    <d v="2018-12-25T00:00:00"/>
    <n v="30"/>
    <n v="60.99"/>
    <n v="61.03"/>
    <n v="40.39"/>
    <s v="24/12/2018"/>
    <x v="5"/>
    <n v="12"/>
    <n v="25"/>
    <s v="12-25"/>
    <n v="1"/>
    <x v="1"/>
  </r>
  <r>
    <d v="2018-12-26T00:00:00"/>
    <n v="61"/>
    <n v="62.08"/>
    <n v="62.1"/>
    <n v="38.51"/>
    <s v="24/12/2018"/>
    <x v="5"/>
    <n v="12"/>
    <n v="26"/>
    <s v="12-26"/>
    <n v="1"/>
    <x v="1"/>
  </r>
  <r>
    <d v="2018-12-27T00:00:00"/>
    <n v="98"/>
    <n v="64.77"/>
    <n v="64.959999999999994"/>
    <n v="50.99"/>
    <s v="24/12/2018"/>
    <x v="5"/>
    <n v="12"/>
    <n v="27"/>
    <s v="12-27"/>
    <n v="0"/>
    <x v="1"/>
  </r>
  <r>
    <d v="2018-12-28T00:00:00"/>
    <n v="86"/>
    <n v="65.569999999999993"/>
    <n v="65.650000000000006"/>
    <n v="47.25"/>
    <s v="24/12/2018"/>
    <x v="5"/>
    <n v="12"/>
    <n v="28"/>
    <s v="12-28"/>
    <n v="0"/>
    <x v="1"/>
  </r>
  <r>
    <d v="2018-12-29T00:00:00"/>
    <n v="69"/>
    <n v="64.069999999999993"/>
    <n v="64.430000000000007"/>
    <n v="47.51"/>
    <s v="24/12/2018"/>
    <x v="5"/>
    <n v="12"/>
    <n v="29"/>
    <s v="12-29"/>
    <n v="0"/>
    <x v="1"/>
  </r>
  <r>
    <d v="2018-12-30T00:00:00"/>
    <n v="67"/>
    <n v="62.58"/>
    <n v="62.66"/>
    <n v="42.71"/>
    <s v="24/12/2018"/>
    <x v="5"/>
    <n v="12"/>
    <n v="30"/>
    <s v="12-30"/>
    <n v="0"/>
    <x v="1"/>
  </r>
  <r>
    <d v="2019-01-01T00:00:00"/>
    <n v="51"/>
    <n v="60.89"/>
    <n v="64.510000000000005"/>
    <n v="53.28"/>
    <s v="01/01/2019"/>
    <x v="6"/>
    <n v="1"/>
    <n v="1"/>
    <s v="01-01"/>
    <n v="1"/>
    <x v="1"/>
  </r>
  <r>
    <d v="2019-01-02T00:00:00"/>
    <n v="88"/>
    <n v="63.9"/>
    <n v="64.62"/>
    <n v="48.75"/>
    <s v="01/01/2019"/>
    <x v="6"/>
    <n v="1"/>
    <n v="2"/>
    <s v="01-02"/>
    <n v="0"/>
    <x v="1"/>
  </r>
  <r>
    <d v="2019-01-03T00:00:00"/>
    <n v="69"/>
    <n v="60.86"/>
    <n v="60.95"/>
    <n v="44.18"/>
    <s v="01/01/2019"/>
    <x v="6"/>
    <n v="1"/>
    <n v="3"/>
    <s v="01-03"/>
    <n v="0"/>
    <x v="1"/>
  </r>
  <r>
    <d v="2019-01-04T00:00:00"/>
    <n v="72"/>
    <n v="60.59"/>
    <n v="61.23"/>
    <n v="49.63"/>
    <s v="01/01/2019"/>
    <x v="6"/>
    <n v="1"/>
    <n v="4"/>
    <s v="01-04"/>
    <n v="0"/>
    <x v="1"/>
  </r>
  <r>
    <d v="2019-01-05T00:00:00"/>
    <n v="60"/>
    <n v="61.58"/>
    <n v="61.6"/>
    <n v="35.9"/>
    <s v="01/01/2019"/>
    <x v="6"/>
    <n v="1"/>
    <n v="5"/>
    <s v="01-05"/>
    <n v="1"/>
    <x v="1"/>
  </r>
  <r>
    <d v="2019-01-06T00:00:00"/>
    <n v="58"/>
    <n v="61.4"/>
    <n v="61.64"/>
    <n v="42.41"/>
    <s v="01/01/2019"/>
    <x v="6"/>
    <n v="1"/>
    <n v="6"/>
    <s v="01-06"/>
    <n v="1"/>
    <x v="1"/>
  </r>
  <r>
    <d v="2019-01-07T00:00:00"/>
    <n v="78"/>
    <n v="62.55"/>
    <n v="62.71"/>
    <n v="48.28"/>
    <s v="01/01/2019"/>
    <x v="6"/>
    <n v="1"/>
    <n v="7"/>
    <s v="01-07"/>
    <n v="0"/>
    <x v="1"/>
  </r>
  <r>
    <d v="2019-01-08T00:00:00"/>
    <n v="65"/>
    <n v="64.27"/>
    <n v="64.48"/>
    <n v="51.29"/>
    <s v="08/01/2019"/>
    <x v="6"/>
    <n v="1"/>
    <n v="8"/>
    <s v="01-08"/>
    <n v="0"/>
    <x v="1"/>
  </r>
  <r>
    <d v="2019-01-09T00:00:00"/>
    <n v="87"/>
    <n v="63.5"/>
    <n v="63.68"/>
    <n v="48.69"/>
    <s v="08/01/2019"/>
    <x v="6"/>
    <n v="1"/>
    <n v="9"/>
    <s v="01-09"/>
    <n v="0"/>
    <x v="1"/>
  </r>
  <r>
    <d v="2019-01-10T00:00:00"/>
    <n v="69"/>
    <n v="62.85"/>
    <n v="63.35"/>
    <n v="52.01"/>
    <s v="08/01/2019"/>
    <x v="6"/>
    <n v="1"/>
    <n v="10"/>
    <s v="01-10"/>
    <n v="0"/>
    <x v="1"/>
  </r>
  <r>
    <d v="2019-01-11T00:00:00"/>
    <n v="60"/>
    <n v="60.6"/>
    <n v="60.75"/>
    <n v="45.99"/>
    <s v="08/01/2019"/>
    <x v="6"/>
    <n v="1"/>
    <n v="11"/>
    <s v="01-11"/>
    <n v="1"/>
    <x v="1"/>
  </r>
  <r>
    <d v="2019-01-12T00:00:00"/>
    <n v="49"/>
    <n v="59.08"/>
    <n v="59.19"/>
    <n v="40.799999999999997"/>
    <s v="08/01/2019"/>
    <x v="6"/>
    <n v="1"/>
    <n v="12"/>
    <s v="01-12"/>
    <n v="1"/>
    <x v="1"/>
  </r>
  <r>
    <d v="2019-01-13T00:00:00"/>
    <n v="58"/>
    <n v="60.47"/>
    <n v="60.53"/>
    <n v="33.799999999999997"/>
    <s v="08/01/2019"/>
    <x v="6"/>
    <n v="1"/>
    <n v="13"/>
    <s v="01-13"/>
    <n v="1"/>
    <x v="1"/>
  </r>
  <r>
    <d v="2019-01-14T00:00:00"/>
    <n v="84"/>
    <n v="63.97"/>
    <n v="64.77"/>
    <n v="56.98"/>
    <s v="08/01/2019"/>
    <x v="6"/>
    <n v="1"/>
    <n v="14"/>
    <s v="01-14"/>
    <n v="0"/>
    <x v="1"/>
  </r>
  <r>
    <d v="2019-01-15T00:00:00"/>
    <n v="58"/>
    <n v="60.49"/>
    <n v="60.84"/>
    <n v="49.7"/>
    <s v="15/01/2019"/>
    <x v="6"/>
    <n v="1"/>
    <n v="15"/>
    <s v="01-15"/>
    <n v="1"/>
    <x v="1"/>
  </r>
  <r>
    <d v="2019-01-16T00:00:00"/>
    <n v="70"/>
    <n v="61.81"/>
    <n v="62.12"/>
    <n v="50.53"/>
    <s v="15/01/2019"/>
    <x v="6"/>
    <n v="1"/>
    <n v="16"/>
    <s v="01-16"/>
    <n v="0"/>
    <x v="1"/>
  </r>
  <r>
    <d v="2019-01-17T00:00:00"/>
    <n v="66"/>
    <n v="61.19"/>
    <n v="62.16"/>
    <n v="50.35"/>
    <s v="15/01/2019"/>
    <x v="6"/>
    <n v="1"/>
    <n v="17"/>
    <s v="01-17"/>
    <n v="0"/>
    <x v="1"/>
  </r>
  <r>
    <d v="2019-01-18T00:00:00"/>
    <n v="83"/>
    <n v="62.59"/>
    <n v="62.81"/>
    <n v="49.82"/>
    <s v="15/01/2019"/>
    <x v="6"/>
    <n v="1"/>
    <n v="18"/>
    <s v="01-18"/>
    <n v="0"/>
    <x v="1"/>
  </r>
  <r>
    <d v="2019-01-19T00:00:00"/>
    <n v="63"/>
    <n v="61.94"/>
    <n v="62.08"/>
    <n v="47.11"/>
    <s v="15/01/2019"/>
    <x v="6"/>
    <n v="1"/>
    <n v="19"/>
    <s v="01-19"/>
    <n v="0"/>
    <x v="1"/>
  </r>
  <r>
    <d v="2019-01-20T00:00:00"/>
    <n v="65"/>
    <n v="61.49"/>
    <n v="61.57"/>
    <n v="41.84"/>
    <s v="15/01/2019"/>
    <x v="6"/>
    <n v="1"/>
    <n v="20"/>
    <s v="01-20"/>
    <n v="0"/>
    <x v="1"/>
  </r>
  <r>
    <d v="2019-01-21T00:00:00"/>
    <n v="79"/>
    <n v="63.11"/>
    <n v="63.39"/>
    <n v="51.05"/>
    <s v="15/01/2019"/>
    <x v="6"/>
    <n v="1"/>
    <n v="21"/>
    <s v="01-21"/>
    <n v="0"/>
    <x v="1"/>
  </r>
  <r>
    <d v="2019-01-22T00:00:00"/>
    <n v="72"/>
    <n v="64.489999999999995"/>
    <n v="64.97"/>
    <n v="55.01"/>
    <s v="22/01/2019"/>
    <x v="6"/>
    <n v="1"/>
    <n v="22"/>
    <s v="01-22"/>
    <n v="0"/>
    <x v="1"/>
  </r>
  <r>
    <d v="2019-01-23T00:00:00"/>
    <n v="78"/>
    <n v="63.46"/>
    <n v="63.64"/>
    <n v="48.7"/>
    <s v="22/01/2019"/>
    <x v="6"/>
    <n v="1"/>
    <n v="23"/>
    <s v="01-23"/>
    <n v="0"/>
    <x v="1"/>
  </r>
  <r>
    <d v="2019-01-24T00:00:00"/>
    <n v="74"/>
    <n v="63.97"/>
    <n v="64.19"/>
    <n v="50.85"/>
    <s v="22/01/2019"/>
    <x v="6"/>
    <n v="1"/>
    <n v="24"/>
    <s v="01-24"/>
    <n v="0"/>
    <x v="1"/>
  </r>
  <r>
    <d v="2019-01-25T00:00:00"/>
    <n v="67"/>
    <n v="62.74"/>
    <n v="63.06"/>
    <n v="51.07"/>
    <s v="22/01/2019"/>
    <x v="6"/>
    <n v="1"/>
    <n v="25"/>
    <s v="01-25"/>
    <n v="0"/>
    <x v="1"/>
  </r>
  <r>
    <d v="2019-01-26T00:00:00"/>
    <n v="52"/>
    <n v="60.76"/>
    <n v="60.96"/>
    <n v="42.69"/>
    <s v="22/01/2019"/>
    <x v="6"/>
    <n v="1"/>
    <n v="26"/>
    <s v="01-26"/>
    <n v="1"/>
    <x v="1"/>
  </r>
  <r>
    <d v="2019-01-27T00:00:00"/>
    <n v="70"/>
    <n v="62.4"/>
    <n v="62.73"/>
    <n v="46.24"/>
    <s v="22/01/2019"/>
    <x v="6"/>
    <n v="1"/>
    <n v="27"/>
    <s v="01-27"/>
    <n v="0"/>
    <x v="1"/>
  </r>
  <r>
    <d v="2019-01-28T00:00:00"/>
    <n v="97"/>
    <n v="67.14"/>
    <n v="67.28"/>
    <n v="51.93"/>
    <s v="22/01/2019"/>
    <x v="6"/>
    <n v="1"/>
    <n v="28"/>
    <s v="01-28"/>
    <n v="0"/>
    <x v="1"/>
  </r>
  <r>
    <d v="2019-03-05T00:00:00"/>
    <n v="62"/>
    <n v="61.37"/>
    <n v="61.48"/>
    <n v="45.29"/>
    <s v="05/03/2019"/>
    <x v="6"/>
    <n v="3"/>
    <n v="5"/>
    <s v="03-05"/>
    <n v="0"/>
    <x v="1"/>
  </r>
  <r>
    <d v="2019-03-06T00:00:00"/>
    <n v="76"/>
    <n v="62.24"/>
    <n v="63.92"/>
    <n v="58.9"/>
    <s v="05/03/2019"/>
    <x v="6"/>
    <n v="3"/>
    <n v="6"/>
    <s v="03-06"/>
    <n v="0"/>
    <x v="1"/>
  </r>
  <r>
    <d v="2019-03-07T00:00:00"/>
    <n v="97"/>
    <n v="62.34"/>
    <n v="65.209999999999994"/>
    <n v="53.02"/>
    <s v="05/03/2019"/>
    <x v="6"/>
    <n v="3"/>
    <n v="7"/>
    <s v="03-07"/>
    <n v="0"/>
    <x v="1"/>
  </r>
  <r>
    <d v="2019-03-08T00:00:00"/>
    <n v="68"/>
    <n v="61.09"/>
    <n v="61.31"/>
    <n v="45.68"/>
    <s v="05/03/2019"/>
    <x v="6"/>
    <n v="3"/>
    <n v="8"/>
    <s v="03-08"/>
    <n v="0"/>
    <x v="1"/>
  </r>
  <r>
    <d v="2019-03-09T00:00:00"/>
    <n v="61"/>
    <n v="61.01"/>
    <n v="61.18"/>
    <n v="45.42"/>
    <s v="05/03/2019"/>
    <x v="6"/>
    <n v="3"/>
    <n v="9"/>
    <s v="03-09"/>
    <n v="1"/>
    <x v="1"/>
  </r>
  <r>
    <d v="2019-03-10T00:00:00"/>
    <n v="65"/>
    <n v="62.05"/>
    <n v="62.17"/>
    <n v="46.77"/>
    <s v="05/03/2019"/>
    <x v="6"/>
    <n v="3"/>
    <n v="10"/>
    <s v="03-10"/>
    <n v="0"/>
    <x v="1"/>
  </r>
  <r>
    <d v="2019-03-11T00:00:00"/>
    <n v="89"/>
    <n v="61.86"/>
    <n v="62.24"/>
    <n v="49.28"/>
    <s v="05/03/2019"/>
    <x v="6"/>
    <n v="3"/>
    <n v="11"/>
    <s v="03-11"/>
    <n v="0"/>
    <x v="1"/>
  </r>
  <r>
    <d v="2019-03-12T00:00:00"/>
    <n v="77"/>
    <n v="59.82"/>
    <n v="60.44"/>
    <n v="47.26"/>
    <s v="12/03/2019"/>
    <x v="6"/>
    <n v="3"/>
    <n v="12"/>
    <s v="03-12"/>
    <n v="0"/>
    <x v="1"/>
  </r>
  <r>
    <d v="2019-03-13T00:00:00"/>
    <n v="71"/>
    <n v="61.1"/>
    <n v="62.31"/>
    <n v="54.57"/>
    <s v="12/03/2019"/>
    <x v="6"/>
    <n v="3"/>
    <n v="13"/>
    <s v="03-13"/>
    <n v="0"/>
    <x v="1"/>
  </r>
  <r>
    <d v="2019-03-14T00:00:00"/>
    <n v="83"/>
    <n v="61.52"/>
    <n v="61.68"/>
    <n v="47.32"/>
    <s v="12/03/2019"/>
    <x v="6"/>
    <n v="3"/>
    <n v="14"/>
    <s v="03-14"/>
    <n v="0"/>
    <x v="1"/>
  </r>
  <r>
    <d v="2019-03-15T00:00:00"/>
    <n v="85"/>
    <n v="62.2"/>
    <n v="62.75"/>
    <n v="53.52"/>
    <s v="12/03/2019"/>
    <x v="6"/>
    <n v="3"/>
    <n v="15"/>
    <s v="03-15"/>
    <n v="0"/>
    <x v="1"/>
  </r>
  <r>
    <d v="2019-03-16T00:00:00"/>
    <n v="64"/>
    <n v="62.15"/>
    <n v="62.31"/>
    <n v="48.05"/>
    <s v="12/03/2019"/>
    <x v="6"/>
    <n v="3"/>
    <n v="16"/>
    <s v="03-16"/>
    <n v="0"/>
    <x v="1"/>
  </r>
  <r>
    <d v="2019-03-17T00:00:00"/>
    <n v="76"/>
    <n v="63.02"/>
    <n v="63.04"/>
    <n v="40.31"/>
    <s v="12/03/2019"/>
    <x v="6"/>
    <n v="3"/>
    <n v="17"/>
    <s v="03-17"/>
    <n v="0"/>
    <x v="1"/>
  </r>
  <r>
    <d v="2019-03-18T00:00:00"/>
    <n v="95"/>
    <n v="63.2"/>
    <n v="67.36"/>
    <n v="65.25"/>
    <s v="12/03/2019"/>
    <x v="6"/>
    <n v="3"/>
    <n v="18"/>
    <s v="03-18"/>
    <n v="0"/>
    <x v="0"/>
  </r>
  <r>
    <d v="2019-03-19T00:00:00"/>
    <n v="81"/>
    <n v="62.13"/>
    <n v="62.8"/>
    <n v="54.34"/>
    <s v="19/03/2019"/>
    <x v="6"/>
    <n v="3"/>
    <n v="19"/>
    <s v="03-19"/>
    <n v="0"/>
    <x v="1"/>
  </r>
  <r>
    <d v="2019-03-20T00:00:00"/>
    <n v="87"/>
    <n v="61"/>
    <n v="61.38"/>
    <n v="48.01"/>
    <s v="19/03/2019"/>
    <x v="6"/>
    <n v="3"/>
    <n v="20"/>
    <s v="03-20"/>
    <n v="0"/>
    <x v="1"/>
  </r>
  <r>
    <d v="2019-03-21T00:00:00"/>
    <n v="89"/>
    <n v="62.09"/>
    <n v="62.34"/>
    <n v="48.12"/>
    <s v="19/03/2019"/>
    <x v="6"/>
    <n v="3"/>
    <n v="21"/>
    <s v="03-21"/>
    <n v="0"/>
    <x v="1"/>
  </r>
  <r>
    <d v="2019-03-22T00:00:00"/>
    <n v="85"/>
    <n v="62.16"/>
    <n v="62.33"/>
    <n v="47.83"/>
    <s v="19/03/2019"/>
    <x v="6"/>
    <n v="3"/>
    <n v="22"/>
    <s v="03-22"/>
    <n v="0"/>
    <x v="1"/>
  </r>
  <r>
    <d v="2019-03-23T00:00:00"/>
    <n v="60"/>
    <n v="61.04"/>
    <n v="61.4"/>
    <n v="50.12"/>
    <s v="19/03/2019"/>
    <x v="6"/>
    <n v="3"/>
    <n v="23"/>
    <s v="03-23"/>
    <n v="1"/>
    <x v="1"/>
  </r>
  <r>
    <d v="2019-03-24T00:00:00"/>
    <n v="62"/>
    <n v="61.9"/>
    <n v="61.9"/>
    <n v="33.1"/>
    <s v="19/03/2019"/>
    <x v="6"/>
    <n v="3"/>
    <n v="24"/>
    <s v="03-24"/>
    <n v="0"/>
    <x v="1"/>
  </r>
  <r>
    <d v="2019-03-25T00:00:00"/>
    <n v="76"/>
    <n v="62.22"/>
    <n v="63.93"/>
    <n v="52.65"/>
    <s v="19/03/2019"/>
    <x v="6"/>
    <n v="3"/>
    <n v="25"/>
    <s v="03-25"/>
    <n v="0"/>
    <x v="1"/>
  </r>
  <r>
    <d v="2019-03-26T00:00:00"/>
    <n v="90"/>
    <n v="63.61"/>
    <n v="66.66"/>
    <n v="55.54"/>
    <s v="26/03/2019"/>
    <x v="6"/>
    <n v="3"/>
    <n v="26"/>
    <s v="03-26"/>
    <n v="0"/>
    <x v="1"/>
  </r>
  <r>
    <d v="2019-03-27T00:00:00"/>
    <n v="83"/>
    <n v="60.64"/>
    <n v="73.8"/>
    <n v="63.74"/>
    <s v="26/03/2019"/>
    <x v="6"/>
    <n v="3"/>
    <n v="27"/>
    <s v="03-27"/>
    <n v="0"/>
    <x v="0"/>
  </r>
  <r>
    <d v="2019-03-28T00:00:00"/>
    <n v="78"/>
    <n v="60.81"/>
    <n v="61.11"/>
    <n v="47.78"/>
    <s v="26/03/2019"/>
    <x v="6"/>
    <n v="3"/>
    <n v="28"/>
    <s v="03-28"/>
    <n v="0"/>
    <x v="1"/>
  </r>
  <r>
    <d v="2019-03-29T00:00:00"/>
    <n v="86"/>
    <n v="62.09"/>
    <n v="62.38"/>
    <n v="50.24"/>
    <s v="26/03/2019"/>
    <x v="6"/>
    <n v="3"/>
    <n v="29"/>
    <s v="03-29"/>
    <n v="0"/>
    <x v="1"/>
  </r>
  <r>
    <d v="2019-03-30T00:00:00"/>
    <n v="61"/>
    <n v="61.19"/>
    <n v="61.94"/>
    <n v="53.78"/>
    <s v="26/03/2019"/>
    <x v="6"/>
    <n v="3"/>
    <n v="30"/>
    <s v="03-30"/>
    <n v="1"/>
    <x v="1"/>
  </r>
  <r>
    <d v="2019-03-31T00:00:00"/>
    <n v="75"/>
    <n v="61.82"/>
    <n v="62.03"/>
    <n v="48.66"/>
    <s v="26/03/2019"/>
    <x v="6"/>
    <n v="3"/>
    <n v="31"/>
    <s v="03-31"/>
    <n v="0"/>
    <x v="1"/>
  </r>
  <r>
    <d v="2019-04-01T00:00:00"/>
    <n v="91"/>
    <n v="62.13"/>
    <n v="62.26"/>
    <n v="45.75"/>
    <s v="26/03/2019"/>
    <x v="6"/>
    <n v="4"/>
    <n v="1"/>
    <s v="04-01"/>
    <n v="0"/>
    <x v="1"/>
  </r>
  <r>
    <d v="2019-04-02T00:00:00"/>
    <n v="84"/>
    <n v="61.34"/>
    <n v="61.51"/>
    <n v="47.21"/>
    <s v="02/04/2019"/>
    <x v="6"/>
    <n v="4"/>
    <n v="2"/>
    <s v="04-02"/>
    <n v="0"/>
    <x v="1"/>
  </r>
  <r>
    <d v="2019-04-03T00:00:00"/>
    <n v="79"/>
    <n v="61.32"/>
    <n v="61.45"/>
    <n v="44.83"/>
    <s v="02/04/2019"/>
    <x v="6"/>
    <n v="4"/>
    <n v="3"/>
    <s v="04-03"/>
    <n v="0"/>
    <x v="1"/>
  </r>
  <r>
    <d v="2019-04-04T00:00:00"/>
    <n v="114"/>
    <n v="62.91"/>
    <n v="63.24"/>
    <n v="51.11"/>
    <s v="02/04/2019"/>
    <x v="6"/>
    <n v="4"/>
    <n v="4"/>
    <s v="04-04"/>
    <n v="0"/>
    <x v="1"/>
  </r>
  <r>
    <d v="2019-04-05T00:00:00"/>
    <n v="88"/>
    <n v="62.6"/>
    <n v="62.95"/>
    <n v="51.16"/>
    <s v="02/04/2019"/>
    <x v="6"/>
    <n v="4"/>
    <n v="5"/>
    <s v="04-05"/>
    <n v="0"/>
    <x v="1"/>
  </r>
  <r>
    <d v="2019-04-06T00:00:00"/>
    <n v="62"/>
    <n v="61.24"/>
    <n v="61.57"/>
    <n v="48.89"/>
    <s v="02/04/2019"/>
    <x v="6"/>
    <n v="4"/>
    <n v="6"/>
    <s v="04-06"/>
    <n v="0"/>
    <x v="1"/>
  </r>
  <r>
    <d v="2019-04-07T00:00:00"/>
    <n v="78"/>
    <n v="62.72"/>
    <n v="62.81"/>
    <n v="45.91"/>
    <s v="02/04/2019"/>
    <x v="6"/>
    <n v="4"/>
    <n v="7"/>
    <s v="04-07"/>
    <n v="0"/>
    <x v="1"/>
  </r>
  <r>
    <d v="2019-04-08T00:00:00"/>
    <n v="80"/>
    <n v="63.96"/>
    <n v="65.319999999999993"/>
    <n v="55.58"/>
    <s v="02/04/2019"/>
    <x v="6"/>
    <n v="4"/>
    <n v="8"/>
    <s v="04-08"/>
    <n v="0"/>
    <x v="1"/>
  </r>
  <r>
    <d v="2019-04-09T00:00:00"/>
    <n v="90"/>
    <n v="62.77"/>
    <n v="63.37"/>
    <n v="54.45"/>
    <s v="09/04/2019"/>
    <x v="6"/>
    <n v="4"/>
    <n v="9"/>
    <s v="04-09"/>
    <n v="0"/>
    <x v="1"/>
  </r>
  <r>
    <d v="2019-04-10T00:00:00"/>
    <n v="77"/>
    <n v="61.96"/>
    <n v="62.44"/>
    <n v="52.24"/>
    <s v="09/04/2019"/>
    <x v="6"/>
    <n v="4"/>
    <n v="10"/>
    <s v="04-10"/>
    <n v="0"/>
    <x v="1"/>
  </r>
  <r>
    <d v="2019-04-11T00:00:00"/>
    <n v="91"/>
    <n v="62.91"/>
    <n v="63.57"/>
    <n v="51.22"/>
    <s v="09/04/2019"/>
    <x v="6"/>
    <n v="4"/>
    <n v="11"/>
    <s v="04-11"/>
    <n v="0"/>
    <x v="1"/>
  </r>
  <r>
    <d v="2019-04-12T00:00:00"/>
    <n v="92"/>
    <n v="62.68"/>
    <n v="62.92"/>
    <n v="49.86"/>
    <s v="09/04/2019"/>
    <x v="6"/>
    <n v="4"/>
    <n v="12"/>
    <s v="04-12"/>
    <n v="0"/>
    <x v="1"/>
  </r>
  <r>
    <d v="2019-04-13T00:00:00"/>
    <n v="77"/>
    <n v="62.08"/>
    <n v="62.11"/>
    <n v="40.590000000000003"/>
    <s v="09/04/2019"/>
    <x v="6"/>
    <n v="4"/>
    <n v="13"/>
    <s v="04-13"/>
    <n v="0"/>
    <x v="1"/>
  </r>
  <r>
    <d v="2019-04-14T00:00:00"/>
    <n v="83"/>
    <n v="62.66"/>
    <n v="62.71"/>
    <n v="39.21"/>
    <s v="09/04/2019"/>
    <x v="6"/>
    <n v="4"/>
    <n v="14"/>
    <s v="04-14"/>
    <n v="0"/>
    <x v="1"/>
  </r>
  <r>
    <d v="2019-04-15T00:00:00"/>
    <n v="79"/>
    <n v="61.82"/>
    <n v="62.05"/>
    <n v="49.22"/>
    <s v="09/04/2019"/>
    <x v="6"/>
    <n v="4"/>
    <n v="15"/>
    <s v="04-15"/>
    <n v="0"/>
    <x v="1"/>
  </r>
  <r>
    <d v="2019-04-16T00:00:00"/>
    <n v="97"/>
    <n v="62.32"/>
    <n v="62.43"/>
    <n v="46.62"/>
    <s v="16/04/2019"/>
    <x v="6"/>
    <n v="4"/>
    <n v="16"/>
    <s v="04-16"/>
    <n v="0"/>
    <x v="1"/>
  </r>
  <r>
    <d v="2019-04-17T00:00:00"/>
    <n v="80"/>
    <n v="61.78"/>
    <n v="62.14"/>
    <n v="51.17"/>
    <s v="16/04/2019"/>
    <x v="6"/>
    <n v="4"/>
    <n v="17"/>
    <s v="04-17"/>
    <n v="0"/>
    <x v="1"/>
  </r>
  <r>
    <d v="2019-04-18T00:00:00"/>
    <n v="93"/>
    <n v="61.5"/>
    <n v="61.84"/>
    <n v="50.55"/>
    <s v="16/04/2019"/>
    <x v="6"/>
    <n v="4"/>
    <n v="18"/>
    <s v="04-18"/>
    <n v="0"/>
    <x v="1"/>
  </r>
  <r>
    <d v="2019-04-19T00:00:00"/>
    <n v="102"/>
    <n v="62.79"/>
    <n v="62.85"/>
    <n v="42.42"/>
    <s v="16/04/2019"/>
    <x v="6"/>
    <n v="4"/>
    <n v="19"/>
    <s v="04-19"/>
    <n v="0"/>
    <x v="1"/>
  </r>
  <r>
    <d v="2019-04-20T00:00:00"/>
    <n v="83"/>
    <n v="62.45"/>
    <n v="62.55"/>
    <n v="45.06"/>
    <s v="16/04/2019"/>
    <x v="6"/>
    <n v="4"/>
    <n v="20"/>
    <s v="04-20"/>
    <n v="0"/>
    <x v="1"/>
  </r>
  <r>
    <d v="2019-04-21T00:00:00"/>
    <n v="79"/>
    <n v="61.78"/>
    <n v="61.78"/>
    <n v="0"/>
    <s v="16/04/2019"/>
    <x v="6"/>
    <n v="4"/>
    <n v="21"/>
    <s v="04-21"/>
    <n v="0"/>
    <x v="1"/>
  </r>
  <r>
    <d v="2019-04-22T00:00:00"/>
    <n v="77"/>
    <n v="61.27"/>
    <n v="61.27"/>
    <n v="34.65"/>
    <s v="16/04/2019"/>
    <x v="6"/>
    <n v="4"/>
    <n v="22"/>
    <s v="04-22"/>
    <n v="0"/>
    <x v="1"/>
  </r>
  <r>
    <d v="2019-04-23T00:00:00"/>
    <n v="95"/>
    <n v="63.26"/>
    <n v="63.29"/>
    <n v="41.2"/>
    <s v="23/04/2019"/>
    <x v="6"/>
    <n v="4"/>
    <n v="23"/>
    <s v="04-23"/>
    <n v="0"/>
    <x v="1"/>
  </r>
  <r>
    <d v="2019-04-24T00:00:00"/>
    <n v="91"/>
    <n v="61.73"/>
    <n v="61.83"/>
    <n v="44.84"/>
    <s v="23/04/2019"/>
    <x v="6"/>
    <n v="4"/>
    <n v="24"/>
    <s v="04-24"/>
    <n v="0"/>
    <x v="1"/>
  </r>
  <r>
    <d v="2019-04-25T00:00:00"/>
    <n v="90"/>
    <n v="62.52"/>
    <n v="63.12"/>
    <n v="54.21"/>
    <s v="23/04/2019"/>
    <x v="6"/>
    <n v="4"/>
    <n v="25"/>
    <s v="04-25"/>
    <n v="0"/>
    <x v="1"/>
  </r>
  <r>
    <d v="2019-04-26T00:00:00"/>
    <n v="96"/>
    <n v="62.66"/>
    <n v="62.77"/>
    <n v="46.77"/>
    <s v="23/04/2019"/>
    <x v="6"/>
    <n v="4"/>
    <n v="26"/>
    <s v="04-26"/>
    <n v="0"/>
    <x v="1"/>
  </r>
  <r>
    <d v="2019-04-27T00:00:00"/>
    <n v="78"/>
    <n v="61.25"/>
    <n v="61.32"/>
    <n v="38.380000000000003"/>
    <s v="23/04/2019"/>
    <x v="6"/>
    <n v="4"/>
    <n v="27"/>
    <s v="04-27"/>
    <n v="0"/>
    <x v="1"/>
  </r>
  <r>
    <d v="2019-04-28T00:00:00"/>
    <n v="75"/>
    <n v="62.67"/>
    <n v="62.71"/>
    <n v="42.32"/>
    <s v="23/04/2019"/>
    <x v="6"/>
    <n v="4"/>
    <n v="28"/>
    <s v="04-28"/>
    <n v="0"/>
    <x v="1"/>
  </r>
  <r>
    <d v="2019-04-29T00:00:00"/>
    <n v="98"/>
    <n v="63.8"/>
    <n v="64.040000000000006"/>
    <n v="51.35"/>
    <s v="23/04/2019"/>
    <x v="6"/>
    <n v="4"/>
    <n v="29"/>
    <s v="04-29"/>
    <n v="0"/>
    <x v="1"/>
  </r>
  <r>
    <d v="2019-04-30T00:00:00"/>
    <n v="105"/>
    <n v="62.96"/>
    <n v="63.05"/>
    <n v="46.04"/>
    <s v="30/04/2019"/>
    <x v="6"/>
    <n v="4"/>
    <n v="30"/>
    <s v="04-30"/>
    <n v="0"/>
    <x v="1"/>
  </r>
  <r>
    <d v="2019-05-01T00:00:00"/>
    <n v="88"/>
    <n v="61.95"/>
    <n v="61.96"/>
    <n v="36.450000000000003"/>
    <s v="30/04/2019"/>
    <x v="6"/>
    <n v="5"/>
    <n v="1"/>
    <s v="05-01"/>
    <n v="0"/>
    <x v="1"/>
  </r>
  <r>
    <d v="2019-05-02T00:00:00"/>
    <n v="98"/>
    <n v="61.99"/>
    <n v="62.15"/>
    <n v="47.77"/>
    <s v="30/04/2019"/>
    <x v="6"/>
    <n v="5"/>
    <n v="2"/>
    <s v="05-02"/>
    <n v="0"/>
    <x v="1"/>
  </r>
  <r>
    <d v="2019-05-03T00:00:00"/>
    <n v="103"/>
    <n v="63.18"/>
    <n v="63.43"/>
    <n v="50.89"/>
    <s v="30/04/2019"/>
    <x v="6"/>
    <n v="5"/>
    <n v="3"/>
    <s v="05-03"/>
    <n v="0"/>
    <x v="1"/>
  </r>
  <r>
    <d v="2019-05-04T00:00:00"/>
    <n v="82"/>
    <n v="62.78"/>
    <n v="62.79"/>
    <n v="35.35"/>
    <s v="30/04/2019"/>
    <x v="6"/>
    <n v="5"/>
    <n v="4"/>
    <s v="05-04"/>
    <n v="0"/>
    <x v="1"/>
  </r>
  <r>
    <d v="2019-05-05T00:00:00"/>
    <n v="89"/>
    <n v="63.39"/>
    <n v="64.11"/>
    <n v="55.61"/>
    <s v="30/04/2019"/>
    <x v="6"/>
    <n v="5"/>
    <n v="5"/>
    <s v="05-05"/>
    <n v="0"/>
    <x v="1"/>
  </r>
  <r>
    <d v="2019-05-06T00:00:00"/>
    <n v="95"/>
    <n v="63.19"/>
    <n v="63.65"/>
    <n v="52.68"/>
    <s v="30/04/2019"/>
    <x v="6"/>
    <n v="5"/>
    <n v="6"/>
    <s v="05-06"/>
    <n v="0"/>
    <x v="1"/>
  </r>
  <r>
    <d v="2019-05-07T00:00:00"/>
    <n v="90"/>
    <n v="62.37"/>
    <n v="62.55"/>
    <n v="48.75"/>
    <s v="07/05/2019"/>
    <x v="6"/>
    <n v="5"/>
    <n v="7"/>
    <s v="05-07"/>
    <n v="0"/>
    <x v="1"/>
  </r>
  <r>
    <d v="2019-05-08T00:00:00"/>
    <n v="90"/>
    <n v="62.3"/>
    <n v="62.57"/>
    <n v="48.96"/>
    <s v="07/05/2019"/>
    <x v="6"/>
    <n v="5"/>
    <n v="8"/>
    <s v="05-08"/>
    <n v="0"/>
    <x v="1"/>
  </r>
  <r>
    <d v="2019-05-09T00:00:00"/>
    <n v="93"/>
    <n v="62.62"/>
    <n v="62.83"/>
    <n v="49.59"/>
    <s v="07/05/2019"/>
    <x v="6"/>
    <n v="5"/>
    <n v="9"/>
    <s v="05-09"/>
    <n v="0"/>
    <x v="1"/>
  </r>
  <r>
    <d v="2019-05-10T00:00:00"/>
    <n v="93"/>
    <n v="62.57"/>
    <n v="63.81"/>
    <n v="50.94"/>
    <s v="07/05/2019"/>
    <x v="6"/>
    <n v="5"/>
    <n v="10"/>
    <s v="05-10"/>
    <n v="0"/>
    <x v="1"/>
  </r>
  <r>
    <d v="2019-05-11T00:00:00"/>
    <n v="98"/>
    <n v="65.819999999999993"/>
    <n v="65.92"/>
    <n v="48.9"/>
    <s v="07/05/2019"/>
    <x v="6"/>
    <n v="5"/>
    <n v="11"/>
    <s v="05-11"/>
    <n v="0"/>
    <x v="1"/>
  </r>
  <r>
    <d v="2019-05-12T00:00:00"/>
    <n v="106"/>
    <n v="67.25"/>
    <n v="67.83"/>
    <n v="56.02"/>
    <s v="07/05/2019"/>
    <x v="6"/>
    <n v="5"/>
    <n v="12"/>
    <s v="05-12"/>
    <n v="0"/>
    <x v="1"/>
  </r>
  <r>
    <d v="2019-05-13T00:00:00"/>
    <n v="108"/>
    <n v="66.819999999999993"/>
    <n v="68.67"/>
    <n v="59.12"/>
    <s v="07/05/2019"/>
    <x v="6"/>
    <n v="5"/>
    <n v="13"/>
    <s v="05-13"/>
    <n v="0"/>
    <x v="1"/>
  </r>
  <r>
    <d v="2019-05-14T00:00:00"/>
    <n v="82"/>
    <n v="61.12"/>
    <n v="61.38"/>
    <n v="47.24"/>
    <s v="14/05/2019"/>
    <x v="6"/>
    <n v="5"/>
    <n v="14"/>
    <s v="05-14"/>
    <n v="0"/>
    <x v="1"/>
  </r>
  <r>
    <d v="2019-05-15T00:00:00"/>
    <n v="97"/>
    <n v="63.25"/>
    <n v="63.59"/>
    <n v="52.02"/>
    <s v="14/05/2019"/>
    <x v="6"/>
    <n v="5"/>
    <n v="15"/>
    <s v="05-15"/>
    <n v="0"/>
    <x v="1"/>
  </r>
  <r>
    <d v="2019-05-16T00:00:00"/>
    <n v="98"/>
    <n v="62.55"/>
    <n v="62.98"/>
    <n v="52.43"/>
    <s v="14/05/2019"/>
    <x v="6"/>
    <n v="5"/>
    <n v="16"/>
    <s v="05-16"/>
    <n v="0"/>
    <x v="1"/>
  </r>
  <r>
    <d v="2019-05-17T00:00:00"/>
    <n v="92"/>
    <n v="61.66"/>
    <n v="61.71"/>
    <n v="42.36"/>
    <s v="14/05/2019"/>
    <x v="6"/>
    <n v="5"/>
    <n v="17"/>
    <s v="05-17"/>
    <n v="0"/>
    <x v="1"/>
  </r>
  <r>
    <d v="2019-05-18T00:00:00"/>
    <n v="98"/>
    <n v="64.260000000000005"/>
    <n v="64.56"/>
    <n v="52.78"/>
    <s v="14/05/2019"/>
    <x v="6"/>
    <n v="5"/>
    <n v="18"/>
    <s v="05-18"/>
    <n v="0"/>
    <x v="1"/>
  </r>
  <r>
    <d v="2019-05-19T00:00:00"/>
    <n v="89"/>
    <n v="62.96"/>
    <n v="63"/>
    <n v="36.5"/>
    <s v="14/05/2019"/>
    <x v="6"/>
    <n v="5"/>
    <n v="19"/>
    <s v="05-19"/>
    <n v="0"/>
    <x v="1"/>
  </r>
  <r>
    <d v="2019-05-20T00:00:00"/>
    <n v="97"/>
    <n v="63.76"/>
    <n v="64.349999999999994"/>
    <n v="55"/>
    <s v="14/05/2019"/>
    <x v="6"/>
    <n v="5"/>
    <n v="20"/>
    <s v="05-20"/>
    <n v="0"/>
    <x v="1"/>
  </r>
  <r>
    <d v="2019-05-21T00:00:00"/>
    <n v="62"/>
    <n v="61.83"/>
    <n v="62.3"/>
    <n v="52.02"/>
    <s v="21/05/2019"/>
    <x v="6"/>
    <n v="5"/>
    <n v="21"/>
    <s v="05-21"/>
    <n v="0"/>
    <x v="1"/>
  </r>
  <r>
    <d v="2019-05-22T00:00:00"/>
    <n v="90"/>
    <n v="62.32"/>
    <n v="62.46"/>
    <n v="46.74"/>
    <s v="21/05/2019"/>
    <x v="6"/>
    <n v="5"/>
    <n v="22"/>
    <s v="05-22"/>
    <n v="0"/>
    <x v="1"/>
  </r>
  <r>
    <d v="2019-05-23T00:00:00"/>
    <n v="85"/>
    <n v="62.29"/>
    <n v="62.81"/>
    <n v="46.62"/>
    <s v="21/05/2019"/>
    <x v="6"/>
    <n v="5"/>
    <n v="23"/>
    <s v="05-23"/>
    <n v="0"/>
    <x v="1"/>
  </r>
  <r>
    <d v="2019-05-24T00:00:00"/>
    <n v="96"/>
    <n v="62.82"/>
    <n v="63.04"/>
    <n v="49.39"/>
    <s v="21/05/2019"/>
    <x v="6"/>
    <n v="5"/>
    <n v="24"/>
    <s v="05-24"/>
    <n v="0"/>
    <x v="1"/>
  </r>
  <r>
    <d v="2019-05-25T00:00:00"/>
    <n v="106"/>
    <n v="65.52"/>
    <n v="65.52"/>
    <n v="35.020000000000003"/>
    <s v="21/05/2019"/>
    <x v="6"/>
    <n v="5"/>
    <n v="25"/>
    <s v="05-25"/>
    <n v="0"/>
    <x v="1"/>
  </r>
  <r>
    <d v="2019-05-26T00:00:00"/>
    <n v="92"/>
    <n v="64.28"/>
    <n v="64.290000000000006"/>
    <n v="36.68"/>
    <s v="21/05/2019"/>
    <x v="6"/>
    <n v="5"/>
    <n v="26"/>
    <s v="05-26"/>
    <n v="0"/>
    <x v="1"/>
  </r>
  <r>
    <d v="2019-05-27T00:00:00"/>
    <n v="111"/>
    <n v="63.93"/>
    <n v="64.13"/>
    <n v="49.73"/>
    <s v="21/05/2019"/>
    <x v="6"/>
    <n v="5"/>
    <n v="27"/>
    <s v="05-27"/>
    <n v="0"/>
    <x v="1"/>
  </r>
  <r>
    <d v="2019-05-28T00:00:00"/>
    <n v="96"/>
    <n v="65.099999999999994"/>
    <n v="65.260000000000005"/>
    <n v="50.64"/>
    <s v="28/05/2019"/>
    <x v="6"/>
    <n v="5"/>
    <n v="28"/>
    <s v="05-28"/>
    <n v="0"/>
    <x v="1"/>
  </r>
  <r>
    <d v="2019-05-29T00:00:00"/>
    <n v="117"/>
    <n v="67.2"/>
    <n v="67.290000000000006"/>
    <n v="50.21"/>
    <s v="28/05/2019"/>
    <x v="6"/>
    <n v="5"/>
    <n v="29"/>
    <s v="05-29"/>
    <n v="0"/>
    <x v="1"/>
  </r>
  <r>
    <d v="2019-05-30T00:00:00"/>
    <n v="102"/>
    <n v="62.45"/>
    <n v="62.64"/>
    <n v="46.99"/>
    <s v="28/05/2019"/>
    <x v="6"/>
    <n v="5"/>
    <n v="30"/>
    <s v="05-30"/>
    <n v="0"/>
    <x v="1"/>
  </r>
  <r>
    <d v="2019-05-31T00:00:00"/>
    <n v="104"/>
    <n v="62.51"/>
    <n v="62.56"/>
    <n v="43.4"/>
    <s v="28/05/2019"/>
    <x v="6"/>
    <n v="5"/>
    <n v="31"/>
    <s v="05-31"/>
    <n v="0"/>
    <x v="1"/>
  </r>
  <r>
    <d v="2019-06-01T00:00:00"/>
    <n v="82"/>
    <n v="62.5"/>
    <n v="62.5"/>
    <n v="0"/>
    <s v="28/05/2019"/>
    <x v="6"/>
    <n v="6"/>
    <n v="1"/>
    <s v="06-01"/>
    <n v="0"/>
    <x v="1"/>
  </r>
  <r>
    <d v="2019-06-02T00:00:00"/>
    <n v="93"/>
    <n v="62.3"/>
    <n v="62.6"/>
    <n v="50.6"/>
    <s v="28/05/2019"/>
    <x v="6"/>
    <n v="6"/>
    <n v="2"/>
    <s v="06-02"/>
    <n v="0"/>
    <x v="1"/>
  </r>
  <r>
    <d v="2019-06-03T00:00:00"/>
    <n v="98"/>
    <n v="62.7"/>
    <n v="62.8"/>
    <n v="45.6"/>
    <s v="28/05/2019"/>
    <x v="6"/>
    <n v="6"/>
    <n v="3"/>
    <s v="06-03"/>
    <n v="0"/>
    <x v="1"/>
  </r>
  <r>
    <d v="2019-06-04T00:00:00"/>
    <n v="88"/>
    <n v="62"/>
    <n v="62.1"/>
    <n v="46"/>
    <s v="04/06/2019"/>
    <x v="6"/>
    <n v="6"/>
    <n v="4"/>
    <s v="06-04"/>
    <n v="0"/>
    <x v="1"/>
  </r>
  <r>
    <d v="2019-06-05T00:00:00"/>
    <n v="90"/>
    <n v="61.6"/>
    <n v="61.8"/>
    <n v="47.2"/>
    <s v="04/06/2019"/>
    <x v="6"/>
    <n v="6"/>
    <n v="5"/>
    <s v="06-05"/>
    <n v="0"/>
    <x v="1"/>
  </r>
  <r>
    <d v="2019-06-06T00:00:00"/>
    <n v="115"/>
    <n v="63"/>
    <n v="63.1"/>
    <n v="47.8"/>
    <s v="04/06/2019"/>
    <x v="6"/>
    <n v="6"/>
    <n v="6"/>
    <s v="06-06"/>
    <n v="0"/>
    <x v="1"/>
  </r>
  <r>
    <d v="2019-06-07T00:00:00"/>
    <n v="99"/>
    <n v="62.1"/>
    <n v="62.1"/>
    <n v="42.8"/>
    <s v="04/06/2019"/>
    <x v="6"/>
    <n v="6"/>
    <n v="7"/>
    <s v="06-07"/>
    <n v="0"/>
    <x v="1"/>
  </r>
  <r>
    <d v="2019-06-08T00:00:00"/>
    <n v="89"/>
    <n v="63"/>
    <n v="63"/>
    <n v="0"/>
    <s v="04/06/2019"/>
    <x v="6"/>
    <n v="6"/>
    <n v="8"/>
    <s v="06-08"/>
    <n v="0"/>
    <x v="1"/>
  </r>
  <r>
    <d v="2019-06-09T00:00:00"/>
    <n v="94"/>
    <n v="62.7"/>
    <n v="62.7"/>
    <n v="0"/>
    <s v="04/06/2019"/>
    <x v="6"/>
    <n v="6"/>
    <n v="9"/>
    <s v="06-09"/>
    <n v="0"/>
    <x v="1"/>
  </r>
  <r>
    <d v="2019-06-10T00:00:00"/>
    <n v="104"/>
    <n v="63"/>
    <n v="63.1"/>
    <n v="42.4"/>
    <s v="04/06/2019"/>
    <x v="6"/>
    <n v="6"/>
    <n v="10"/>
    <s v="06-10"/>
    <n v="0"/>
    <x v="1"/>
  </r>
  <r>
    <d v="2019-06-11T00:00:00"/>
    <n v="94"/>
    <n v="62.2"/>
    <n v="62.4"/>
    <n v="50.3"/>
    <s v="11/06/2019"/>
    <x v="6"/>
    <n v="6"/>
    <n v="11"/>
    <s v="06-11"/>
    <n v="0"/>
    <x v="1"/>
  </r>
  <r>
    <d v="2019-06-12T00:00:00"/>
    <n v="108"/>
    <n v="62.2"/>
    <n v="62.2"/>
    <n v="39.1"/>
    <s v="11/06/2019"/>
    <x v="6"/>
    <n v="6"/>
    <n v="12"/>
    <s v="06-12"/>
    <n v="0"/>
    <x v="1"/>
  </r>
  <r>
    <d v="2019-06-13T00:00:00"/>
    <n v="105"/>
    <n v="62.6"/>
    <n v="62.7"/>
    <n v="48.4"/>
    <s v="11/06/2019"/>
    <x v="6"/>
    <n v="6"/>
    <n v="13"/>
    <s v="06-13"/>
    <n v="0"/>
    <x v="1"/>
  </r>
  <r>
    <d v="2019-06-14T00:00:00"/>
    <n v="102"/>
    <n v="62.5"/>
    <n v="62.6"/>
    <n v="33.799999999999997"/>
    <s v="11/06/2019"/>
    <x v="6"/>
    <n v="6"/>
    <n v="14"/>
    <s v="06-14"/>
    <n v="0"/>
    <x v="1"/>
  </r>
  <r>
    <d v="2019-06-15T00:00:00"/>
    <n v="84"/>
    <n v="62.1"/>
    <n v="62.1"/>
    <n v="41.8"/>
    <s v="11/06/2019"/>
    <x v="6"/>
    <n v="6"/>
    <n v="15"/>
    <s v="06-15"/>
    <n v="0"/>
    <x v="1"/>
  </r>
  <r>
    <d v="2019-06-16T00:00:00"/>
    <n v="99"/>
    <n v="62.3"/>
    <n v="62.5"/>
    <n v="48.6"/>
    <s v="11/06/2019"/>
    <x v="6"/>
    <n v="6"/>
    <n v="16"/>
    <s v="06-16"/>
    <n v="0"/>
    <x v="1"/>
  </r>
  <r>
    <d v="2019-06-17T00:00:00"/>
    <n v="104"/>
    <n v="62.6"/>
    <n v="62.7"/>
    <n v="47.9"/>
    <s v="11/06/2019"/>
    <x v="6"/>
    <n v="6"/>
    <n v="17"/>
    <s v="06-17"/>
    <n v="0"/>
    <x v="1"/>
  </r>
  <r>
    <d v="2019-06-18T00:00:00"/>
    <m/>
    <m/>
    <m/>
    <m/>
    <s v="18/06/2019"/>
    <x v="6"/>
    <n v="6"/>
    <n v="18"/>
    <s v="06-18"/>
    <s v="Null"/>
    <x v="2"/>
  </r>
  <r>
    <d v="2019-06-19T00:00:00"/>
    <n v="100"/>
    <n v="62.9"/>
    <n v="63"/>
    <n v="45"/>
    <s v="18/06/2019"/>
    <x v="6"/>
    <n v="6"/>
    <n v="19"/>
    <s v="06-19"/>
    <n v="0"/>
    <x v="1"/>
  </r>
  <r>
    <d v="2019-06-20T00:00:00"/>
    <n v="97"/>
    <n v="62.1"/>
    <n v="62.3"/>
    <n v="47.6"/>
    <s v="18/06/2019"/>
    <x v="6"/>
    <n v="6"/>
    <n v="20"/>
    <s v="06-20"/>
    <n v="0"/>
    <x v="1"/>
  </r>
  <r>
    <d v="2019-06-21T00:00:00"/>
    <n v="106"/>
    <n v="62.6"/>
    <n v="62.7"/>
    <n v="41.4"/>
    <s v="18/06/2019"/>
    <x v="6"/>
    <n v="6"/>
    <n v="21"/>
    <s v="06-21"/>
    <n v="0"/>
    <x v="1"/>
  </r>
  <r>
    <d v="2019-06-22T00:00:00"/>
    <n v="86"/>
    <n v="64.5"/>
    <n v="64.7"/>
    <n v="51.7"/>
    <s v="18/06/2019"/>
    <x v="6"/>
    <n v="6"/>
    <n v="22"/>
    <s v="06-22"/>
    <n v="0"/>
    <x v="1"/>
  </r>
  <r>
    <d v="2019-06-23T00:00:00"/>
    <n v="115"/>
    <n v="64.2"/>
    <n v="64.2"/>
    <n v="34.9"/>
    <s v="18/06/2019"/>
    <x v="6"/>
    <n v="6"/>
    <n v="23"/>
    <s v="06-23"/>
    <n v="0"/>
    <x v="1"/>
  </r>
  <r>
    <d v="2019-06-24T00:00:00"/>
    <n v="110"/>
    <n v="63.5"/>
    <n v="63.5"/>
    <n v="45.6"/>
    <s v="18/06/2019"/>
    <x v="6"/>
    <n v="6"/>
    <n v="24"/>
    <s v="06-24"/>
    <n v="0"/>
    <x v="1"/>
  </r>
  <r>
    <d v="2019-06-25T00:00:00"/>
    <n v="108"/>
    <n v="64"/>
    <n v="64"/>
    <n v="38.9"/>
    <s v="25/06/2019"/>
    <x v="6"/>
    <n v="6"/>
    <n v="25"/>
    <s v="06-25"/>
    <n v="0"/>
    <x v="1"/>
  </r>
  <r>
    <d v="2019-06-26T00:00:00"/>
    <n v="104"/>
    <n v="62.3"/>
    <n v="62.3"/>
    <n v="40"/>
    <s v="25/06/2019"/>
    <x v="6"/>
    <n v="6"/>
    <n v="26"/>
    <s v="06-26"/>
    <n v="0"/>
    <x v="1"/>
  </r>
  <r>
    <d v="2019-06-27T00:00:00"/>
    <n v="102"/>
    <n v="62.1"/>
    <n v="62.2"/>
    <n v="45"/>
    <s v="25/06/2019"/>
    <x v="6"/>
    <n v="6"/>
    <n v="27"/>
    <s v="06-27"/>
    <n v="0"/>
    <x v="1"/>
  </r>
  <r>
    <d v="2019-06-28T00:00:00"/>
    <n v="111"/>
    <n v="62.7"/>
    <n v="62.8"/>
    <n v="48.1"/>
    <s v="25/06/2019"/>
    <x v="6"/>
    <n v="6"/>
    <n v="28"/>
    <s v="06-28"/>
    <n v="0"/>
    <x v="1"/>
  </r>
  <r>
    <d v="2019-06-29T00:00:00"/>
    <n v="96"/>
    <n v="69.2"/>
    <n v="69.3"/>
    <n v="37.299999999999997"/>
    <s v="25/06/2019"/>
    <x v="6"/>
    <n v="6"/>
    <n v="29"/>
    <s v="06-29"/>
    <n v="0"/>
    <x v="1"/>
  </r>
  <r>
    <d v="2019-06-30T00:00:00"/>
    <n v="106"/>
    <n v="63"/>
    <n v="63"/>
    <n v="0"/>
    <s v="25/06/2019"/>
    <x v="6"/>
    <n v="6"/>
    <n v="30"/>
    <s v="06-30"/>
    <n v="0"/>
    <x v="1"/>
  </r>
  <r>
    <d v="2019-07-01T00:00:00"/>
    <n v="112"/>
    <n v="63.02"/>
    <n v="63.17"/>
    <n v="48.45"/>
    <s v="25/06/2019"/>
    <x v="6"/>
    <n v="7"/>
    <n v="1"/>
    <s v="07-01"/>
    <n v="0"/>
    <x v="1"/>
  </r>
  <r>
    <d v="2019-07-02T00:00:00"/>
    <n v="99"/>
    <n v="62.51"/>
    <n v="62.66"/>
    <n v="47.92"/>
    <s v="02/07/2019"/>
    <x v="6"/>
    <n v="7"/>
    <n v="2"/>
    <s v="07-02"/>
    <n v="0"/>
    <x v="1"/>
  </r>
  <r>
    <d v="2019-07-03T00:00:00"/>
    <n v="118"/>
    <n v="63.98"/>
    <n v="64.17"/>
    <n v="49.98"/>
    <s v="02/07/2019"/>
    <x v="6"/>
    <n v="7"/>
    <n v="3"/>
    <s v="07-03"/>
    <n v="0"/>
    <x v="1"/>
  </r>
  <r>
    <d v="2019-07-04T00:00:00"/>
    <n v="96"/>
    <n v="62.2"/>
    <n v="62.27"/>
    <n v="44.11"/>
    <s v="02/07/2019"/>
    <x v="6"/>
    <n v="7"/>
    <n v="4"/>
    <s v="07-04"/>
    <n v="0"/>
    <x v="1"/>
  </r>
  <r>
    <d v="2019-07-05T00:00:00"/>
    <n v="112"/>
    <n v="62.78"/>
    <n v="62.94"/>
    <n v="46.57"/>
    <s v="02/07/2019"/>
    <x v="6"/>
    <n v="7"/>
    <n v="5"/>
    <s v="07-05"/>
    <n v="0"/>
    <x v="1"/>
  </r>
  <r>
    <d v="2019-07-06T00:00:00"/>
    <n v="100"/>
    <n v="62.93"/>
    <n v="62.98"/>
    <n v="42.74"/>
    <s v="02/07/2019"/>
    <x v="6"/>
    <n v="7"/>
    <n v="6"/>
    <s v="07-06"/>
    <n v="0"/>
    <x v="1"/>
  </r>
  <r>
    <d v="2019-07-07T00:00:00"/>
    <n v="94"/>
    <n v="62.57"/>
    <n v="62.97"/>
    <n v="52.41"/>
    <s v="02/07/2019"/>
    <x v="6"/>
    <n v="7"/>
    <n v="7"/>
    <s v="07-07"/>
    <n v="0"/>
    <x v="1"/>
  </r>
  <r>
    <d v="2019-07-08T00:00:00"/>
    <n v="106"/>
    <n v="63.38"/>
    <n v="63.68"/>
    <n v="51.79"/>
    <s v="02/07/2019"/>
    <x v="6"/>
    <n v="7"/>
    <n v="8"/>
    <s v="07-08"/>
    <n v="0"/>
    <x v="1"/>
  </r>
  <r>
    <d v="2019-07-09T00:00:00"/>
    <n v="86"/>
    <n v="62.31"/>
    <n v="62.6"/>
    <n v="50.66"/>
    <s v="09/07/2019"/>
    <x v="6"/>
    <n v="7"/>
    <n v="9"/>
    <s v="07-09"/>
    <n v="0"/>
    <x v="1"/>
  </r>
  <r>
    <d v="2019-07-10T00:00:00"/>
    <n v="109"/>
    <n v="62.61"/>
    <n v="63.06"/>
    <n v="53.05"/>
    <s v="09/07/2019"/>
    <x v="6"/>
    <n v="7"/>
    <n v="10"/>
    <s v="07-10"/>
    <n v="0"/>
    <x v="1"/>
  </r>
  <r>
    <d v="2019-07-11T00:00:00"/>
    <n v="106"/>
    <n v="62.17"/>
    <n v="62.45"/>
    <n v="49.97"/>
    <s v="09/07/2019"/>
    <x v="6"/>
    <n v="7"/>
    <n v="11"/>
    <s v="07-11"/>
    <n v="0"/>
    <x v="1"/>
  </r>
  <r>
    <d v="2019-07-12T00:00:00"/>
    <n v="103"/>
    <n v="63.32"/>
    <n v="64.010000000000005"/>
    <n v="55.47"/>
    <s v="09/07/2019"/>
    <x v="6"/>
    <n v="7"/>
    <n v="12"/>
    <s v="07-12"/>
    <n v="0"/>
    <x v="1"/>
  </r>
  <r>
    <d v="2019-07-13T00:00:00"/>
    <n v="100"/>
    <n v="63.84"/>
    <n v="64.08"/>
    <n v="50.07"/>
    <s v="09/07/2019"/>
    <x v="6"/>
    <n v="7"/>
    <n v="13"/>
    <s v="07-13"/>
    <n v="0"/>
    <x v="1"/>
  </r>
  <r>
    <d v="2019-07-14T00:00:00"/>
    <n v="99"/>
    <n v="63.7"/>
    <n v="63.73"/>
    <n v="42.29"/>
    <s v="09/07/2019"/>
    <x v="6"/>
    <n v="7"/>
    <n v="14"/>
    <s v="07-14"/>
    <n v="0"/>
    <x v="1"/>
  </r>
  <r>
    <d v="2019-07-15T00:00:00"/>
    <n v="106"/>
    <n v="63.98"/>
    <n v="64.040000000000006"/>
    <n v="43.09"/>
    <s v="09/07/2019"/>
    <x v="6"/>
    <n v="7"/>
    <n v="15"/>
    <s v="07-15"/>
    <n v="0"/>
    <x v="1"/>
  </r>
  <r>
    <d v="2019-07-16T00:00:00"/>
    <n v="103"/>
    <n v="63.24"/>
    <n v="63.96"/>
    <n v="54.86"/>
    <s v="16/07/2019"/>
    <x v="6"/>
    <n v="7"/>
    <n v="16"/>
    <s v="07-16"/>
    <n v="0"/>
    <x v="1"/>
  </r>
  <r>
    <d v="2019-07-17T00:00:00"/>
    <n v="105"/>
    <n v="62.51"/>
    <n v="62.91"/>
    <n v="52.34"/>
    <s v="16/07/2019"/>
    <x v="6"/>
    <n v="7"/>
    <n v="17"/>
    <s v="07-17"/>
    <n v="0"/>
    <x v="1"/>
  </r>
  <r>
    <d v="2019-07-18T00:00:00"/>
    <n v="96"/>
    <n v="62.54"/>
    <n v="63.02"/>
    <n v="53.21"/>
    <s v="16/07/2019"/>
    <x v="6"/>
    <n v="7"/>
    <n v="18"/>
    <s v="07-18"/>
    <n v="0"/>
    <x v="1"/>
  </r>
  <r>
    <d v="2019-07-19T00:00:00"/>
    <n v="107"/>
    <n v="63.39"/>
    <n v="64.13"/>
    <n v="56.06"/>
    <s v="16/07/2019"/>
    <x v="6"/>
    <n v="7"/>
    <n v="19"/>
    <s v="07-19"/>
    <n v="0"/>
    <x v="1"/>
  </r>
  <r>
    <d v="2019-07-20T00:00:00"/>
    <n v="84"/>
    <n v="61.9"/>
    <n v="62.48"/>
    <n v="52.98"/>
    <s v="16/07/2019"/>
    <x v="6"/>
    <n v="7"/>
    <n v="20"/>
    <s v="07-20"/>
    <n v="0"/>
    <x v="1"/>
  </r>
  <r>
    <d v="2019-07-21T00:00:00"/>
    <n v="95"/>
    <n v="63.25"/>
    <n v="63.33"/>
    <n v="45.84"/>
    <s v="16/07/2019"/>
    <x v="6"/>
    <n v="7"/>
    <n v="21"/>
    <s v="07-21"/>
    <n v="0"/>
    <x v="1"/>
  </r>
  <r>
    <d v="2019-07-22T00:00:00"/>
    <n v="101"/>
    <n v="63.13"/>
    <n v="63.93"/>
    <n v="56"/>
    <s v="16/07/2019"/>
    <x v="6"/>
    <n v="7"/>
    <n v="22"/>
    <s v="07-22"/>
    <n v="0"/>
    <x v="1"/>
  </r>
  <r>
    <d v="2019-07-23T00:00:00"/>
    <n v="102"/>
    <n v="62.27"/>
    <n v="63.11"/>
    <n v="55.57"/>
    <s v="23/07/2019"/>
    <x v="6"/>
    <n v="7"/>
    <n v="23"/>
    <s v="07-23"/>
    <n v="0"/>
    <x v="1"/>
  </r>
  <r>
    <d v="2019-07-24T00:00:00"/>
    <n v="105"/>
    <n v="62.54"/>
    <n v="62.94"/>
    <n v="52.2"/>
    <s v="23/07/2019"/>
    <x v="6"/>
    <n v="7"/>
    <n v="24"/>
    <s v="07-24"/>
    <n v="0"/>
    <x v="1"/>
  </r>
  <r>
    <d v="2019-07-25T00:00:00"/>
    <n v="99"/>
    <n v="63.02"/>
    <n v="63.25"/>
    <n v="50.36"/>
    <s v="23/07/2019"/>
    <x v="6"/>
    <n v="7"/>
    <n v="25"/>
    <s v="07-25"/>
    <n v="0"/>
    <x v="1"/>
  </r>
  <r>
    <d v="2019-07-26T00:00:00"/>
    <n v="97"/>
    <n v="62.33"/>
    <n v="62.48"/>
    <n v="47.79"/>
    <s v="23/07/2019"/>
    <x v="6"/>
    <n v="7"/>
    <n v="26"/>
    <s v="07-26"/>
    <n v="0"/>
    <x v="1"/>
  </r>
  <r>
    <d v="2019-07-27T00:00:00"/>
    <n v="93"/>
    <n v="62.93"/>
    <n v="63.18"/>
    <n v="50.41"/>
    <s v="23/07/2019"/>
    <x v="6"/>
    <n v="7"/>
    <n v="27"/>
    <s v="07-27"/>
    <n v="0"/>
    <x v="1"/>
  </r>
  <r>
    <d v="2019-07-28T00:00:00"/>
    <n v="122"/>
    <n v="63.79"/>
    <n v="63.91"/>
    <n v="43.43"/>
    <s v="23/07/2019"/>
    <x v="6"/>
    <n v="7"/>
    <n v="28"/>
    <s v="07-28"/>
    <n v="0"/>
    <x v="1"/>
  </r>
  <r>
    <d v="2019-07-29T00:00:00"/>
    <n v="104"/>
    <n v="63"/>
    <n v="64.260000000000005"/>
    <n v="55.74"/>
    <s v="23/07/2019"/>
    <x v="6"/>
    <n v="7"/>
    <n v="29"/>
    <s v="07-29"/>
    <n v="0"/>
    <x v="1"/>
  </r>
  <r>
    <d v="2019-07-30T00:00:00"/>
    <n v="100"/>
    <n v="63.32"/>
    <n v="63.46"/>
    <n v="48.59"/>
    <s v="30/07/2019"/>
    <x v="6"/>
    <n v="7"/>
    <n v="30"/>
    <s v="07-30"/>
    <n v="0"/>
    <x v="1"/>
  </r>
  <r>
    <d v="2019-07-31T00:00:00"/>
    <n v="89"/>
    <n v="61.38"/>
    <n v="61.6"/>
    <n v="48.44"/>
    <s v="30/07/2019"/>
    <x v="6"/>
    <n v="7"/>
    <n v="31"/>
    <s v="07-31"/>
    <n v="0"/>
    <x v="1"/>
  </r>
  <r>
    <d v="2019-08-01T00:00:00"/>
    <n v="97"/>
    <n v="62.64"/>
    <n v="62.77"/>
    <n v="46.66"/>
    <s v="30/07/2019"/>
    <x v="6"/>
    <n v="8"/>
    <n v="1"/>
    <s v="08-01"/>
    <n v="0"/>
    <x v="1"/>
  </r>
  <r>
    <d v="2019-08-02T00:00:00"/>
    <n v="101"/>
    <n v="63.43"/>
    <n v="63.65"/>
    <n v="49.22"/>
    <s v="30/07/2019"/>
    <x v="6"/>
    <n v="8"/>
    <n v="2"/>
    <s v="08-02"/>
    <n v="0"/>
    <x v="1"/>
  </r>
  <r>
    <d v="2019-08-03T00:00:00"/>
    <n v="92"/>
    <n v="62.76"/>
    <n v="62.8"/>
    <n v="32.04"/>
    <s v="30/07/2019"/>
    <x v="6"/>
    <n v="8"/>
    <n v="3"/>
    <s v="08-03"/>
    <n v="0"/>
    <x v="1"/>
  </r>
  <r>
    <d v="2019-08-04T00:00:00"/>
    <n v="98"/>
    <n v="62.82"/>
    <n v="62.87"/>
    <n v="43.92"/>
    <s v="30/07/2019"/>
    <x v="6"/>
    <n v="8"/>
    <n v="4"/>
    <s v="08-04"/>
    <n v="0"/>
    <x v="1"/>
  </r>
  <r>
    <d v="2019-08-05T00:00:00"/>
    <n v="96"/>
    <n v="63.23"/>
    <n v="63.3"/>
    <n v="45.13"/>
    <s v="30/07/2019"/>
    <x v="6"/>
    <n v="8"/>
    <n v="5"/>
    <s v="08-05"/>
    <n v="0"/>
    <x v="1"/>
  </r>
  <r>
    <d v="2019-08-06T00:00:00"/>
    <n v="95"/>
    <n v="62.38"/>
    <n v="62.41"/>
    <n v="41.75"/>
    <s v="06/08/2019"/>
    <x v="6"/>
    <n v="8"/>
    <n v="6"/>
    <s v="08-06"/>
    <n v="0"/>
    <x v="1"/>
  </r>
  <r>
    <d v="2019-08-07T00:00:00"/>
    <n v="98"/>
    <n v="64.59"/>
    <n v="64.59"/>
    <n v="30.31"/>
    <s v="06/08/2019"/>
    <x v="6"/>
    <n v="8"/>
    <n v="7"/>
    <s v="08-07"/>
    <n v="0"/>
    <x v="1"/>
  </r>
  <r>
    <d v="2019-08-08T00:00:00"/>
    <n v="84"/>
    <n v="64.3"/>
    <n v="64.48"/>
    <n v="50.64"/>
    <s v="06/08/2019"/>
    <x v="6"/>
    <n v="8"/>
    <n v="8"/>
    <s v="08-08"/>
    <n v="0"/>
    <x v="1"/>
  </r>
  <r>
    <d v="2019-08-09T00:00:00"/>
    <n v="91"/>
    <n v="62.93"/>
    <n v="62.95"/>
    <n v="39.01"/>
    <s v="06/08/2019"/>
    <x v="6"/>
    <n v="8"/>
    <n v="9"/>
    <s v="08-09"/>
    <n v="0"/>
    <x v="1"/>
  </r>
  <r>
    <d v="2019-08-10T00:00:00"/>
    <n v="88"/>
    <n v="63.27"/>
    <n v="63.27"/>
    <n v="32.159999999999997"/>
    <s v="06/08/2019"/>
    <x v="6"/>
    <n v="8"/>
    <n v="10"/>
    <s v="08-10"/>
    <n v="0"/>
    <x v="1"/>
  </r>
  <r>
    <d v="2019-08-11T00:00:00"/>
    <n v="94"/>
    <n v="63.55"/>
    <n v="63.6"/>
    <n v="42.71"/>
    <s v="06/08/2019"/>
    <x v="6"/>
    <n v="8"/>
    <n v="11"/>
    <s v="08-11"/>
    <n v="0"/>
    <x v="1"/>
  </r>
  <r>
    <d v="2019-08-12T00:00:00"/>
    <n v="94"/>
    <n v="62.95"/>
    <n v="62.96"/>
    <n v="34.96"/>
    <s v="06/08/2019"/>
    <x v="6"/>
    <n v="8"/>
    <n v="12"/>
    <s v="08-12"/>
    <n v="0"/>
    <x v="1"/>
  </r>
  <r>
    <d v="2019-08-13T00:00:00"/>
    <n v="90"/>
    <n v="62.65"/>
    <n v="62.68"/>
    <n v="40.869999999999997"/>
    <s v="13/08/2019"/>
    <x v="6"/>
    <n v="8"/>
    <n v="13"/>
    <s v="08-13"/>
    <n v="0"/>
    <x v="1"/>
  </r>
  <r>
    <d v="2019-08-14T00:00:00"/>
    <n v="93"/>
    <n v="62.95"/>
    <n v="62.97"/>
    <n v="39.19"/>
    <s v="13/08/2019"/>
    <x v="6"/>
    <n v="8"/>
    <n v="14"/>
    <s v="08-14"/>
    <n v="0"/>
    <x v="1"/>
  </r>
  <r>
    <d v="2019-08-15T00:00:00"/>
    <n v="83"/>
    <n v="61.68"/>
    <n v="61.69"/>
    <n v="35.06"/>
    <s v="13/08/2019"/>
    <x v="6"/>
    <n v="8"/>
    <n v="15"/>
    <s v="08-15"/>
    <n v="0"/>
    <x v="1"/>
  </r>
  <r>
    <d v="2019-08-16T00:00:00"/>
    <n v="89"/>
    <n v="62.52"/>
    <n v="62.57"/>
    <n v="39.54"/>
    <s v="13/08/2019"/>
    <x v="6"/>
    <n v="8"/>
    <n v="16"/>
    <s v="08-16"/>
    <n v="0"/>
    <x v="1"/>
  </r>
  <r>
    <d v="2019-08-17T00:00:00"/>
    <n v="93"/>
    <n v="63.03"/>
    <n v="63.04"/>
    <n v="35.409999999999997"/>
    <s v="13/08/2019"/>
    <x v="6"/>
    <n v="8"/>
    <n v="17"/>
    <s v="08-17"/>
    <n v="0"/>
    <x v="1"/>
  </r>
  <r>
    <d v="2019-08-18T00:00:00"/>
    <n v="94"/>
    <n v="63.28"/>
    <n v="63.28"/>
    <n v="0"/>
    <s v="13/08/2019"/>
    <x v="6"/>
    <n v="8"/>
    <n v="18"/>
    <s v="08-18"/>
    <n v="0"/>
    <x v="1"/>
  </r>
  <r>
    <d v="2019-08-19T00:00:00"/>
    <n v="92"/>
    <n v="63.07"/>
    <n v="63.27"/>
    <n v="49.73"/>
    <s v="13/08/2019"/>
    <x v="6"/>
    <n v="8"/>
    <n v="19"/>
    <s v="08-19"/>
    <n v="0"/>
    <x v="1"/>
  </r>
  <r>
    <d v="2019-08-20T00:00:00"/>
    <n v="81"/>
    <n v="62.06"/>
    <n v="62.07"/>
    <n v="35.33"/>
    <s v="20/08/2019"/>
    <x v="6"/>
    <n v="8"/>
    <n v="20"/>
    <s v="08-20"/>
    <n v="0"/>
    <x v="1"/>
  </r>
  <r>
    <d v="2019-08-21T00:00:00"/>
    <n v="83"/>
    <n v="61.38"/>
    <n v="61.45"/>
    <n v="42.9"/>
    <s v="20/08/2019"/>
    <x v="6"/>
    <n v="8"/>
    <n v="21"/>
    <s v="08-21"/>
    <n v="0"/>
    <x v="1"/>
  </r>
  <r>
    <d v="2019-08-22T00:00:00"/>
    <n v="80"/>
    <n v="62.16"/>
    <n v="62.18"/>
    <n v="38.81"/>
    <s v="20/08/2019"/>
    <x v="6"/>
    <n v="8"/>
    <n v="22"/>
    <s v="08-22"/>
    <n v="0"/>
    <x v="1"/>
  </r>
  <r>
    <d v="2019-08-23T00:00:00"/>
    <m/>
    <m/>
    <m/>
    <m/>
    <s v="20/08/2019"/>
    <x v="6"/>
    <n v="8"/>
    <n v="23"/>
    <s v="08-23"/>
    <s v="Null"/>
    <x v="2"/>
  </r>
  <r>
    <d v="2019-08-24T00:00:00"/>
    <m/>
    <m/>
    <m/>
    <m/>
    <s v="20/08/2019"/>
    <x v="6"/>
    <n v="8"/>
    <n v="24"/>
    <s v="08-24"/>
    <s v="Null"/>
    <x v="2"/>
  </r>
  <r>
    <d v="2019-08-25T00:00:00"/>
    <m/>
    <m/>
    <m/>
    <m/>
    <s v="20/08/2019"/>
    <x v="6"/>
    <n v="8"/>
    <n v="25"/>
    <s v="08-25"/>
    <s v="Null"/>
    <x v="2"/>
  </r>
  <r>
    <d v="2019-08-26T00:00:00"/>
    <m/>
    <m/>
    <m/>
    <m/>
    <s v="20/08/2019"/>
    <x v="6"/>
    <n v="8"/>
    <n v="26"/>
    <s v="08-26"/>
    <s v="Null"/>
    <x v="2"/>
  </r>
  <r>
    <d v="2019-08-27T00:00:00"/>
    <m/>
    <m/>
    <m/>
    <m/>
    <s v="27/08/2019"/>
    <x v="6"/>
    <n v="8"/>
    <n v="27"/>
    <s v="08-27"/>
    <s v="Null"/>
    <x v="2"/>
  </r>
  <r>
    <d v="2019-08-28T00:00:00"/>
    <n v="72"/>
    <n v="60.92"/>
    <n v="61.35"/>
    <n v="51.06"/>
    <s v="27/08/2019"/>
    <x v="6"/>
    <n v="8"/>
    <n v="28"/>
    <s v="08-28"/>
    <n v="0"/>
    <x v="1"/>
  </r>
  <r>
    <d v="2019-08-29T00:00:00"/>
    <n v="88"/>
    <n v="62.19"/>
    <n v="62.38"/>
    <n v="48.61"/>
    <s v="27/08/2019"/>
    <x v="6"/>
    <n v="8"/>
    <n v="29"/>
    <s v="08-29"/>
    <n v="0"/>
    <x v="1"/>
  </r>
  <r>
    <d v="2019-08-30T00:00:00"/>
    <n v="89"/>
    <n v="61.92"/>
    <n v="61.94"/>
    <n v="39.01"/>
    <s v="27/08/2019"/>
    <x v="6"/>
    <n v="8"/>
    <n v="30"/>
    <s v="08-30"/>
    <n v="0"/>
    <x v="1"/>
  </r>
  <r>
    <d v="2019-08-31T00:00:00"/>
    <n v="97"/>
    <n v="62.31"/>
    <n v="62.48"/>
    <n v="43.68"/>
    <s v="27/08/2019"/>
    <x v="6"/>
    <n v="8"/>
    <n v="31"/>
    <s v="08-31"/>
    <n v="0"/>
    <x v="1"/>
  </r>
  <r>
    <d v="2019-09-01T00:00:00"/>
    <n v="89"/>
    <n v="61.44"/>
    <n v="61.66"/>
    <n v="48.6"/>
    <s v="27/08/2019"/>
    <x v="6"/>
    <n v="9"/>
    <n v="1"/>
    <s v="09-01"/>
    <n v="0"/>
    <x v="1"/>
  </r>
  <r>
    <d v="2019-09-02T00:00:00"/>
    <n v="110"/>
    <n v="62.77"/>
    <n v="62.82"/>
    <n v="43.1"/>
    <s v="27/08/2019"/>
    <x v="6"/>
    <n v="9"/>
    <n v="2"/>
    <s v="09-02"/>
    <n v="0"/>
    <x v="1"/>
  </r>
  <r>
    <d v="2019-09-03T00:00:00"/>
    <n v="101"/>
    <n v="61.5"/>
    <n v="61.5"/>
    <n v="0"/>
    <s v="03/09/2019"/>
    <x v="6"/>
    <n v="9"/>
    <n v="3"/>
    <s v="09-03"/>
    <n v="0"/>
    <x v="1"/>
  </r>
  <r>
    <d v="2019-09-04T00:00:00"/>
    <n v="112"/>
    <n v="62.11"/>
    <n v="62.12"/>
    <n v="34.17"/>
    <s v="03/09/2019"/>
    <x v="6"/>
    <n v="9"/>
    <n v="4"/>
    <s v="09-04"/>
    <n v="0"/>
    <x v="1"/>
  </r>
  <r>
    <d v="2019-09-05T00:00:00"/>
    <n v="105"/>
    <n v="61.34"/>
    <n v="61.34"/>
    <n v="0"/>
    <s v="03/09/2019"/>
    <x v="6"/>
    <n v="9"/>
    <n v="5"/>
    <s v="09-05"/>
    <n v="0"/>
    <x v="1"/>
  </r>
  <r>
    <d v="2019-09-06T00:00:00"/>
    <n v="106"/>
    <n v="65.19"/>
    <n v="66.430000000000007"/>
    <n v="60.35"/>
    <s v="03/09/2019"/>
    <x v="6"/>
    <n v="9"/>
    <n v="6"/>
    <s v="09-06"/>
    <n v="0"/>
    <x v="1"/>
  </r>
  <r>
    <d v="2019-09-07T00:00:00"/>
    <n v="105"/>
    <n v="62.96"/>
    <n v="62.97"/>
    <n v="36.78"/>
    <s v="03/09/2019"/>
    <x v="6"/>
    <n v="9"/>
    <n v="7"/>
    <s v="09-07"/>
    <n v="0"/>
    <x v="1"/>
  </r>
  <r>
    <d v="2019-09-08T00:00:00"/>
    <n v="105"/>
    <n v="62.68"/>
    <n v="62.69"/>
    <n v="33.9"/>
    <s v="03/09/2019"/>
    <x v="6"/>
    <n v="9"/>
    <n v="8"/>
    <s v="09-08"/>
    <n v="0"/>
    <x v="1"/>
  </r>
  <r>
    <d v="2019-09-09T00:00:00"/>
    <n v="115"/>
    <n v="64.48"/>
    <n v="64.55"/>
    <n v="45.28"/>
    <s v="03/09/2019"/>
    <x v="6"/>
    <n v="9"/>
    <n v="9"/>
    <s v="09-09"/>
    <n v="0"/>
    <x v="1"/>
  </r>
  <r>
    <d v="2019-09-10T00:00:00"/>
    <n v="99"/>
    <n v="62.21"/>
    <n v="62.25"/>
    <n v="41.55"/>
    <s v="10/09/2019"/>
    <x v="6"/>
    <n v="9"/>
    <n v="10"/>
    <s v="09-10"/>
    <n v="0"/>
    <x v="1"/>
  </r>
  <r>
    <d v="2019-09-11T00:00:00"/>
    <n v="101"/>
    <n v="62.03"/>
    <n v="63.45"/>
    <n v="57.91"/>
    <s v="10/09/2019"/>
    <x v="6"/>
    <n v="9"/>
    <n v="11"/>
    <s v="09-11"/>
    <n v="0"/>
    <x v="1"/>
  </r>
  <r>
    <d v="2019-09-12T00:00:00"/>
    <n v="104"/>
    <n v="61.93"/>
    <n v="61.96"/>
    <n v="39.81"/>
    <s v="10/09/2019"/>
    <x v="6"/>
    <n v="9"/>
    <n v="12"/>
    <s v="09-12"/>
    <n v="0"/>
    <x v="1"/>
  </r>
  <r>
    <d v="2019-09-13T00:00:00"/>
    <n v="104"/>
    <n v="62.71"/>
    <n v="62.73"/>
    <n v="39.56"/>
    <s v="10/09/2019"/>
    <x v="6"/>
    <n v="9"/>
    <n v="13"/>
    <s v="09-13"/>
    <n v="0"/>
    <x v="1"/>
  </r>
  <r>
    <d v="2019-09-14T00:00:00"/>
    <n v="95"/>
    <n v="62.84"/>
    <n v="62.89"/>
    <n v="43.34"/>
    <s v="10/09/2019"/>
    <x v="6"/>
    <n v="9"/>
    <n v="14"/>
    <s v="09-14"/>
    <n v="0"/>
    <x v="1"/>
  </r>
  <r>
    <d v="2019-09-15T00:00:00"/>
    <n v="108"/>
    <n v="62.84"/>
    <n v="62.85"/>
    <n v="27.94"/>
    <s v="10/09/2019"/>
    <x v="6"/>
    <n v="9"/>
    <n v="15"/>
    <s v="09-15"/>
    <n v="0"/>
    <x v="1"/>
  </r>
  <r>
    <d v="2019-09-16T00:00:00"/>
    <n v="102"/>
    <n v="63.12"/>
    <n v="63.13"/>
    <n v="38.15"/>
    <s v="10/09/2019"/>
    <x v="6"/>
    <n v="9"/>
    <n v="16"/>
    <s v="09-16"/>
    <n v="0"/>
    <x v="1"/>
  </r>
  <r>
    <d v="2019-09-17T00:00:00"/>
    <n v="104"/>
    <n v="62.41"/>
    <n v="62.43"/>
    <n v="38.81"/>
    <s v="17/09/2019"/>
    <x v="6"/>
    <n v="9"/>
    <n v="17"/>
    <s v="09-17"/>
    <n v="0"/>
    <x v="1"/>
  </r>
  <r>
    <d v="2019-09-18T00:00:00"/>
    <n v="92"/>
    <n v="62.32"/>
    <n v="62.34"/>
    <n v="39.32"/>
    <s v="17/09/2019"/>
    <x v="6"/>
    <n v="9"/>
    <n v="18"/>
    <s v="09-18"/>
    <n v="0"/>
    <x v="1"/>
  </r>
  <r>
    <d v="2019-09-19T00:00:00"/>
    <n v="101"/>
    <n v="63.12"/>
    <n v="63.19"/>
    <n v="45.42"/>
    <s v="17/09/2019"/>
    <x v="6"/>
    <n v="9"/>
    <n v="19"/>
    <s v="09-19"/>
    <n v="0"/>
    <x v="1"/>
  </r>
  <r>
    <d v="2019-09-20T00:00:00"/>
    <n v="102"/>
    <n v="62.33"/>
    <n v="62.39"/>
    <n v="43.15"/>
    <s v="17/09/2019"/>
    <x v="6"/>
    <n v="9"/>
    <n v="20"/>
    <s v="09-20"/>
    <n v="0"/>
    <x v="1"/>
  </r>
  <r>
    <d v="2019-09-21T00:00:00"/>
    <n v="92"/>
    <n v="62.34"/>
    <n v="62.46"/>
    <n v="46.84"/>
    <s v="17/09/2019"/>
    <x v="6"/>
    <n v="9"/>
    <n v="21"/>
    <s v="09-21"/>
    <n v="0"/>
    <x v="1"/>
  </r>
  <r>
    <d v="2019-09-22T00:00:00"/>
    <n v="115"/>
    <n v="63.8"/>
    <n v="63.94"/>
    <n v="49.15"/>
    <s v="17/09/2019"/>
    <x v="6"/>
    <n v="9"/>
    <n v="22"/>
    <s v="09-22"/>
    <n v="0"/>
    <x v="1"/>
  </r>
  <r>
    <d v="2019-09-23T00:00:00"/>
    <n v="110"/>
    <n v="64.39"/>
    <n v="64.680000000000007"/>
    <n v="52.84"/>
    <s v="17/09/2019"/>
    <x v="6"/>
    <n v="9"/>
    <n v="23"/>
    <s v="09-23"/>
    <n v="0"/>
    <x v="1"/>
  </r>
  <r>
    <d v="2019-09-24T00:00:00"/>
    <n v="101"/>
    <n v="63.19"/>
    <n v="63.32"/>
    <n v="47.78"/>
    <s v="24/09/2019"/>
    <x v="6"/>
    <n v="9"/>
    <n v="24"/>
    <s v="09-24"/>
    <n v="0"/>
    <x v="1"/>
  </r>
  <r>
    <d v="2019-09-25T00:00:00"/>
    <n v="106"/>
    <n v="63.12"/>
    <n v="63.31"/>
    <n v="43.45"/>
    <s v="24/09/2019"/>
    <x v="6"/>
    <n v="9"/>
    <n v="25"/>
    <s v="09-25"/>
    <n v="0"/>
    <x v="1"/>
  </r>
  <r>
    <d v="2019-09-26T00:00:00"/>
    <n v="90"/>
    <n v="62.44"/>
    <n v="65.180000000000007"/>
    <n v="56.14"/>
    <s v="24/09/2019"/>
    <x v="6"/>
    <n v="9"/>
    <n v="26"/>
    <s v="09-26"/>
    <n v="0"/>
    <x v="1"/>
  </r>
  <r>
    <d v="2019-09-27T00:00:00"/>
    <n v="105"/>
    <n v="63.85"/>
    <n v="64.17"/>
    <n v="45.55"/>
    <s v="24/09/2019"/>
    <x v="6"/>
    <n v="9"/>
    <n v="27"/>
    <s v="09-27"/>
    <n v="0"/>
    <x v="1"/>
  </r>
  <r>
    <d v="2019-09-28T00:00:00"/>
    <n v="96"/>
    <n v="63.32"/>
    <n v="63.41"/>
    <n v="42.5"/>
    <s v="24/09/2019"/>
    <x v="6"/>
    <n v="9"/>
    <n v="28"/>
    <s v="09-28"/>
    <n v="0"/>
    <x v="1"/>
  </r>
  <r>
    <d v="2019-09-29T00:00:00"/>
    <n v="108"/>
    <n v="63.13"/>
    <n v="63.13"/>
    <n v="0"/>
    <s v="24/09/2019"/>
    <x v="6"/>
    <n v="9"/>
    <n v="29"/>
    <s v="09-29"/>
    <n v="0"/>
    <x v="1"/>
  </r>
  <r>
    <d v="2019-09-30T00:00:00"/>
    <n v="95"/>
    <n v="62.77"/>
    <n v="62.78"/>
    <n v="36.299999999999997"/>
    <s v="24/09/2019"/>
    <x v="6"/>
    <n v="9"/>
    <n v="30"/>
    <s v="09-30"/>
    <n v="0"/>
    <x v="1"/>
  </r>
  <r>
    <d v="2019-10-01T00:00:00"/>
    <n v="97"/>
    <n v="62.28"/>
    <n v="62.34"/>
    <n v="43.8"/>
    <s v="01/10/2019"/>
    <x v="6"/>
    <n v="10"/>
    <n v="1"/>
    <s v="10-01"/>
    <n v="0"/>
    <x v="1"/>
  </r>
  <r>
    <d v="2019-10-02T00:00:00"/>
    <n v="89"/>
    <n v="62.16"/>
    <n v="62.31"/>
    <n v="47.38"/>
    <s v="01/10/2019"/>
    <x v="6"/>
    <n v="10"/>
    <n v="2"/>
    <s v="10-02"/>
    <n v="0"/>
    <x v="1"/>
  </r>
  <r>
    <d v="2019-10-03T00:00:00"/>
    <n v="88"/>
    <n v="62.07"/>
    <n v="62.16"/>
    <n v="45.12"/>
    <s v="01/10/2019"/>
    <x v="6"/>
    <n v="10"/>
    <n v="3"/>
    <s v="10-03"/>
    <n v="0"/>
    <x v="1"/>
  </r>
  <r>
    <d v="2019-10-04T00:00:00"/>
    <n v="96"/>
    <n v="62.59"/>
    <n v="62.59"/>
    <n v="28.14"/>
    <s v="01/10/2019"/>
    <x v="6"/>
    <n v="10"/>
    <n v="4"/>
    <s v="10-04"/>
    <n v="0"/>
    <x v="1"/>
  </r>
  <r>
    <d v="2019-10-05T00:00:00"/>
    <n v="77"/>
    <n v="62.55"/>
    <n v="62.62"/>
    <n v="42.76"/>
    <s v="01/10/2019"/>
    <x v="6"/>
    <n v="10"/>
    <n v="5"/>
    <s v="10-05"/>
    <n v="0"/>
    <x v="1"/>
  </r>
  <r>
    <d v="2019-10-06T00:00:00"/>
    <n v="90"/>
    <n v="62.57"/>
    <n v="62.6"/>
    <n v="41.56"/>
    <s v="01/10/2019"/>
    <x v="6"/>
    <n v="10"/>
    <n v="6"/>
    <s v="10-06"/>
    <n v="0"/>
    <x v="1"/>
  </r>
  <r>
    <d v="2019-10-07T00:00:00"/>
    <n v="97"/>
    <n v="63.26"/>
    <n v="63.59"/>
    <n v="51.78"/>
    <s v="01/10/2019"/>
    <x v="6"/>
    <n v="10"/>
    <n v="7"/>
    <s v="10-07"/>
    <n v="0"/>
    <x v="1"/>
  </r>
  <r>
    <d v="2019-10-08T00:00:00"/>
    <n v="83"/>
    <n v="61.87"/>
    <n v="62.28"/>
    <n v="51.48"/>
    <s v="08/10/2019"/>
    <x v="6"/>
    <n v="10"/>
    <n v="8"/>
    <s v="10-08"/>
    <n v="0"/>
    <x v="1"/>
  </r>
  <r>
    <d v="2019-10-09T00:00:00"/>
    <n v="101"/>
    <n v="64.099999999999994"/>
    <n v="64.150000000000006"/>
    <n v="44.37"/>
    <s v="08/10/2019"/>
    <x v="6"/>
    <n v="10"/>
    <n v="9"/>
    <s v="10-09"/>
    <n v="0"/>
    <x v="1"/>
  </r>
  <r>
    <d v="2019-10-10T00:00:00"/>
    <n v="86"/>
    <n v="63.31"/>
    <n v="63.42"/>
    <n v="46.06"/>
    <s v="08/10/2019"/>
    <x v="6"/>
    <n v="10"/>
    <n v="10"/>
    <s v="10-10"/>
    <n v="0"/>
    <x v="1"/>
  </r>
  <r>
    <d v="2019-10-11T00:00:00"/>
    <n v="95"/>
    <n v="63.31"/>
    <n v="63.48"/>
    <n v="49.31"/>
    <s v="08/10/2019"/>
    <x v="6"/>
    <n v="10"/>
    <n v="11"/>
    <s v="10-11"/>
    <n v="0"/>
    <x v="1"/>
  </r>
  <r>
    <d v="2019-10-12T00:00:00"/>
    <n v="82"/>
    <n v="62.8"/>
    <n v="62.82"/>
    <n v="38.29"/>
    <s v="08/10/2019"/>
    <x v="6"/>
    <n v="10"/>
    <n v="12"/>
    <s v="10-12"/>
    <n v="0"/>
    <x v="1"/>
  </r>
  <r>
    <d v="2019-10-13T00:00:00"/>
    <n v="93"/>
    <n v="62.97"/>
    <n v="62.97"/>
    <n v="31.64"/>
    <s v="08/10/2019"/>
    <x v="6"/>
    <n v="10"/>
    <n v="13"/>
    <s v="10-13"/>
    <n v="0"/>
    <x v="1"/>
  </r>
  <r>
    <d v="2019-10-14T00:00:00"/>
    <n v="93"/>
    <n v="62.44"/>
    <n v="62.47"/>
    <n v="41.59"/>
    <s v="08/10/2019"/>
    <x v="6"/>
    <n v="10"/>
    <n v="14"/>
    <s v="10-14"/>
    <n v="0"/>
    <x v="1"/>
  </r>
  <r>
    <d v="2019-10-15T00:00:00"/>
    <n v="92"/>
    <n v="61.38"/>
    <n v="61.46"/>
    <n v="43.93"/>
    <s v="15/10/2019"/>
    <x v="6"/>
    <n v="10"/>
    <n v="15"/>
    <s v="10-15"/>
    <n v="0"/>
    <x v="1"/>
  </r>
  <r>
    <d v="2019-10-16T00:00:00"/>
    <n v="87"/>
    <n v="61.89"/>
    <n v="62.03"/>
    <n v="47.12"/>
    <s v="15/10/2019"/>
    <x v="6"/>
    <n v="10"/>
    <n v="16"/>
    <s v="10-16"/>
    <n v="0"/>
    <x v="1"/>
  </r>
  <r>
    <d v="2019-10-17T00:00:00"/>
    <n v="89"/>
    <n v="62.41"/>
    <n v="62.51"/>
    <n v="46.22"/>
    <s v="15/10/2019"/>
    <x v="6"/>
    <n v="10"/>
    <n v="17"/>
    <s v="10-17"/>
    <n v="0"/>
    <x v="1"/>
  </r>
  <r>
    <d v="2019-10-18T00:00:00"/>
    <n v="93"/>
    <n v="62.46"/>
    <n v="64.73"/>
    <n v="57.06"/>
    <s v="15/10/2019"/>
    <x v="6"/>
    <n v="10"/>
    <n v="18"/>
    <s v="10-18"/>
    <n v="0"/>
    <x v="1"/>
  </r>
  <r>
    <d v="2019-10-19T00:00:00"/>
    <n v="89"/>
    <n v="61.94"/>
    <n v="62.08"/>
    <n v="39.43"/>
    <s v="15/10/2019"/>
    <x v="6"/>
    <n v="10"/>
    <n v="19"/>
    <s v="10-19"/>
    <n v="0"/>
    <x v="1"/>
  </r>
  <r>
    <d v="2019-10-20T00:00:00"/>
    <n v="84"/>
    <n v="61.68"/>
    <n v="61.68"/>
    <n v="0"/>
    <s v="15/10/2019"/>
    <x v="6"/>
    <n v="10"/>
    <n v="20"/>
    <s v="10-20"/>
    <n v="0"/>
    <x v="1"/>
  </r>
  <r>
    <d v="2019-10-21T00:00:00"/>
    <n v="98"/>
    <n v="61.82"/>
    <n v="62.15"/>
    <n v="50.88"/>
    <s v="15/10/2019"/>
    <x v="6"/>
    <n v="10"/>
    <n v="21"/>
    <s v="10-21"/>
    <n v="0"/>
    <x v="1"/>
  </r>
  <r>
    <d v="2019-10-22T00:00:00"/>
    <n v="88"/>
    <n v="62.45"/>
    <n v="62.53"/>
    <n v="44.65"/>
    <s v="22/10/2019"/>
    <x v="6"/>
    <n v="10"/>
    <n v="22"/>
    <s v="10-22"/>
    <n v="0"/>
    <x v="1"/>
  </r>
  <r>
    <d v="2019-10-23T00:00:00"/>
    <n v="93"/>
    <n v="62.02"/>
    <n v="62.08"/>
    <n v="41.59"/>
    <s v="22/10/2019"/>
    <x v="6"/>
    <n v="10"/>
    <n v="23"/>
    <s v="10-23"/>
    <n v="0"/>
    <x v="1"/>
  </r>
  <r>
    <d v="2019-10-24T00:00:00"/>
    <n v="90"/>
    <n v="62.09"/>
    <n v="62.16"/>
    <n v="44.43"/>
    <s v="22/10/2019"/>
    <x v="6"/>
    <n v="10"/>
    <n v="24"/>
    <s v="10-24"/>
    <n v="0"/>
    <x v="1"/>
  </r>
  <r>
    <d v="2019-10-25T00:00:00"/>
    <n v="61"/>
    <n v="61.43"/>
    <n v="61.53"/>
    <n v="44.71"/>
    <s v="22/10/2019"/>
    <x v="6"/>
    <n v="10"/>
    <n v="25"/>
    <s v="10-25"/>
    <n v="1"/>
    <x v="1"/>
  </r>
  <r>
    <d v="2019-10-26T00:00:00"/>
    <n v="80"/>
    <n v="62.34"/>
    <n v="62.52"/>
    <n v="43.23"/>
    <s v="22/10/2019"/>
    <x v="6"/>
    <n v="10"/>
    <n v="26"/>
    <s v="10-26"/>
    <n v="0"/>
    <x v="1"/>
  </r>
  <r>
    <d v="2019-10-27T00:00:00"/>
    <n v="73"/>
    <n v="61.19"/>
    <n v="62.42"/>
    <n v="56.34"/>
    <s v="22/10/2019"/>
    <x v="6"/>
    <n v="10"/>
    <n v="27"/>
    <s v="10-27"/>
    <n v="0"/>
    <x v="1"/>
  </r>
  <r>
    <d v="2019-10-28T00:00:00"/>
    <n v="93"/>
    <n v="64.069999999999993"/>
    <n v="64.099999999999994"/>
    <n v="42.55"/>
    <s v="22/10/2019"/>
    <x v="6"/>
    <n v="10"/>
    <n v="28"/>
    <s v="10-28"/>
    <n v="0"/>
    <x v="1"/>
  </r>
  <r>
    <d v="2019-10-29T00:00:00"/>
    <n v="88"/>
    <n v="62.57"/>
    <n v="62.6"/>
    <n v="42"/>
    <s v="29/10/2019"/>
    <x v="6"/>
    <n v="10"/>
    <n v="29"/>
    <s v="10-29"/>
    <n v="0"/>
    <x v="1"/>
  </r>
  <r>
    <d v="2019-10-30T00:00:00"/>
    <n v="70"/>
    <n v="62.1"/>
    <n v="62.3"/>
    <n v="46.55"/>
    <s v="29/10/2019"/>
    <x v="6"/>
    <n v="10"/>
    <n v="30"/>
    <s v="10-30"/>
    <n v="0"/>
    <x v="1"/>
  </r>
  <r>
    <d v="2019-10-31T00:00:00"/>
    <n v="87"/>
    <n v="63.01"/>
    <n v="63.14"/>
    <n v="48.07"/>
    <s v="29/10/2019"/>
    <x v="6"/>
    <n v="10"/>
    <n v="31"/>
    <s v="10-31"/>
    <n v="0"/>
    <x v="1"/>
  </r>
  <r>
    <d v="2019-11-01T00:00:00"/>
    <n v="78"/>
    <n v="62.19"/>
    <n v="62.27"/>
    <n v="34.4"/>
    <s v="29/10/2019"/>
    <x v="6"/>
    <n v="11"/>
    <n v="1"/>
    <s v="11-01"/>
    <n v="0"/>
    <x v="1"/>
  </r>
  <r>
    <d v="2019-11-02T00:00:00"/>
    <n v="67"/>
    <n v="62.22"/>
    <n v="62.31"/>
    <n v="40.299999999999997"/>
    <s v="29/10/2019"/>
    <x v="6"/>
    <n v="11"/>
    <n v="2"/>
    <s v="11-02"/>
    <n v="0"/>
    <x v="1"/>
  </r>
  <r>
    <d v="2019-11-03T00:00:00"/>
    <n v="99"/>
    <n v="65.44"/>
    <n v="65.459999999999994"/>
    <n v="41.98"/>
    <s v="29/10/2019"/>
    <x v="6"/>
    <n v="11"/>
    <n v="3"/>
    <s v="11-03"/>
    <n v="0"/>
    <x v="1"/>
  </r>
  <r>
    <d v="2019-11-04T00:00:00"/>
    <n v="100"/>
    <n v="63.94"/>
    <n v="64.11"/>
    <n v="49.79"/>
    <s v="29/10/2019"/>
    <x v="6"/>
    <n v="11"/>
    <n v="4"/>
    <s v="11-04"/>
    <n v="0"/>
    <x v="1"/>
  </r>
  <r>
    <d v="2019-11-05T00:00:00"/>
    <n v="88"/>
    <n v="63.98"/>
    <n v="64.09"/>
    <n v="47.81"/>
    <s v="05/11/2019"/>
    <x v="6"/>
    <n v="11"/>
    <n v="5"/>
    <s v="11-05"/>
    <n v="0"/>
    <x v="1"/>
  </r>
  <r>
    <d v="2019-11-06T00:00:00"/>
    <n v="80"/>
    <n v="63.74"/>
    <n v="64.010000000000005"/>
    <n v="50.76"/>
    <s v="05/11/2019"/>
    <x v="6"/>
    <n v="11"/>
    <n v="6"/>
    <s v="11-06"/>
    <n v="0"/>
    <x v="1"/>
  </r>
  <r>
    <d v="2019-11-07T00:00:00"/>
    <n v="76"/>
    <n v="62.08"/>
    <n v="62.3"/>
    <n v="48.83"/>
    <s v="05/11/2019"/>
    <x v="6"/>
    <n v="11"/>
    <n v="7"/>
    <s v="11-07"/>
    <n v="0"/>
    <x v="1"/>
  </r>
  <r>
    <d v="2019-11-08T00:00:00"/>
    <n v="89"/>
    <n v="63.01"/>
    <n v="63.15"/>
    <n v="47.54"/>
    <s v="05/11/2019"/>
    <x v="6"/>
    <n v="11"/>
    <n v="8"/>
    <s v="11-08"/>
    <n v="0"/>
    <x v="1"/>
  </r>
  <r>
    <d v="2019-11-09T00:00:00"/>
    <n v="58"/>
    <n v="61.67"/>
    <n v="62.56"/>
    <n v="54.85"/>
    <s v="05/11/2019"/>
    <x v="6"/>
    <n v="11"/>
    <n v="9"/>
    <s v="11-09"/>
    <n v="1"/>
    <x v="1"/>
  </r>
  <r>
    <d v="2019-11-10T00:00:00"/>
    <n v="88"/>
    <n v="63"/>
    <n v="63.15"/>
    <n v="48.63"/>
    <s v="05/11/2019"/>
    <x v="6"/>
    <n v="11"/>
    <n v="10"/>
    <s v="11-10"/>
    <n v="0"/>
    <x v="1"/>
  </r>
  <r>
    <d v="2019-11-11T00:00:00"/>
    <n v="93"/>
    <n v="63.54"/>
    <n v="63.79"/>
    <n v="50.86"/>
    <s v="05/11/2019"/>
    <x v="6"/>
    <n v="11"/>
    <n v="11"/>
    <s v="11-11"/>
    <n v="0"/>
    <x v="1"/>
  </r>
  <r>
    <d v="2019-11-12T00:00:00"/>
    <n v="90"/>
    <n v="65.47"/>
    <n v="65.72"/>
    <n v="52.78"/>
    <s v="12/11/2019"/>
    <x v="6"/>
    <n v="11"/>
    <n v="12"/>
    <s v="11-12"/>
    <n v="0"/>
    <x v="1"/>
  </r>
  <r>
    <d v="2019-11-13T00:00:00"/>
    <n v="82"/>
    <n v="63.68"/>
    <n v="63.84"/>
    <n v="49.48"/>
    <s v="12/11/2019"/>
    <x v="6"/>
    <n v="11"/>
    <n v="13"/>
    <s v="11-13"/>
    <n v="0"/>
    <x v="1"/>
  </r>
  <r>
    <d v="2019-11-14T00:00:00"/>
    <n v="89"/>
    <n v="61.86"/>
    <n v="62.05"/>
    <n v="47.14"/>
    <s v="12/11/2019"/>
    <x v="6"/>
    <n v="11"/>
    <n v="14"/>
    <s v="11-14"/>
    <n v="0"/>
    <x v="1"/>
  </r>
  <r>
    <d v="2019-11-15T00:00:00"/>
    <n v="103"/>
    <n v="63.51"/>
    <n v="63.88"/>
    <n v="52.55"/>
    <s v="12/11/2019"/>
    <x v="6"/>
    <n v="11"/>
    <n v="15"/>
    <s v="11-15"/>
    <n v="0"/>
    <x v="1"/>
  </r>
  <r>
    <d v="2019-11-16T00:00:00"/>
    <n v="58"/>
    <n v="61.48"/>
    <n v="61.54"/>
    <n v="39.76"/>
    <s v="12/11/2019"/>
    <x v="6"/>
    <n v="11"/>
    <n v="16"/>
    <s v="11-16"/>
    <n v="1"/>
    <x v="1"/>
  </r>
  <r>
    <d v="2019-11-17T00:00:00"/>
    <n v="69"/>
    <n v="61.75"/>
    <n v="62.07"/>
    <n v="43.14"/>
    <s v="12/11/2019"/>
    <x v="6"/>
    <n v="11"/>
    <n v="17"/>
    <s v="11-17"/>
    <n v="0"/>
    <x v="1"/>
  </r>
  <r>
    <d v="2019-11-18T00:00:00"/>
    <n v="89"/>
    <n v="64.2"/>
    <n v="64.48"/>
    <n v="50.42"/>
    <s v="12/11/2019"/>
    <x v="6"/>
    <n v="11"/>
    <n v="18"/>
    <s v="11-18"/>
    <n v="0"/>
    <x v="1"/>
  </r>
  <r>
    <d v="2019-11-19T00:00:00"/>
    <n v="75"/>
    <n v="61.37"/>
    <n v="61.66"/>
    <n v="46.88"/>
    <s v="19/11/2019"/>
    <x v="6"/>
    <n v="11"/>
    <n v="19"/>
    <s v="11-19"/>
    <n v="0"/>
    <x v="1"/>
  </r>
  <r>
    <d v="2019-11-20T00:00:00"/>
    <n v="67"/>
    <n v="61.4"/>
    <n v="61.78"/>
    <n v="48.38"/>
    <s v="19/11/2019"/>
    <x v="6"/>
    <n v="11"/>
    <n v="20"/>
    <s v="11-20"/>
    <n v="0"/>
    <x v="1"/>
  </r>
  <r>
    <d v="2019-11-21T00:00:00"/>
    <n v="81"/>
    <n v="61.47"/>
    <n v="61.5"/>
    <n v="40.659999999999997"/>
    <s v="19/11/2019"/>
    <x v="6"/>
    <n v="11"/>
    <n v="21"/>
    <s v="11-21"/>
    <n v="0"/>
    <x v="1"/>
  </r>
  <r>
    <d v="2019-11-22T00:00:00"/>
    <n v="95"/>
    <n v="62.27"/>
    <n v="62.31"/>
    <n v="41.94"/>
    <s v="19/11/2019"/>
    <x v="6"/>
    <n v="11"/>
    <n v="22"/>
    <s v="11-22"/>
    <n v="0"/>
    <x v="1"/>
  </r>
  <r>
    <d v="2019-11-23T00:00:00"/>
    <n v="73"/>
    <n v="60.17"/>
    <n v="69.44"/>
    <n v="59.01"/>
    <s v="19/11/2019"/>
    <x v="6"/>
    <n v="11"/>
    <n v="23"/>
    <s v="11-23"/>
    <n v="0"/>
    <x v="1"/>
  </r>
  <r>
    <d v="2019-11-24T00:00:00"/>
    <n v="75"/>
    <n v="62.18"/>
    <n v="62.2"/>
    <n v="39.229999999999997"/>
    <s v="19/11/2019"/>
    <x v="6"/>
    <n v="11"/>
    <n v="24"/>
    <s v="11-24"/>
    <n v="0"/>
    <x v="1"/>
  </r>
  <r>
    <d v="2019-11-25T00:00:00"/>
    <n v="87"/>
    <n v="62.25"/>
    <n v="62.46"/>
    <n v="48.77"/>
    <s v="19/11/2019"/>
    <x v="6"/>
    <n v="11"/>
    <n v="25"/>
    <s v="11-25"/>
    <n v="0"/>
    <x v="1"/>
  </r>
  <r>
    <d v="2019-11-26T00:00:00"/>
    <n v="78"/>
    <n v="62.81"/>
    <n v="62.95"/>
    <n v="47.95"/>
    <s v="26/11/2019"/>
    <x v="6"/>
    <n v="11"/>
    <n v="26"/>
    <s v="11-26"/>
    <n v="0"/>
    <x v="1"/>
  </r>
  <r>
    <d v="2019-11-27T00:00:00"/>
    <n v="78"/>
    <n v="64.599999999999994"/>
    <n v="64.95"/>
    <n v="53.68"/>
    <s v="26/11/2019"/>
    <x v="6"/>
    <n v="11"/>
    <n v="27"/>
    <s v="11-27"/>
    <n v="0"/>
    <x v="1"/>
  </r>
  <r>
    <d v="2019-11-28T00:00:00"/>
    <n v="77"/>
    <n v="63.21"/>
    <n v="63.27"/>
    <n v="44.94"/>
    <s v="26/11/2019"/>
    <x v="6"/>
    <n v="11"/>
    <n v="28"/>
    <s v="11-28"/>
    <n v="0"/>
    <x v="1"/>
  </r>
  <r>
    <d v="2019-11-29T00:00:00"/>
    <n v="99"/>
    <n v="62.69"/>
    <n v="62.77"/>
    <n v="43.69"/>
    <s v="26/11/2019"/>
    <x v="6"/>
    <n v="11"/>
    <n v="29"/>
    <s v="11-29"/>
    <n v="0"/>
    <x v="1"/>
  </r>
  <r>
    <d v="2019-11-30T00:00:00"/>
    <n v="79"/>
    <n v="64.14"/>
    <n v="64.239999999999995"/>
    <n v="44.63"/>
    <s v="26/11/2019"/>
    <x v="6"/>
    <n v="11"/>
    <n v="30"/>
    <s v="11-30"/>
    <n v="0"/>
    <x v="1"/>
  </r>
  <r>
    <d v="2019-12-01T00:00:00"/>
    <n v="84"/>
    <n v="61.94"/>
    <n v="61.97"/>
    <n v="30.85"/>
    <s v="26/11/2019"/>
    <x v="6"/>
    <n v="12"/>
    <n v="1"/>
    <s v="12-01"/>
    <n v="0"/>
    <x v="1"/>
  </r>
  <r>
    <d v="2019-12-02T00:00:00"/>
    <n v="109"/>
    <n v="66.28"/>
    <n v="66.430000000000007"/>
    <n v="51.72"/>
    <s v="26/11/2019"/>
    <x v="6"/>
    <n v="12"/>
    <n v="2"/>
    <s v="12-02"/>
    <n v="0"/>
    <x v="1"/>
  </r>
  <r>
    <d v="2019-12-03T00:00:00"/>
    <n v="82"/>
    <n v="61.11"/>
    <n v="61.48"/>
    <n v="50.56"/>
    <s v="03/12/2019"/>
    <x v="6"/>
    <n v="12"/>
    <n v="3"/>
    <s v="12-03"/>
    <n v="0"/>
    <x v="1"/>
  </r>
  <r>
    <d v="2019-12-04T00:00:00"/>
    <n v="71"/>
    <n v="61.57"/>
    <n v="64.45"/>
    <n v="56.82"/>
    <s v="03/12/2019"/>
    <x v="6"/>
    <n v="12"/>
    <n v="4"/>
    <s v="12-04"/>
    <n v="0"/>
    <x v="1"/>
  </r>
  <r>
    <d v="2019-12-05T00:00:00"/>
    <n v="75"/>
    <n v="61.84"/>
    <n v="62.17"/>
    <n v="48.87"/>
    <s v="03/12/2019"/>
    <x v="6"/>
    <n v="12"/>
    <n v="5"/>
    <s v="12-05"/>
    <n v="0"/>
    <x v="1"/>
  </r>
  <r>
    <d v="2019-12-06T00:00:00"/>
    <n v="92"/>
    <n v="63.22"/>
    <n v="63.5"/>
    <n v="51.54"/>
    <s v="03/12/2019"/>
    <x v="6"/>
    <n v="12"/>
    <n v="6"/>
    <s v="12-06"/>
    <n v="0"/>
    <x v="1"/>
  </r>
  <r>
    <d v="2019-12-07T00:00:00"/>
    <n v="66"/>
    <n v="60.99"/>
    <n v="61.54"/>
    <n v="51.35"/>
    <s v="03/12/2019"/>
    <x v="6"/>
    <n v="12"/>
    <n v="7"/>
    <s v="12-07"/>
    <n v="0"/>
    <x v="1"/>
  </r>
  <r>
    <d v="2019-12-08T00:00:00"/>
    <n v="68"/>
    <n v="62.16"/>
    <n v="62.23"/>
    <n v="42.52"/>
    <s v="03/12/2019"/>
    <x v="6"/>
    <n v="12"/>
    <n v="8"/>
    <s v="12-08"/>
    <n v="0"/>
    <x v="1"/>
  </r>
  <r>
    <d v="2019-12-09T00:00:00"/>
    <n v="98"/>
    <n v="63.48"/>
    <n v="63.57"/>
    <n v="46.88"/>
    <s v="03/12/2019"/>
    <x v="6"/>
    <n v="12"/>
    <n v="9"/>
    <s v="12-09"/>
    <n v="0"/>
    <x v="1"/>
  </r>
  <r>
    <d v="2019-12-10T00:00:00"/>
    <n v="75"/>
    <n v="61.15"/>
    <n v="61.33"/>
    <n v="47.33"/>
    <s v="10/12/2019"/>
    <x v="6"/>
    <n v="12"/>
    <n v="10"/>
    <s v="12-10"/>
    <n v="0"/>
    <x v="1"/>
  </r>
  <r>
    <d v="2019-12-11T00:00:00"/>
    <n v="78"/>
    <n v="60.46"/>
    <n v="61.19"/>
    <n v="52.44"/>
    <s v="10/12/2019"/>
    <x v="6"/>
    <n v="12"/>
    <n v="11"/>
    <s v="12-11"/>
    <n v="0"/>
    <x v="1"/>
  </r>
  <r>
    <d v="2019-12-12T00:00:00"/>
    <n v="80"/>
    <n v="62.44"/>
    <n v="62.68"/>
    <n v="48.96"/>
    <s v="10/12/2019"/>
    <x v="6"/>
    <n v="12"/>
    <n v="12"/>
    <s v="12-12"/>
    <n v="0"/>
    <x v="1"/>
  </r>
  <r>
    <d v="2019-12-13T00:00:00"/>
    <n v="74"/>
    <n v="61.91"/>
    <n v="62.85"/>
    <n v="53.14"/>
    <s v="10/12/2019"/>
    <x v="6"/>
    <n v="12"/>
    <n v="13"/>
    <s v="12-13"/>
    <n v="0"/>
    <x v="1"/>
  </r>
  <r>
    <d v="2019-12-14T00:00:00"/>
    <n v="71"/>
    <n v="63.24"/>
    <n v="63.32"/>
    <n v="42.84"/>
    <s v="10/12/2019"/>
    <x v="6"/>
    <n v="12"/>
    <n v="14"/>
    <s v="12-14"/>
    <n v="0"/>
    <x v="1"/>
  </r>
  <r>
    <d v="2019-12-15T00:00:00"/>
    <n v="80"/>
    <n v="62.86"/>
    <n v="65.209999999999994"/>
    <n v="53.28"/>
    <s v="10/12/2019"/>
    <x v="6"/>
    <n v="12"/>
    <n v="15"/>
    <s v="12-15"/>
    <n v="0"/>
    <x v="1"/>
  </r>
  <r>
    <d v="2019-12-16T00:00:00"/>
    <n v="84"/>
    <n v="62.94"/>
    <n v="65.260000000000005"/>
    <n v="53.41"/>
    <s v="10/12/2019"/>
    <x v="6"/>
    <n v="12"/>
    <n v="16"/>
    <s v="12-16"/>
    <n v="0"/>
    <x v="1"/>
  </r>
  <r>
    <d v="2019-12-17T00:00:00"/>
    <n v="74"/>
    <n v="61.62"/>
    <n v="64.430000000000007"/>
    <n v="51.76"/>
    <s v="17/12/2019"/>
    <x v="6"/>
    <n v="12"/>
    <n v="17"/>
    <s v="12-17"/>
    <n v="0"/>
    <x v="1"/>
  </r>
  <r>
    <d v="2019-12-18T00:00:00"/>
    <n v="72"/>
    <n v="61.97"/>
    <n v="64.819999999999993"/>
    <n v="52.47"/>
    <s v="17/12/2019"/>
    <x v="6"/>
    <n v="12"/>
    <n v="18"/>
    <s v="12-18"/>
    <n v="0"/>
    <x v="1"/>
  </r>
  <r>
    <d v="2019-12-19T00:00:00"/>
    <n v="103"/>
    <n v="65.599999999999994"/>
    <n v="66.989999999999995"/>
    <n v="52.56"/>
    <s v="17/12/2019"/>
    <x v="6"/>
    <n v="12"/>
    <n v="19"/>
    <s v="12-19"/>
    <n v="0"/>
    <x v="1"/>
  </r>
  <r>
    <d v="2019-12-20T00:00:00"/>
    <n v="117"/>
    <n v="66.040000000000006"/>
    <n v="67.25"/>
    <n v="51.92"/>
    <s v="17/12/2019"/>
    <x v="6"/>
    <n v="12"/>
    <n v="20"/>
    <s v="12-20"/>
    <n v="0"/>
    <x v="1"/>
  </r>
  <r>
    <d v="2019-12-21T00:00:00"/>
    <n v="105"/>
    <n v="63.9"/>
    <n v="65.739999999999995"/>
    <n v="51.96"/>
    <s v="17/12/2019"/>
    <x v="6"/>
    <n v="12"/>
    <n v="21"/>
    <s v="12-21"/>
    <n v="0"/>
    <x v="1"/>
  </r>
  <r>
    <d v="2019-12-22T00:00:00"/>
    <n v="106"/>
    <n v="65.7"/>
    <n v="67.17"/>
    <n v="55.46"/>
    <s v="17/12/2019"/>
    <x v="6"/>
    <n v="12"/>
    <n v="22"/>
    <s v="12-22"/>
    <n v="0"/>
    <x v="1"/>
  </r>
  <r>
    <d v="2019-12-23T00:00:00"/>
    <n v="108"/>
    <n v="66.64"/>
    <n v="67.8"/>
    <n v="53.67"/>
    <s v="17/12/2019"/>
    <x v="6"/>
    <n v="12"/>
    <n v="23"/>
    <s v="12-23"/>
    <n v="0"/>
    <x v="1"/>
  </r>
  <r>
    <d v="2019-12-24T00:00:00"/>
    <n v="65"/>
    <n v="62.21"/>
    <n v="64.709999999999994"/>
    <n v="51.74"/>
    <s v="24/12/2019"/>
    <x v="6"/>
    <n v="12"/>
    <n v="24"/>
    <s v="12-24"/>
    <n v="0"/>
    <x v="1"/>
  </r>
  <r>
    <d v="2019-12-25T00:00:00"/>
    <n v="10"/>
    <n v="61.42"/>
    <n v="61.42"/>
    <n v="0"/>
    <s v="24/12/2019"/>
    <x v="6"/>
    <n v="12"/>
    <n v="25"/>
    <s v="12-25"/>
    <n v="1"/>
    <x v="1"/>
  </r>
  <r>
    <d v="2019-12-26T00:00:00"/>
    <n v="78"/>
    <n v="62.2"/>
    <n v="64.72"/>
    <n v="51.19"/>
    <s v="24/12/2019"/>
    <x v="6"/>
    <n v="12"/>
    <n v="26"/>
    <s v="12-26"/>
    <n v="0"/>
    <x v="1"/>
  </r>
  <r>
    <d v="2019-12-27T00:00:00"/>
    <n v="82"/>
    <n v="62.62"/>
    <n v="65.05"/>
    <n v="52.53"/>
    <s v="24/12/2019"/>
    <x v="6"/>
    <n v="12"/>
    <n v="27"/>
    <s v="12-27"/>
    <n v="0"/>
    <x v="1"/>
  </r>
  <r>
    <d v="2019-12-28T00:00:00"/>
    <n v="64"/>
    <n v="61.47"/>
    <n v="64.650000000000006"/>
    <n v="53.01"/>
    <s v="24/12/2019"/>
    <x v="6"/>
    <n v="12"/>
    <n v="28"/>
    <s v="12-28"/>
    <n v="0"/>
    <x v="1"/>
  </r>
  <r>
    <d v="2019-12-29T00:00:00"/>
    <n v="68"/>
    <n v="61.91"/>
    <n v="64.62"/>
    <n v="51.61"/>
    <s v="24/12/2019"/>
    <x v="6"/>
    <n v="12"/>
    <n v="29"/>
    <s v="12-29"/>
    <n v="0"/>
    <x v="1"/>
  </r>
  <r>
    <d v="2019-12-30T00:00:00"/>
    <n v="74"/>
    <n v="62.83"/>
    <n v="65.209999999999994"/>
    <n v="52.23"/>
    <s v="24/12/2019"/>
    <x v="6"/>
    <n v="12"/>
    <n v="30"/>
    <s v="12-30"/>
    <n v="0"/>
    <x v="1"/>
  </r>
  <r>
    <d v="2020-01-01T00:00:00"/>
    <n v="73"/>
    <n v="62.59"/>
    <n v="65.02"/>
    <n v="52.11"/>
    <s v="01/01/2020"/>
    <x v="7"/>
    <n v="1"/>
    <n v="1"/>
    <s v="01-01"/>
    <n v="0"/>
    <x v="1"/>
  </r>
  <r>
    <d v="2020-01-02T00:00:00"/>
    <n v="81"/>
    <n v="62.31"/>
    <n v="64.930000000000007"/>
    <n v="52.44"/>
    <s v="01/01/2020"/>
    <x v="7"/>
    <n v="1"/>
    <n v="2"/>
    <s v="01-02"/>
    <n v="0"/>
    <x v="1"/>
  </r>
  <r>
    <d v="2020-01-03T00:00:00"/>
    <n v="73"/>
    <n v="62.41"/>
    <n v="64.94"/>
    <n v="51.72"/>
    <s v="01/01/2020"/>
    <x v="7"/>
    <n v="1"/>
    <n v="3"/>
    <s v="01-03"/>
    <n v="0"/>
    <x v="1"/>
  </r>
  <r>
    <d v="2020-01-04T00:00:00"/>
    <n v="88"/>
    <n v="61.65"/>
    <n v="64.430000000000007"/>
    <n v="51.5"/>
    <s v="01/01/2020"/>
    <x v="7"/>
    <n v="1"/>
    <n v="4"/>
    <s v="01-04"/>
    <n v="0"/>
    <x v="1"/>
  </r>
  <r>
    <d v="2020-01-05T00:00:00"/>
    <n v="95"/>
    <n v="62.85"/>
    <n v="65.12"/>
    <n v="51.95"/>
    <s v="01/01/2020"/>
    <x v="7"/>
    <n v="1"/>
    <n v="5"/>
    <s v="01-05"/>
    <n v="0"/>
    <x v="1"/>
  </r>
  <r>
    <d v="2020-01-06T00:00:00"/>
    <n v="84"/>
    <n v="64.47"/>
    <n v="66.209999999999994"/>
    <n v="52.44"/>
    <s v="01/01/2020"/>
    <x v="7"/>
    <n v="1"/>
    <n v="6"/>
    <s v="01-06"/>
    <n v="0"/>
    <x v="1"/>
  </r>
  <r>
    <d v="2020-01-07T00:00:00"/>
    <n v="82"/>
    <n v="63.57"/>
    <n v="63.78"/>
    <n v="47.42"/>
    <s v="01/01/2020"/>
    <x v="7"/>
    <n v="1"/>
    <n v="7"/>
    <s v="01-07"/>
    <n v="0"/>
    <x v="1"/>
  </r>
  <r>
    <d v="2020-01-08T00:00:00"/>
    <n v="67"/>
    <n v="61.09"/>
    <n v="62.69"/>
    <n v="53.22"/>
    <s v="08/01/2020"/>
    <x v="7"/>
    <n v="1"/>
    <n v="8"/>
    <s v="01-08"/>
    <n v="0"/>
    <x v="1"/>
  </r>
  <r>
    <d v="2020-01-09T00:00:00"/>
    <n v="92"/>
    <n v="62.08"/>
    <n v="62.4"/>
    <n v="50.68"/>
    <s v="08/01/2020"/>
    <x v="7"/>
    <n v="1"/>
    <n v="9"/>
    <s v="01-09"/>
    <n v="0"/>
    <x v="1"/>
  </r>
  <r>
    <d v="2020-01-10T00:00:00"/>
    <n v="54"/>
    <n v="60.42"/>
    <n v="60.76"/>
    <n v="42.39"/>
    <s v="08/01/2020"/>
    <x v="7"/>
    <n v="1"/>
    <n v="10"/>
    <s v="01-10"/>
    <n v="1"/>
    <x v="1"/>
  </r>
  <r>
    <d v="2020-01-11T00:00:00"/>
    <n v="51"/>
    <n v="59.61"/>
    <n v="59.65"/>
    <n v="39.28"/>
    <s v="08/01/2020"/>
    <x v="7"/>
    <n v="1"/>
    <n v="11"/>
    <s v="01-11"/>
    <n v="1"/>
    <x v="1"/>
  </r>
  <r>
    <d v="2020-01-12T00:00:00"/>
    <n v="87"/>
    <n v="63.28"/>
    <n v="63.43"/>
    <n v="48.93"/>
    <s v="08/01/2020"/>
    <x v="7"/>
    <n v="1"/>
    <n v="12"/>
    <s v="01-12"/>
    <n v="0"/>
    <x v="1"/>
  </r>
  <r>
    <d v="2020-01-13T00:00:00"/>
    <n v="53"/>
    <n v="62.12"/>
    <n v="62.26"/>
    <n v="47.29"/>
    <s v="08/01/2020"/>
    <x v="7"/>
    <n v="1"/>
    <n v="13"/>
    <s v="01-13"/>
    <n v="1"/>
    <x v="1"/>
  </r>
  <r>
    <d v="2020-01-14T00:00:00"/>
    <n v="59"/>
    <n v="60.77"/>
    <n v="60.96"/>
    <n v="45.75"/>
    <s v="08/01/2020"/>
    <x v="7"/>
    <n v="1"/>
    <n v="14"/>
    <s v="01-14"/>
    <n v="1"/>
    <x v="1"/>
  </r>
  <r>
    <d v="2020-01-15T00:00:00"/>
    <n v="69"/>
    <n v="61.5"/>
    <n v="61.65"/>
    <n v="47.11"/>
    <s v="15/01/2020"/>
    <x v="7"/>
    <n v="1"/>
    <n v="15"/>
    <s v="01-15"/>
    <n v="0"/>
    <x v="1"/>
  </r>
  <r>
    <d v="2020-01-16T00:00:00"/>
    <n v="74"/>
    <n v="61.82"/>
    <n v="62"/>
    <n v="48.2"/>
    <s v="15/01/2020"/>
    <x v="7"/>
    <n v="1"/>
    <n v="16"/>
    <s v="01-16"/>
    <n v="0"/>
    <x v="1"/>
  </r>
  <r>
    <d v="2020-01-17T00:00:00"/>
    <n v="59"/>
    <n v="62.23"/>
    <n v="62.38"/>
    <n v="44.44"/>
    <s v="15/01/2020"/>
    <x v="7"/>
    <n v="1"/>
    <n v="17"/>
    <s v="01-17"/>
    <n v="1"/>
    <x v="1"/>
  </r>
  <r>
    <d v="2020-01-18T00:00:00"/>
    <n v="68"/>
    <n v="61.82"/>
    <n v="61.95"/>
    <n v="46.6"/>
    <s v="15/01/2020"/>
    <x v="7"/>
    <n v="1"/>
    <n v="18"/>
    <s v="01-18"/>
    <n v="0"/>
    <x v="1"/>
  </r>
  <r>
    <d v="2020-01-19T00:00:00"/>
    <n v="87"/>
    <n v="63.19"/>
    <n v="63.37"/>
    <n v="46.73"/>
    <s v="15/01/2020"/>
    <x v="7"/>
    <n v="1"/>
    <n v="19"/>
    <s v="01-19"/>
    <n v="0"/>
    <x v="1"/>
  </r>
  <r>
    <d v="2020-01-20T00:00:00"/>
    <n v="62"/>
    <n v="61.49"/>
    <n v="61.68"/>
    <n v="47.94"/>
    <s v="15/01/2020"/>
    <x v="7"/>
    <n v="1"/>
    <n v="20"/>
    <s v="01-20"/>
    <n v="0"/>
    <x v="1"/>
  </r>
  <r>
    <d v="2020-01-21T00:00:00"/>
    <n v="59"/>
    <n v="60.31"/>
    <n v="60.89"/>
    <n v="50.84"/>
    <s v="15/01/2020"/>
    <x v="7"/>
    <n v="1"/>
    <n v="21"/>
    <s v="01-21"/>
    <n v="1"/>
    <x v="1"/>
  </r>
  <r>
    <d v="2020-01-22T00:00:00"/>
    <n v="73"/>
    <n v="61.92"/>
    <n v="62.14"/>
    <n v="49.15"/>
    <s v="22/01/2020"/>
    <x v="7"/>
    <n v="1"/>
    <n v="22"/>
    <s v="01-22"/>
    <n v="0"/>
    <x v="1"/>
  </r>
  <r>
    <d v="2020-01-23T00:00:00"/>
    <n v="85"/>
    <n v="62.2"/>
    <n v="62.35"/>
    <n v="47.61"/>
    <s v="22/01/2020"/>
    <x v="7"/>
    <n v="1"/>
    <n v="23"/>
    <s v="01-23"/>
    <n v="0"/>
    <x v="1"/>
  </r>
  <r>
    <d v="2020-01-24T00:00:00"/>
    <n v="50"/>
    <n v="61.09"/>
    <n v="61.34"/>
    <n v="44.36"/>
    <s v="22/01/2020"/>
    <x v="7"/>
    <n v="1"/>
    <n v="24"/>
    <s v="01-24"/>
    <n v="1"/>
    <x v="1"/>
  </r>
  <r>
    <d v="2020-01-25T00:00:00"/>
    <n v="65"/>
    <n v="62.63"/>
    <n v="62.64"/>
    <n v="36.42"/>
    <s v="22/01/2020"/>
    <x v="7"/>
    <n v="1"/>
    <n v="25"/>
    <s v="01-25"/>
    <n v="0"/>
    <x v="1"/>
  </r>
  <r>
    <d v="2020-01-26T00:00:00"/>
    <n v="92"/>
    <n v="63.06"/>
    <n v="63.15"/>
    <n v="46.37"/>
    <s v="22/01/2020"/>
    <x v="7"/>
    <n v="1"/>
    <n v="26"/>
    <s v="01-26"/>
    <n v="0"/>
    <x v="1"/>
  </r>
  <r>
    <d v="2020-01-27T00:00:00"/>
    <n v="95"/>
    <n v="65.099999999999994"/>
    <n v="65.180000000000007"/>
    <n v="46.99"/>
    <s v="22/01/2020"/>
    <x v="7"/>
    <n v="1"/>
    <n v="27"/>
    <s v="01-27"/>
    <n v="0"/>
    <x v="1"/>
  </r>
  <r>
    <d v="2020-01-28T00:00:00"/>
    <n v="75"/>
    <n v="61.12"/>
    <n v="61.56"/>
    <n v="48.31"/>
    <s v="22/01/2020"/>
    <x v="7"/>
    <n v="1"/>
    <n v="28"/>
    <s v="01-28"/>
    <n v="0"/>
    <x v="1"/>
  </r>
  <r>
    <d v="2020-01-29T00:00:00"/>
    <n v="66"/>
    <n v="62.27"/>
    <n v="62.39"/>
    <n v="46.63"/>
    <s v="29/01/2020"/>
    <x v="7"/>
    <n v="1"/>
    <n v="29"/>
    <s v="01-29"/>
    <n v="0"/>
    <x v="1"/>
  </r>
  <r>
    <d v="2020-01-30T00:00:00"/>
    <n v="90"/>
    <n v="62.58"/>
    <n v="62.64"/>
    <n v="43.01"/>
    <s v="29/01/2020"/>
    <x v="7"/>
    <n v="1"/>
    <n v="30"/>
    <s v="01-30"/>
    <n v="0"/>
    <x v="1"/>
  </r>
  <r>
    <d v="2020-01-31T00:00:00"/>
    <n v="45"/>
    <n v="53.27"/>
    <n v="55.42"/>
    <n v="45.72"/>
    <s v="29/01/2020"/>
    <x v="7"/>
    <n v="1"/>
    <n v="31"/>
    <s v="01-31"/>
    <n v="1"/>
    <x v="1"/>
  </r>
  <r>
    <d v="2020-02-01T00:00:00"/>
    <n v="48"/>
    <n v="60.85"/>
    <n v="60.93"/>
    <n v="35.6"/>
    <s v="29/01/2020"/>
    <x v="7"/>
    <n v="2"/>
    <n v="1"/>
    <s v="02-01"/>
    <n v="1"/>
    <x v="1"/>
  </r>
  <r>
    <d v="2020-02-02T00:00:00"/>
    <n v="83"/>
    <n v="61.74"/>
    <n v="61.92"/>
    <n v="47.99"/>
    <s v="29/01/2020"/>
    <x v="7"/>
    <n v="2"/>
    <n v="2"/>
    <s v="02-02"/>
    <n v="0"/>
    <x v="1"/>
  </r>
  <r>
    <d v="2020-02-03T00:00:00"/>
    <n v="109"/>
    <n v="62.54"/>
    <n v="62.64"/>
    <n v="44.41"/>
    <s v="29/01/2020"/>
    <x v="7"/>
    <n v="2"/>
    <n v="3"/>
    <s v="02-03"/>
    <n v="0"/>
    <x v="1"/>
  </r>
  <r>
    <d v="2020-02-04T00:00:00"/>
    <n v="95"/>
    <n v="64.400000000000006"/>
    <n v="65.540000000000006"/>
    <n v="59.02"/>
    <s v="29/01/2020"/>
    <x v="7"/>
    <n v="2"/>
    <n v="4"/>
    <s v="02-04"/>
    <n v="0"/>
    <x v="1"/>
  </r>
  <r>
    <d v="2020-02-05T00:00:00"/>
    <n v="78"/>
    <n v="61.44"/>
    <n v="62.02"/>
    <n v="53"/>
    <s v="05/02/2020"/>
    <x v="7"/>
    <n v="2"/>
    <n v="5"/>
    <s v="02-05"/>
    <n v="0"/>
    <x v="1"/>
  </r>
  <r>
    <d v="2020-02-06T00:00:00"/>
    <n v="74"/>
    <n v="60.23"/>
    <n v="60.33"/>
    <n v="43.94"/>
    <s v="05/02/2020"/>
    <x v="7"/>
    <n v="2"/>
    <n v="6"/>
    <s v="02-06"/>
    <n v="0"/>
    <x v="1"/>
  </r>
  <r>
    <d v="2020-02-07T00:00:00"/>
    <n v="88"/>
    <n v="61.13"/>
    <n v="61.37"/>
    <n v="46.51"/>
    <s v="05/02/2020"/>
    <x v="7"/>
    <n v="2"/>
    <n v="7"/>
    <s v="02-07"/>
    <n v="0"/>
    <x v="1"/>
  </r>
  <r>
    <d v="2020-02-08T00:00:00"/>
    <n v="59"/>
    <n v="60.7"/>
    <n v="61.08"/>
    <n v="47.22"/>
    <s v="05/02/2020"/>
    <x v="7"/>
    <n v="2"/>
    <n v="8"/>
    <s v="02-08"/>
    <n v="1"/>
    <x v="1"/>
  </r>
  <r>
    <d v="2020-02-09T00:00:00"/>
    <n v="63"/>
    <n v="60.64"/>
    <n v="60.66"/>
    <n v="37.79"/>
    <s v="05/02/2020"/>
    <x v="7"/>
    <n v="2"/>
    <n v="9"/>
    <s v="02-09"/>
    <n v="0"/>
    <x v="1"/>
  </r>
  <r>
    <d v="2020-02-10T00:00:00"/>
    <n v="80"/>
    <n v="62.38"/>
    <n v="62.47"/>
    <n v="44.72"/>
    <s v="05/02/2020"/>
    <x v="7"/>
    <n v="2"/>
    <n v="10"/>
    <s v="02-10"/>
    <n v="0"/>
    <x v="1"/>
  </r>
  <r>
    <d v="2020-02-11T00:00:00"/>
    <n v="76"/>
    <n v="60.93"/>
    <n v="61.28"/>
    <n v="50.2"/>
    <s v="05/02/2020"/>
    <x v="7"/>
    <n v="2"/>
    <n v="11"/>
    <s v="02-11"/>
    <n v="0"/>
    <x v="1"/>
  </r>
  <r>
    <d v="2020-02-12T00:00:00"/>
    <n v="77"/>
    <n v="61.6"/>
    <n v="62.31"/>
    <n v="53.16"/>
    <s v="12/02/2020"/>
    <x v="7"/>
    <n v="2"/>
    <n v="12"/>
    <s v="02-12"/>
    <n v="0"/>
    <x v="1"/>
  </r>
  <r>
    <d v="2020-02-13T00:00:00"/>
    <n v="74"/>
    <n v="60.79"/>
    <n v="60.95"/>
    <n v="43.74"/>
    <s v="12/02/2020"/>
    <x v="7"/>
    <n v="2"/>
    <n v="13"/>
    <s v="02-13"/>
    <n v="0"/>
    <x v="1"/>
  </r>
  <r>
    <d v="2020-02-14T00:00:00"/>
    <n v="92"/>
    <n v="62.12"/>
    <n v="62.22"/>
    <n v="45.88"/>
    <s v="12/02/2020"/>
    <x v="7"/>
    <n v="2"/>
    <n v="14"/>
    <s v="02-14"/>
    <n v="0"/>
    <x v="1"/>
  </r>
  <r>
    <d v="2020-02-15T00:00:00"/>
    <n v="64"/>
    <n v="60.55"/>
    <n v="60.82"/>
    <n v="41.74"/>
    <s v="12/02/2020"/>
    <x v="7"/>
    <n v="2"/>
    <n v="15"/>
    <s v="02-15"/>
    <n v="0"/>
    <x v="1"/>
  </r>
  <r>
    <d v="2020-02-16T00:00:00"/>
    <n v="65"/>
    <n v="61.35"/>
    <n v="61.53"/>
    <n v="47.67"/>
    <s v="12/02/2020"/>
    <x v="7"/>
    <n v="2"/>
    <n v="16"/>
    <s v="02-16"/>
    <n v="0"/>
    <x v="1"/>
  </r>
  <r>
    <d v="2020-02-17T00:00:00"/>
    <n v="89"/>
    <n v="62.87"/>
    <n v="62.92"/>
    <n v="42.91"/>
    <s v="12/02/2020"/>
    <x v="7"/>
    <n v="2"/>
    <n v="17"/>
    <s v="02-17"/>
    <n v="0"/>
    <x v="1"/>
  </r>
  <r>
    <d v="2020-02-18T00:00:00"/>
    <n v="79"/>
    <n v="62.33"/>
    <n v="62.67"/>
    <n v="51.48"/>
    <s v="12/02/2020"/>
    <x v="7"/>
    <n v="2"/>
    <n v="18"/>
    <s v="02-18"/>
    <n v="0"/>
    <x v="1"/>
  </r>
  <r>
    <d v="2020-02-19T00:00:00"/>
    <n v="60"/>
    <n v="60.59"/>
    <n v="61.27"/>
    <n v="47.29"/>
    <s v="19/02/2020"/>
    <x v="7"/>
    <n v="2"/>
    <n v="19"/>
    <s v="02-19"/>
    <n v="1"/>
    <x v="1"/>
  </r>
  <r>
    <d v="2020-02-20T00:00:00"/>
    <n v="72"/>
    <n v="60.24"/>
    <n v="60.32"/>
    <n v="42.8"/>
    <s v="19/02/2020"/>
    <x v="7"/>
    <n v="2"/>
    <n v="20"/>
    <s v="02-20"/>
    <n v="0"/>
    <x v="1"/>
  </r>
  <r>
    <d v="2020-02-21T00:00:00"/>
    <n v="82"/>
    <n v="61.4"/>
    <n v="61.52"/>
    <n v="45.65"/>
    <s v="19/02/2020"/>
    <x v="7"/>
    <n v="2"/>
    <n v="21"/>
    <s v="02-21"/>
    <n v="0"/>
    <x v="1"/>
  </r>
  <r>
    <d v="2020-02-22T00:00:00"/>
    <n v="46"/>
    <n v="60.19"/>
    <n v="60.26"/>
    <n v="41.99"/>
    <s v="19/02/2020"/>
    <x v="7"/>
    <n v="2"/>
    <n v="22"/>
    <s v="02-22"/>
    <n v="1"/>
    <x v="1"/>
  </r>
  <r>
    <d v="2020-02-23T00:00:00"/>
    <n v="81"/>
    <n v="61.36"/>
    <n v="61.42"/>
    <n v="37.590000000000003"/>
    <s v="19/02/2020"/>
    <x v="7"/>
    <n v="2"/>
    <n v="23"/>
    <s v="02-23"/>
    <n v="0"/>
    <x v="1"/>
  </r>
  <r>
    <d v="2020-02-24T00:00:00"/>
    <n v="90"/>
    <n v="64.14"/>
    <n v="64.489999999999995"/>
    <n v="47.91"/>
    <s v="19/02/2020"/>
    <x v="7"/>
    <n v="2"/>
    <n v="24"/>
    <s v="02-24"/>
    <n v="0"/>
    <x v="1"/>
  </r>
  <r>
    <d v="2020-02-25T00:00:00"/>
    <n v="68"/>
    <n v="60.92"/>
    <n v="60.97"/>
    <n v="41.96"/>
    <s v="19/02/2020"/>
    <x v="7"/>
    <n v="2"/>
    <n v="25"/>
    <s v="02-25"/>
    <n v="0"/>
    <x v="1"/>
  </r>
  <r>
    <d v="2020-05-06T00:00:00"/>
    <m/>
    <m/>
    <m/>
    <m/>
    <s v="06/05/2020"/>
    <x v="7"/>
    <n v="5"/>
    <n v="6"/>
    <s v="05-06"/>
    <s v="Null"/>
    <x v="2"/>
  </r>
  <r>
    <d v="2020-05-07T00:00:00"/>
    <m/>
    <m/>
    <m/>
    <m/>
    <s v="06/05/2020"/>
    <x v="7"/>
    <n v="5"/>
    <n v="7"/>
    <s v="05-07"/>
    <s v="Null"/>
    <x v="2"/>
  </r>
  <r>
    <d v="2020-05-08T00:00:00"/>
    <m/>
    <m/>
    <m/>
    <m/>
    <s v="06/05/2020"/>
    <x v="7"/>
    <n v="5"/>
    <n v="8"/>
    <s v="05-08"/>
    <s v="Null"/>
    <x v="2"/>
  </r>
  <r>
    <d v="2020-05-09T00:00:00"/>
    <m/>
    <m/>
    <m/>
    <m/>
    <s v="06/05/2020"/>
    <x v="7"/>
    <n v="5"/>
    <n v="9"/>
    <s v="05-09"/>
    <s v="Null"/>
    <x v="2"/>
  </r>
  <r>
    <d v="2020-05-10T00:00:00"/>
    <m/>
    <m/>
    <m/>
    <m/>
    <s v="06/05/2020"/>
    <x v="7"/>
    <n v="5"/>
    <n v="10"/>
    <s v="05-10"/>
    <s v="Null"/>
    <x v="2"/>
  </r>
  <r>
    <d v="2020-05-11T00:00:00"/>
    <m/>
    <m/>
    <m/>
    <m/>
    <s v="06/05/2020"/>
    <x v="7"/>
    <n v="5"/>
    <n v="11"/>
    <s v="05-11"/>
    <s v="Null"/>
    <x v="2"/>
  </r>
  <r>
    <d v="2020-05-12T00:00:00"/>
    <m/>
    <m/>
    <m/>
    <m/>
    <s v="06/05/2020"/>
    <x v="7"/>
    <n v="5"/>
    <n v="12"/>
    <s v="05-12"/>
    <s v="Null"/>
    <x v="2"/>
  </r>
  <r>
    <d v="2020-05-13T00:00:00"/>
    <m/>
    <m/>
    <m/>
    <m/>
    <s v="13/05/2020"/>
    <x v="7"/>
    <n v="5"/>
    <n v="13"/>
    <s v="05-13"/>
    <s v="Null"/>
    <x v="2"/>
  </r>
  <r>
    <d v="2020-05-14T00:00:00"/>
    <m/>
    <m/>
    <m/>
    <m/>
    <s v="13/05/2020"/>
    <x v="7"/>
    <n v="5"/>
    <n v="14"/>
    <s v="05-14"/>
    <s v="Null"/>
    <x v="2"/>
  </r>
  <r>
    <d v="2020-05-15T00:00:00"/>
    <m/>
    <m/>
    <m/>
    <m/>
    <s v="13/05/2020"/>
    <x v="7"/>
    <n v="5"/>
    <n v="15"/>
    <s v="05-15"/>
    <s v="Null"/>
    <x v="2"/>
  </r>
  <r>
    <d v="2020-05-16T00:00:00"/>
    <m/>
    <m/>
    <m/>
    <m/>
    <s v="13/05/2020"/>
    <x v="7"/>
    <n v="5"/>
    <n v="16"/>
    <s v="05-16"/>
    <s v="Null"/>
    <x v="2"/>
  </r>
  <r>
    <d v="2020-05-17T00:00:00"/>
    <m/>
    <m/>
    <m/>
    <m/>
    <s v="13/05/2020"/>
    <x v="7"/>
    <n v="5"/>
    <n v="17"/>
    <s v="05-17"/>
    <s v="Null"/>
    <x v="2"/>
  </r>
  <r>
    <d v="2020-05-18T00:00:00"/>
    <m/>
    <m/>
    <m/>
    <m/>
    <s v="13/05/2020"/>
    <x v="7"/>
    <n v="5"/>
    <n v="18"/>
    <s v="05-18"/>
    <s v="Null"/>
    <x v="2"/>
  </r>
  <r>
    <d v="2020-05-19T00:00:00"/>
    <m/>
    <m/>
    <m/>
    <m/>
    <s v="13/05/2020"/>
    <x v="7"/>
    <n v="5"/>
    <n v="19"/>
    <s v="05-19"/>
    <s v="Null"/>
    <x v="2"/>
  </r>
  <r>
    <d v="2020-05-20T00:00:00"/>
    <m/>
    <m/>
    <m/>
    <m/>
    <s v="20/05/2020"/>
    <x v="7"/>
    <n v="5"/>
    <n v="20"/>
    <s v="05-20"/>
    <s v="Null"/>
    <x v="2"/>
  </r>
  <r>
    <d v="2020-05-21T00:00:00"/>
    <m/>
    <m/>
    <m/>
    <m/>
    <s v="20/05/2020"/>
    <x v="7"/>
    <n v="5"/>
    <n v="21"/>
    <s v="05-21"/>
    <s v="Null"/>
    <x v="2"/>
  </r>
  <r>
    <d v="2020-05-22T00:00:00"/>
    <m/>
    <m/>
    <m/>
    <m/>
    <s v="20/05/2020"/>
    <x v="7"/>
    <n v="5"/>
    <n v="22"/>
    <s v="05-22"/>
    <s v="Null"/>
    <x v="2"/>
  </r>
  <r>
    <d v="2020-05-23T00:00:00"/>
    <m/>
    <m/>
    <m/>
    <m/>
    <s v="20/05/2020"/>
    <x v="7"/>
    <n v="5"/>
    <n v="23"/>
    <s v="05-23"/>
    <s v="Null"/>
    <x v="2"/>
  </r>
  <r>
    <d v="2020-05-24T00:00:00"/>
    <m/>
    <m/>
    <m/>
    <m/>
    <s v="20/05/2020"/>
    <x v="7"/>
    <n v="5"/>
    <n v="24"/>
    <s v="05-24"/>
    <s v="Null"/>
    <x v="2"/>
  </r>
  <r>
    <d v="2020-05-25T00:00:00"/>
    <m/>
    <m/>
    <m/>
    <m/>
    <s v="20/05/2020"/>
    <x v="7"/>
    <n v="5"/>
    <n v="25"/>
    <s v="05-25"/>
    <s v="Null"/>
    <x v="2"/>
  </r>
  <r>
    <d v="2020-05-26T00:00:00"/>
    <m/>
    <m/>
    <m/>
    <m/>
    <s v="20/05/2020"/>
    <x v="7"/>
    <n v="5"/>
    <n v="26"/>
    <s v="05-26"/>
    <s v="Null"/>
    <x v="2"/>
  </r>
  <r>
    <d v="2020-05-27T00:00:00"/>
    <m/>
    <m/>
    <m/>
    <m/>
    <s v="27/05/2020"/>
    <x v="7"/>
    <n v="5"/>
    <n v="27"/>
    <s v="05-27"/>
    <s v="Null"/>
    <x v="2"/>
  </r>
  <r>
    <d v="2020-05-28T00:00:00"/>
    <m/>
    <m/>
    <m/>
    <m/>
    <s v="27/05/2020"/>
    <x v="7"/>
    <n v="5"/>
    <n v="28"/>
    <s v="05-28"/>
    <s v="Null"/>
    <x v="2"/>
  </r>
  <r>
    <d v="2020-05-29T00:00:00"/>
    <m/>
    <m/>
    <m/>
    <m/>
    <s v="27/05/2020"/>
    <x v="7"/>
    <n v="5"/>
    <n v="29"/>
    <s v="05-29"/>
    <s v="Null"/>
    <x v="2"/>
  </r>
  <r>
    <d v="2020-05-30T00:00:00"/>
    <m/>
    <m/>
    <m/>
    <m/>
    <s v="27/05/2020"/>
    <x v="7"/>
    <n v="5"/>
    <n v="30"/>
    <s v="05-30"/>
    <s v="Null"/>
    <x v="2"/>
  </r>
  <r>
    <d v="2020-05-31T00:00:00"/>
    <m/>
    <m/>
    <m/>
    <m/>
    <s v="27/05/2020"/>
    <x v="7"/>
    <n v="5"/>
    <n v="31"/>
    <s v="05-31"/>
    <s v="Null"/>
    <x v="2"/>
  </r>
  <r>
    <d v="2020-06-01T00:00:00"/>
    <m/>
    <m/>
    <m/>
    <m/>
    <s v="27/05/2020"/>
    <x v="7"/>
    <n v="6"/>
    <n v="1"/>
    <s v="06-01"/>
    <s v="Null"/>
    <x v="2"/>
  </r>
  <r>
    <d v="2020-06-02T00:00:00"/>
    <m/>
    <m/>
    <m/>
    <m/>
    <s v="27/05/2020"/>
    <x v="7"/>
    <n v="6"/>
    <n v="2"/>
    <s v="06-02"/>
    <s v="Null"/>
    <x v="2"/>
  </r>
  <r>
    <d v="2020-06-03T00:00:00"/>
    <m/>
    <m/>
    <m/>
    <m/>
    <s v="03/06/2020"/>
    <x v="7"/>
    <n v="6"/>
    <n v="3"/>
    <s v="06-03"/>
    <s v="Null"/>
    <x v="2"/>
  </r>
  <r>
    <d v="2020-06-04T00:00:00"/>
    <m/>
    <m/>
    <m/>
    <m/>
    <s v="03/06/2020"/>
    <x v="7"/>
    <n v="6"/>
    <n v="4"/>
    <s v="06-04"/>
    <s v="Null"/>
    <x v="2"/>
  </r>
  <r>
    <d v="2020-06-05T00:00:00"/>
    <m/>
    <m/>
    <m/>
    <m/>
    <s v="03/06/2020"/>
    <x v="7"/>
    <n v="6"/>
    <n v="5"/>
    <s v="06-05"/>
    <s v="Null"/>
    <x v="2"/>
  </r>
  <r>
    <d v="2020-06-06T00:00:00"/>
    <m/>
    <m/>
    <m/>
    <m/>
    <s v="03/06/2020"/>
    <x v="7"/>
    <n v="6"/>
    <n v="6"/>
    <s v="06-06"/>
    <s v="Null"/>
    <x v="2"/>
  </r>
  <r>
    <d v="2020-06-07T00:00:00"/>
    <m/>
    <m/>
    <m/>
    <m/>
    <s v="03/06/2020"/>
    <x v="7"/>
    <n v="6"/>
    <n v="7"/>
    <s v="06-07"/>
    <s v="Null"/>
    <x v="2"/>
  </r>
  <r>
    <d v="2020-06-08T00:00:00"/>
    <m/>
    <m/>
    <m/>
    <m/>
    <s v="03/06/2020"/>
    <x v="7"/>
    <n v="6"/>
    <n v="8"/>
    <s v="06-08"/>
    <s v="Null"/>
    <x v="2"/>
  </r>
  <r>
    <d v="2020-06-09T00:00:00"/>
    <n v="0"/>
    <n v="0"/>
    <n v="40.18"/>
    <n v="40.18"/>
    <s v="03/06/2020"/>
    <x v="7"/>
    <n v="6"/>
    <n v="9"/>
    <s v="06-09"/>
    <n v="0"/>
    <x v="0"/>
  </r>
  <r>
    <d v="2020-06-10T00:00:00"/>
    <n v="1"/>
    <n v="34.04"/>
    <n v="48.93"/>
    <n v="48.44"/>
    <s v="10/06/2020"/>
    <x v="7"/>
    <n v="6"/>
    <n v="10"/>
    <s v="06-10"/>
    <n v="1"/>
    <x v="0"/>
  </r>
  <r>
    <d v="2020-06-11T00:00:00"/>
    <n v="8"/>
    <n v="44.75"/>
    <n v="50.21"/>
    <n v="48.75"/>
    <s v="10/06/2020"/>
    <x v="7"/>
    <n v="6"/>
    <n v="11"/>
    <s v="06-11"/>
    <n v="1"/>
    <x v="0"/>
  </r>
  <r>
    <d v="2020-06-12T00:00:00"/>
    <n v="1"/>
    <n v="40.33"/>
    <n v="47.98"/>
    <n v="46.11"/>
    <s v="10/06/2020"/>
    <x v="7"/>
    <n v="6"/>
    <n v="12"/>
    <s v="06-12"/>
    <n v="1"/>
    <x v="0"/>
  </r>
  <r>
    <d v="2020-06-13T00:00:00"/>
    <n v="0"/>
    <n v="0"/>
    <n v="45.69"/>
    <n v="42.49"/>
    <s v="10/06/2020"/>
    <x v="7"/>
    <n v="6"/>
    <n v="13"/>
    <s v="06-13"/>
    <n v="0"/>
    <x v="0"/>
  </r>
  <r>
    <d v="2020-06-14T00:00:00"/>
    <n v="5"/>
    <n v="46.23"/>
    <n v="46.54"/>
    <n v="34.869999999999997"/>
    <s v="10/06/2020"/>
    <x v="7"/>
    <n v="6"/>
    <n v="14"/>
    <s v="06-14"/>
    <n v="1"/>
    <x v="1"/>
  </r>
  <r>
    <d v="2020-06-15T00:00:00"/>
    <n v="4"/>
    <n v="45.44"/>
    <n v="46.81"/>
    <n v="41.13"/>
    <s v="10/06/2020"/>
    <x v="7"/>
    <n v="6"/>
    <n v="15"/>
    <s v="06-15"/>
    <n v="1"/>
    <x v="1"/>
  </r>
  <r>
    <d v="2020-06-16T00:00:00"/>
    <n v="1"/>
    <n v="35.64"/>
    <n v="40.909999999999997"/>
    <n v="39.380000000000003"/>
    <s v="10/06/2020"/>
    <x v="7"/>
    <n v="6"/>
    <n v="16"/>
    <s v="06-16"/>
    <n v="1"/>
    <x v="0"/>
  </r>
  <r>
    <d v="2020-06-17T00:00:00"/>
    <n v="9"/>
    <n v="52.11"/>
    <n v="53.3"/>
    <n v="43.13"/>
    <s v="17/06/2020"/>
    <x v="7"/>
    <n v="6"/>
    <n v="17"/>
    <s v="06-17"/>
    <n v="1"/>
    <x v="1"/>
  </r>
  <r>
    <d v="2020-06-18T00:00:00"/>
    <n v="1"/>
    <n v="29.54"/>
    <n v="38.24"/>
    <n v="37.61"/>
    <s v="17/06/2020"/>
    <x v="7"/>
    <n v="6"/>
    <n v="18"/>
    <s v="06-18"/>
    <n v="1"/>
    <x v="0"/>
  </r>
  <r>
    <d v="2020-06-19T00:00:00"/>
    <n v="11"/>
    <n v="49.12"/>
    <n v="49.61"/>
    <n v="31.37"/>
    <s v="17/06/2020"/>
    <x v="7"/>
    <n v="6"/>
    <n v="19"/>
    <s v="06-19"/>
    <n v="1"/>
    <x v="1"/>
  </r>
  <r>
    <d v="2020-06-20T00:00:00"/>
    <n v="0"/>
    <n v="0"/>
    <n v="42.17"/>
    <n v="40.770000000000003"/>
    <s v="17/06/2020"/>
    <x v="7"/>
    <n v="6"/>
    <n v="20"/>
    <s v="06-20"/>
    <n v="0"/>
    <x v="0"/>
  </r>
  <r>
    <d v="2020-06-21T00:00:00"/>
    <n v="8"/>
    <n v="49.57"/>
    <n v="52.7"/>
    <n v="42.67"/>
    <s v="17/06/2020"/>
    <x v="7"/>
    <n v="6"/>
    <n v="21"/>
    <s v="06-21"/>
    <n v="1"/>
    <x v="1"/>
  </r>
  <r>
    <d v="2020-06-22T00:00:00"/>
    <n v="11"/>
    <n v="51.78"/>
    <n v="52.98"/>
    <n v="40.01"/>
    <s v="17/06/2020"/>
    <x v="7"/>
    <n v="6"/>
    <n v="22"/>
    <s v="06-22"/>
    <n v="1"/>
    <x v="1"/>
  </r>
  <r>
    <d v="2020-06-23T00:00:00"/>
    <n v="0"/>
    <n v="0"/>
    <n v="39.68"/>
    <n v="39.68"/>
    <s v="17/06/2020"/>
    <x v="7"/>
    <n v="6"/>
    <n v="23"/>
    <s v="06-23"/>
    <n v="0"/>
    <x v="0"/>
  </r>
  <r>
    <d v="2020-06-24T00:00:00"/>
    <n v="18"/>
    <n v="51.68"/>
    <n v="53.4"/>
    <n v="43.16"/>
    <s v="24/06/2020"/>
    <x v="7"/>
    <n v="6"/>
    <n v="24"/>
    <s v="06-24"/>
    <n v="1"/>
    <x v="1"/>
  </r>
  <r>
    <d v="2020-06-25T00:00:00"/>
    <n v="8"/>
    <n v="47.5"/>
    <n v="47.83"/>
    <n v="36.43"/>
    <s v="24/06/2020"/>
    <x v="7"/>
    <n v="6"/>
    <n v="25"/>
    <s v="06-25"/>
    <n v="1"/>
    <x v="1"/>
  </r>
  <r>
    <d v="2020-06-26T00:00:00"/>
    <n v="13"/>
    <n v="52.08"/>
    <n v="52.27"/>
    <n v="38.72"/>
    <s v="24/06/2020"/>
    <x v="7"/>
    <n v="6"/>
    <n v="26"/>
    <s v="06-26"/>
    <n v="1"/>
    <x v="1"/>
  </r>
  <r>
    <d v="2020-06-27T00:00:00"/>
    <n v="1"/>
    <n v="34.54"/>
    <n v="39.44"/>
    <n v="37.74"/>
    <s v="24/06/2020"/>
    <x v="7"/>
    <n v="6"/>
    <n v="27"/>
    <s v="06-27"/>
    <n v="1"/>
    <x v="0"/>
  </r>
  <r>
    <d v="2020-06-28T00:00:00"/>
    <n v="5"/>
    <n v="49.26"/>
    <n v="49.26"/>
    <n v="0"/>
    <s v="24/06/2020"/>
    <x v="7"/>
    <n v="6"/>
    <n v="28"/>
    <s v="06-28"/>
    <n v="1"/>
    <x v="1"/>
  </r>
  <r>
    <d v="2020-06-29T00:00:00"/>
    <n v="13"/>
    <n v="51.3"/>
    <n v="51.3"/>
    <n v="0"/>
    <s v="24/06/2020"/>
    <x v="7"/>
    <n v="6"/>
    <n v="29"/>
    <s v="06-29"/>
    <n v="1"/>
    <x v="1"/>
  </r>
  <r>
    <d v="2020-06-30T00:00:00"/>
    <n v="5"/>
    <n v="45.64"/>
    <n v="47.06"/>
    <n v="41.49"/>
    <s v="24/06/2020"/>
    <x v="7"/>
    <n v="6"/>
    <n v="30"/>
    <s v="06-30"/>
    <n v="1"/>
    <x v="1"/>
  </r>
  <r>
    <d v="2020-07-01T00:00:00"/>
    <n v="29"/>
    <n v="55.86"/>
    <n v="56.27"/>
    <n v="45.85"/>
    <s v="01/07/2020"/>
    <x v="7"/>
    <n v="7"/>
    <n v="1"/>
    <s v="07-01"/>
    <n v="1"/>
    <x v="1"/>
  </r>
  <r>
    <d v="2020-07-02T00:00:00"/>
    <n v="18"/>
    <n v="59.16"/>
    <n v="59.37"/>
    <n v="43.34"/>
    <s v="01/07/2020"/>
    <x v="7"/>
    <n v="7"/>
    <n v="2"/>
    <s v="07-02"/>
    <n v="1"/>
    <x v="1"/>
  </r>
  <r>
    <d v="2020-07-03T00:00:00"/>
    <n v="9"/>
    <n v="51.2"/>
    <n v="53.08"/>
    <n v="45"/>
    <s v="01/07/2020"/>
    <x v="7"/>
    <n v="7"/>
    <n v="3"/>
    <s v="07-03"/>
    <n v="1"/>
    <x v="1"/>
  </r>
  <r>
    <d v="2020-07-04T00:00:00"/>
    <n v="26"/>
    <n v="55.62"/>
    <n v="55.7"/>
    <n v="34.75"/>
    <s v="01/07/2020"/>
    <x v="7"/>
    <n v="7"/>
    <n v="4"/>
    <s v="07-04"/>
    <n v="1"/>
    <x v="1"/>
  </r>
  <r>
    <d v="2020-07-05T00:00:00"/>
    <n v="35"/>
    <n v="56.72"/>
    <n v="56.84"/>
    <n v="40.93"/>
    <s v="01/07/2020"/>
    <x v="7"/>
    <n v="7"/>
    <n v="5"/>
    <s v="07-05"/>
    <n v="1"/>
    <x v="1"/>
  </r>
  <r>
    <d v="2020-07-06T00:00:00"/>
    <n v="34"/>
    <n v="56"/>
    <n v="56.32"/>
    <n v="44.77"/>
    <s v="01/07/2020"/>
    <x v="7"/>
    <n v="7"/>
    <n v="6"/>
    <s v="07-06"/>
    <n v="1"/>
    <x v="1"/>
  </r>
  <r>
    <d v="2020-07-07T00:00:00"/>
    <n v="30"/>
    <n v="55.84"/>
    <n v="56.5"/>
    <n v="47.97"/>
    <s v="01/07/2020"/>
    <x v="7"/>
    <n v="7"/>
    <n v="7"/>
    <s v="07-07"/>
    <n v="1"/>
    <x v="1"/>
  </r>
  <r>
    <d v="2020-07-08T00:00:00"/>
    <n v="16"/>
    <n v="53.18"/>
    <n v="54.84"/>
    <n v="49.54"/>
    <s v="08/07/2020"/>
    <x v="7"/>
    <n v="7"/>
    <n v="8"/>
    <s v="07-08"/>
    <n v="1"/>
    <x v="1"/>
  </r>
  <r>
    <d v="2020-07-09T00:00:00"/>
    <n v="20"/>
    <n v="52.73"/>
    <n v="55.12"/>
    <n v="51.38"/>
    <s v="08/07/2020"/>
    <x v="7"/>
    <n v="7"/>
    <n v="9"/>
    <s v="07-09"/>
    <n v="1"/>
    <x v="1"/>
  </r>
  <r>
    <d v="2020-07-10T00:00:00"/>
    <n v="29"/>
    <n v="55.29"/>
    <n v="57.81"/>
    <n v="54.26"/>
    <s v="08/07/2020"/>
    <x v="7"/>
    <n v="7"/>
    <n v="10"/>
    <s v="07-10"/>
    <n v="1"/>
    <x v="1"/>
  </r>
  <r>
    <d v="2020-07-11T00:00:00"/>
    <n v="26"/>
    <n v="56.14"/>
    <n v="58.76"/>
    <n v="55.32"/>
    <s v="08/07/2020"/>
    <x v="7"/>
    <n v="7"/>
    <n v="11"/>
    <s v="07-11"/>
    <n v="1"/>
    <x v="1"/>
  </r>
  <r>
    <d v="2020-07-12T00:00:00"/>
    <n v="27"/>
    <n v="55.16"/>
    <n v="57.84"/>
    <n v="54.47"/>
    <s v="08/07/2020"/>
    <x v="7"/>
    <n v="7"/>
    <n v="12"/>
    <s v="07-12"/>
    <n v="1"/>
    <x v="1"/>
  </r>
  <r>
    <d v="2020-07-13T00:00:00"/>
    <n v="25"/>
    <n v="55.41"/>
    <n v="57.15"/>
    <n v="52.32"/>
    <s v="08/07/2020"/>
    <x v="7"/>
    <n v="7"/>
    <n v="13"/>
    <s v="07-13"/>
    <n v="1"/>
    <x v="1"/>
  </r>
  <r>
    <d v="2020-07-14T00:00:00"/>
    <n v="21"/>
    <n v="53.56"/>
    <n v="57.26"/>
    <n v="54.85"/>
    <s v="08/07/2020"/>
    <x v="7"/>
    <n v="7"/>
    <n v="14"/>
    <s v="07-14"/>
    <n v="1"/>
    <x v="0"/>
  </r>
  <r>
    <d v="2020-07-15T00:00:00"/>
    <n v="26"/>
    <n v="55.56"/>
    <n v="58.76"/>
    <n v="55.78"/>
    <s v="15/07/2020"/>
    <x v="7"/>
    <n v="7"/>
    <n v="15"/>
    <s v="07-15"/>
    <n v="1"/>
    <x v="0"/>
  </r>
  <r>
    <d v="2020-07-16T00:00:00"/>
    <n v="44"/>
    <n v="57.88"/>
    <n v="59.79"/>
    <n v="55.31"/>
    <s v="15/07/2020"/>
    <x v="7"/>
    <n v="7"/>
    <n v="16"/>
    <s v="07-16"/>
    <n v="1"/>
    <x v="1"/>
  </r>
  <r>
    <d v="2020-07-17T00:00:00"/>
    <n v="28"/>
    <n v="54.99"/>
    <n v="56.66"/>
    <n v="51.7"/>
    <s v="15/07/2020"/>
    <x v="7"/>
    <n v="7"/>
    <n v="17"/>
    <s v="07-17"/>
    <n v="1"/>
    <x v="1"/>
  </r>
  <r>
    <d v="2020-07-18T00:00:00"/>
    <n v="29"/>
    <n v="56.42"/>
    <n v="59.3"/>
    <n v="56.12"/>
    <s v="15/07/2020"/>
    <x v="7"/>
    <n v="7"/>
    <n v="18"/>
    <s v="07-18"/>
    <n v="1"/>
    <x v="1"/>
  </r>
  <r>
    <d v="2020-07-19T00:00:00"/>
    <n v="28"/>
    <n v="55.16"/>
    <n v="59.45"/>
    <n v="57.42"/>
    <s v="15/07/2020"/>
    <x v="7"/>
    <n v="7"/>
    <n v="19"/>
    <s v="07-19"/>
    <n v="1"/>
    <x v="0"/>
  </r>
  <r>
    <d v="2020-07-20T00:00:00"/>
    <n v="25"/>
    <n v="54.85"/>
    <n v="60.53"/>
    <n v="59.14"/>
    <s v="15/07/2020"/>
    <x v="7"/>
    <n v="7"/>
    <n v="20"/>
    <s v="07-20"/>
    <n v="1"/>
    <x v="0"/>
  </r>
  <r>
    <d v="2020-07-21T00:00:00"/>
    <n v="39"/>
    <n v="56.93"/>
    <n v="60.17"/>
    <n v="57.39"/>
    <s v="15/07/2020"/>
    <x v="7"/>
    <n v="7"/>
    <n v="21"/>
    <s v="07-21"/>
    <n v="1"/>
    <x v="0"/>
  </r>
  <r>
    <d v="2020-07-22T00:00:00"/>
    <n v="36"/>
    <n v="57.97"/>
    <n v="60.02"/>
    <n v="55.79"/>
    <s v="22/07/2020"/>
    <x v="7"/>
    <n v="7"/>
    <n v="22"/>
    <s v="07-22"/>
    <n v="1"/>
    <x v="1"/>
  </r>
  <r>
    <d v="2020-07-23T00:00:00"/>
    <n v="29"/>
    <n v="55.2"/>
    <n v="59.74"/>
    <n v="54.17"/>
    <s v="22/07/2020"/>
    <x v="7"/>
    <n v="7"/>
    <n v="23"/>
    <s v="07-23"/>
    <n v="1"/>
    <x v="1"/>
  </r>
  <r>
    <d v="2020-07-24T00:00:00"/>
    <n v="41"/>
    <n v="58.11"/>
    <n v="58.94"/>
    <n v="51.35"/>
    <s v="22/07/2020"/>
    <x v="7"/>
    <n v="7"/>
    <n v="24"/>
    <s v="07-24"/>
    <n v="1"/>
    <x v="1"/>
  </r>
  <r>
    <d v="2020-07-25T00:00:00"/>
    <n v="35"/>
    <n v="57.16"/>
    <n v="58.59"/>
    <n v="52.86"/>
    <s v="22/07/2020"/>
    <x v="7"/>
    <n v="7"/>
    <n v="25"/>
    <s v="07-25"/>
    <n v="1"/>
    <x v="1"/>
  </r>
  <r>
    <d v="2020-07-26T00:00:00"/>
    <n v="40"/>
    <n v="57.53"/>
    <n v="59.94"/>
    <n v="56.23"/>
    <s v="22/07/2020"/>
    <x v="7"/>
    <n v="7"/>
    <n v="26"/>
    <s v="07-26"/>
    <n v="1"/>
    <x v="1"/>
  </r>
  <r>
    <d v="2020-07-27T00:00:00"/>
    <n v="29"/>
    <n v="55.55"/>
    <n v="60.48"/>
    <n v="58.65"/>
    <s v="22/07/2020"/>
    <x v="7"/>
    <n v="7"/>
    <n v="27"/>
    <s v="07-27"/>
    <n v="1"/>
    <x v="0"/>
  </r>
  <r>
    <d v="2020-07-28T00:00:00"/>
    <n v="38"/>
    <n v="56.32"/>
    <n v="59.05"/>
    <n v="55.68"/>
    <s v="22/07/2020"/>
    <x v="7"/>
    <n v="7"/>
    <n v="28"/>
    <s v="07-28"/>
    <n v="1"/>
    <x v="1"/>
  </r>
  <r>
    <d v="2020-07-29T00:00:00"/>
    <n v="33"/>
    <n v="56.36"/>
    <n v="59.2"/>
    <n v="55.92"/>
    <s v="29/07/2020"/>
    <x v="7"/>
    <n v="7"/>
    <n v="29"/>
    <s v="07-29"/>
    <n v="1"/>
    <x v="1"/>
  </r>
  <r>
    <d v="2020-07-30T00:00:00"/>
    <n v="24"/>
    <n v="54.77"/>
    <n v="57.63"/>
    <n v="54.46"/>
    <s v="29/07/2020"/>
    <x v="7"/>
    <n v="7"/>
    <n v="30"/>
    <s v="07-30"/>
    <n v="1"/>
    <x v="1"/>
  </r>
  <r>
    <d v="2020-07-31T00:00:00"/>
    <n v="42"/>
    <n v="59.21"/>
    <n v="59.77"/>
    <n v="50.18"/>
    <s v="29/07/2020"/>
    <x v="7"/>
    <n v="7"/>
    <n v="31"/>
    <s v="07-31"/>
    <n v="1"/>
    <x v="1"/>
  </r>
  <r>
    <d v="2020-08-01T00:00:00"/>
    <n v="45"/>
    <n v="58.05"/>
    <n v="58.09"/>
    <n v="36.74"/>
    <s v="29/07/2020"/>
    <x v="7"/>
    <n v="8"/>
    <n v="1"/>
    <s v="08-01"/>
    <n v="1"/>
    <x v="1"/>
  </r>
  <r>
    <d v="2020-08-02T00:00:00"/>
    <n v="47"/>
    <n v="59.71"/>
    <n v="61.91"/>
    <n v="48.7"/>
    <s v="29/07/2020"/>
    <x v="7"/>
    <n v="8"/>
    <n v="2"/>
    <s v="08-02"/>
    <n v="1"/>
    <x v="1"/>
  </r>
  <r>
    <d v="2020-08-03T00:00:00"/>
    <n v="35"/>
    <n v="56.93"/>
    <n v="58.11"/>
    <n v="51.25"/>
    <s v="29/07/2020"/>
    <x v="7"/>
    <n v="8"/>
    <n v="3"/>
    <s v="08-03"/>
    <n v="1"/>
    <x v="1"/>
  </r>
  <r>
    <d v="2020-08-04T00:00:00"/>
    <n v="50"/>
    <n v="59.75"/>
    <n v="60.78"/>
    <n v="48.43"/>
    <s v="29/07/2020"/>
    <x v="7"/>
    <n v="8"/>
    <n v="4"/>
    <s v="08-04"/>
    <n v="1"/>
    <x v="1"/>
  </r>
  <r>
    <d v="2020-08-05T00:00:00"/>
    <n v="33"/>
    <n v="56.8"/>
    <n v="56.99"/>
    <n v="39.950000000000003"/>
    <s v="05/08/2020"/>
    <x v="7"/>
    <n v="8"/>
    <n v="5"/>
    <s v="08-05"/>
    <n v="1"/>
    <x v="1"/>
  </r>
  <r>
    <d v="2020-08-06T00:00:00"/>
    <n v="32"/>
    <n v="56.88"/>
    <n v="57.28"/>
    <n v="46.74"/>
    <s v="05/08/2020"/>
    <x v="7"/>
    <n v="8"/>
    <n v="6"/>
    <s v="08-06"/>
    <n v="1"/>
    <x v="1"/>
  </r>
  <r>
    <d v="2020-08-07T00:00:00"/>
    <n v="34"/>
    <n v="57.12"/>
    <n v="57.12"/>
    <n v="29.04"/>
    <s v="05/08/2020"/>
    <x v="7"/>
    <n v="8"/>
    <n v="7"/>
    <s v="08-07"/>
    <n v="1"/>
    <x v="1"/>
  </r>
  <r>
    <d v="2020-08-08T00:00:00"/>
    <n v="54"/>
    <n v="58.87"/>
    <n v="58.87"/>
    <n v="0"/>
    <s v="05/08/2020"/>
    <x v="7"/>
    <n v="8"/>
    <n v="8"/>
    <s v="08-08"/>
    <n v="1"/>
    <x v="1"/>
  </r>
  <r>
    <d v="2020-08-09T00:00:00"/>
    <n v="45"/>
    <n v="58.21"/>
    <n v="58.23"/>
    <n v="34.24"/>
    <s v="05/08/2020"/>
    <x v="7"/>
    <n v="8"/>
    <n v="9"/>
    <s v="08-09"/>
    <n v="1"/>
    <x v="1"/>
  </r>
  <r>
    <d v="2020-08-10T00:00:00"/>
    <n v="48"/>
    <n v="57.32"/>
    <n v="57.33"/>
    <n v="32.57"/>
    <s v="05/08/2020"/>
    <x v="7"/>
    <n v="8"/>
    <n v="10"/>
    <s v="08-10"/>
    <n v="1"/>
    <x v="1"/>
  </r>
  <r>
    <d v="2020-08-11T00:00:00"/>
    <n v="46"/>
    <n v="58.15"/>
    <n v="58.15"/>
    <n v="0"/>
    <s v="05/08/2020"/>
    <x v="7"/>
    <n v="8"/>
    <n v="11"/>
    <s v="08-11"/>
    <n v="1"/>
    <x v="1"/>
  </r>
  <r>
    <d v="2020-08-12T00:00:00"/>
    <n v="43"/>
    <n v="57.26"/>
    <n v="60.07"/>
    <n v="56.77"/>
    <s v="12/08/2020"/>
    <x v="7"/>
    <n v="8"/>
    <n v="12"/>
    <s v="08-12"/>
    <n v="1"/>
    <x v="1"/>
  </r>
  <r>
    <d v="2020-08-13T00:00:00"/>
    <n v="38"/>
    <n v="57.76"/>
    <n v="57.89"/>
    <n v="42.53"/>
    <s v="12/08/2020"/>
    <x v="7"/>
    <n v="8"/>
    <n v="13"/>
    <s v="08-13"/>
    <n v="1"/>
    <x v="1"/>
  </r>
  <r>
    <d v="2020-08-14T00:00:00"/>
    <n v="48"/>
    <n v="57.62"/>
    <n v="57.62"/>
    <n v="26.74"/>
    <s v="12/08/2020"/>
    <x v="7"/>
    <n v="8"/>
    <n v="14"/>
    <s v="08-14"/>
    <n v="1"/>
    <x v="1"/>
  </r>
  <r>
    <d v="2020-08-15T00:00:00"/>
    <n v="34"/>
    <n v="56.94"/>
    <n v="56.94"/>
    <n v="0"/>
    <s v="12/08/2020"/>
    <x v="7"/>
    <n v="8"/>
    <n v="15"/>
    <s v="08-15"/>
    <n v="1"/>
    <x v="1"/>
  </r>
  <r>
    <d v="2020-08-16T00:00:00"/>
    <n v="46"/>
    <n v="57.89"/>
    <n v="57.93"/>
    <n v="37.729999999999997"/>
    <s v="12/08/2020"/>
    <x v="7"/>
    <n v="8"/>
    <n v="16"/>
    <s v="08-16"/>
    <n v="1"/>
    <x v="1"/>
  </r>
  <r>
    <d v="2020-08-17T00:00:00"/>
    <n v="36"/>
    <n v="57.9"/>
    <n v="57.94"/>
    <n v="37.6"/>
    <s v="12/08/2020"/>
    <x v="7"/>
    <n v="8"/>
    <n v="17"/>
    <s v="08-17"/>
    <n v="1"/>
    <x v="1"/>
  </r>
  <r>
    <d v="2020-08-18T00:00:00"/>
    <n v="46"/>
    <n v="57.47"/>
    <n v="57.47"/>
    <n v="0"/>
    <s v="12/08/2020"/>
    <x v="7"/>
    <n v="8"/>
    <n v="18"/>
    <s v="08-18"/>
    <n v="1"/>
    <x v="1"/>
  </r>
  <r>
    <d v="2020-08-19T00:00:00"/>
    <n v="18"/>
    <n v="53.98"/>
    <n v="54.12"/>
    <n v="38.9"/>
    <s v="19/08/2020"/>
    <x v="7"/>
    <n v="8"/>
    <n v="19"/>
    <s v="08-19"/>
    <n v="1"/>
    <x v="1"/>
  </r>
  <r>
    <d v="2020-08-20T00:00:00"/>
    <n v="28"/>
    <n v="56.29"/>
    <n v="56.36"/>
    <n v="38.54"/>
    <s v="19/08/2020"/>
    <x v="7"/>
    <n v="8"/>
    <n v="20"/>
    <s v="08-20"/>
    <n v="1"/>
    <x v="1"/>
  </r>
  <r>
    <d v="2020-08-21T00:00:00"/>
    <n v="35"/>
    <n v="55.43"/>
    <n v="55.43"/>
    <n v="0"/>
    <s v="19/08/2020"/>
    <x v="7"/>
    <n v="8"/>
    <n v="21"/>
    <s v="08-21"/>
    <n v="1"/>
    <x v="1"/>
  </r>
  <r>
    <d v="2020-08-22T00:00:00"/>
    <n v="40"/>
    <n v="57.68"/>
    <n v="57.69"/>
    <n v="29.84"/>
    <s v="19/08/2020"/>
    <x v="7"/>
    <n v="8"/>
    <n v="22"/>
    <s v="08-22"/>
    <n v="1"/>
    <x v="1"/>
  </r>
  <r>
    <d v="2020-08-23T00:00:00"/>
    <n v="52"/>
    <n v="57.4"/>
    <n v="57.4"/>
    <n v="0"/>
    <s v="19/08/2020"/>
    <x v="7"/>
    <n v="8"/>
    <n v="23"/>
    <s v="08-23"/>
    <n v="1"/>
    <x v="1"/>
  </r>
  <r>
    <d v="2020-08-24T00:00:00"/>
    <n v="55"/>
    <n v="58.69"/>
    <n v="58.96"/>
    <n v="46.68"/>
    <s v="19/08/2020"/>
    <x v="7"/>
    <n v="8"/>
    <n v="24"/>
    <s v="08-24"/>
    <n v="1"/>
    <x v="1"/>
  </r>
  <r>
    <d v="2020-08-25T00:00:00"/>
    <n v="46"/>
    <n v="57.18"/>
    <n v="57.23"/>
    <n v="38.07"/>
    <s v="19/08/2020"/>
    <x v="7"/>
    <n v="8"/>
    <n v="25"/>
    <s v="08-25"/>
    <n v="1"/>
    <x v="1"/>
  </r>
  <r>
    <d v="2020-08-26T00:00:00"/>
    <n v="31"/>
    <n v="55.97"/>
    <n v="56.05"/>
    <n v="38.659999999999997"/>
    <s v="26/08/2020"/>
    <x v="7"/>
    <n v="8"/>
    <n v="26"/>
    <s v="08-26"/>
    <n v="1"/>
    <x v="1"/>
  </r>
  <r>
    <d v="2020-08-27T00:00:00"/>
    <n v="42"/>
    <n v="56.75"/>
    <n v="57.04"/>
    <n v="45.19"/>
    <s v="26/08/2020"/>
    <x v="7"/>
    <n v="8"/>
    <n v="27"/>
    <s v="08-27"/>
    <n v="1"/>
    <x v="1"/>
  </r>
  <r>
    <d v="2020-08-28T00:00:00"/>
    <n v="35"/>
    <n v="56.32"/>
    <n v="56.43"/>
    <n v="40.17"/>
    <s v="26/08/2020"/>
    <x v="7"/>
    <n v="8"/>
    <n v="28"/>
    <s v="08-28"/>
    <n v="1"/>
    <x v="1"/>
  </r>
  <r>
    <d v="2020-08-29T00:00:00"/>
    <n v="52"/>
    <n v="60.41"/>
    <n v="60.52"/>
    <n v="44.47"/>
    <s v="26/08/2020"/>
    <x v="7"/>
    <n v="8"/>
    <n v="29"/>
    <s v="08-29"/>
    <n v="1"/>
    <x v="1"/>
  </r>
  <r>
    <d v="2020-08-30T00:00:00"/>
    <n v="39"/>
    <n v="57.76"/>
    <n v="57.76"/>
    <n v="0"/>
    <s v="26/08/2020"/>
    <x v="7"/>
    <n v="8"/>
    <n v="30"/>
    <s v="08-30"/>
    <n v="1"/>
    <x v="1"/>
  </r>
  <r>
    <d v="2020-08-31T00:00:00"/>
    <n v="36"/>
    <n v="56.29"/>
    <n v="56.44"/>
    <n v="41.69"/>
    <s v="26/08/2020"/>
    <x v="7"/>
    <n v="8"/>
    <n v="31"/>
    <s v="08-31"/>
    <n v="1"/>
    <x v="1"/>
  </r>
  <r>
    <d v="2020-09-01T00:00:00"/>
    <n v="49"/>
    <n v="57.12"/>
    <n v="57.33"/>
    <n v="44.17"/>
    <s v="26/08/2020"/>
    <x v="7"/>
    <n v="9"/>
    <n v="1"/>
    <s v="09-01"/>
    <n v="1"/>
    <x v="1"/>
  </r>
  <r>
    <d v="2020-09-02T00:00:00"/>
    <n v="41"/>
    <n v="56.79"/>
    <n v="56.87"/>
    <n v="37.22"/>
    <s v="02/09/2020"/>
    <x v="7"/>
    <n v="9"/>
    <n v="2"/>
    <s v="09-02"/>
    <n v="1"/>
    <x v="1"/>
  </r>
  <r>
    <d v="2020-09-03T00:00:00"/>
    <n v="32"/>
    <n v="58.56"/>
    <n v="58.62"/>
    <n v="40.47"/>
    <s v="02/09/2020"/>
    <x v="7"/>
    <n v="9"/>
    <n v="3"/>
    <s v="09-03"/>
    <n v="1"/>
    <x v="1"/>
  </r>
  <r>
    <d v="2020-09-04T00:00:00"/>
    <n v="34"/>
    <n v="54.84"/>
    <n v="54.89"/>
    <n v="35.119999999999997"/>
    <s v="02/09/2020"/>
    <x v="7"/>
    <n v="9"/>
    <n v="4"/>
    <s v="09-04"/>
    <n v="1"/>
    <x v="1"/>
  </r>
  <r>
    <d v="2020-09-05T00:00:00"/>
    <n v="40"/>
    <n v="56.55"/>
    <n v="56.55"/>
    <n v="0"/>
    <s v="02/09/2020"/>
    <x v="7"/>
    <n v="9"/>
    <n v="5"/>
    <s v="09-05"/>
    <n v="1"/>
    <x v="1"/>
  </r>
  <r>
    <d v="2020-09-06T00:00:00"/>
    <n v="38"/>
    <n v="56.44"/>
    <n v="56.45"/>
    <n v="27.94"/>
    <s v="02/09/2020"/>
    <x v="7"/>
    <n v="9"/>
    <n v="6"/>
    <s v="09-06"/>
    <n v="1"/>
    <x v="1"/>
  </r>
  <r>
    <d v="2020-09-07T00:00:00"/>
    <n v="50"/>
    <n v="58.58"/>
    <n v="58.76"/>
    <n v="43.63"/>
    <s v="02/09/2020"/>
    <x v="7"/>
    <n v="9"/>
    <n v="7"/>
    <s v="09-07"/>
    <n v="1"/>
    <x v="1"/>
  </r>
  <r>
    <d v="2020-09-08T00:00:00"/>
    <n v="31"/>
    <n v="56.14"/>
    <n v="56.31"/>
    <n v="42.33"/>
    <s v="02/09/2020"/>
    <x v="7"/>
    <n v="9"/>
    <n v="8"/>
    <s v="09-08"/>
    <n v="1"/>
    <x v="1"/>
  </r>
  <r>
    <d v="2020-09-09T00:00:00"/>
    <n v="28"/>
    <n v="55.41"/>
    <n v="58.24"/>
    <n v="54.57"/>
    <s v="09/09/2020"/>
    <x v="7"/>
    <n v="9"/>
    <n v="9"/>
    <s v="09-09"/>
    <n v="1"/>
    <x v="1"/>
  </r>
  <r>
    <d v="2020-09-10T00:00:00"/>
    <n v="41"/>
    <n v="55.27"/>
    <n v="55.27"/>
    <n v="0"/>
    <s v="09/09/2020"/>
    <x v="7"/>
    <n v="9"/>
    <n v="10"/>
    <s v="09-10"/>
    <n v="1"/>
    <x v="1"/>
  </r>
  <r>
    <d v="2020-09-11T00:00:00"/>
    <n v="0"/>
    <n v="0"/>
    <n v="33.44"/>
    <n v="33.44"/>
    <s v="09/09/2020"/>
    <x v="7"/>
    <n v="9"/>
    <n v="11"/>
    <s v="09-11"/>
    <n v="0"/>
    <x v="0"/>
  </r>
  <r>
    <d v="2020-09-12T00:00:00"/>
    <n v="0"/>
    <n v="0"/>
    <n v="50.27"/>
    <n v="49.83"/>
    <s v="09/09/2020"/>
    <x v="7"/>
    <n v="9"/>
    <n v="12"/>
    <s v="09-12"/>
    <n v="0"/>
    <x v="0"/>
  </r>
  <r>
    <d v="2020-09-13T00:00:00"/>
    <n v="0"/>
    <n v="0"/>
    <n v="45.3"/>
    <n v="35.81"/>
    <s v="09/09/2020"/>
    <x v="7"/>
    <n v="9"/>
    <n v="13"/>
    <s v="09-13"/>
    <n v="0"/>
    <x v="0"/>
  </r>
  <r>
    <d v="2020-09-14T00:00:00"/>
    <n v="0"/>
    <n v="0"/>
    <n v="39.81"/>
    <n v="39.81"/>
    <s v="09/09/2020"/>
    <x v="7"/>
    <n v="9"/>
    <n v="14"/>
    <s v="09-14"/>
    <n v="0"/>
    <x v="0"/>
  </r>
  <r>
    <d v="2020-09-15T00:00:00"/>
    <n v="0"/>
    <n v="0"/>
    <n v="37.42"/>
    <n v="37.42"/>
    <s v="09/09/2020"/>
    <x v="7"/>
    <n v="9"/>
    <n v="15"/>
    <s v="09-15"/>
    <n v="0"/>
    <x v="0"/>
  </r>
  <r>
    <d v="2020-09-16T00:00:00"/>
    <n v="0"/>
    <n v="0"/>
    <n v="43.11"/>
    <n v="43.11"/>
    <s v="16/09/2020"/>
    <x v="7"/>
    <n v="9"/>
    <n v="16"/>
    <s v="09-16"/>
    <n v="0"/>
    <x v="0"/>
  </r>
  <r>
    <d v="2020-09-17T00:00:00"/>
    <n v="0"/>
    <n v="0"/>
    <n v="39.25"/>
    <n v="39.25"/>
    <s v="16/09/2020"/>
    <x v="7"/>
    <n v="9"/>
    <n v="17"/>
    <s v="09-17"/>
    <n v="0"/>
    <x v="0"/>
  </r>
  <r>
    <d v="2020-09-18T00:00:00"/>
    <n v="0"/>
    <n v="0"/>
    <n v="40.06"/>
    <n v="40.06"/>
    <s v="16/09/2020"/>
    <x v="7"/>
    <n v="9"/>
    <n v="18"/>
    <s v="09-18"/>
    <n v="0"/>
    <x v="0"/>
  </r>
  <r>
    <d v="2020-09-19T00:00:00"/>
    <n v="0"/>
    <n v="0"/>
    <n v="45.43"/>
    <n v="44.76"/>
    <s v="16/09/2020"/>
    <x v="7"/>
    <n v="9"/>
    <n v="19"/>
    <s v="09-19"/>
    <n v="0"/>
    <x v="0"/>
  </r>
  <r>
    <d v="2020-09-20T00:00:00"/>
    <n v="0"/>
    <n v="0"/>
    <n v="31.28"/>
    <n v="31.28"/>
    <s v="16/09/2020"/>
    <x v="7"/>
    <n v="9"/>
    <n v="20"/>
    <s v="09-20"/>
    <n v="0"/>
    <x v="0"/>
  </r>
  <r>
    <d v="2020-09-21T00:00:00"/>
    <n v="19"/>
    <n v="55.02"/>
    <n v="56.99"/>
    <n v="52.61"/>
    <s v="16/09/2020"/>
    <x v="7"/>
    <n v="9"/>
    <n v="21"/>
    <s v="09-21"/>
    <n v="1"/>
    <x v="1"/>
  </r>
  <r>
    <d v="2020-09-22T00:00:00"/>
    <n v="20"/>
    <n v="55.48"/>
    <n v="55.62"/>
    <n v="40.49"/>
    <s v="16/09/2020"/>
    <x v="7"/>
    <n v="9"/>
    <n v="22"/>
    <s v="09-22"/>
    <n v="1"/>
    <x v="1"/>
  </r>
  <r>
    <d v="2020-09-23T00:00:00"/>
    <n v="22"/>
    <n v="55.96"/>
    <n v="56.86"/>
    <n v="48.21"/>
    <s v="23/09/2020"/>
    <x v="7"/>
    <n v="9"/>
    <n v="23"/>
    <s v="09-23"/>
    <n v="1"/>
    <x v="1"/>
  </r>
  <r>
    <d v="2020-09-24T00:00:00"/>
    <m/>
    <m/>
    <m/>
    <m/>
    <s v="23/09/2020"/>
    <x v="7"/>
    <n v="9"/>
    <n v="24"/>
    <s v="09-24"/>
    <s v="Null"/>
    <x v="2"/>
  </r>
  <r>
    <d v="2020-09-25T00:00:00"/>
    <m/>
    <m/>
    <m/>
    <m/>
    <s v="23/09/2020"/>
    <x v="7"/>
    <n v="9"/>
    <n v="25"/>
    <s v="09-25"/>
    <s v="Null"/>
    <x v="2"/>
  </r>
  <r>
    <d v="2020-09-26T00:00:00"/>
    <m/>
    <m/>
    <m/>
    <m/>
    <s v="23/09/2020"/>
    <x v="7"/>
    <n v="9"/>
    <n v="26"/>
    <s v="09-26"/>
    <s v="Null"/>
    <x v="2"/>
  </r>
  <r>
    <d v="2020-09-27T00:00:00"/>
    <m/>
    <m/>
    <m/>
    <m/>
    <s v="23/09/2020"/>
    <x v="7"/>
    <n v="9"/>
    <n v="27"/>
    <s v="09-27"/>
    <s v="Null"/>
    <x v="2"/>
  </r>
  <r>
    <d v="2020-09-28T00:00:00"/>
    <m/>
    <m/>
    <m/>
    <m/>
    <s v="23/09/2020"/>
    <x v="7"/>
    <n v="9"/>
    <n v="28"/>
    <s v="09-28"/>
    <s v="Null"/>
    <x v="2"/>
  </r>
  <r>
    <d v="2020-09-29T00:00:00"/>
    <m/>
    <m/>
    <m/>
    <m/>
    <s v="23/09/2020"/>
    <x v="7"/>
    <n v="9"/>
    <n v="29"/>
    <s v="09-29"/>
    <s v="Null"/>
    <x v="2"/>
  </r>
  <r>
    <d v="2020-09-30T00:00:00"/>
    <n v="20"/>
    <n v="54.57"/>
    <n v="54.72"/>
    <n v="39.82"/>
    <s v="30/09/2020"/>
    <x v="7"/>
    <n v="9"/>
    <n v="30"/>
    <s v="09-30"/>
    <n v="1"/>
    <x v="1"/>
  </r>
  <r>
    <d v="2020-10-01T00:00:00"/>
    <n v="26"/>
    <n v="55.12"/>
    <n v="55.33"/>
    <n v="41.99"/>
    <s v="30/09/2020"/>
    <x v="7"/>
    <n v="10"/>
    <n v="1"/>
    <s v="10-01"/>
    <n v="1"/>
    <x v="1"/>
  </r>
  <r>
    <d v="2020-10-02T00:00:00"/>
    <n v="42"/>
    <n v="59.05"/>
    <n v="59.22"/>
    <n v="44.29"/>
    <s v="30/09/2020"/>
    <x v="7"/>
    <n v="10"/>
    <n v="2"/>
    <s v="10-02"/>
    <n v="1"/>
    <x v="1"/>
  </r>
  <r>
    <d v="2020-10-03T00:00:00"/>
    <n v="32"/>
    <n v="56.75"/>
    <n v="57"/>
    <n v="43.85"/>
    <s v="30/09/2020"/>
    <x v="7"/>
    <n v="10"/>
    <n v="3"/>
    <s v="10-03"/>
    <n v="1"/>
    <x v="1"/>
  </r>
  <r>
    <d v="2020-10-04T00:00:00"/>
    <n v="31"/>
    <n v="56.72"/>
    <n v="56.85"/>
    <n v="41.81"/>
    <s v="30/09/2020"/>
    <x v="7"/>
    <n v="10"/>
    <n v="4"/>
    <s v="10-04"/>
    <n v="1"/>
    <x v="1"/>
  </r>
  <r>
    <d v="2020-10-05T00:00:00"/>
    <n v="21"/>
    <n v="55.38"/>
    <n v="56.2"/>
    <n v="43.89"/>
    <s v="30/09/2020"/>
    <x v="7"/>
    <n v="10"/>
    <n v="5"/>
    <s v="10-05"/>
    <n v="1"/>
    <x v="1"/>
  </r>
  <r>
    <d v="2020-10-06T00:00:00"/>
    <n v="19"/>
    <n v="54.3"/>
    <n v="54.98"/>
    <n v="43.68"/>
    <s v="30/09/2020"/>
    <x v="7"/>
    <n v="10"/>
    <n v="6"/>
    <s v="10-06"/>
    <n v="1"/>
    <x v="1"/>
  </r>
  <r>
    <d v="2020-10-07T00:00:00"/>
    <n v="28"/>
    <n v="55.19"/>
    <n v="58.17"/>
    <n v="48.06"/>
    <s v="07/10/2020"/>
    <x v="7"/>
    <n v="10"/>
    <n v="7"/>
    <s v="10-07"/>
    <n v="1"/>
    <x v="1"/>
  </r>
  <r>
    <d v="2020-10-08T00:00:00"/>
    <n v="29"/>
    <n v="55.52"/>
    <n v="55.94"/>
    <n v="45.55"/>
    <s v="07/10/2020"/>
    <x v="7"/>
    <n v="10"/>
    <n v="8"/>
    <s v="10-08"/>
    <n v="1"/>
    <x v="1"/>
  </r>
  <r>
    <d v="2020-10-09T00:00:00"/>
    <n v="21"/>
    <n v="53.92"/>
    <n v="54.35"/>
    <n v="42.87"/>
    <s v="07/10/2020"/>
    <x v="7"/>
    <n v="10"/>
    <n v="9"/>
    <s v="10-09"/>
    <n v="1"/>
    <x v="1"/>
  </r>
  <r>
    <d v="2020-10-10T00:00:00"/>
    <n v="6"/>
    <n v="48.19"/>
    <n v="50.67"/>
    <n v="42.34"/>
    <s v="07/10/2020"/>
    <x v="7"/>
    <n v="10"/>
    <n v="10"/>
    <s v="10-10"/>
    <n v="1"/>
    <x v="1"/>
  </r>
  <r>
    <d v="2020-10-11T00:00:00"/>
    <n v="29"/>
    <n v="57.45"/>
    <n v="57.56"/>
    <n v="37.54"/>
    <s v="07/10/2020"/>
    <x v="7"/>
    <n v="10"/>
    <n v="11"/>
    <s v="10-11"/>
    <n v="1"/>
    <x v="1"/>
  </r>
  <r>
    <d v="2020-10-12T00:00:00"/>
    <n v="38"/>
    <n v="58.25"/>
    <n v="58.96"/>
    <n v="50.2"/>
    <s v="07/10/2020"/>
    <x v="7"/>
    <n v="10"/>
    <n v="12"/>
    <s v="10-12"/>
    <n v="1"/>
    <x v="1"/>
  </r>
  <r>
    <d v="2020-10-13T00:00:00"/>
    <n v="36"/>
    <n v="56.31"/>
    <n v="56.53"/>
    <n v="43.66"/>
    <s v="07/10/2020"/>
    <x v="7"/>
    <n v="10"/>
    <n v="13"/>
    <s v="10-13"/>
    <n v="1"/>
    <x v="1"/>
  </r>
  <r>
    <d v="2020-10-14T00:00:00"/>
    <n v="13"/>
    <n v="57.94"/>
    <n v="58.37"/>
    <n v="48.07"/>
    <s v="14/10/2020"/>
    <x v="7"/>
    <n v="10"/>
    <n v="14"/>
    <s v="10-14"/>
    <n v="1"/>
    <x v="1"/>
  </r>
  <r>
    <d v="2020-10-15T00:00:00"/>
    <n v="56"/>
    <n v="59.65"/>
    <n v="60.05"/>
    <n v="48.98"/>
    <s v="14/10/2020"/>
    <x v="7"/>
    <n v="10"/>
    <n v="15"/>
    <s v="10-15"/>
    <n v="1"/>
    <x v="1"/>
  </r>
  <r>
    <d v="2020-10-16T00:00:00"/>
    <n v="40"/>
    <n v="58.22"/>
    <n v="58.59"/>
    <n v="47.67"/>
    <s v="14/10/2020"/>
    <x v="7"/>
    <n v="10"/>
    <n v="16"/>
    <s v="10-16"/>
    <n v="1"/>
    <x v="1"/>
  </r>
  <r>
    <d v="2020-10-17T00:00:00"/>
    <n v="16"/>
    <n v="53.56"/>
    <n v="53.76"/>
    <n v="40.28"/>
    <s v="14/10/2020"/>
    <x v="7"/>
    <n v="10"/>
    <n v="17"/>
    <s v="10-17"/>
    <n v="1"/>
    <x v="1"/>
  </r>
  <r>
    <d v="2020-10-18T00:00:00"/>
    <n v="26"/>
    <n v="55.31"/>
    <n v="55.58"/>
    <n v="39.21"/>
    <s v="14/10/2020"/>
    <x v="7"/>
    <n v="10"/>
    <n v="18"/>
    <s v="10-18"/>
    <n v="1"/>
    <x v="1"/>
  </r>
  <r>
    <d v="2020-10-19T00:00:00"/>
    <n v="21"/>
    <n v="54.39"/>
    <n v="55"/>
    <n v="44.89"/>
    <s v="14/10/2020"/>
    <x v="7"/>
    <n v="10"/>
    <n v="19"/>
    <s v="10-19"/>
    <n v="1"/>
    <x v="1"/>
  </r>
  <r>
    <d v="2020-10-20T00:00:00"/>
    <n v="11"/>
    <n v="53.45"/>
    <n v="59.61"/>
    <n v="58.41"/>
    <s v="14/10/2020"/>
    <x v="7"/>
    <n v="10"/>
    <n v="20"/>
    <s v="10-20"/>
    <n v="1"/>
    <x v="0"/>
  </r>
  <r>
    <d v="2020-10-21T00:00:00"/>
    <n v="9"/>
    <n v="50.26"/>
    <n v="51.6"/>
    <n v="45.85"/>
    <s v="21/10/2020"/>
    <x v="7"/>
    <n v="10"/>
    <n v="21"/>
    <s v="10-21"/>
    <n v="1"/>
    <x v="1"/>
  </r>
  <r>
    <d v="2020-10-22T00:00:00"/>
    <n v="20"/>
    <n v="60.46"/>
    <n v="60.66"/>
    <n v="47.21"/>
    <s v="21/10/2020"/>
    <x v="7"/>
    <n v="10"/>
    <n v="22"/>
    <s v="10-22"/>
    <n v="1"/>
    <x v="1"/>
  </r>
  <r>
    <d v="2020-10-23T00:00:00"/>
    <n v="33"/>
    <n v="61.37"/>
    <n v="61.42"/>
    <n v="42.22"/>
    <s v="21/10/2020"/>
    <x v="7"/>
    <n v="10"/>
    <n v="23"/>
    <s v="10-23"/>
    <n v="1"/>
    <x v="1"/>
  </r>
  <r>
    <d v="2020-10-24T00:00:00"/>
    <n v="22"/>
    <n v="55.46"/>
    <n v="55.98"/>
    <n v="41.17"/>
    <s v="21/10/2020"/>
    <x v="7"/>
    <n v="10"/>
    <n v="24"/>
    <s v="10-24"/>
    <n v="1"/>
    <x v="1"/>
  </r>
  <r>
    <d v="2020-10-25T00:00:00"/>
    <n v="28"/>
    <n v="55.88"/>
    <n v="56.5"/>
    <n v="47.73"/>
    <s v="21/10/2020"/>
    <x v="7"/>
    <n v="10"/>
    <n v="25"/>
    <s v="10-25"/>
    <n v="1"/>
    <x v="1"/>
  </r>
  <r>
    <d v="2020-10-26T00:00:00"/>
    <n v="52"/>
    <n v="56.88"/>
    <n v="57.61"/>
    <n v="49.49"/>
    <s v="21/10/2020"/>
    <x v="7"/>
    <n v="10"/>
    <n v="26"/>
    <s v="10-26"/>
    <n v="1"/>
    <x v="1"/>
  </r>
  <r>
    <d v="2020-10-27T00:00:00"/>
    <n v="27"/>
    <n v="55.31"/>
    <n v="55.64"/>
    <n v="44.24"/>
    <s v="21/10/2020"/>
    <x v="7"/>
    <n v="10"/>
    <n v="27"/>
    <s v="10-27"/>
    <n v="1"/>
    <x v="1"/>
  </r>
  <r>
    <d v="2020-10-28T00:00:00"/>
    <n v="32"/>
    <n v="59.05"/>
    <n v="59.45"/>
    <n v="44.63"/>
    <s v="28/10/2020"/>
    <x v="7"/>
    <n v="10"/>
    <n v="28"/>
    <s v="10-28"/>
    <n v="1"/>
    <x v="1"/>
  </r>
  <r>
    <d v="2020-10-29T00:00:00"/>
    <n v="14"/>
    <n v="53.18"/>
    <n v="53.89"/>
    <n v="45.65"/>
    <s v="28/10/2020"/>
    <x v="7"/>
    <n v="10"/>
    <n v="29"/>
    <s v="10-29"/>
    <n v="1"/>
    <x v="1"/>
  </r>
  <r>
    <d v="2020-10-30T00:00:00"/>
    <n v="33"/>
    <n v="56.14"/>
    <n v="56.64"/>
    <n v="46.05"/>
    <s v="28/10/2020"/>
    <x v="7"/>
    <n v="10"/>
    <n v="30"/>
    <s v="10-30"/>
    <n v="1"/>
    <x v="1"/>
  </r>
  <r>
    <d v="2020-10-31T00:00:00"/>
    <n v="20"/>
    <n v="54.26"/>
    <n v="54.35"/>
    <n v="37.54"/>
    <s v="28/10/2020"/>
    <x v="7"/>
    <n v="10"/>
    <n v="31"/>
    <s v="10-31"/>
    <n v="1"/>
    <x v="1"/>
  </r>
  <r>
    <d v="2020-11-01T00:00:00"/>
    <n v="51"/>
    <n v="56.92"/>
    <n v="56.92"/>
    <n v="0"/>
    <s v="28/10/2020"/>
    <x v="7"/>
    <n v="11"/>
    <n v="1"/>
    <s v="11-01"/>
    <n v="1"/>
    <x v="1"/>
  </r>
  <r>
    <d v="2020-11-02T00:00:00"/>
    <n v="44"/>
    <n v="57.34"/>
    <n v="57.52"/>
    <n v="43.77"/>
    <s v="28/10/2020"/>
    <x v="7"/>
    <n v="11"/>
    <n v="2"/>
    <s v="11-02"/>
    <n v="1"/>
    <x v="1"/>
  </r>
  <r>
    <d v="2020-11-03T00:00:00"/>
    <n v="20"/>
    <n v="53.96"/>
    <n v="54.06"/>
    <n v="37.619999999999997"/>
    <s v="28/10/2020"/>
    <x v="7"/>
    <n v="11"/>
    <n v="3"/>
    <s v="11-03"/>
    <n v="1"/>
    <x v="1"/>
  </r>
  <r>
    <d v="2020-11-04T00:00:00"/>
    <n v="17"/>
    <n v="54.12"/>
    <n v="54.6"/>
    <n v="44.77"/>
    <s v="04/11/2020"/>
    <x v="7"/>
    <n v="11"/>
    <n v="4"/>
    <s v="11-04"/>
    <n v="1"/>
    <x v="1"/>
  </r>
  <r>
    <d v="2020-11-05T00:00:00"/>
    <n v="5"/>
    <n v="51.07"/>
    <n v="51.65"/>
    <n v="42.64"/>
    <s v="04/11/2020"/>
    <x v="7"/>
    <n v="11"/>
    <n v="5"/>
    <s v="11-05"/>
    <n v="1"/>
    <x v="1"/>
  </r>
  <r>
    <d v="2020-11-06T00:00:00"/>
    <n v="34"/>
    <n v="56.57"/>
    <n v="56.83"/>
    <n v="44.53"/>
    <s v="04/11/2020"/>
    <x v="7"/>
    <n v="11"/>
    <n v="6"/>
    <s v="11-06"/>
    <n v="1"/>
    <x v="1"/>
  </r>
  <r>
    <d v="2020-11-07T00:00:00"/>
    <n v="12"/>
    <n v="52.15"/>
    <n v="52.17"/>
    <n v="29.54"/>
    <s v="04/11/2020"/>
    <x v="7"/>
    <n v="11"/>
    <n v="7"/>
    <s v="11-07"/>
    <n v="1"/>
    <x v="1"/>
  </r>
  <r>
    <d v="2020-11-08T00:00:00"/>
    <n v="31"/>
    <n v="56.44"/>
    <n v="56.56"/>
    <n v="40.770000000000003"/>
    <s v="04/11/2020"/>
    <x v="7"/>
    <n v="11"/>
    <n v="8"/>
    <s v="11-08"/>
    <n v="1"/>
    <x v="1"/>
  </r>
  <r>
    <d v="2020-11-09T00:00:00"/>
    <n v="15"/>
    <n v="53.6"/>
    <n v="53.87"/>
    <n v="41.66"/>
    <s v="04/11/2020"/>
    <x v="7"/>
    <n v="11"/>
    <n v="9"/>
    <s v="11-09"/>
    <n v="1"/>
    <x v="1"/>
  </r>
  <r>
    <d v="2020-11-10T00:00:00"/>
    <n v="16"/>
    <n v="54.87"/>
    <n v="55.94"/>
    <n v="46.74"/>
    <s v="04/11/2020"/>
    <x v="7"/>
    <n v="11"/>
    <n v="10"/>
    <s v="11-10"/>
    <n v="1"/>
    <x v="1"/>
  </r>
  <r>
    <d v="2020-11-11T00:00:00"/>
    <n v="15"/>
    <n v="52.08"/>
    <n v="53.99"/>
    <n v="47.99"/>
    <s v="11/11/2020"/>
    <x v="7"/>
    <n v="11"/>
    <n v="11"/>
    <s v="11-11"/>
    <n v="1"/>
    <x v="1"/>
  </r>
  <r>
    <d v="2020-11-12T00:00:00"/>
    <n v="19"/>
    <n v="54"/>
    <n v="54.14"/>
    <n v="39"/>
    <s v="11/11/2020"/>
    <x v="7"/>
    <n v="11"/>
    <n v="12"/>
    <s v="11-12"/>
    <n v="1"/>
    <x v="1"/>
  </r>
  <r>
    <d v="2020-11-13T00:00:00"/>
    <n v="30"/>
    <n v="56.81"/>
    <n v="56.96"/>
    <n v="42.14"/>
    <s v="11/11/2020"/>
    <x v="7"/>
    <n v="11"/>
    <n v="13"/>
    <s v="11-13"/>
    <n v="1"/>
    <x v="1"/>
  </r>
  <r>
    <d v="2020-11-14T00:00:00"/>
    <n v="7"/>
    <n v="50.08"/>
    <n v="50.82"/>
    <n v="36.549999999999997"/>
    <s v="11/11/2020"/>
    <x v="7"/>
    <n v="11"/>
    <n v="14"/>
    <s v="11-14"/>
    <n v="1"/>
    <x v="1"/>
  </r>
  <r>
    <d v="2020-11-15T00:00:00"/>
    <n v="18"/>
    <n v="53.75"/>
    <n v="53.75"/>
    <n v="0"/>
    <s v="11/11/2020"/>
    <x v="7"/>
    <n v="11"/>
    <n v="15"/>
    <s v="11-15"/>
    <n v="1"/>
    <x v="1"/>
  </r>
  <r>
    <d v="2020-11-16T00:00:00"/>
    <n v="15"/>
    <n v="53.09"/>
    <n v="54.89"/>
    <n v="50.18"/>
    <s v="11/11/2020"/>
    <x v="7"/>
    <n v="11"/>
    <n v="16"/>
    <s v="11-16"/>
    <n v="1"/>
    <x v="1"/>
  </r>
  <r>
    <d v="2020-11-17T00:00:00"/>
    <n v="7"/>
    <n v="51.63"/>
    <n v="53.6"/>
    <n v="48.75"/>
    <s v="11/11/2020"/>
    <x v="7"/>
    <n v="11"/>
    <n v="17"/>
    <s v="11-17"/>
    <n v="1"/>
    <x v="1"/>
  </r>
  <r>
    <d v="2020-11-18T00:00:00"/>
    <n v="12"/>
    <n v="58.87"/>
    <n v="60.43"/>
    <n v="52.15"/>
    <s v="18/11/2020"/>
    <x v="7"/>
    <n v="11"/>
    <n v="18"/>
    <s v="11-18"/>
    <n v="1"/>
    <x v="1"/>
  </r>
  <r>
    <d v="2020-11-19T00:00:00"/>
    <n v="11"/>
    <n v="59.35"/>
    <n v="59.84"/>
    <n v="48.37"/>
    <s v="18/11/2020"/>
    <x v="7"/>
    <n v="11"/>
    <n v="19"/>
    <s v="11-19"/>
    <n v="1"/>
    <x v="1"/>
  </r>
  <r>
    <d v="2020-11-20T00:00:00"/>
    <n v="22"/>
    <n v="61.12"/>
    <n v="61.73"/>
    <n v="52.81"/>
    <s v="18/11/2020"/>
    <x v="7"/>
    <n v="11"/>
    <n v="20"/>
    <s v="11-20"/>
    <n v="1"/>
    <x v="1"/>
  </r>
  <r>
    <d v="2020-11-21T00:00:00"/>
    <n v="8"/>
    <n v="53.45"/>
    <n v="53.88"/>
    <n v="41.35"/>
    <s v="18/11/2020"/>
    <x v="7"/>
    <n v="11"/>
    <n v="21"/>
    <s v="11-21"/>
    <n v="1"/>
    <x v="1"/>
  </r>
  <r>
    <d v="2020-11-22T00:00:00"/>
    <n v="8"/>
    <n v="49.57"/>
    <n v="49.62"/>
    <n v="30.84"/>
    <s v="18/11/2020"/>
    <x v="7"/>
    <n v="11"/>
    <n v="22"/>
    <s v="11-22"/>
    <n v="1"/>
    <x v="1"/>
  </r>
  <r>
    <d v="2020-11-23T00:00:00"/>
    <n v="4"/>
    <n v="47.57"/>
    <n v="52.27"/>
    <n v="45.22"/>
    <s v="18/11/2020"/>
    <x v="7"/>
    <n v="11"/>
    <n v="23"/>
    <s v="11-23"/>
    <n v="1"/>
    <x v="1"/>
  </r>
  <r>
    <d v="2020-11-24T00:00:00"/>
    <n v="7"/>
    <n v="51.75"/>
    <n v="52.65"/>
    <n v="45.39"/>
    <s v="18/11/2020"/>
    <x v="7"/>
    <n v="11"/>
    <n v="24"/>
    <s v="11-24"/>
    <n v="1"/>
    <x v="1"/>
  </r>
  <r>
    <d v="2020-11-25T00:00:00"/>
    <n v="3"/>
    <n v="49.53"/>
    <n v="50.86"/>
    <n v="44.28"/>
    <s v="25/11/2020"/>
    <x v="7"/>
    <n v="11"/>
    <n v="25"/>
    <s v="11-25"/>
    <n v="1"/>
    <x v="1"/>
  </r>
  <r>
    <d v="2020-11-26T00:00:00"/>
    <n v="3"/>
    <n v="45.79"/>
    <n v="48.62"/>
    <n v="45.42"/>
    <s v="25/11/2020"/>
    <x v="7"/>
    <n v="11"/>
    <n v="26"/>
    <s v="11-26"/>
    <n v="1"/>
    <x v="1"/>
  </r>
  <r>
    <d v="2020-11-27T00:00:00"/>
    <n v="26"/>
    <n v="63.2"/>
    <n v="63.31"/>
    <n v="47.07"/>
    <s v="25/11/2020"/>
    <x v="7"/>
    <n v="11"/>
    <n v="27"/>
    <s v="11-27"/>
    <n v="1"/>
    <x v="1"/>
  </r>
  <r>
    <d v="2020-11-28T00:00:00"/>
    <n v="6"/>
    <n v="49.34"/>
    <n v="52.15"/>
    <n v="40.68"/>
    <s v="25/11/2020"/>
    <x v="7"/>
    <n v="11"/>
    <n v="28"/>
    <s v="11-28"/>
    <n v="1"/>
    <x v="1"/>
  </r>
  <r>
    <d v="2020-11-29T00:00:00"/>
    <n v="15"/>
    <n v="52.79"/>
    <n v="52.84"/>
    <n v="34.01"/>
    <s v="25/11/2020"/>
    <x v="7"/>
    <n v="11"/>
    <n v="29"/>
    <s v="11-29"/>
    <n v="1"/>
    <x v="1"/>
  </r>
  <r>
    <d v="2020-11-30T00:00:00"/>
    <n v="10"/>
    <n v="50.51"/>
    <n v="51.84"/>
    <n v="46.07"/>
    <s v="25/11/2020"/>
    <x v="7"/>
    <n v="11"/>
    <n v="30"/>
    <s v="11-30"/>
    <n v="1"/>
    <x v="1"/>
  </r>
  <r>
    <d v="2020-12-01T00:00:00"/>
    <n v="3"/>
    <n v="45.2"/>
    <n v="49.22"/>
    <n v="47.03"/>
    <s v="25/11/2020"/>
    <x v="7"/>
    <n v="12"/>
    <n v="1"/>
    <s v="12-01"/>
    <n v="1"/>
    <x v="0"/>
  </r>
  <r>
    <d v="2020-12-02T00:00:00"/>
    <n v="21"/>
    <n v="59.3"/>
    <n v="60.2"/>
    <n v="52.25"/>
    <s v="02/12/2020"/>
    <x v="7"/>
    <n v="12"/>
    <n v="2"/>
    <s v="12-02"/>
    <n v="1"/>
    <x v="1"/>
  </r>
  <r>
    <d v="2020-12-03T00:00:00"/>
    <n v="16"/>
    <n v="59.96"/>
    <n v="60.87"/>
    <n v="48.85"/>
    <s v="02/12/2020"/>
    <x v="7"/>
    <n v="12"/>
    <n v="3"/>
    <s v="12-03"/>
    <n v="1"/>
    <x v="1"/>
  </r>
  <r>
    <d v="2020-12-04T00:00:00"/>
    <n v="16"/>
    <n v="57.35"/>
    <n v="58.06"/>
    <n v="49.88"/>
    <s v="02/12/2020"/>
    <x v="7"/>
    <n v="12"/>
    <n v="4"/>
    <s v="12-04"/>
    <n v="1"/>
    <x v="1"/>
  </r>
  <r>
    <d v="2020-12-05T00:00:00"/>
    <n v="11"/>
    <n v="67.63"/>
    <n v="67.709999999999994"/>
    <n v="46.11"/>
    <s v="02/12/2020"/>
    <x v="7"/>
    <n v="12"/>
    <n v="5"/>
    <s v="12-05"/>
    <n v="1"/>
    <x v="1"/>
  </r>
  <r>
    <d v="2020-12-06T00:00:00"/>
    <n v="18"/>
    <n v="55.87"/>
    <n v="55.97"/>
    <n v="39.590000000000003"/>
    <s v="02/12/2020"/>
    <x v="7"/>
    <n v="12"/>
    <n v="6"/>
    <s v="12-06"/>
    <n v="1"/>
    <x v="1"/>
  </r>
  <r>
    <d v="2020-12-07T00:00:00"/>
    <n v="11"/>
    <n v="53.05"/>
    <n v="53.94"/>
    <n v="46.66"/>
    <s v="02/12/2020"/>
    <x v="7"/>
    <n v="12"/>
    <n v="7"/>
    <s v="12-07"/>
    <n v="1"/>
    <x v="1"/>
  </r>
  <r>
    <d v="2020-12-08T00:00:00"/>
    <n v="8"/>
    <n v="52.71"/>
    <n v="53.04"/>
    <n v="41.64"/>
    <s v="02/12/2020"/>
    <x v="7"/>
    <n v="12"/>
    <n v="8"/>
    <s v="12-08"/>
    <n v="1"/>
    <x v="1"/>
  </r>
  <r>
    <d v="2020-12-09T00:00:00"/>
    <n v="17"/>
    <n v="58.52"/>
    <n v="58.89"/>
    <n v="45.76"/>
    <s v="09/12/2020"/>
    <x v="7"/>
    <n v="12"/>
    <n v="9"/>
    <s v="12-09"/>
    <n v="1"/>
    <x v="1"/>
  </r>
  <r>
    <d v="2020-12-10T00:00:00"/>
    <n v="4"/>
    <n v="45.74"/>
    <n v="48.67"/>
    <n v="44.31"/>
    <s v="09/12/2020"/>
    <x v="7"/>
    <n v="12"/>
    <n v="10"/>
    <s v="12-10"/>
    <n v="1"/>
    <x v="1"/>
  </r>
  <r>
    <d v="2020-12-11T00:00:00"/>
    <n v="17"/>
    <n v="60.03"/>
    <n v="60.49"/>
    <n v="48.7"/>
    <s v="09/12/2020"/>
    <x v="7"/>
    <n v="12"/>
    <n v="11"/>
    <s v="12-11"/>
    <n v="1"/>
    <x v="1"/>
  </r>
  <r>
    <d v="2020-12-12T00:00:00"/>
    <n v="4"/>
    <n v="50.15"/>
    <n v="51.01"/>
    <n v="41.87"/>
    <s v="09/12/2020"/>
    <x v="7"/>
    <n v="12"/>
    <n v="12"/>
    <s v="12-12"/>
    <n v="1"/>
    <x v="1"/>
  </r>
  <r>
    <d v="2020-12-13T00:00:00"/>
    <n v="19"/>
    <n v="55.35"/>
    <n v="56.87"/>
    <n v="51.59"/>
    <s v="09/12/2020"/>
    <x v="7"/>
    <n v="12"/>
    <n v="13"/>
    <s v="12-13"/>
    <n v="1"/>
    <x v="1"/>
  </r>
  <r>
    <d v="2020-12-14T00:00:00"/>
    <n v="18"/>
    <n v="55.57"/>
    <n v="56.25"/>
    <n v="47.82"/>
    <s v="09/12/2020"/>
    <x v="7"/>
    <n v="12"/>
    <n v="14"/>
    <s v="12-14"/>
    <n v="1"/>
    <x v="1"/>
  </r>
  <r>
    <d v="2020-12-15T00:00:00"/>
    <n v="14"/>
    <n v="53.74"/>
    <n v="57.21"/>
    <n v="54.08"/>
    <s v="09/12/2020"/>
    <x v="7"/>
    <n v="12"/>
    <n v="15"/>
    <s v="12-15"/>
    <n v="1"/>
    <x v="0"/>
  </r>
  <r>
    <d v="2020-12-16T00:00:00"/>
    <n v="4"/>
    <n v="50.18"/>
    <n v="53.26"/>
    <n v="49.43"/>
    <s v="16/12/2020"/>
    <x v="7"/>
    <n v="12"/>
    <n v="16"/>
    <s v="12-16"/>
    <n v="1"/>
    <x v="1"/>
  </r>
  <r>
    <d v="2020-12-17T00:00:00"/>
    <n v="12"/>
    <n v="53.26"/>
    <n v="53.95"/>
    <n v="42.66"/>
    <s v="16/12/2020"/>
    <x v="7"/>
    <n v="12"/>
    <n v="17"/>
    <s v="12-17"/>
    <n v="1"/>
    <x v="1"/>
  </r>
  <r>
    <d v="2020-12-18T00:00:00"/>
    <n v="38"/>
    <n v="59.8"/>
    <n v="59.99"/>
    <n v="45.59"/>
    <s v="16/12/2020"/>
    <x v="7"/>
    <n v="12"/>
    <n v="18"/>
    <s v="12-18"/>
    <n v="1"/>
    <x v="1"/>
  </r>
  <r>
    <d v="2020-12-19T00:00:00"/>
    <n v="17"/>
    <n v="54.39"/>
    <n v="54.62"/>
    <n v="41.59"/>
    <s v="16/12/2020"/>
    <x v="7"/>
    <n v="12"/>
    <n v="19"/>
    <s v="12-19"/>
    <n v="1"/>
    <x v="1"/>
  </r>
  <r>
    <d v="2020-12-20T00:00:00"/>
    <n v="17"/>
    <n v="55.06"/>
    <n v="55.23"/>
    <n v="34.49"/>
    <s v="16/12/2020"/>
    <x v="7"/>
    <n v="12"/>
    <n v="20"/>
    <s v="12-20"/>
    <n v="1"/>
    <x v="1"/>
  </r>
  <r>
    <d v="2020-12-21T00:00:00"/>
    <n v="10"/>
    <n v="53.3"/>
    <n v="53.91"/>
    <n v="44.18"/>
    <s v="16/12/2020"/>
    <x v="7"/>
    <n v="12"/>
    <n v="21"/>
    <s v="12-21"/>
    <n v="1"/>
    <x v="1"/>
  </r>
  <r>
    <d v="2020-12-22T00:00:00"/>
    <n v="16"/>
    <n v="55.53"/>
    <n v="56.09"/>
    <n v="46.89"/>
    <s v="16/12/2020"/>
    <x v="7"/>
    <n v="12"/>
    <n v="22"/>
    <s v="12-22"/>
    <n v="1"/>
    <x v="1"/>
  </r>
  <r>
    <d v="2020-12-23T00:00:00"/>
    <n v="13"/>
    <n v="52.59"/>
    <n v="55.14"/>
    <n v="51.6"/>
    <s v="23/12/2020"/>
    <x v="7"/>
    <n v="12"/>
    <n v="23"/>
    <s v="12-23"/>
    <n v="1"/>
    <x v="1"/>
  </r>
  <r>
    <d v="2020-12-24T00:00:00"/>
    <n v="33"/>
    <n v="55.09"/>
    <n v="55.17"/>
    <n v="38.14"/>
    <s v="23/12/2020"/>
    <x v="7"/>
    <n v="12"/>
    <n v="24"/>
    <s v="12-24"/>
    <n v="1"/>
    <x v="1"/>
  </r>
  <r>
    <d v="2020-12-25T00:00:00"/>
    <n v="4"/>
    <n v="47.38"/>
    <n v="50.4"/>
    <n v="39.22"/>
    <s v="23/12/2020"/>
    <x v="7"/>
    <n v="12"/>
    <n v="25"/>
    <s v="12-25"/>
    <n v="1"/>
    <x v="1"/>
  </r>
  <r>
    <d v="2020-12-26T00:00:00"/>
    <n v="9"/>
    <n v="50.72"/>
    <n v="51.74"/>
    <n v="36.97"/>
    <s v="23/12/2020"/>
    <x v="7"/>
    <n v="12"/>
    <n v="26"/>
    <s v="12-26"/>
    <n v="1"/>
    <x v="1"/>
  </r>
  <r>
    <d v="2020-12-27T00:00:00"/>
    <n v="28"/>
    <n v="54.64"/>
    <n v="54.69"/>
    <n v="34.54"/>
    <s v="23/12/2020"/>
    <x v="7"/>
    <n v="12"/>
    <n v="27"/>
    <s v="12-27"/>
    <n v="1"/>
    <x v="1"/>
  </r>
  <r>
    <d v="2020-12-28T00:00:00"/>
    <n v="28"/>
    <n v="56.71"/>
    <n v="58.54"/>
    <n v="50.05"/>
    <s v="23/12/2020"/>
    <x v="7"/>
    <n v="12"/>
    <n v="28"/>
    <s v="12-28"/>
    <n v="1"/>
    <x v="1"/>
  </r>
  <r>
    <d v="2020-12-29T00:00:00"/>
    <n v="26"/>
    <n v="55.4"/>
    <n v="55.63"/>
    <n v="40.79"/>
    <s v="23/12/2020"/>
    <x v="7"/>
    <n v="12"/>
    <n v="29"/>
    <s v="12-29"/>
    <n v="1"/>
    <x v="1"/>
  </r>
  <r>
    <d v="2021-01-01T00:00:00"/>
    <n v="7"/>
    <n v="49.59"/>
    <n v="58.74"/>
    <n v="48.4"/>
    <s v="01/01/2021"/>
    <x v="8"/>
    <n v="1"/>
    <n v="1"/>
    <s v="01-01"/>
    <n v="1"/>
    <x v="1"/>
  </r>
  <r>
    <d v="2021-01-02T00:00:00"/>
    <n v="4"/>
    <n v="46.62"/>
    <n v="51.77"/>
    <n v="41.89"/>
    <s v="01/01/2021"/>
    <x v="8"/>
    <n v="1"/>
    <n v="2"/>
    <s v="01-02"/>
    <n v="1"/>
    <x v="1"/>
  </r>
  <r>
    <d v="2021-01-03T00:00:00"/>
    <n v="22"/>
    <n v="54.83"/>
    <n v="55.1"/>
    <n v="42.97"/>
    <s v="01/01/2021"/>
    <x v="8"/>
    <n v="1"/>
    <n v="3"/>
    <s v="01-03"/>
    <n v="1"/>
    <x v="1"/>
  </r>
  <r>
    <d v="2021-01-04T00:00:00"/>
    <n v="17"/>
    <n v="53.59"/>
    <n v="54.82"/>
    <n v="41.23"/>
    <s v="01/01/2021"/>
    <x v="8"/>
    <n v="1"/>
    <n v="4"/>
    <s v="01-04"/>
    <n v="1"/>
    <x v="1"/>
  </r>
  <r>
    <d v="2021-01-05T00:00:00"/>
    <n v="10"/>
    <n v="52.08"/>
    <n v="52.2"/>
    <n v="36.67"/>
    <s v="01/01/2021"/>
    <x v="8"/>
    <n v="1"/>
    <n v="5"/>
    <s v="01-05"/>
    <n v="1"/>
    <x v="1"/>
  </r>
  <r>
    <d v="2021-01-06T00:00:00"/>
    <n v="5"/>
    <n v="49.38"/>
    <n v="50.61"/>
    <n v="37.409999999999997"/>
    <s v="01/01/2021"/>
    <x v="8"/>
    <n v="1"/>
    <n v="6"/>
    <s v="01-06"/>
    <n v="1"/>
    <x v="1"/>
  </r>
  <r>
    <d v="2021-01-07T00:00:00"/>
    <n v="3"/>
    <n v="45.31"/>
    <n v="48.94"/>
    <n v="40.869999999999997"/>
    <s v="01/01/2021"/>
    <x v="8"/>
    <n v="1"/>
    <n v="7"/>
    <s v="01-07"/>
    <n v="1"/>
    <x v="1"/>
  </r>
  <r>
    <d v="2021-01-08T00:00:00"/>
    <n v="24"/>
    <n v="56.87"/>
    <n v="57.67"/>
    <n v="46.07"/>
    <s v="08/01/2021"/>
    <x v="8"/>
    <n v="1"/>
    <n v="8"/>
    <s v="01-08"/>
    <n v="1"/>
    <x v="1"/>
  </r>
  <r>
    <d v="2021-01-09T00:00:00"/>
    <n v="2"/>
    <n v="40.42"/>
    <n v="47.58"/>
    <n v="43.29"/>
    <s v="08/01/2021"/>
    <x v="8"/>
    <n v="1"/>
    <n v="9"/>
    <s v="01-09"/>
    <n v="1"/>
    <x v="0"/>
  </r>
  <r>
    <d v="2021-01-10T00:00:00"/>
    <n v="19"/>
    <n v="56.21"/>
    <n v="56.81"/>
    <n v="42.02"/>
    <s v="08/01/2021"/>
    <x v="8"/>
    <n v="1"/>
    <n v="10"/>
    <s v="01-10"/>
    <n v="1"/>
    <x v="1"/>
  </r>
  <r>
    <d v="2021-01-11T00:00:00"/>
    <n v="7"/>
    <n v="51.32"/>
    <n v="54.85"/>
    <n v="48.98"/>
    <s v="08/01/2021"/>
    <x v="8"/>
    <n v="1"/>
    <n v="11"/>
    <s v="01-11"/>
    <n v="1"/>
    <x v="1"/>
  </r>
  <r>
    <d v="2021-01-12T00:00:00"/>
    <n v="4"/>
    <n v="45.41"/>
    <n v="50.6"/>
    <n v="48.16"/>
    <s v="08/01/2021"/>
    <x v="8"/>
    <n v="1"/>
    <n v="12"/>
    <s v="01-12"/>
    <n v="1"/>
    <x v="0"/>
  </r>
  <r>
    <d v="2021-01-13T00:00:00"/>
    <n v="5"/>
    <n v="47.01"/>
    <n v="52.21"/>
    <n v="49.26"/>
    <s v="08/01/2021"/>
    <x v="8"/>
    <n v="1"/>
    <n v="13"/>
    <s v="01-13"/>
    <n v="1"/>
    <x v="0"/>
  </r>
  <r>
    <d v="2021-01-14T00:00:00"/>
    <n v="7"/>
    <n v="49.22"/>
    <n v="52.31"/>
    <n v="48.99"/>
    <s v="08/01/2021"/>
    <x v="8"/>
    <n v="1"/>
    <n v="14"/>
    <s v="01-14"/>
    <n v="1"/>
    <x v="1"/>
  </r>
  <r>
    <d v="2021-01-15T00:00:00"/>
    <n v="12"/>
    <n v="53.58"/>
    <n v="56.19"/>
    <n v="52.74"/>
    <s v="15/01/2021"/>
    <x v="8"/>
    <n v="1"/>
    <n v="15"/>
    <s v="01-15"/>
    <n v="1"/>
    <x v="1"/>
  </r>
  <r>
    <d v="2021-01-16T00:00:00"/>
    <n v="3"/>
    <n v="46.22"/>
    <n v="51"/>
    <n v="49.24"/>
    <s v="15/01/2021"/>
    <x v="8"/>
    <n v="1"/>
    <n v="16"/>
    <s v="01-16"/>
    <n v="1"/>
    <x v="0"/>
  </r>
  <r>
    <d v="2021-01-17T00:00:00"/>
    <n v="2"/>
    <n v="47.27"/>
    <n v="47.47"/>
    <n v="33.97"/>
    <s v="15/01/2021"/>
    <x v="8"/>
    <n v="1"/>
    <n v="17"/>
    <s v="01-17"/>
    <n v="1"/>
    <x v="1"/>
  </r>
  <r>
    <d v="2021-01-18T00:00:00"/>
    <n v="3"/>
    <n v="49.38"/>
    <n v="51.76"/>
    <n v="46.54"/>
    <s v="15/01/2021"/>
    <x v="8"/>
    <n v="1"/>
    <n v="18"/>
    <s v="01-18"/>
    <n v="1"/>
    <x v="1"/>
  </r>
  <r>
    <d v="2021-01-19T00:00:00"/>
    <n v="15"/>
    <n v="59.66"/>
    <n v="60.06"/>
    <n v="49.24"/>
    <s v="15/01/2021"/>
    <x v="8"/>
    <n v="1"/>
    <n v="19"/>
    <s v="01-19"/>
    <n v="1"/>
    <x v="1"/>
  </r>
  <r>
    <d v="2021-01-20T00:00:00"/>
    <n v="3"/>
    <n v="47.42"/>
    <n v="50.17"/>
    <n v="44.69"/>
    <s v="15/01/2021"/>
    <x v="8"/>
    <n v="1"/>
    <n v="20"/>
    <s v="01-20"/>
    <n v="1"/>
    <x v="1"/>
  </r>
  <r>
    <d v="2021-01-21T00:00:00"/>
    <n v="5"/>
    <n v="49.35"/>
    <n v="50.28"/>
    <n v="43.1"/>
    <s v="15/01/2021"/>
    <x v="8"/>
    <n v="1"/>
    <n v="21"/>
    <s v="01-21"/>
    <n v="1"/>
    <x v="1"/>
  </r>
  <r>
    <d v="2021-01-22T00:00:00"/>
    <n v="13"/>
    <n v="53.72"/>
    <n v="54.28"/>
    <n v="45.13"/>
    <s v="22/01/2021"/>
    <x v="8"/>
    <n v="1"/>
    <n v="22"/>
    <s v="01-22"/>
    <n v="1"/>
    <x v="1"/>
  </r>
  <r>
    <d v="2021-01-23T00:00:00"/>
    <m/>
    <m/>
    <m/>
    <m/>
    <s v="22/01/2021"/>
    <x v="8"/>
    <n v="1"/>
    <n v="23"/>
    <s v="01-23"/>
    <s v="Null"/>
    <x v="2"/>
  </r>
  <r>
    <d v="2021-01-24T00:00:00"/>
    <m/>
    <m/>
    <m/>
    <m/>
    <s v="22/01/2021"/>
    <x v="8"/>
    <n v="1"/>
    <n v="24"/>
    <s v="01-24"/>
    <s v="Null"/>
    <x v="2"/>
  </r>
  <r>
    <d v="2021-01-25T00:00:00"/>
    <m/>
    <m/>
    <m/>
    <m/>
    <s v="22/01/2021"/>
    <x v="8"/>
    <n v="1"/>
    <n v="25"/>
    <s v="01-25"/>
    <s v="Null"/>
    <x v="2"/>
  </r>
  <r>
    <d v="2021-01-26T00:00:00"/>
    <m/>
    <m/>
    <m/>
    <m/>
    <s v="22/01/2021"/>
    <x v="8"/>
    <n v="1"/>
    <n v="26"/>
    <s v="01-26"/>
    <s v="Null"/>
    <x v="2"/>
  </r>
  <r>
    <d v="2021-01-27T00:00:00"/>
    <m/>
    <m/>
    <m/>
    <m/>
    <s v="22/01/2021"/>
    <x v="8"/>
    <n v="1"/>
    <n v="27"/>
    <s v="01-27"/>
    <s v="Null"/>
    <x v="2"/>
  </r>
  <r>
    <d v="2021-01-28T00:00:00"/>
    <m/>
    <m/>
    <m/>
    <m/>
    <s v="22/01/2021"/>
    <x v="8"/>
    <n v="1"/>
    <n v="28"/>
    <s v="01-28"/>
    <s v="Null"/>
    <x v="2"/>
  </r>
  <r>
    <d v="2021-01-29T00:00:00"/>
    <m/>
    <m/>
    <m/>
    <m/>
    <s v="29/01/2021"/>
    <x v="8"/>
    <n v="1"/>
    <n v="29"/>
    <s v="01-29"/>
    <s v="Null"/>
    <x v="2"/>
  </r>
  <r>
    <d v="2021-01-30T00:00:00"/>
    <m/>
    <m/>
    <m/>
    <m/>
    <s v="29/01/2021"/>
    <x v="8"/>
    <n v="1"/>
    <n v="30"/>
    <s v="01-30"/>
    <s v="Null"/>
    <x v="2"/>
  </r>
  <r>
    <d v="2021-01-31T00:00:00"/>
    <m/>
    <m/>
    <m/>
    <m/>
    <s v="29/01/2021"/>
    <x v="8"/>
    <n v="1"/>
    <n v="31"/>
    <s v="01-31"/>
    <s v="Null"/>
    <x v="2"/>
  </r>
  <r>
    <d v="2021-02-01T00:00:00"/>
    <m/>
    <m/>
    <m/>
    <m/>
    <s v="29/01/2021"/>
    <x v="8"/>
    <n v="2"/>
    <n v="1"/>
    <s v="02-01"/>
    <s v="Null"/>
    <x v="2"/>
  </r>
  <r>
    <d v="2021-02-02T00:00:00"/>
    <n v="5"/>
    <n v="58.76"/>
    <n v="58.83"/>
    <n v="40.840000000000003"/>
    <s v="29/01/2021"/>
    <x v="8"/>
    <n v="2"/>
    <n v="2"/>
    <s v="02-02"/>
    <n v="1"/>
    <x v="1"/>
  </r>
  <r>
    <d v="2021-02-03T00:00:00"/>
    <n v="3"/>
    <n v="49.55"/>
    <n v="50.49"/>
    <n v="43.38"/>
    <s v="29/01/2021"/>
    <x v="8"/>
    <n v="2"/>
    <n v="3"/>
    <s v="02-03"/>
    <n v="1"/>
    <x v="1"/>
  </r>
  <r>
    <d v="2021-02-04T00:00:00"/>
    <n v="4"/>
    <n v="47.9"/>
    <n v="49.59"/>
    <n v="44.66"/>
    <s v="29/01/2021"/>
    <x v="8"/>
    <n v="2"/>
    <n v="4"/>
    <s v="02-04"/>
    <n v="1"/>
    <x v="1"/>
  </r>
  <r>
    <d v="2021-02-05T00:00:00"/>
    <n v="16"/>
    <n v="54.32"/>
    <n v="54.36"/>
    <n v="33.86"/>
    <s v="05/02/2021"/>
    <x v="8"/>
    <n v="2"/>
    <n v="5"/>
    <s v="02-05"/>
    <n v="1"/>
    <x v="1"/>
  </r>
  <r>
    <d v="2021-02-06T00:00:00"/>
    <n v="4"/>
    <n v="45.21"/>
    <n v="46.81"/>
    <n v="40.380000000000003"/>
    <s v="05/02/2021"/>
    <x v="8"/>
    <n v="2"/>
    <n v="6"/>
    <s v="02-06"/>
    <n v="1"/>
    <x v="1"/>
  </r>
  <r>
    <d v="2021-02-07T00:00:00"/>
    <n v="7"/>
    <n v="50.42"/>
    <n v="50.5"/>
    <n v="33.39"/>
    <s v="05/02/2021"/>
    <x v="8"/>
    <n v="2"/>
    <n v="7"/>
    <s v="02-07"/>
    <n v="1"/>
    <x v="1"/>
  </r>
  <r>
    <d v="2021-02-08T00:00:00"/>
    <n v="4"/>
    <n v="50.1"/>
    <n v="50.57"/>
    <n v="40.659999999999997"/>
    <s v="05/02/2021"/>
    <x v="8"/>
    <n v="2"/>
    <n v="8"/>
    <s v="02-08"/>
    <n v="1"/>
    <x v="1"/>
  </r>
  <r>
    <d v="2021-02-09T00:00:00"/>
    <n v="1"/>
    <n v="41.33"/>
    <n v="43.4"/>
    <n v="39.19"/>
    <s v="05/02/2021"/>
    <x v="8"/>
    <n v="2"/>
    <n v="9"/>
    <s v="02-09"/>
    <n v="1"/>
    <x v="1"/>
  </r>
  <r>
    <d v="2021-02-10T00:00:00"/>
    <n v="8"/>
    <n v="53.22"/>
    <n v="53.76"/>
    <n v="44.46"/>
    <s v="05/02/2021"/>
    <x v="8"/>
    <n v="2"/>
    <n v="10"/>
    <s v="02-10"/>
    <n v="1"/>
    <x v="1"/>
  </r>
  <r>
    <d v="2021-02-11T00:00:00"/>
    <n v="10"/>
    <n v="57.89"/>
    <n v="58.11"/>
    <n v="45.02"/>
    <s v="05/02/2021"/>
    <x v="8"/>
    <n v="2"/>
    <n v="11"/>
    <s v="02-11"/>
    <n v="1"/>
    <x v="1"/>
  </r>
  <r>
    <d v="2021-02-12T00:00:00"/>
    <n v="20"/>
    <n v="54.73"/>
    <n v="56.66"/>
    <n v="52.2"/>
    <s v="12/02/2021"/>
    <x v="8"/>
    <n v="2"/>
    <n v="12"/>
    <s v="02-12"/>
    <n v="1"/>
    <x v="1"/>
  </r>
  <r>
    <d v="2021-02-13T00:00:00"/>
    <n v="8"/>
    <n v="48.22"/>
    <n v="49.7"/>
    <n v="37.26"/>
    <s v="12/02/2021"/>
    <x v="8"/>
    <n v="2"/>
    <n v="13"/>
    <s v="02-13"/>
    <n v="1"/>
    <x v="1"/>
  </r>
  <r>
    <d v="2021-02-14T00:00:00"/>
    <n v="10"/>
    <n v="51.9"/>
    <n v="52.21"/>
    <n v="40.549999999999997"/>
    <s v="12/02/2021"/>
    <x v="8"/>
    <n v="2"/>
    <n v="14"/>
    <s v="02-14"/>
    <n v="1"/>
    <x v="1"/>
  </r>
  <r>
    <d v="2021-02-15T00:00:00"/>
    <n v="6"/>
    <n v="48.39"/>
    <n v="49.56"/>
    <n v="41.78"/>
    <s v="12/02/2021"/>
    <x v="8"/>
    <n v="2"/>
    <n v="15"/>
    <s v="02-15"/>
    <n v="1"/>
    <x v="1"/>
  </r>
  <r>
    <d v="2021-02-16T00:00:00"/>
    <n v="2"/>
    <n v="42.29"/>
    <n v="48.35"/>
    <n v="47.11"/>
    <s v="12/02/2021"/>
    <x v="8"/>
    <n v="2"/>
    <n v="16"/>
    <s v="02-16"/>
    <n v="1"/>
    <x v="0"/>
  </r>
  <r>
    <d v="2021-02-17T00:00:00"/>
    <n v="16"/>
    <n v="52.47"/>
    <n v="52.8"/>
    <n v="41.49"/>
    <s v="12/02/2021"/>
    <x v="8"/>
    <n v="2"/>
    <n v="17"/>
    <s v="02-17"/>
    <n v="1"/>
    <x v="1"/>
  </r>
  <r>
    <d v="2021-02-18T00:00:00"/>
    <n v="6"/>
    <n v="47.3"/>
    <n v="48.71"/>
    <n v="43.14"/>
    <s v="12/02/2021"/>
    <x v="8"/>
    <n v="2"/>
    <n v="18"/>
    <s v="02-18"/>
    <n v="1"/>
    <x v="1"/>
  </r>
  <r>
    <d v="2021-02-19T00:00:00"/>
    <n v="12"/>
    <n v="52.67"/>
    <n v="52.82"/>
    <n v="37.9"/>
    <s v="19/02/2021"/>
    <x v="8"/>
    <n v="2"/>
    <n v="19"/>
    <s v="02-19"/>
    <n v="1"/>
    <x v="1"/>
  </r>
  <r>
    <d v="2021-02-20T00:00:00"/>
    <n v="4"/>
    <n v="44.25"/>
    <n v="47.09"/>
    <n v="42.52"/>
    <s v="19/02/2021"/>
    <x v="8"/>
    <n v="2"/>
    <n v="20"/>
    <s v="02-20"/>
    <n v="1"/>
    <x v="1"/>
  </r>
  <r>
    <d v="2021-02-21T00:00:00"/>
    <n v="0"/>
    <n v="0"/>
    <n v="39.04"/>
    <n v="39.04"/>
    <s v="19/02/2021"/>
    <x v="8"/>
    <n v="2"/>
    <n v="21"/>
    <s v="02-21"/>
    <n v="0"/>
    <x v="0"/>
  </r>
  <r>
    <d v="2021-02-22T00:00:00"/>
    <n v="7"/>
    <n v="50.36"/>
    <n v="58.31"/>
    <n v="48.76"/>
    <s v="19/02/2021"/>
    <x v="8"/>
    <n v="2"/>
    <n v="22"/>
    <s v="02-22"/>
    <n v="1"/>
    <x v="1"/>
  </r>
  <r>
    <d v="2021-02-23T00:00:00"/>
    <n v="3"/>
    <n v="47.7"/>
    <n v="48.97"/>
    <n v="43"/>
    <s v="19/02/2021"/>
    <x v="8"/>
    <n v="2"/>
    <n v="23"/>
    <s v="02-23"/>
    <n v="1"/>
    <x v="1"/>
  </r>
  <r>
    <d v="2021-02-24T00:00:00"/>
    <n v="12"/>
    <n v="52.53"/>
    <n v="53.4"/>
    <n v="44.18"/>
    <s v="19/02/2021"/>
    <x v="8"/>
    <n v="2"/>
    <n v="24"/>
    <s v="02-24"/>
    <n v="1"/>
    <x v="1"/>
  </r>
  <r>
    <d v="2021-02-25T00:00:00"/>
    <n v="13"/>
    <n v="50.77"/>
    <n v="51.52"/>
    <n v="43.52"/>
    <s v="19/02/2021"/>
    <x v="8"/>
    <n v="2"/>
    <n v="25"/>
    <s v="02-25"/>
    <n v="1"/>
    <x v="1"/>
  </r>
  <r>
    <d v="2021-02-26T00:00:00"/>
    <n v="1"/>
    <n v="41.03"/>
    <n v="42.97"/>
    <n v="38.520000000000003"/>
    <s v="26/02/2021"/>
    <x v="8"/>
    <n v="2"/>
    <n v="26"/>
    <s v="02-26"/>
    <n v="1"/>
    <x v="1"/>
  </r>
  <r>
    <d v="2021-02-27T00:00:00"/>
    <n v="7"/>
    <n v="48.09"/>
    <n v="48.97"/>
    <n v="39.33"/>
    <s v="26/02/2021"/>
    <x v="8"/>
    <n v="2"/>
    <n v="27"/>
    <s v="02-27"/>
    <n v="1"/>
    <x v="1"/>
  </r>
  <r>
    <d v="2021-02-28T00:00:00"/>
    <n v="3"/>
    <n v="49.26"/>
    <n v="49.4"/>
    <n v="34.5"/>
    <s v="26/02/2021"/>
    <x v="8"/>
    <n v="2"/>
    <n v="28"/>
    <s v="02-28"/>
    <n v="1"/>
    <x v="1"/>
  </r>
  <r>
    <d v="2021-03-01T00:00:00"/>
    <n v="13"/>
    <n v="52.21"/>
    <n v="52.21"/>
    <n v="0"/>
    <s v="26/02/2021"/>
    <x v="8"/>
    <n v="3"/>
    <n v="1"/>
    <s v="03-01"/>
    <n v="1"/>
    <x v="1"/>
  </r>
  <r>
    <d v="2021-03-02T00:00:00"/>
    <n v="8"/>
    <n v="45.52"/>
    <n v="48.67"/>
    <n v="44.6"/>
    <s v="26/02/2021"/>
    <x v="8"/>
    <n v="3"/>
    <n v="2"/>
    <s v="03-02"/>
    <n v="1"/>
    <x v="1"/>
  </r>
  <r>
    <d v="2021-03-03T00:00:00"/>
    <n v="12"/>
    <n v="43.75"/>
    <n v="47.24"/>
    <n v="43.9"/>
    <s v="26/02/2021"/>
    <x v="8"/>
    <n v="3"/>
    <n v="3"/>
    <s v="03-03"/>
    <n v="1"/>
    <x v="0"/>
  </r>
  <r>
    <d v="2021-03-04T00:00:00"/>
    <n v="9"/>
    <n v="46.51"/>
    <n v="55.9"/>
    <n v="55.37"/>
    <s v="26/02/2021"/>
    <x v="8"/>
    <n v="3"/>
    <n v="4"/>
    <s v="03-04"/>
    <n v="1"/>
    <x v="0"/>
  </r>
  <r>
    <d v="2021-03-05T00:00:00"/>
    <n v="15"/>
    <n v="53.37"/>
    <n v="53.49"/>
    <n v="37.76"/>
    <s v="05/03/2021"/>
    <x v="8"/>
    <n v="3"/>
    <n v="5"/>
    <s v="03-05"/>
    <n v="1"/>
    <x v="1"/>
  </r>
  <r>
    <d v="2021-03-06T00:00:00"/>
    <n v="15"/>
    <n v="51.69"/>
    <n v="51.95"/>
    <n v="36.54"/>
    <s v="05/03/2021"/>
    <x v="8"/>
    <n v="3"/>
    <n v="6"/>
    <s v="03-06"/>
    <n v="1"/>
    <x v="1"/>
  </r>
  <r>
    <d v="2021-03-07T00:00:00"/>
    <n v="8"/>
    <n v="50.06"/>
    <n v="50.06"/>
    <n v="0"/>
    <s v="05/03/2021"/>
    <x v="8"/>
    <n v="3"/>
    <n v="7"/>
    <s v="03-07"/>
    <n v="1"/>
    <x v="1"/>
  </r>
  <r>
    <d v="2021-03-08T00:00:00"/>
    <n v="15"/>
    <n v="53.09"/>
    <n v="53.88"/>
    <n v="46.08"/>
    <s v="05/03/2021"/>
    <x v="8"/>
    <n v="3"/>
    <n v="8"/>
    <s v="03-08"/>
    <n v="1"/>
    <x v="1"/>
  </r>
  <r>
    <d v="2021-03-09T00:00:00"/>
    <n v="2"/>
    <n v="47.1"/>
    <n v="52.72"/>
    <n v="51.33"/>
    <s v="05/03/2021"/>
    <x v="8"/>
    <n v="3"/>
    <n v="9"/>
    <s v="03-09"/>
    <n v="1"/>
    <x v="0"/>
  </r>
  <r>
    <d v="2021-03-10T00:00:00"/>
    <n v="4"/>
    <n v="43.15"/>
    <n v="50.83"/>
    <n v="46.27"/>
    <s v="05/03/2021"/>
    <x v="8"/>
    <n v="3"/>
    <n v="10"/>
    <s v="03-10"/>
    <n v="1"/>
    <x v="0"/>
  </r>
  <r>
    <d v="2021-03-11T00:00:00"/>
    <n v="3"/>
    <n v="41.87"/>
    <n v="47.08"/>
    <n v="45.52"/>
    <s v="05/03/2021"/>
    <x v="8"/>
    <n v="3"/>
    <n v="11"/>
    <s v="03-11"/>
    <n v="1"/>
    <x v="0"/>
  </r>
  <r>
    <d v="2021-03-12T00:00:00"/>
    <n v="8"/>
    <n v="51.88"/>
    <n v="53.18"/>
    <n v="47.33"/>
    <s v="12/03/2021"/>
    <x v="8"/>
    <n v="3"/>
    <n v="12"/>
    <s v="03-12"/>
    <n v="1"/>
    <x v="1"/>
  </r>
  <r>
    <d v="2021-03-13T00:00:00"/>
    <n v="8"/>
    <n v="47.08"/>
    <n v="47.66"/>
    <n v="38.6"/>
    <s v="12/03/2021"/>
    <x v="8"/>
    <n v="3"/>
    <n v="13"/>
    <s v="03-13"/>
    <n v="1"/>
    <x v="1"/>
  </r>
  <r>
    <d v="2021-03-14T00:00:00"/>
    <n v="19"/>
    <n v="52.65"/>
    <n v="55.26"/>
    <n v="51.82"/>
    <s v="12/03/2021"/>
    <x v="8"/>
    <n v="3"/>
    <n v="14"/>
    <s v="03-14"/>
    <n v="1"/>
    <x v="1"/>
  </r>
  <r>
    <d v="2021-03-15T00:00:00"/>
    <n v="9"/>
    <n v="61.04"/>
    <n v="61.11"/>
    <n v="42.75"/>
    <s v="12/03/2021"/>
    <x v="8"/>
    <n v="3"/>
    <n v="15"/>
    <s v="03-15"/>
    <n v="1"/>
    <x v="1"/>
  </r>
  <r>
    <d v="2021-03-16T00:00:00"/>
    <n v="13"/>
    <n v="48.51"/>
    <n v="52.57"/>
    <n v="50.21"/>
    <s v="12/03/2021"/>
    <x v="8"/>
    <n v="3"/>
    <n v="16"/>
    <s v="03-16"/>
    <n v="1"/>
    <x v="0"/>
  </r>
  <r>
    <d v="2021-03-17T00:00:00"/>
    <n v="13"/>
    <n v="50.22"/>
    <n v="52.56"/>
    <n v="48.77"/>
    <s v="12/03/2021"/>
    <x v="8"/>
    <n v="3"/>
    <n v="17"/>
    <s v="03-17"/>
    <n v="1"/>
    <x v="1"/>
  </r>
  <r>
    <d v="2021-03-18T00:00:00"/>
    <n v="18"/>
    <n v="50.46"/>
    <n v="51.34"/>
    <n v="44"/>
    <s v="12/03/2021"/>
    <x v="8"/>
    <n v="3"/>
    <n v="18"/>
    <s v="03-18"/>
    <n v="1"/>
    <x v="1"/>
  </r>
  <r>
    <d v="2021-03-19T00:00:00"/>
    <n v="15"/>
    <n v="52.01"/>
    <n v="53.16"/>
    <n v="46.84"/>
    <s v="19/03/2021"/>
    <x v="8"/>
    <n v="3"/>
    <n v="19"/>
    <s v="03-19"/>
    <n v="1"/>
    <x v="1"/>
  </r>
  <r>
    <d v="2021-03-20T00:00:00"/>
    <n v="9"/>
    <n v="47.21"/>
    <n v="47.91"/>
    <n v="39.64"/>
    <s v="19/03/2021"/>
    <x v="8"/>
    <n v="3"/>
    <n v="20"/>
    <s v="03-20"/>
    <n v="1"/>
    <x v="1"/>
  </r>
  <r>
    <d v="2021-03-21T00:00:00"/>
    <n v="11"/>
    <n v="49.69"/>
    <n v="50.81"/>
    <n v="44.35"/>
    <s v="19/03/2021"/>
    <x v="8"/>
    <n v="3"/>
    <n v="21"/>
    <s v="03-21"/>
    <n v="1"/>
    <x v="1"/>
  </r>
  <r>
    <d v="2021-03-22T00:00:00"/>
    <n v="17"/>
    <n v="49.84"/>
    <n v="49.92"/>
    <n v="32.47"/>
    <s v="19/03/2021"/>
    <x v="8"/>
    <n v="3"/>
    <n v="22"/>
    <s v="03-22"/>
    <n v="1"/>
    <x v="1"/>
  </r>
  <r>
    <d v="2021-03-23T00:00:00"/>
    <n v="11"/>
    <n v="49.37"/>
    <n v="50.23"/>
    <n v="38.619999999999997"/>
    <s v="19/03/2021"/>
    <x v="8"/>
    <n v="3"/>
    <n v="23"/>
    <s v="03-23"/>
    <n v="1"/>
    <x v="1"/>
  </r>
  <r>
    <d v="2021-03-24T00:00:00"/>
    <n v="12"/>
    <n v="49.28"/>
    <n v="50.11"/>
    <n v="42.52"/>
    <s v="19/03/2021"/>
    <x v="8"/>
    <n v="3"/>
    <n v="24"/>
    <s v="03-24"/>
    <n v="1"/>
    <x v="1"/>
  </r>
  <r>
    <d v="2021-03-25T00:00:00"/>
    <n v="9"/>
    <n v="50.46"/>
    <n v="51.79"/>
    <n v="45.01"/>
    <s v="19/03/2021"/>
    <x v="8"/>
    <n v="3"/>
    <n v="25"/>
    <s v="03-25"/>
    <n v="1"/>
    <x v="1"/>
  </r>
  <r>
    <d v="2021-03-26T00:00:00"/>
    <n v="22"/>
    <n v="54.4"/>
    <n v="54.5"/>
    <n v="38.28"/>
    <s v="26/03/2021"/>
    <x v="8"/>
    <n v="3"/>
    <n v="26"/>
    <s v="03-26"/>
    <n v="1"/>
    <x v="1"/>
  </r>
  <r>
    <d v="2021-03-27T00:00:00"/>
    <n v="10"/>
    <n v="47.23"/>
    <n v="48.44"/>
    <n v="42.28"/>
    <s v="26/03/2021"/>
    <x v="8"/>
    <n v="3"/>
    <n v="27"/>
    <s v="03-27"/>
    <n v="1"/>
    <x v="1"/>
  </r>
  <r>
    <d v="2021-03-28T00:00:00"/>
    <n v="16"/>
    <n v="49.77"/>
    <n v="51.88"/>
    <n v="47.73"/>
    <s v="26/03/2021"/>
    <x v="8"/>
    <n v="3"/>
    <n v="28"/>
    <s v="03-28"/>
    <n v="1"/>
    <x v="1"/>
  </r>
  <r>
    <d v="2021-03-29T00:00:00"/>
    <n v="11"/>
    <n v="48.53"/>
    <n v="50.68"/>
    <n v="46.6"/>
    <s v="26/03/2021"/>
    <x v="8"/>
    <n v="3"/>
    <n v="29"/>
    <s v="03-29"/>
    <n v="1"/>
    <x v="1"/>
  </r>
  <r>
    <d v="2021-03-30T00:00:00"/>
    <n v="9"/>
    <n v="42.61"/>
    <n v="44.97"/>
    <n v="34.369999999999997"/>
    <s v="26/03/2021"/>
    <x v="8"/>
    <n v="3"/>
    <n v="30"/>
    <s v="03-30"/>
    <n v="1"/>
    <x v="1"/>
  </r>
  <r>
    <d v="2021-03-31T00:00:00"/>
    <n v="11"/>
    <n v="50.95"/>
    <n v="51.66"/>
    <n v="42.39"/>
    <s v="26/03/2021"/>
    <x v="8"/>
    <n v="3"/>
    <n v="31"/>
    <s v="03-31"/>
    <n v="1"/>
    <x v="1"/>
  </r>
  <r>
    <d v="2021-04-01T00:00:00"/>
    <n v="21"/>
    <n v="52.17"/>
    <n v="52.87"/>
    <n v="44.58"/>
    <s v="26/03/2021"/>
    <x v="8"/>
    <n v="4"/>
    <n v="1"/>
    <s v="04-01"/>
    <n v="1"/>
    <x v="1"/>
  </r>
  <r>
    <d v="2021-04-02T00:00:00"/>
    <n v="23"/>
    <n v="54.37"/>
    <n v="54.46"/>
    <n v="37.630000000000003"/>
    <s v="02/04/2021"/>
    <x v="8"/>
    <n v="4"/>
    <n v="2"/>
    <s v="04-02"/>
    <n v="1"/>
    <x v="1"/>
  </r>
  <r>
    <d v="2021-04-03T00:00:00"/>
    <n v="10"/>
    <n v="48.38"/>
    <n v="48.65"/>
    <n v="36.42"/>
    <s v="02/04/2021"/>
    <x v="8"/>
    <n v="4"/>
    <n v="3"/>
    <s v="04-03"/>
    <n v="1"/>
    <x v="1"/>
  </r>
  <r>
    <d v="2021-04-04T00:00:00"/>
    <n v="19"/>
    <n v="52.18"/>
    <n v="52.3"/>
    <n v="36.81"/>
    <s v="02/04/2021"/>
    <x v="8"/>
    <n v="4"/>
    <n v="4"/>
    <s v="04-04"/>
    <n v="1"/>
    <x v="1"/>
  </r>
  <r>
    <d v="2021-04-05T00:00:00"/>
    <n v="12"/>
    <n v="48.86"/>
    <n v="49.11"/>
    <n v="36.56"/>
    <s v="02/04/2021"/>
    <x v="8"/>
    <n v="4"/>
    <n v="5"/>
    <s v="04-05"/>
    <n v="1"/>
    <x v="1"/>
  </r>
  <r>
    <d v="2021-04-06T00:00:00"/>
    <n v="23"/>
    <n v="52.66"/>
    <n v="54.02"/>
    <n v="48.34"/>
    <s v="02/04/2021"/>
    <x v="8"/>
    <n v="4"/>
    <n v="6"/>
    <s v="04-06"/>
    <n v="1"/>
    <x v="1"/>
  </r>
  <r>
    <d v="2021-04-07T00:00:00"/>
    <n v="12"/>
    <n v="51.95"/>
    <n v="52.81"/>
    <n v="45.37"/>
    <s v="02/04/2021"/>
    <x v="8"/>
    <n v="4"/>
    <n v="7"/>
    <s v="04-07"/>
    <n v="1"/>
    <x v="1"/>
  </r>
  <r>
    <d v="2021-04-08T00:00:00"/>
    <n v="10"/>
    <n v="46.96"/>
    <n v="46.96"/>
    <n v="0"/>
    <s v="02/04/2021"/>
    <x v="8"/>
    <n v="4"/>
    <n v="8"/>
    <s v="04-08"/>
    <n v="1"/>
    <x v="1"/>
  </r>
  <r>
    <d v="2021-04-09T00:00:00"/>
    <n v="24"/>
    <n v="54.15"/>
    <n v="54.26"/>
    <n v="38.44"/>
    <s v="09/04/2021"/>
    <x v="8"/>
    <n v="4"/>
    <n v="9"/>
    <s v="04-09"/>
    <n v="1"/>
    <x v="1"/>
  </r>
  <r>
    <d v="2021-04-10T00:00:00"/>
    <n v="10"/>
    <n v="47.86"/>
    <n v="48.16"/>
    <n v="36.29"/>
    <s v="09/04/2021"/>
    <x v="8"/>
    <n v="4"/>
    <n v="10"/>
    <s v="04-10"/>
    <n v="1"/>
    <x v="1"/>
  </r>
  <r>
    <d v="2021-04-11T00:00:00"/>
    <n v="19"/>
    <n v="53.32"/>
    <n v="53.43"/>
    <n v="37.229999999999997"/>
    <s v="09/04/2021"/>
    <x v="8"/>
    <n v="4"/>
    <n v="11"/>
    <s v="04-11"/>
    <n v="1"/>
    <x v="1"/>
  </r>
  <r>
    <d v="2021-04-12T00:00:00"/>
    <n v="18"/>
    <n v="53.89"/>
    <n v="54.54"/>
    <n v="45.96"/>
    <s v="09/04/2021"/>
    <x v="8"/>
    <n v="4"/>
    <n v="12"/>
    <s v="04-12"/>
    <n v="1"/>
    <x v="1"/>
  </r>
  <r>
    <d v="2021-04-13T00:00:00"/>
    <n v="21"/>
    <n v="61.09"/>
    <n v="61.32"/>
    <n v="47.44"/>
    <s v="09/04/2021"/>
    <x v="8"/>
    <n v="4"/>
    <n v="13"/>
    <s v="04-13"/>
    <n v="1"/>
    <x v="1"/>
  </r>
  <r>
    <d v="2021-04-14T00:00:00"/>
    <n v="22"/>
    <n v="52.77"/>
    <n v="53.2"/>
    <n v="42.96"/>
    <s v="09/04/2021"/>
    <x v="8"/>
    <n v="4"/>
    <n v="14"/>
    <s v="04-14"/>
    <n v="1"/>
    <x v="1"/>
  </r>
  <r>
    <d v="2021-04-15T00:00:00"/>
    <n v="15"/>
    <n v="52.07"/>
    <n v="52.79"/>
    <n v="44.62"/>
    <s v="09/04/2021"/>
    <x v="8"/>
    <n v="4"/>
    <n v="15"/>
    <s v="04-15"/>
    <n v="1"/>
    <x v="1"/>
  </r>
  <r>
    <d v="2021-04-16T00:00:00"/>
    <n v="22"/>
    <n v="53.34"/>
    <n v="54.69"/>
    <n v="48.95"/>
    <s v="16/04/2021"/>
    <x v="8"/>
    <n v="4"/>
    <n v="16"/>
    <s v="04-16"/>
    <n v="1"/>
    <x v="1"/>
  </r>
  <r>
    <d v="2021-04-17T00:00:00"/>
    <n v="10"/>
    <n v="49.14"/>
    <n v="51.84"/>
    <n v="48.5"/>
    <s v="16/04/2021"/>
    <x v="8"/>
    <n v="4"/>
    <n v="17"/>
    <s v="04-17"/>
    <n v="1"/>
    <x v="1"/>
  </r>
  <r>
    <d v="2021-04-18T00:00:00"/>
    <n v="28"/>
    <n v="53.66"/>
    <n v="53.68"/>
    <n v="31.24"/>
    <s v="16/04/2021"/>
    <x v="8"/>
    <n v="4"/>
    <n v="18"/>
    <s v="04-18"/>
    <n v="1"/>
    <x v="1"/>
  </r>
  <r>
    <d v="2021-04-19T00:00:00"/>
    <n v="22"/>
    <n v="54.64"/>
    <n v="55.26"/>
    <n v="46.48"/>
    <s v="16/04/2021"/>
    <x v="8"/>
    <n v="4"/>
    <n v="19"/>
    <s v="04-19"/>
    <n v="1"/>
    <x v="1"/>
  </r>
  <r>
    <d v="2021-04-20T00:00:00"/>
    <n v="8"/>
    <n v="49.28"/>
    <n v="50.89"/>
    <n v="45.79"/>
    <s v="16/04/2021"/>
    <x v="8"/>
    <n v="4"/>
    <n v="20"/>
    <s v="04-20"/>
    <n v="1"/>
    <x v="1"/>
  </r>
  <r>
    <d v="2021-04-21T00:00:00"/>
    <n v="7"/>
    <n v="49.81"/>
    <n v="51.56"/>
    <n v="45.88"/>
    <s v="16/04/2021"/>
    <x v="8"/>
    <n v="4"/>
    <n v="21"/>
    <s v="04-21"/>
    <n v="1"/>
    <x v="1"/>
  </r>
  <r>
    <d v="2021-04-22T00:00:00"/>
    <n v="1"/>
    <n v="42.43"/>
    <n v="46.43"/>
    <n v="44.23"/>
    <s v="16/04/2021"/>
    <x v="8"/>
    <n v="4"/>
    <n v="22"/>
    <s v="04-22"/>
    <n v="1"/>
    <x v="0"/>
  </r>
  <r>
    <d v="2021-04-23T00:00:00"/>
    <n v="11"/>
    <n v="52.16"/>
    <n v="52.62"/>
    <n v="42.69"/>
    <s v="23/04/2021"/>
    <x v="8"/>
    <n v="4"/>
    <n v="23"/>
    <s v="04-23"/>
    <n v="1"/>
    <x v="1"/>
  </r>
  <r>
    <d v="2021-04-24T00:00:00"/>
    <n v="5"/>
    <n v="49.18"/>
    <n v="49.82"/>
    <n v="37.590000000000003"/>
    <s v="23/04/2021"/>
    <x v="8"/>
    <n v="4"/>
    <n v="24"/>
    <s v="04-24"/>
    <n v="1"/>
    <x v="1"/>
  </r>
  <r>
    <d v="2021-04-25T00:00:00"/>
    <n v="5"/>
    <n v="47.64"/>
    <n v="47.76"/>
    <n v="32.270000000000003"/>
    <s v="23/04/2021"/>
    <x v="8"/>
    <n v="4"/>
    <n v="25"/>
    <s v="04-25"/>
    <n v="1"/>
    <x v="1"/>
  </r>
  <r>
    <d v="2021-04-26T00:00:00"/>
    <n v="5"/>
    <n v="50.06"/>
    <n v="51.44"/>
    <n v="45.8"/>
    <s v="23/04/2021"/>
    <x v="8"/>
    <n v="4"/>
    <n v="26"/>
    <s v="04-26"/>
    <n v="1"/>
    <x v="1"/>
  </r>
  <r>
    <d v="2021-04-27T00:00:00"/>
    <n v="8"/>
    <n v="45.8"/>
    <n v="47.81"/>
    <n v="43.5"/>
    <s v="23/04/2021"/>
    <x v="8"/>
    <n v="4"/>
    <n v="27"/>
    <s v="04-27"/>
    <n v="1"/>
    <x v="1"/>
  </r>
  <r>
    <d v="2021-04-28T00:00:00"/>
    <n v="13"/>
    <n v="52.4"/>
    <n v="52.79"/>
    <n v="42.1"/>
    <s v="23/04/2021"/>
    <x v="8"/>
    <n v="4"/>
    <n v="28"/>
    <s v="04-28"/>
    <n v="1"/>
    <x v="1"/>
  </r>
  <r>
    <d v="2021-04-29T00:00:00"/>
    <n v="14"/>
    <n v="53.48"/>
    <n v="54.32"/>
    <n v="45.39"/>
    <s v="23/04/2021"/>
    <x v="8"/>
    <n v="4"/>
    <n v="29"/>
    <s v="04-29"/>
    <n v="1"/>
    <x v="1"/>
  </r>
  <r>
    <d v="2021-04-30T00:00:00"/>
    <n v="9"/>
    <n v="52.04"/>
    <n v="52.59"/>
    <n v="43.33"/>
    <s v="30/04/2021"/>
    <x v="8"/>
    <n v="4"/>
    <n v="30"/>
    <s v="04-30"/>
    <n v="1"/>
    <x v="1"/>
  </r>
  <r>
    <d v="2021-05-01T00:00:00"/>
    <n v="11"/>
    <n v="52.06"/>
    <n v="52.19"/>
    <n v="36.630000000000003"/>
    <s v="30/04/2021"/>
    <x v="8"/>
    <n v="5"/>
    <n v="1"/>
    <s v="05-01"/>
    <n v="1"/>
    <x v="1"/>
  </r>
  <r>
    <d v="2021-05-02T00:00:00"/>
    <n v="20"/>
    <n v="53.84"/>
    <n v="54.57"/>
    <n v="46.48"/>
    <s v="30/04/2021"/>
    <x v="8"/>
    <n v="5"/>
    <n v="2"/>
    <s v="05-02"/>
    <n v="1"/>
    <x v="1"/>
  </r>
  <r>
    <d v="2021-05-03T00:00:00"/>
    <n v="15"/>
    <n v="50.92"/>
    <n v="51.23"/>
    <n v="39.68"/>
    <s v="30/04/2021"/>
    <x v="8"/>
    <n v="5"/>
    <n v="3"/>
    <s v="05-03"/>
    <n v="1"/>
    <x v="1"/>
  </r>
  <r>
    <d v="2021-05-04T00:00:00"/>
    <n v="11"/>
    <n v="50.64"/>
    <n v="52.49"/>
    <n v="47.89"/>
    <s v="30/04/2021"/>
    <x v="8"/>
    <n v="5"/>
    <n v="4"/>
    <s v="05-04"/>
    <n v="1"/>
    <x v="1"/>
  </r>
  <r>
    <d v="2021-05-05T00:00:00"/>
    <n v="17"/>
    <n v="51.8"/>
    <n v="52.14"/>
    <n v="40.96"/>
    <s v="30/04/2021"/>
    <x v="8"/>
    <n v="5"/>
    <n v="5"/>
    <s v="05-05"/>
    <n v="1"/>
    <x v="1"/>
  </r>
  <r>
    <d v="2021-05-06T00:00:00"/>
    <n v="14"/>
    <n v="50"/>
    <n v="50.35"/>
    <n v="39.22"/>
    <s v="30/04/2021"/>
    <x v="8"/>
    <n v="5"/>
    <n v="6"/>
    <s v="05-06"/>
    <n v="1"/>
    <x v="1"/>
  </r>
  <r>
    <d v="2021-05-07T00:00:00"/>
    <n v="24"/>
    <n v="55.91"/>
    <n v="56.01"/>
    <n v="39.549999999999997"/>
    <s v="07/05/2021"/>
    <x v="8"/>
    <n v="5"/>
    <n v="7"/>
    <s v="05-07"/>
    <n v="1"/>
    <x v="1"/>
  </r>
  <r>
    <d v="2021-05-08T00:00:00"/>
    <n v="14"/>
    <n v="51.67"/>
    <n v="52.05"/>
    <n v="41.35"/>
    <s v="07/05/2021"/>
    <x v="8"/>
    <n v="5"/>
    <n v="8"/>
    <s v="05-08"/>
    <n v="1"/>
    <x v="1"/>
  </r>
  <r>
    <d v="2021-05-09T00:00:00"/>
    <n v="12"/>
    <n v="50.7"/>
    <n v="50.88"/>
    <n v="36.93"/>
    <s v="07/05/2021"/>
    <x v="8"/>
    <n v="5"/>
    <n v="9"/>
    <s v="05-09"/>
    <n v="1"/>
    <x v="1"/>
  </r>
  <r>
    <d v="2021-05-10T00:00:00"/>
    <n v="17"/>
    <n v="55.25"/>
    <n v="55.52"/>
    <n v="43.28"/>
    <s v="07/05/2021"/>
    <x v="8"/>
    <n v="5"/>
    <n v="10"/>
    <s v="05-10"/>
    <n v="1"/>
    <x v="1"/>
  </r>
  <r>
    <d v="2021-05-11T00:00:00"/>
    <n v="13"/>
    <n v="50.47"/>
    <n v="55.89"/>
    <n v="47.75"/>
    <s v="07/05/2021"/>
    <x v="8"/>
    <n v="5"/>
    <n v="11"/>
    <s v="05-11"/>
    <n v="1"/>
    <x v="1"/>
  </r>
  <r>
    <d v="2021-05-12T00:00:00"/>
    <n v="15"/>
    <n v="53.16"/>
    <n v="54.42"/>
    <n v="47.67"/>
    <s v="07/05/2021"/>
    <x v="8"/>
    <n v="5"/>
    <n v="12"/>
    <s v="05-12"/>
    <n v="1"/>
    <x v="1"/>
  </r>
  <r>
    <d v="2021-05-13T00:00:00"/>
    <n v="8"/>
    <n v="48.69"/>
    <n v="50.9"/>
    <n v="46.24"/>
    <s v="07/05/2021"/>
    <x v="8"/>
    <n v="5"/>
    <n v="13"/>
    <s v="05-13"/>
    <n v="1"/>
    <x v="1"/>
  </r>
  <r>
    <d v="2021-05-14T00:00:00"/>
    <n v="24"/>
    <n v="55.98"/>
    <n v="56.18"/>
    <n v="42.78"/>
    <s v="14/05/2021"/>
    <x v="8"/>
    <n v="5"/>
    <n v="14"/>
    <s v="05-14"/>
    <n v="1"/>
    <x v="1"/>
  </r>
  <r>
    <d v="2021-05-15T00:00:00"/>
    <n v="4"/>
    <n v="45.45"/>
    <n v="51.7"/>
    <n v="49.29"/>
    <s v="14/05/2021"/>
    <x v="8"/>
    <n v="5"/>
    <n v="15"/>
    <s v="05-15"/>
    <n v="1"/>
    <x v="0"/>
  </r>
  <r>
    <d v="2021-05-16T00:00:00"/>
    <n v="18"/>
    <n v="53.96"/>
    <n v="54.2"/>
    <n v="41.48"/>
    <s v="14/05/2021"/>
    <x v="8"/>
    <n v="5"/>
    <n v="16"/>
    <s v="05-16"/>
    <n v="1"/>
    <x v="1"/>
  </r>
  <r>
    <d v="2021-05-17T00:00:00"/>
    <n v="25"/>
    <n v="54.55"/>
    <n v="56.01"/>
    <n v="45.42"/>
    <s v="14/05/2021"/>
    <x v="8"/>
    <n v="5"/>
    <n v="17"/>
    <s v="05-17"/>
    <n v="1"/>
    <x v="1"/>
  </r>
  <r>
    <d v="2021-05-18T00:00:00"/>
    <n v="12"/>
    <n v="55.9"/>
    <n v="56.25"/>
    <n v="45.14"/>
    <s v="14/05/2021"/>
    <x v="8"/>
    <n v="5"/>
    <n v="18"/>
    <s v="05-18"/>
    <n v="1"/>
    <x v="1"/>
  </r>
  <r>
    <d v="2021-05-19T00:00:00"/>
    <n v="23"/>
    <n v="54.16"/>
    <n v="55.73"/>
    <n v="50.57"/>
    <s v="14/05/2021"/>
    <x v="8"/>
    <n v="5"/>
    <n v="19"/>
    <s v="05-19"/>
    <n v="1"/>
    <x v="1"/>
  </r>
  <r>
    <d v="2021-05-20T00:00:00"/>
    <n v="22"/>
    <n v="54.63"/>
    <n v="55.05"/>
    <n v="44.69"/>
    <s v="14/05/2021"/>
    <x v="8"/>
    <n v="5"/>
    <n v="20"/>
    <s v="05-20"/>
    <n v="1"/>
    <x v="1"/>
  </r>
  <r>
    <d v="2021-05-21T00:00:00"/>
    <n v="23"/>
    <n v="54.36"/>
    <n v="55"/>
    <n v="45.07"/>
    <s v="21/05/2021"/>
    <x v="8"/>
    <n v="5"/>
    <n v="21"/>
    <s v="05-21"/>
    <n v="1"/>
    <x v="1"/>
  </r>
  <r>
    <d v="2021-05-22T00:00:00"/>
    <n v="7"/>
    <n v="48.5"/>
    <n v="49.8"/>
    <n v="42.63"/>
    <s v="21/05/2021"/>
    <x v="8"/>
    <n v="5"/>
    <n v="22"/>
    <s v="05-22"/>
    <n v="1"/>
    <x v="1"/>
  </r>
  <r>
    <d v="2021-05-23T00:00:00"/>
    <n v="18"/>
    <n v="54.66"/>
    <n v="54.95"/>
    <n v="40.08"/>
    <s v="21/05/2021"/>
    <x v="8"/>
    <n v="5"/>
    <n v="23"/>
    <s v="05-23"/>
    <n v="1"/>
    <x v="1"/>
  </r>
  <r>
    <d v="2021-05-24T00:00:00"/>
    <n v="22"/>
    <n v="54.72"/>
    <n v="55.46"/>
    <n v="47.4"/>
    <s v="21/05/2021"/>
    <x v="8"/>
    <n v="5"/>
    <n v="24"/>
    <s v="05-24"/>
    <n v="1"/>
    <x v="1"/>
  </r>
  <r>
    <d v="2021-05-25T00:00:00"/>
    <n v="15"/>
    <n v="52.58"/>
    <n v="52.88"/>
    <n v="41.11"/>
    <s v="21/05/2021"/>
    <x v="8"/>
    <n v="5"/>
    <n v="25"/>
    <s v="05-25"/>
    <n v="1"/>
    <x v="1"/>
  </r>
  <r>
    <d v="2021-05-26T00:00:00"/>
    <n v="25"/>
    <n v="54.55"/>
    <n v="54.92"/>
    <n v="43.93"/>
    <s v="21/05/2021"/>
    <x v="8"/>
    <n v="5"/>
    <n v="26"/>
    <s v="05-26"/>
    <n v="1"/>
    <x v="1"/>
  </r>
  <r>
    <d v="2021-05-27T00:00:00"/>
    <n v="16"/>
    <n v="51.43"/>
    <n v="51.52"/>
    <n v="35.08"/>
    <s v="21/05/2021"/>
    <x v="8"/>
    <n v="5"/>
    <n v="27"/>
    <s v="05-27"/>
    <n v="1"/>
    <x v="1"/>
  </r>
  <r>
    <d v="2021-05-28T00:00:00"/>
    <n v="0"/>
    <n v="0"/>
    <n v="0"/>
    <n v="0"/>
    <s v="28/05/2021"/>
    <x v="8"/>
    <n v="5"/>
    <n v="28"/>
    <s v="05-28"/>
    <n v="0"/>
    <x v="0"/>
  </r>
  <r>
    <d v="2021-05-29T00:00:00"/>
    <n v="0"/>
    <n v="0"/>
    <n v="0"/>
    <n v="0"/>
    <s v="28/05/2021"/>
    <x v="8"/>
    <n v="5"/>
    <n v="29"/>
    <s v="05-29"/>
    <n v="0"/>
    <x v="0"/>
  </r>
  <r>
    <d v="2021-05-30T00:00:00"/>
    <n v="0"/>
    <n v="0"/>
    <n v="0"/>
    <n v="0"/>
    <s v="28/05/2021"/>
    <x v="8"/>
    <n v="5"/>
    <n v="30"/>
    <s v="05-30"/>
    <n v="0"/>
    <x v="0"/>
  </r>
  <r>
    <d v="2021-05-31T00:00:00"/>
    <n v="0"/>
    <n v="0"/>
    <n v="0"/>
    <n v="0"/>
    <s v="28/05/2021"/>
    <x v="8"/>
    <n v="5"/>
    <n v="31"/>
    <s v="05-31"/>
    <n v="0"/>
    <x v="0"/>
  </r>
  <r>
    <d v="2021-06-01T00:00:00"/>
    <m/>
    <m/>
    <m/>
    <m/>
    <s v="28/05/2021"/>
    <x v="8"/>
    <n v="6"/>
    <n v="1"/>
    <s v="06-01"/>
    <s v="Null"/>
    <x v="2"/>
  </r>
  <r>
    <d v="2021-06-02T00:00:00"/>
    <m/>
    <m/>
    <m/>
    <m/>
    <s v="28/05/2021"/>
    <x v="8"/>
    <n v="6"/>
    <n v="2"/>
    <s v="06-02"/>
    <s v="Null"/>
    <x v="2"/>
  </r>
  <r>
    <d v="2021-06-03T00:00:00"/>
    <n v="19"/>
    <n v="52.01"/>
    <n v="52.01"/>
    <n v="0"/>
    <s v="28/05/2021"/>
    <x v="8"/>
    <n v="6"/>
    <n v="3"/>
    <s v="06-03"/>
    <n v="1"/>
    <x v="1"/>
  </r>
  <r>
    <d v="2021-06-04T00:00:00"/>
    <n v="56"/>
    <n v="58.94"/>
    <n v="58.96"/>
    <n v="35.979999999999997"/>
    <s v="04/06/2021"/>
    <x v="8"/>
    <n v="6"/>
    <n v="4"/>
    <s v="06-04"/>
    <n v="1"/>
    <x v="1"/>
  </r>
  <r>
    <d v="2021-06-05T00:00:00"/>
    <n v="23"/>
    <n v="56.53"/>
    <n v="56.58"/>
    <n v="37.049999999999997"/>
    <s v="04/06/2021"/>
    <x v="8"/>
    <n v="6"/>
    <n v="5"/>
    <s v="06-05"/>
    <n v="1"/>
    <x v="1"/>
  </r>
  <r>
    <d v="2021-06-06T00:00:00"/>
    <n v="42"/>
    <n v="57.55"/>
    <n v="57.75"/>
    <n v="44.22"/>
    <s v="04/06/2021"/>
    <x v="8"/>
    <n v="6"/>
    <n v="6"/>
    <s v="06-06"/>
    <n v="1"/>
    <x v="1"/>
  </r>
  <r>
    <d v="2021-06-07T00:00:00"/>
    <n v="64"/>
    <n v="61.34"/>
    <n v="61.52"/>
    <n v="45.33"/>
    <s v="04/06/2021"/>
    <x v="8"/>
    <n v="6"/>
    <n v="7"/>
    <s v="06-07"/>
    <n v="0"/>
    <x v="1"/>
  </r>
  <r>
    <d v="2021-06-08T00:00:00"/>
    <n v="31"/>
    <n v="57.21"/>
    <n v="57.95"/>
    <n v="49.91"/>
    <s v="04/06/2021"/>
    <x v="8"/>
    <n v="6"/>
    <n v="8"/>
    <s v="06-08"/>
    <n v="1"/>
    <x v="1"/>
  </r>
  <r>
    <d v="2021-06-09T00:00:00"/>
    <n v="34"/>
    <n v="56.9"/>
    <n v="57.4"/>
    <n v="47.72"/>
    <s v="04/06/2021"/>
    <x v="8"/>
    <n v="6"/>
    <n v="9"/>
    <s v="06-09"/>
    <n v="1"/>
    <x v="1"/>
  </r>
  <r>
    <d v="2021-06-10T00:00:00"/>
    <n v="29"/>
    <n v="56.1"/>
    <n v="56.28"/>
    <n v="42.34"/>
    <s v="04/06/2021"/>
    <x v="8"/>
    <n v="6"/>
    <n v="10"/>
    <s v="06-10"/>
    <n v="1"/>
    <x v="1"/>
  </r>
  <r>
    <d v="2021-06-11T00:00:00"/>
    <n v="45"/>
    <n v="57.41"/>
    <n v="58.03"/>
    <n v="49.25"/>
    <s v="11/06/2021"/>
    <x v="8"/>
    <n v="6"/>
    <n v="11"/>
    <s v="06-11"/>
    <n v="1"/>
    <x v="1"/>
  </r>
  <r>
    <d v="2021-06-12T00:00:00"/>
    <n v="36"/>
    <n v="56.46"/>
    <n v="56.51"/>
    <n v="37.119999999999997"/>
    <s v="11/06/2021"/>
    <x v="8"/>
    <n v="6"/>
    <n v="12"/>
    <s v="06-12"/>
    <n v="1"/>
    <x v="1"/>
  </r>
  <r>
    <d v="2021-06-13T00:00:00"/>
    <n v="53"/>
    <n v="59.22"/>
    <n v="59.24"/>
    <n v="35.43"/>
    <s v="11/06/2021"/>
    <x v="8"/>
    <n v="6"/>
    <n v="13"/>
    <s v="06-13"/>
    <n v="1"/>
    <x v="1"/>
  </r>
  <r>
    <d v="2021-06-14T00:00:00"/>
    <n v="59"/>
    <n v="58.12"/>
    <n v="58.31"/>
    <n v="44.74"/>
    <s v="11/06/2021"/>
    <x v="8"/>
    <n v="6"/>
    <n v="14"/>
    <s v="06-14"/>
    <n v="0"/>
    <x v="1"/>
  </r>
  <r>
    <d v="2021-06-15T00:00:00"/>
    <n v="33"/>
    <n v="55.99"/>
    <n v="56.53"/>
    <n v="47.26"/>
    <s v="11/06/2021"/>
    <x v="8"/>
    <n v="6"/>
    <n v="15"/>
    <s v="06-15"/>
    <n v="1"/>
    <x v="1"/>
  </r>
  <r>
    <d v="2021-06-16T00:00:00"/>
    <n v="47"/>
    <n v="57.72"/>
    <n v="57.85"/>
    <n v="42.71"/>
    <s v="11/06/2021"/>
    <x v="8"/>
    <n v="6"/>
    <n v="16"/>
    <s v="06-16"/>
    <n v="1"/>
    <x v="1"/>
  </r>
  <r>
    <d v="2021-06-17T00:00:00"/>
    <n v="30"/>
    <n v="54.79"/>
    <n v="55.94"/>
    <n v="48.79"/>
    <s v="11/06/2021"/>
    <x v="8"/>
    <n v="6"/>
    <n v="17"/>
    <s v="06-17"/>
    <n v="1"/>
    <x v="1"/>
  </r>
  <r>
    <d v="2021-06-18T00:00:00"/>
    <n v="45"/>
    <n v="57.94"/>
    <n v="58.32"/>
    <n v="43.82"/>
    <s v="18/06/2021"/>
    <x v="8"/>
    <n v="6"/>
    <n v="18"/>
    <s v="06-18"/>
    <n v="1"/>
    <x v="1"/>
  </r>
  <r>
    <d v="2021-06-19T00:00:00"/>
    <n v="23"/>
    <n v="54.97"/>
    <n v="55"/>
    <n v="33.25"/>
    <s v="18/06/2021"/>
    <x v="8"/>
    <n v="6"/>
    <n v="19"/>
    <s v="06-19"/>
    <n v="1"/>
    <x v="1"/>
  </r>
  <r>
    <d v="2021-06-20T00:00:00"/>
    <n v="49"/>
    <n v="58.02"/>
    <n v="58.03"/>
    <n v="29.34"/>
    <s v="18/06/2021"/>
    <x v="8"/>
    <n v="6"/>
    <n v="20"/>
    <s v="06-20"/>
    <n v="1"/>
    <x v="1"/>
  </r>
  <r>
    <d v="2021-06-21T00:00:00"/>
    <n v="57"/>
    <n v="59.19"/>
    <n v="59.46"/>
    <n v="41.69"/>
    <s v="18/06/2021"/>
    <x v="8"/>
    <n v="6"/>
    <n v="21"/>
    <s v="06-21"/>
    <n v="1"/>
    <x v="1"/>
  </r>
  <r>
    <d v="2021-06-22T00:00:00"/>
    <n v="42"/>
    <n v="57.03"/>
    <n v="57.15"/>
    <n v="41.66"/>
    <s v="18/06/2021"/>
    <x v="8"/>
    <n v="6"/>
    <n v="22"/>
    <s v="06-22"/>
    <n v="1"/>
    <x v="1"/>
  </r>
  <r>
    <d v="2021-06-23T00:00:00"/>
    <n v="44"/>
    <n v="58.87"/>
    <n v="58.87"/>
    <n v="0"/>
    <s v="18/06/2021"/>
    <x v="8"/>
    <n v="6"/>
    <n v="23"/>
    <s v="06-23"/>
    <n v="1"/>
    <x v="1"/>
  </r>
  <r>
    <d v="2021-06-24T00:00:00"/>
    <n v="37"/>
    <n v="58.4"/>
    <n v="58.55"/>
    <n v="43.89"/>
    <s v="18/06/2021"/>
    <x v="8"/>
    <n v="6"/>
    <n v="24"/>
    <s v="06-24"/>
    <n v="1"/>
    <x v="1"/>
  </r>
  <r>
    <d v="2021-06-25T00:00:00"/>
    <n v="59"/>
    <n v="59.67"/>
    <n v="60.65"/>
    <n v="53.25"/>
    <s v="25/06/2021"/>
    <x v="8"/>
    <n v="6"/>
    <n v="25"/>
    <s v="06-25"/>
    <n v="1"/>
    <x v="1"/>
  </r>
  <r>
    <d v="2021-06-26T00:00:00"/>
    <n v="50"/>
    <n v="59.06"/>
    <n v="59.29"/>
    <n v="40.51"/>
    <s v="25/06/2021"/>
    <x v="8"/>
    <n v="6"/>
    <n v="26"/>
    <s v="06-26"/>
    <n v="1"/>
    <x v="1"/>
  </r>
  <r>
    <d v="2021-06-27T00:00:00"/>
    <n v="53"/>
    <n v="58.21"/>
    <n v="58.21"/>
    <n v="0"/>
    <s v="25/06/2021"/>
    <x v="8"/>
    <n v="6"/>
    <n v="27"/>
    <s v="06-27"/>
    <n v="1"/>
    <x v="1"/>
  </r>
  <r>
    <d v="2021-06-28T00:00:00"/>
    <n v="69"/>
    <n v="58.9"/>
    <n v="59"/>
    <n v="39.58"/>
    <s v="25/06/2021"/>
    <x v="8"/>
    <n v="6"/>
    <n v="28"/>
    <s v="06-28"/>
    <n v="0"/>
    <x v="1"/>
  </r>
  <r>
    <d v="2021-06-29T00:00:00"/>
    <n v="50"/>
    <n v="58.36"/>
    <n v="58.64"/>
    <n v="45.39"/>
    <s v="25/06/2021"/>
    <x v="8"/>
    <n v="6"/>
    <n v="29"/>
    <s v="06-29"/>
    <n v="1"/>
    <x v="1"/>
  </r>
  <r>
    <d v="2021-06-30T00:00:00"/>
    <n v="57"/>
    <n v="58.42"/>
    <n v="58.64"/>
    <n v="45.67"/>
    <s v="25/06/2021"/>
    <x v="8"/>
    <n v="6"/>
    <n v="30"/>
    <s v="06-30"/>
    <n v="1"/>
    <x v="1"/>
  </r>
  <r>
    <d v="2021-07-01T00:00:00"/>
    <n v="48"/>
    <n v="59.25"/>
    <n v="59.95"/>
    <n v="51.68"/>
    <s v="25/06/2021"/>
    <x v="8"/>
    <n v="7"/>
    <n v="1"/>
    <s v="07-01"/>
    <n v="1"/>
    <x v="1"/>
  </r>
  <r>
    <d v="2021-07-02T00:00:00"/>
    <n v="80"/>
    <n v="60.71"/>
    <n v="61.07"/>
    <n v="50.13"/>
    <s v="02/07/2021"/>
    <x v="8"/>
    <n v="7"/>
    <n v="2"/>
    <s v="07-02"/>
    <n v="0"/>
    <x v="1"/>
  </r>
  <r>
    <d v="2021-07-03T00:00:00"/>
    <n v="45"/>
    <n v="57.87"/>
    <n v="58.35"/>
    <n v="45"/>
    <s v="02/07/2021"/>
    <x v="8"/>
    <n v="7"/>
    <n v="3"/>
    <s v="07-03"/>
    <n v="1"/>
    <x v="1"/>
  </r>
  <r>
    <d v="2021-07-04T00:00:00"/>
    <n v="76"/>
    <n v="62.93"/>
    <n v="62.98"/>
    <n v="41.03"/>
    <s v="02/07/2021"/>
    <x v="8"/>
    <n v="7"/>
    <n v="4"/>
    <s v="07-04"/>
    <n v="0"/>
    <x v="1"/>
  </r>
  <r>
    <d v="2021-07-05T00:00:00"/>
    <n v="77"/>
    <n v="60.95"/>
    <n v="61.56"/>
    <n v="52.68"/>
    <s v="02/07/2021"/>
    <x v="8"/>
    <n v="7"/>
    <n v="5"/>
    <s v="07-05"/>
    <n v="0"/>
    <x v="1"/>
  </r>
  <r>
    <d v="2021-07-06T00:00:00"/>
    <n v="40"/>
    <n v="59.3"/>
    <n v="61.33"/>
    <n v="54.84"/>
    <s v="02/07/2021"/>
    <x v="8"/>
    <n v="7"/>
    <n v="6"/>
    <s v="07-06"/>
    <n v="1"/>
    <x v="1"/>
  </r>
  <r>
    <d v="2021-07-07T00:00:00"/>
    <n v="71"/>
    <n v="59.54"/>
    <n v="64.86"/>
    <n v="56.27"/>
    <s v="02/07/2021"/>
    <x v="8"/>
    <n v="7"/>
    <n v="7"/>
    <s v="07-07"/>
    <n v="0"/>
    <x v="1"/>
  </r>
  <r>
    <d v="2021-07-08T00:00:00"/>
    <n v="60"/>
    <n v="59.04"/>
    <n v="60.99"/>
    <n v="56.51"/>
    <s v="02/07/2021"/>
    <x v="8"/>
    <n v="7"/>
    <n v="8"/>
    <s v="07-08"/>
    <n v="0"/>
    <x v="1"/>
  </r>
  <r>
    <d v="2021-07-09T00:00:00"/>
    <n v="78"/>
    <n v="60.56"/>
    <n v="61.54"/>
    <n v="54.48"/>
    <s v="09/07/2021"/>
    <x v="8"/>
    <n v="7"/>
    <n v="9"/>
    <s v="07-09"/>
    <n v="0"/>
    <x v="1"/>
  </r>
  <r>
    <d v="2021-07-10T00:00:00"/>
    <n v="54"/>
    <n v="59.84"/>
    <n v="61.07"/>
    <n v="54.86"/>
    <s v="09/07/2021"/>
    <x v="8"/>
    <n v="7"/>
    <n v="10"/>
    <s v="07-10"/>
    <n v="1"/>
    <x v="1"/>
  </r>
  <r>
    <d v="2021-07-11T00:00:00"/>
    <n v="78"/>
    <n v="60.81"/>
    <n v="63.72"/>
    <n v="56.87"/>
    <s v="09/07/2021"/>
    <x v="8"/>
    <n v="7"/>
    <n v="11"/>
    <s v="07-11"/>
    <n v="0"/>
    <x v="1"/>
  </r>
  <r>
    <d v="2021-07-12T00:00:00"/>
    <n v="76"/>
    <n v="60.78"/>
    <n v="63.73"/>
    <n v="55.57"/>
    <s v="09/07/2021"/>
    <x v="8"/>
    <n v="7"/>
    <n v="12"/>
    <s v="07-12"/>
    <n v="0"/>
    <x v="1"/>
  </r>
  <r>
    <d v="2021-07-13T00:00:00"/>
    <n v="64"/>
    <n v="60.01"/>
    <n v="60.9"/>
    <n v="53.56"/>
    <s v="09/07/2021"/>
    <x v="8"/>
    <n v="7"/>
    <n v="13"/>
    <s v="07-13"/>
    <n v="0"/>
    <x v="1"/>
  </r>
  <r>
    <d v="2021-07-14T00:00:00"/>
    <n v="68"/>
    <n v="59.97"/>
    <n v="61.53"/>
    <n v="56.33"/>
    <s v="09/07/2021"/>
    <x v="8"/>
    <n v="7"/>
    <n v="14"/>
    <s v="07-14"/>
    <n v="0"/>
    <x v="1"/>
  </r>
  <r>
    <d v="2021-07-15T00:00:00"/>
    <n v="49"/>
    <n v="59.02"/>
    <n v="59.09"/>
    <n v="41.2"/>
    <s v="09/07/2021"/>
    <x v="8"/>
    <n v="7"/>
    <n v="15"/>
    <s v="07-15"/>
    <n v="1"/>
    <x v="1"/>
  </r>
  <r>
    <d v="2021-07-16T00:00:00"/>
    <n v="97"/>
    <n v="62.65"/>
    <n v="63.17"/>
    <n v="53.74"/>
    <s v="16/07/2021"/>
    <x v="8"/>
    <n v="7"/>
    <n v="16"/>
    <s v="07-16"/>
    <n v="0"/>
    <x v="1"/>
  </r>
  <r>
    <d v="2021-07-17T00:00:00"/>
    <n v="63"/>
    <n v="60.85"/>
    <n v="60.98"/>
    <n v="45.69"/>
    <s v="16/07/2021"/>
    <x v="8"/>
    <n v="7"/>
    <n v="17"/>
    <s v="07-17"/>
    <n v="0"/>
    <x v="1"/>
  </r>
  <r>
    <d v="2021-07-18T00:00:00"/>
    <n v="80"/>
    <n v="60.44"/>
    <n v="60.66"/>
    <n v="47.58"/>
    <s v="16/07/2021"/>
    <x v="8"/>
    <n v="7"/>
    <n v="18"/>
    <s v="07-18"/>
    <n v="0"/>
    <x v="1"/>
  </r>
  <r>
    <d v="2021-07-19T00:00:00"/>
    <n v="72"/>
    <n v="60.25"/>
    <n v="60.26"/>
    <n v="34.909999999999997"/>
    <s v="16/07/2021"/>
    <x v="8"/>
    <n v="7"/>
    <n v="19"/>
    <s v="07-19"/>
    <n v="0"/>
    <x v="1"/>
  </r>
  <r>
    <d v="2021-07-20T00:00:00"/>
    <n v="50"/>
    <n v="58.32"/>
    <n v="58.34"/>
    <n v="35.72"/>
    <s v="16/07/2021"/>
    <x v="8"/>
    <n v="7"/>
    <n v="20"/>
    <s v="07-20"/>
    <n v="1"/>
    <x v="1"/>
  </r>
  <r>
    <d v="2021-07-21T00:00:00"/>
    <n v="70"/>
    <n v="59.39"/>
    <n v="59.44"/>
    <n v="40.47"/>
    <s v="16/07/2021"/>
    <x v="8"/>
    <n v="7"/>
    <n v="21"/>
    <s v="07-21"/>
    <n v="0"/>
    <x v="1"/>
  </r>
  <r>
    <d v="2021-07-22T00:00:00"/>
    <n v="67"/>
    <n v="58.47"/>
    <n v="58.49"/>
    <n v="33.1"/>
    <s v="16/07/2021"/>
    <x v="8"/>
    <n v="7"/>
    <n v="22"/>
    <s v="07-22"/>
    <n v="0"/>
    <x v="1"/>
  </r>
  <r>
    <d v="2021-07-23T00:00:00"/>
    <n v="84"/>
    <n v="60.79"/>
    <n v="61.01"/>
    <n v="47.96"/>
    <s v="23/07/2021"/>
    <x v="8"/>
    <n v="7"/>
    <n v="23"/>
    <s v="07-23"/>
    <n v="0"/>
    <x v="1"/>
  </r>
  <r>
    <d v="2021-07-24T00:00:00"/>
    <n v="62"/>
    <n v="59.95"/>
    <n v="59.95"/>
    <n v="0"/>
    <s v="23/07/2021"/>
    <x v="8"/>
    <n v="7"/>
    <n v="24"/>
    <s v="07-24"/>
    <n v="0"/>
    <x v="1"/>
  </r>
  <r>
    <d v="2021-07-25T00:00:00"/>
    <n v="81"/>
    <n v="60.72"/>
    <n v="60.72"/>
    <n v="0"/>
    <s v="23/07/2021"/>
    <x v="8"/>
    <n v="7"/>
    <n v="25"/>
    <s v="07-25"/>
    <n v="0"/>
    <x v="1"/>
  </r>
  <r>
    <d v="2021-07-26T00:00:00"/>
    <n v="42"/>
    <n v="57.67"/>
    <n v="58.75"/>
    <n v="47.04"/>
    <s v="23/07/2021"/>
    <x v="8"/>
    <n v="7"/>
    <n v="26"/>
    <s v="07-26"/>
    <n v="1"/>
    <x v="1"/>
  </r>
  <r>
    <d v="2021-07-27T00:00:00"/>
    <n v="75"/>
    <n v="61.1"/>
    <n v="61.12"/>
    <n v="38.97"/>
    <s v="23/07/2021"/>
    <x v="8"/>
    <n v="7"/>
    <n v="27"/>
    <s v="07-27"/>
    <n v="0"/>
    <x v="1"/>
  </r>
  <r>
    <d v="2021-07-28T00:00:00"/>
    <n v="79"/>
    <n v="60.86"/>
    <n v="60.87"/>
    <n v="30.34"/>
    <s v="23/07/2021"/>
    <x v="8"/>
    <n v="7"/>
    <n v="28"/>
    <s v="07-28"/>
    <n v="0"/>
    <x v="1"/>
  </r>
  <r>
    <d v="2021-07-29T00:00:00"/>
    <n v="59"/>
    <n v="59.53"/>
    <n v="59.54"/>
    <n v="30.24"/>
    <s v="23/07/2021"/>
    <x v="8"/>
    <n v="7"/>
    <n v="29"/>
    <s v="07-29"/>
    <n v="1"/>
    <x v="1"/>
  </r>
  <r>
    <d v="2021-07-30T00:00:00"/>
    <n v="87"/>
    <n v="61.41"/>
    <n v="61.42"/>
    <n v="35.619999999999997"/>
    <s v="30/07/2021"/>
    <x v="8"/>
    <n v="7"/>
    <n v="30"/>
    <s v="07-30"/>
    <n v="0"/>
    <x v="1"/>
  </r>
  <r>
    <d v="2021-07-31T00:00:00"/>
    <n v="61"/>
    <n v="60.33"/>
    <n v="60.41"/>
    <n v="42.95"/>
    <s v="30/07/2021"/>
    <x v="8"/>
    <n v="7"/>
    <n v="31"/>
    <s v="07-31"/>
    <n v="0"/>
    <x v="1"/>
  </r>
  <r>
    <d v="2021-08-01T00:00:00"/>
    <n v="93"/>
    <n v="61.39"/>
    <n v="61.6"/>
    <n v="48.38"/>
    <s v="30/07/2021"/>
    <x v="8"/>
    <n v="8"/>
    <n v="1"/>
    <s v="08-01"/>
    <n v="0"/>
    <x v="1"/>
  </r>
  <r>
    <d v="2021-08-02T00:00:00"/>
    <n v="84"/>
    <n v="60.51"/>
    <n v="60.56"/>
    <n v="41.29"/>
    <s v="30/07/2021"/>
    <x v="8"/>
    <n v="8"/>
    <n v="2"/>
    <s v="08-02"/>
    <n v="0"/>
    <x v="1"/>
  </r>
  <r>
    <d v="2021-08-03T00:00:00"/>
    <n v="57"/>
    <n v="59.93"/>
    <n v="60.01"/>
    <n v="42.84"/>
    <s v="30/07/2021"/>
    <x v="8"/>
    <n v="8"/>
    <n v="3"/>
    <s v="08-03"/>
    <n v="1"/>
    <x v="1"/>
  </r>
  <r>
    <d v="2021-08-04T00:00:00"/>
    <n v="76"/>
    <n v="60.96"/>
    <n v="61.01"/>
    <n v="40.99"/>
    <s v="30/07/2021"/>
    <x v="8"/>
    <n v="8"/>
    <n v="4"/>
    <s v="08-04"/>
    <n v="0"/>
    <x v="1"/>
  </r>
  <r>
    <d v="2021-08-05T00:00:00"/>
    <n v="71"/>
    <n v="61.64"/>
    <n v="61.73"/>
    <n v="45"/>
    <s v="30/07/2021"/>
    <x v="8"/>
    <n v="8"/>
    <n v="5"/>
    <s v="08-05"/>
    <n v="0"/>
    <x v="1"/>
  </r>
  <r>
    <d v="2021-08-06T00:00:00"/>
    <n v="84"/>
    <n v="61.72"/>
    <n v="61.74"/>
    <n v="36.78"/>
    <s v="06/08/2021"/>
    <x v="8"/>
    <n v="8"/>
    <n v="6"/>
    <s v="08-06"/>
    <n v="0"/>
    <x v="1"/>
  </r>
  <r>
    <d v="2021-08-07T00:00:00"/>
    <n v="68"/>
    <n v="60.41"/>
    <n v="60.42"/>
    <n v="27.64"/>
    <s v="06/08/2021"/>
    <x v="8"/>
    <n v="8"/>
    <n v="7"/>
    <s v="08-07"/>
    <n v="0"/>
    <x v="1"/>
  </r>
  <r>
    <d v="2021-08-08T00:00:00"/>
    <n v="86"/>
    <n v="61.04"/>
    <n v="61.07"/>
    <n v="40.26"/>
    <s v="06/08/2021"/>
    <x v="8"/>
    <n v="8"/>
    <n v="8"/>
    <s v="08-08"/>
    <n v="0"/>
    <x v="1"/>
  </r>
  <r>
    <d v="2021-08-09T00:00:00"/>
    <n v="75"/>
    <n v="60.4"/>
    <n v="60.45"/>
    <n v="40.94"/>
    <s v="06/08/2021"/>
    <x v="8"/>
    <n v="8"/>
    <n v="9"/>
    <s v="08-09"/>
    <n v="0"/>
    <x v="1"/>
  </r>
  <r>
    <d v="2021-08-10T00:00:00"/>
    <n v="61"/>
    <n v="59.57"/>
    <n v="59.57"/>
    <n v="0"/>
    <s v="06/08/2021"/>
    <x v="8"/>
    <n v="8"/>
    <n v="10"/>
    <s v="08-10"/>
    <n v="0"/>
    <x v="1"/>
  </r>
  <r>
    <d v="2021-08-11T00:00:00"/>
    <n v="72"/>
    <n v="60.81"/>
    <n v="60.82"/>
    <n v="35.36"/>
    <s v="06/08/2021"/>
    <x v="8"/>
    <n v="8"/>
    <n v="11"/>
    <s v="08-11"/>
    <n v="0"/>
    <x v="1"/>
  </r>
  <r>
    <d v="2021-08-12T00:00:00"/>
    <n v="58"/>
    <n v="58.83"/>
    <n v="58.83"/>
    <n v="0"/>
    <s v="06/08/2021"/>
    <x v="8"/>
    <n v="8"/>
    <n v="12"/>
    <s v="08-12"/>
    <n v="1"/>
    <x v="1"/>
  </r>
  <r>
    <d v="2021-08-13T00:00:00"/>
    <n v="78"/>
    <n v="60.4"/>
    <n v="60.41"/>
    <n v="35.56"/>
    <s v="13/08/2021"/>
    <x v="8"/>
    <n v="8"/>
    <n v="13"/>
    <s v="08-13"/>
    <n v="0"/>
    <x v="1"/>
  </r>
  <r>
    <d v="2021-08-14T00:00:00"/>
    <n v="64"/>
    <n v="59.54"/>
    <n v="59.64"/>
    <n v="43.49"/>
    <s v="13/08/2021"/>
    <x v="8"/>
    <n v="8"/>
    <n v="14"/>
    <s v="08-14"/>
    <n v="0"/>
    <x v="1"/>
  </r>
  <r>
    <d v="2021-08-15T00:00:00"/>
    <n v="74"/>
    <n v="60.73"/>
    <n v="60.78"/>
    <n v="41.04"/>
    <s v="13/08/2021"/>
    <x v="8"/>
    <n v="8"/>
    <n v="15"/>
    <s v="08-15"/>
    <n v="0"/>
    <x v="1"/>
  </r>
  <r>
    <d v="2021-08-16T00:00:00"/>
    <n v="76"/>
    <n v="61.91"/>
    <n v="61.93"/>
    <n v="36.840000000000003"/>
    <s v="13/08/2021"/>
    <x v="8"/>
    <n v="8"/>
    <n v="16"/>
    <s v="08-16"/>
    <n v="0"/>
    <x v="1"/>
  </r>
  <r>
    <d v="2021-08-17T00:00:00"/>
    <n v="67"/>
    <n v="63.52"/>
    <n v="63.52"/>
    <n v="0"/>
    <s v="13/08/2021"/>
    <x v="8"/>
    <n v="8"/>
    <n v="17"/>
    <s v="08-17"/>
    <n v="0"/>
    <x v="1"/>
  </r>
  <r>
    <d v="2021-08-18T00:00:00"/>
    <n v="75"/>
    <n v="60.4"/>
    <n v="60.4"/>
    <n v="0"/>
    <s v="13/08/2021"/>
    <x v="8"/>
    <n v="8"/>
    <n v="18"/>
    <s v="08-18"/>
    <n v="0"/>
    <x v="1"/>
  </r>
  <r>
    <d v="2021-08-19T00:00:00"/>
    <n v="57"/>
    <n v="58.75"/>
    <n v="58.76"/>
    <n v="33.22"/>
    <s v="13/08/2021"/>
    <x v="8"/>
    <n v="8"/>
    <n v="19"/>
    <s v="08-19"/>
    <n v="1"/>
    <x v="1"/>
  </r>
  <r>
    <d v="2021-08-20T00:00:00"/>
    <n v="82"/>
    <n v="59.98"/>
    <n v="60"/>
    <n v="35.79"/>
    <s v="20/08/2021"/>
    <x v="8"/>
    <n v="8"/>
    <n v="20"/>
    <s v="08-20"/>
    <n v="0"/>
    <x v="1"/>
  </r>
  <r>
    <d v="2021-08-21T00:00:00"/>
    <n v="64"/>
    <n v="59.37"/>
    <n v="59.38"/>
    <n v="34.47"/>
    <s v="20/08/2021"/>
    <x v="8"/>
    <n v="8"/>
    <n v="21"/>
    <s v="08-21"/>
    <n v="0"/>
    <x v="1"/>
  </r>
  <r>
    <d v="2021-08-22T00:00:00"/>
    <n v="82"/>
    <n v="61.08"/>
    <n v="61.09"/>
    <n v="32.1"/>
    <s v="20/08/2021"/>
    <x v="8"/>
    <n v="8"/>
    <n v="22"/>
    <s v="08-22"/>
    <n v="0"/>
    <x v="1"/>
  </r>
  <r>
    <d v="2021-08-23T00:00:00"/>
    <n v="73"/>
    <n v="60.25"/>
    <n v="60.28"/>
    <n v="38.08"/>
    <s v="20/08/2021"/>
    <x v="8"/>
    <n v="8"/>
    <n v="23"/>
    <s v="08-23"/>
    <n v="0"/>
    <x v="1"/>
  </r>
  <r>
    <d v="2021-08-24T00:00:00"/>
    <n v="65"/>
    <n v="59.22"/>
    <n v="59.37"/>
    <n v="44.79"/>
    <s v="20/08/2021"/>
    <x v="8"/>
    <n v="8"/>
    <n v="24"/>
    <s v="08-24"/>
    <n v="0"/>
    <x v="1"/>
  </r>
  <r>
    <d v="2021-08-25T00:00:00"/>
    <n v="77"/>
    <n v="59.73"/>
    <n v="59.73"/>
    <n v="0"/>
    <s v="20/08/2021"/>
    <x v="8"/>
    <n v="8"/>
    <n v="25"/>
    <s v="08-25"/>
    <n v="0"/>
    <x v="1"/>
  </r>
  <r>
    <d v="2021-08-26T00:00:00"/>
    <n v="55"/>
    <n v="58.84"/>
    <n v="58.86"/>
    <n v="33.93"/>
    <s v="20/08/2021"/>
    <x v="8"/>
    <n v="8"/>
    <n v="26"/>
    <s v="08-26"/>
    <n v="1"/>
    <x v="1"/>
  </r>
  <r>
    <d v="2021-08-27T00:00:00"/>
    <n v="93"/>
    <n v="60.31"/>
    <n v="60.32"/>
    <n v="35.119999999999997"/>
    <s v="27/08/2021"/>
    <x v="8"/>
    <n v="8"/>
    <n v="27"/>
    <s v="08-27"/>
    <n v="0"/>
    <x v="1"/>
  </r>
  <r>
    <d v="2021-08-28T00:00:00"/>
    <n v="69"/>
    <n v="60.3"/>
    <n v="60.3"/>
    <n v="0"/>
    <s v="27/08/2021"/>
    <x v="8"/>
    <n v="8"/>
    <n v="28"/>
    <s v="08-28"/>
    <n v="0"/>
    <x v="1"/>
  </r>
  <r>
    <d v="2021-08-29T00:00:00"/>
    <n v="78"/>
    <n v="60"/>
    <n v="60.09"/>
    <n v="42.93"/>
    <s v="27/08/2021"/>
    <x v="8"/>
    <n v="8"/>
    <n v="29"/>
    <s v="08-29"/>
    <n v="0"/>
    <x v="1"/>
  </r>
  <r>
    <d v="2021-08-30T00:00:00"/>
    <n v="71"/>
    <n v="61.15"/>
    <n v="61.16"/>
    <n v="32.299999999999997"/>
    <s v="27/08/2021"/>
    <x v="8"/>
    <n v="8"/>
    <n v="30"/>
    <s v="08-30"/>
    <n v="0"/>
    <x v="1"/>
  </r>
  <r>
    <d v="2021-08-31T00:00:00"/>
    <n v="61"/>
    <n v="58.79"/>
    <n v="58.81"/>
    <n v="35.76"/>
    <s v="27/08/2021"/>
    <x v="8"/>
    <n v="8"/>
    <n v="31"/>
    <s v="08-31"/>
    <n v="0"/>
    <x v="1"/>
  </r>
  <r>
    <d v="2021-09-01T00:00:00"/>
    <m/>
    <m/>
    <m/>
    <m/>
    <s v="27/08/2021"/>
    <x v="8"/>
    <n v="9"/>
    <n v="1"/>
    <s v="09-01"/>
    <s v="Null"/>
    <x v="2"/>
  </r>
  <r>
    <d v="2021-09-02T00:00:00"/>
    <n v="66"/>
    <n v="58.24"/>
    <n v="58.26"/>
    <n v="33.369999999999997"/>
    <s v="27/08/2021"/>
    <x v="8"/>
    <n v="9"/>
    <n v="2"/>
    <s v="09-02"/>
    <n v="0"/>
    <x v="1"/>
  </r>
  <r>
    <d v="2021-09-03T00:00:00"/>
    <n v="76"/>
    <n v="60.17"/>
    <n v="60.18"/>
    <n v="32.270000000000003"/>
    <s v="03/09/2021"/>
    <x v="8"/>
    <n v="9"/>
    <n v="3"/>
    <s v="09-03"/>
    <n v="0"/>
    <x v="1"/>
  </r>
  <r>
    <d v="2021-09-04T00:00:00"/>
    <n v="58"/>
    <n v="58.61"/>
    <n v="58.61"/>
    <n v="0"/>
    <s v="03/09/2021"/>
    <x v="8"/>
    <n v="9"/>
    <n v="4"/>
    <s v="09-04"/>
    <n v="1"/>
    <x v="1"/>
  </r>
  <r>
    <d v="2021-09-05T00:00:00"/>
    <n v="84"/>
    <n v="60.76"/>
    <n v="60.76"/>
    <n v="0"/>
    <s v="03/09/2021"/>
    <x v="8"/>
    <n v="9"/>
    <n v="5"/>
    <s v="09-05"/>
    <n v="0"/>
    <x v="1"/>
  </r>
  <r>
    <d v="2021-09-06T00:00:00"/>
    <n v="82"/>
    <n v="60.4"/>
    <n v="60.54"/>
    <n v="37.479999999999997"/>
    <s v="03/09/2021"/>
    <x v="8"/>
    <n v="9"/>
    <n v="6"/>
    <s v="09-06"/>
    <n v="0"/>
    <x v="1"/>
  </r>
  <r>
    <d v="2021-09-07T00:00:00"/>
    <n v="52"/>
    <n v="58.52"/>
    <n v="58.58"/>
    <n v="39.49"/>
    <s v="03/09/2021"/>
    <x v="8"/>
    <n v="9"/>
    <n v="7"/>
    <s v="09-07"/>
    <n v="1"/>
    <x v="1"/>
  </r>
  <r>
    <d v="2021-09-08T00:00:00"/>
    <n v="72"/>
    <n v="60.02"/>
    <n v="60.05"/>
    <n v="38.32"/>
    <s v="03/09/2021"/>
    <x v="8"/>
    <n v="9"/>
    <n v="8"/>
    <s v="09-08"/>
    <n v="0"/>
    <x v="1"/>
  </r>
  <r>
    <d v="2021-09-09T00:00:00"/>
    <n v="65"/>
    <n v="58.56"/>
    <n v="59.33"/>
    <n v="51.41"/>
    <s v="03/09/2021"/>
    <x v="8"/>
    <n v="9"/>
    <n v="9"/>
    <s v="09-09"/>
    <n v="0"/>
    <x v="1"/>
  </r>
  <r>
    <d v="2021-09-10T00:00:00"/>
    <n v="92"/>
    <n v="60.51"/>
    <n v="60.64"/>
    <n v="45.19"/>
    <s v="10/09/2021"/>
    <x v="8"/>
    <n v="9"/>
    <n v="10"/>
    <s v="09-10"/>
    <n v="0"/>
    <x v="1"/>
  </r>
  <r>
    <d v="2021-09-11T00:00:00"/>
    <n v="64"/>
    <n v="60"/>
    <n v="60"/>
    <n v="0"/>
    <s v="10/09/2021"/>
    <x v="8"/>
    <n v="9"/>
    <n v="11"/>
    <s v="09-11"/>
    <n v="0"/>
    <x v="1"/>
  </r>
  <r>
    <d v="2021-09-12T00:00:00"/>
    <n v="78"/>
    <n v="60.99"/>
    <n v="61.69"/>
    <n v="43.44"/>
    <s v="10/09/2021"/>
    <x v="8"/>
    <n v="9"/>
    <n v="12"/>
    <s v="09-12"/>
    <n v="0"/>
    <x v="1"/>
  </r>
  <r>
    <d v="2021-09-13T00:00:00"/>
    <n v="81"/>
    <n v="60.36"/>
    <n v="60.54"/>
    <n v="46.74"/>
    <s v="10/09/2021"/>
    <x v="8"/>
    <n v="9"/>
    <n v="13"/>
    <s v="09-13"/>
    <n v="0"/>
    <x v="1"/>
  </r>
  <r>
    <d v="2021-09-14T00:00:00"/>
    <n v="60"/>
    <n v="59.15"/>
    <n v="59.74"/>
    <n v="50.76"/>
    <s v="10/09/2021"/>
    <x v="8"/>
    <n v="9"/>
    <n v="14"/>
    <s v="09-14"/>
    <n v="0"/>
    <x v="1"/>
  </r>
  <r>
    <d v="2021-09-15T00:00:00"/>
    <n v="78"/>
    <n v="60.23"/>
    <n v="60.24"/>
    <n v="36"/>
    <s v="10/09/2021"/>
    <x v="8"/>
    <n v="9"/>
    <n v="15"/>
    <s v="09-15"/>
    <n v="0"/>
    <x v="1"/>
  </r>
  <r>
    <d v="2021-09-16T00:00:00"/>
    <n v="73"/>
    <n v="60.62"/>
    <n v="60.68"/>
    <n v="42.54"/>
    <s v="10/09/2021"/>
    <x v="8"/>
    <n v="9"/>
    <n v="16"/>
    <s v="09-16"/>
    <n v="0"/>
    <x v="1"/>
  </r>
  <r>
    <d v="2021-09-17T00:00:00"/>
    <n v="80"/>
    <n v="61.27"/>
    <n v="61.34"/>
    <n v="43.38"/>
    <s v="17/09/2021"/>
    <x v="8"/>
    <n v="9"/>
    <n v="17"/>
    <s v="09-17"/>
    <n v="0"/>
    <x v="1"/>
  </r>
  <r>
    <d v="2021-09-18T00:00:00"/>
    <n v="60"/>
    <n v="60.2"/>
    <n v="60.2"/>
    <n v="0"/>
    <s v="17/09/2021"/>
    <x v="8"/>
    <n v="9"/>
    <n v="18"/>
    <s v="09-18"/>
    <n v="1"/>
    <x v="1"/>
  </r>
  <r>
    <d v="2021-09-19T00:00:00"/>
    <n v="92"/>
    <n v="63.16"/>
    <n v="63.16"/>
    <n v="32.380000000000003"/>
    <s v="17/09/2021"/>
    <x v="8"/>
    <n v="9"/>
    <n v="19"/>
    <s v="09-19"/>
    <n v="0"/>
    <x v="1"/>
  </r>
  <r>
    <d v="2021-09-20T00:00:00"/>
    <n v="84"/>
    <n v="64.88"/>
    <n v="64.930000000000007"/>
    <n v="40.65"/>
    <s v="17/09/2021"/>
    <x v="8"/>
    <n v="9"/>
    <n v="20"/>
    <s v="09-20"/>
    <n v="0"/>
    <x v="1"/>
  </r>
  <r>
    <d v="2021-09-21T00:00:00"/>
    <n v="58"/>
    <n v="62.35"/>
    <n v="62.4"/>
    <n v="40.25"/>
    <s v="17/09/2021"/>
    <x v="8"/>
    <n v="9"/>
    <n v="21"/>
    <s v="09-21"/>
    <n v="1"/>
    <x v="1"/>
  </r>
  <r>
    <d v="2021-09-22T00:00:00"/>
    <n v="74"/>
    <n v="59.98"/>
    <n v="60.05"/>
    <n v="41.01"/>
    <s v="17/09/2021"/>
    <x v="8"/>
    <n v="9"/>
    <n v="22"/>
    <s v="09-22"/>
    <n v="0"/>
    <x v="1"/>
  </r>
  <r>
    <d v="2021-09-23T00:00:00"/>
    <n v="68"/>
    <n v="59.88"/>
    <n v="60.26"/>
    <n v="49.57"/>
    <s v="17/09/2021"/>
    <x v="8"/>
    <n v="9"/>
    <n v="23"/>
    <s v="09-23"/>
    <n v="0"/>
    <x v="1"/>
  </r>
  <r>
    <d v="2021-09-24T00:00:00"/>
    <n v="56"/>
    <n v="59.63"/>
    <n v="59.88"/>
    <n v="47.02"/>
    <s v="24/09/2021"/>
    <x v="8"/>
    <n v="9"/>
    <n v="24"/>
    <s v="09-24"/>
    <n v="1"/>
    <x v="1"/>
  </r>
  <r>
    <d v="2021-09-25T00:00:00"/>
    <n v="54"/>
    <n v="59.68"/>
    <n v="60.25"/>
    <n v="51.12"/>
    <s v="24/09/2021"/>
    <x v="8"/>
    <n v="9"/>
    <n v="25"/>
    <s v="09-25"/>
    <n v="1"/>
    <x v="1"/>
  </r>
  <r>
    <d v="2021-09-26T00:00:00"/>
    <m/>
    <m/>
    <m/>
    <m/>
    <s v="24/09/2021"/>
    <x v="8"/>
    <n v="9"/>
    <n v="26"/>
    <s v="09-26"/>
    <s v="Null"/>
    <x v="2"/>
  </r>
  <r>
    <d v="2021-09-27T00:00:00"/>
    <m/>
    <m/>
    <m/>
    <m/>
    <s v="24/09/2021"/>
    <x v="8"/>
    <n v="9"/>
    <n v="27"/>
    <s v="09-27"/>
    <s v="Null"/>
    <x v="2"/>
  </r>
  <r>
    <d v="2021-09-28T00:00:00"/>
    <m/>
    <m/>
    <m/>
    <m/>
    <s v="24/09/2021"/>
    <x v="8"/>
    <n v="9"/>
    <n v="28"/>
    <s v="09-28"/>
    <s v="Null"/>
    <x v="2"/>
  </r>
  <r>
    <d v="2021-09-29T00:00:00"/>
    <n v="64"/>
    <n v="61.03"/>
    <n v="61.49"/>
    <n v="51.47"/>
    <s v="24/09/2021"/>
    <x v="8"/>
    <n v="9"/>
    <n v="29"/>
    <s v="09-29"/>
    <n v="0"/>
    <x v="1"/>
  </r>
  <r>
    <d v="2021-09-30T00:00:00"/>
    <n v="65"/>
    <n v="59.95"/>
    <n v="60.06"/>
    <n v="44.03"/>
    <s v="24/09/2021"/>
    <x v="8"/>
    <n v="9"/>
    <n v="30"/>
    <s v="09-30"/>
    <n v="0"/>
    <x v="1"/>
  </r>
  <r>
    <d v="2021-10-01T00:00:00"/>
    <n v="89"/>
    <n v="61.96"/>
    <n v="62.01"/>
    <n v="39.94"/>
    <s v="01/10/2021"/>
    <x v="8"/>
    <n v="10"/>
    <n v="1"/>
    <s v="10-01"/>
    <n v="0"/>
    <x v="1"/>
  </r>
  <r>
    <d v="2021-10-02T00:00:00"/>
    <n v="52"/>
    <n v="60.17"/>
    <n v="60.18"/>
    <n v="34.409999999999997"/>
    <s v="01/10/2021"/>
    <x v="8"/>
    <n v="10"/>
    <n v="2"/>
    <s v="10-02"/>
    <n v="1"/>
    <x v="1"/>
  </r>
  <r>
    <d v="2021-10-03T00:00:00"/>
    <n v="69"/>
    <n v="60.56"/>
    <n v="60.56"/>
    <n v="0"/>
    <s v="01/10/2021"/>
    <x v="8"/>
    <n v="10"/>
    <n v="3"/>
    <s v="10-03"/>
    <n v="0"/>
    <x v="1"/>
  </r>
  <r>
    <d v="2021-10-04T00:00:00"/>
    <n v="82"/>
    <n v="62.68"/>
    <n v="62.69"/>
    <n v="32.08"/>
    <s v="01/10/2021"/>
    <x v="8"/>
    <n v="10"/>
    <n v="4"/>
    <s v="10-04"/>
    <n v="0"/>
    <x v="1"/>
  </r>
  <r>
    <d v="2021-10-05T00:00:00"/>
    <n v="54"/>
    <n v="59.48"/>
    <n v="59.83"/>
    <n v="48.4"/>
    <s v="01/10/2021"/>
    <x v="8"/>
    <n v="10"/>
    <n v="5"/>
    <s v="10-05"/>
    <n v="1"/>
    <x v="1"/>
  </r>
  <r>
    <d v="2021-10-06T00:00:00"/>
    <n v="76"/>
    <n v="62.81"/>
    <n v="62.91"/>
    <n v="46.8"/>
    <s v="01/10/2021"/>
    <x v="8"/>
    <n v="10"/>
    <n v="6"/>
    <s v="10-06"/>
    <n v="0"/>
    <x v="1"/>
  </r>
  <r>
    <d v="2021-10-07T00:00:00"/>
    <n v="69"/>
    <n v="64.84"/>
    <n v="64.91"/>
    <n v="46.75"/>
    <s v="01/10/2021"/>
    <x v="8"/>
    <n v="10"/>
    <n v="7"/>
    <s v="10-07"/>
    <n v="0"/>
    <x v="1"/>
  </r>
  <r>
    <d v="2021-10-08T00:00:00"/>
    <n v="87"/>
    <n v="61.93"/>
    <n v="61.99"/>
    <n v="43.31"/>
    <s v="08/10/2021"/>
    <x v="8"/>
    <n v="10"/>
    <n v="8"/>
    <s v="10-08"/>
    <n v="0"/>
    <x v="1"/>
  </r>
  <r>
    <d v="2021-10-09T00:00:00"/>
    <n v="44"/>
    <n v="58.19"/>
    <n v="58.2"/>
    <n v="34.11"/>
    <s v="08/10/2021"/>
    <x v="8"/>
    <n v="10"/>
    <n v="9"/>
    <s v="10-09"/>
    <n v="1"/>
    <x v="1"/>
  </r>
  <r>
    <d v="2021-10-10T00:00:00"/>
    <n v="70"/>
    <n v="60.72"/>
    <n v="60.72"/>
    <n v="31.95"/>
    <s v="08/10/2021"/>
    <x v="8"/>
    <n v="10"/>
    <n v="10"/>
    <s v="10-10"/>
    <n v="0"/>
    <x v="1"/>
  </r>
  <r>
    <d v="2021-10-11T00:00:00"/>
    <n v="61"/>
    <n v="60.07"/>
    <n v="60.19"/>
    <n v="44.47"/>
    <s v="08/10/2021"/>
    <x v="8"/>
    <n v="10"/>
    <n v="11"/>
    <s v="10-11"/>
    <n v="0"/>
    <x v="1"/>
  </r>
  <r>
    <d v="2021-10-12T00:00:00"/>
    <n v="62"/>
    <n v="59.27"/>
    <n v="59.35"/>
    <n v="41.98"/>
    <s v="08/10/2021"/>
    <x v="8"/>
    <n v="10"/>
    <n v="12"/>
    <s v="10-12"/>
    <n v="0"/>
    <x v="1"/>
  </r>
  <r>
    <d v="2021-10-13T00:00:00"/>
    <n v="77"/>
    <n v="60.21"/>
    <n v="60.29"/>
    <n v="42.49"/>
    <s v="08/10/2021"/>
    <x v="8"/>
    <n v="10"/>
    <n v="13"/>
    <s v="10-13"/>
    <n v="0"/>
    <x v="1"/>
  </r>
  <r>
    <d v="2021-10-14T00:00:00"/>
    <n v="60"/>
    <n v="59.55"/>
    <n v="59.66"/>
    <n v="42.67"/>
    <s v="08/10/2021"/>
    <x v="8"/>
    <n v="10"/>
    <n v="14"/>
    <s v="10-14"/>
    <n v="0"/>
    <x v="1"/>
  </r>
  <r>
    <d v="2021-10-15T00:00:00"/>
    <n v="72"/>
    <n v="61.2"/>
    <n v="61.72"/>
    <n v="52.2"/>
    <s v="15/10/2021"/>
    <x v="8"/>
    <n v="10"/>
    <n v="15"/>
    <s v="10-15"/>
    <n v="0"/>
    <x v="1"/>
  </r>
  <r>
    <d v="2021-10-16T00:00:00"/>
    <n v="50"/>
    <n v="59.66"/>
    <n v="59.75"/>
    <n v="40.29"/>
    <s v="15/10/2021"/>
    <x v="8"/>
    <n v="10"/>
    <n v="16"/>
    <s v="10-16"/>
    <n v="1"/>
    <x v="1"/>
  </r>
  <r>
    <d v="2021-10-17T00:00:00"/>
    <n v="67"/>
    <n v="60.49"/>
    <n v="60.55"/>
    <n v="37.35"/>
    <s v="15/10/2021"/>
    <x v="8"/>
    <n v="10"/>
    <n v="17"/>
    <s v="10-17"/>
    <n v="0"/>
    <x v="1"/>
  </r>
  <r>
    <d v="2021-10-18T00:00:00"/>
    <n v="87"/>
    <n v="61.19"/>
    <n v="61.25"/>
    <n v="42.64"/>
    <s v="15/10/2021"/>
    <x v="8"/>
    <n v="10"/>
    <n v="18"/>
    <s v="10-18"/>
    <n v="0"/>
    <x v="1"/>
  </r>
  <r>
    <d v="2021-10-19T00:00:00"/>
    <n v="51"/>
    <n v="59.31"/>
    <n v="59.62"/>
    <n v="47.92"/>
    <s v="15/10/2021"/>
    <x v="8"/>
    <n v="10"/>
    <n v="19"/>
    <s v="10-19"/>
    <n v="1"/>
    <x v="1"/>
  </r>
  <r>
    <d v="2021-10-20T00:00:00"/>
    <n v="77"/>
    <n v="60.77"/>
    <n v="60.82"/>
    <n v="41.32"/>
    <s v="15/10/2021"/>
    <x v="8"/>
    <n v="10"/>
    <n v="20"/>
    <s v="10-20"/>
    <n v="0"/>
    <x v="1"/>
  </r>
  <r>
    <d v="2021-10-21T00:00:00"/>
    <n v="57"/>
    <n v="60"/>
    <n v="60.07"/>
    <n v="41.79"/>
    <s v="15/10/2021"/>
    <x v="8"/>
    <n v="10"/>
    <n v="21"/>
    <s v="10-21"/>
    <n v="1"/>
    <x v="1"/>
  </r>
  <r>
    <d v="2021-10-22T00:00:00"/>
    <n v="77"/>
    <n v="61.37"/>
    <n v="61.5"/>
    <n v="46.19"/>
    <s v="22/10/2021"/>
    <x v="8"/>
    <n v="10"/>
    <n v="22"/>
    <s v="10-22"/>
    <n v="0"/>
    <x v="1"/>
  </r>
  <r>
    <d v="2021-10-23T00:00:00"/>
    <n v="52"/>
    <n v="59.24"/>
    <n v="59.25"/>
    <n v="33.54"/>
    <s v="22/10/2021"/>
    <x v="8"/>
    <n v="10"/>
    <n v="23"/>
    <s v="10-23"/>
    <n v="1"/>
    <x v="1"/>
  </r>
  <r>
    <d v="2021-10-24T00:00:00"/>
    <n v="64"/>
    <n v="59.95"/>
    <n v="59.95"/>
    <n v="0"/>
    <s v="22/10/2021"/>
    <x v="8"/>
    <n v="10"/>
    <n v="24"/>
    <s v="10-24"/>
    <n v="0"/>
    <x v="1"/>
  </r>
  <r>
    <d v="2021-10-25T00:00:00"/>
    <n v="70"/>
    <n v="61.4"/>
    <n v="61.76"/>
    <n v="50.8"/>
    <s v="22/10/2021"/>
    <x v="8"/>
    <n v="10"/>
    <n v="25"/>
    <s v="10-25"/>
    <n v="0"/>
    <x v="1"/>
  </r>
  <r>
    <d v="2021-10-26T00:00:00"/>
    <n v="35"/>
    <n v="57.38"/>
    <n v="57.66"/>
    <n v="45.58"/>
    <s v="22/10/2021"/>
    <x v="8"/>
    <n v="10"/>
    <n v="26"/>
    <s v="10-26"/>
    <n v="1"/>
    <x v="1"/>
  </r>
  <r>
    <d v="2021-10-27T00:00:00"/>
    <n v="63"/>
    <n v="60.44"/>
    <n v="60.54"/>
    <n v="43.83"/>
    <s v="22/10/2021"/>
    <x v="8"/>
    <n v="10"/>
    <n v="27"/>
    <s v="10-27"/>
    <n v="0"/>
    <x v="1"/>
  </r>
  <r>
    <d v="2021-10-28T00:00:00"/>
    <n v="57"/>
    <n v="60.41"/>
    <n v="60.57"/>
    <n v="46.17"/>
    <s v="22/10/2021"/>
    <x v="8"/>
    <n v="10"/>
    <n v="28"/>
    <s v="10-28"/>
    <n v="1"/>
    <x v="1"/>
  </r>
  <r>
    <d v="2021-10-29T00:00:00"/>
    <n v="75"/>
    <n v="61.71"/>
    <n v="61.8"/>
    <n v="43.61"/>
    <s v="29/10/2021"/>
    <x v="8"/>
    <n v="10"/>
    <n v="29"/>
    <s v="10-29"/>
    <n v="0"/>
    <x v="1"/>
  </r>
  <r>
    <d v="2021-10-30T00:00:00"/>
    <n v="51"/>
    <n v="59.34"/>
    <n v="59.47"/>
    <n v="39.11"/>
    <s v="29/10/2021"/>
    <x v="8"/>
    <n v="10"/>
    <n v="30"/>
    <s v="10-30"/>
    <n v="1"/>
    <x v="1"/>
  </r>
  <r>
    <d v="2021-10-31T00:00:00"/>
    <n v="49"/>
    <n v="60.6"/>
    <n v="60.6"/>
    <n v="29.74"/>
    <s v="29/10/2021"/>
    <x v="8"/>
    <n v="10"/>
    <n v="31"/>
    <s v="10-31"/>
    <n v="1"/>
    <x v="1"/>
  </r>
  <r>
    <d v="2021-11-01T00:00:00"/>
    <n v="86"/>
    <n v="60.9"/>
    <n v="61.05"/>
    <n v="44.1"/>
    <s v="29/10/2021"/>
    <x v="8"/>
    <n v="11"/>
    <n v="1"/>
    <s v="11-01"/>
    <n v="0"/>
    <x v="1"/>
  </r>
  <r>
    <d v="2021-11-02T00:00:00"/>
    <n v="48"/>
    <n v="59.51"/>
    <n v="59.75"/>
    <n v="47.11"/>
    <s v="29/10/2021"/>
    <x v="8"/>
    <n v="11"/>
    <n v="2"/>
    <s v="11-02"/>
    <n v="1"/>
    <x v="1"/>
  </r>
  <r>
    <d v="2021-11-03T00:00:00"/>
    <n v="62"/>
    <n v="63.34"/>
    <n v="63.41"/>
    <n v="45.92"/>
    <s v="29/10/2021"/>
    <x v="8"/>
    <n v="11"/>
    <n v="3"/>
    <s v="11-03"/>
    <n v="1"/>
    <x v="1"/>
  </r>
  <r>
    <d v="2021-11-04T00:00:00"/>
    <n v="61"/>
    <n v="61.39"/>
    <n v="61.53"/>
    <n v="43.97"/>
    <s v="29/10/2021"/>
    <x v="8"/>
    <n v="11"/>
    <n v="4"/>
    <s v="11-04"/>
    <n v="1"/>
    <x v="1"/>
  </r>
  <r>
    <d v="2021-11-05T00:00:00"/>
    <n v="88"/>
    <n v="64.56"/>
    <n v="64.599999999999994"/>
    <n v="44.32"/>
    <s v="05/11/2021"/>
    <x v="8"/>
    <n v="11"/>
    <n v="5"/>
    <s v="11-05"/>
    <n v="0"/>
    <x v="1"/>
  </r>
  <r>
    <d v="2021-11-06T00:00:00"/>
    <n v="56"/>
    <n v="62.55"/>
    <n v="62.67"/>
    <n v="43.61"/>
    <s v="05/11/2021"/>
    <x v="8"/>
    <n v="11"/>
    <n v="6"/>
    <s v="11-06"/>
    <n v="1"/>
    <x v="1"/>
  </r>
  <r>
    <d v="2021-11-07T00:00:00"/>
    <n v="62"/>
    <n v="60.46"/>
    <n v="60.46"/>
    <n v="0"/>
    <s v="05/11/2021"/>
    <x v="8"/>
    <n v="11"/>
    <n v="7"/>
    <s v="11-07"/>
    <n v="0"/>
    <x v="1"/>
  </r>
  <r>
    <d v="2021-11-08T00:00:00"/>
    <n v="92"/>
    <n v="64.62"/>
    <n v="64.739999999999995"/>
    <n v="48.81"/>
    <s v="05/11/2021"/>
    <x v="8"/>
    <n v="11"/>
    <n v="8"/>
    <s v="11-08"/>
    <n v="0"/>
    <x v="1"/>
  </r>
  <r>
    <d v="2021-11-09T00:00:00"/>
    <n v="66"/>
    <n v="65.52"/>
    <n v="65.61"/>
    <n v="47.53"/>
    <s v="05/11/2021"/>
    <x v="8"/>
    <n v="11"/>
    <n v="9"/>
    <s v="11-09"/>
    <n v="0"/>
    <x v="1"/>
  </r>
  <r>
    <d v="2021-11-10T00:00:00"/>
    <n v="61"/>
    <n v="60.33"/>
    <n v="60.81"/>
    <n v="50.7"/>
    <s v="05/11/2021"/>
    <x v="8"/>
    <n v="11"/>
    <n v="10"/>
    <s v="11-10"/>
    <n v="0"/>
    <x v="1"/>
  </r>
  <r>
    <d v="2021-11-11T00:00:00"/>
    <n v="52"/>
    <n v="59.93"/>
    <n v="60.22"/>
    <n v="48.39"/>
    <s v="05/11/2021"/>
    <x v="8"/>
    <n v="11"/>
    <n v="11"/>
    <s v="11-11"/>
    <n v="1"/>
    <x v="1"/>
  </r>
  <r>
    <d v="2021-11-12T00:00:00"/>
    <n v="81"/>
    <n v="61.77"/>
    <n v="62"/>
    <n v="48.08"/>
    <s v="12/11/2021"/>
    <x v="8"/>
    <n v="11"/>
    <n v="12"/>
    <s v="11-12"/>
    <n v="0"/>
    <x v="1"/>
  </r>
  <r>
    <d v="2021-11-13T00:00:00"/>
    <n v="55"/>
    <n v="58.61"/>
    <n v="58.62"/>
    <n v="29.44"/>
    <s v="12/11/2021"/>
    <x v="8"/>
    <n v="11"/>
    <n v="13"/>
    <s v="11-13"/>
    <n v="1"/>
    <x v="1"/>
  </r>
  <r>
    <d v="2021-11-14T00:00:00"/>
    <n v="67"/>
    <n v="60.78"/>
    <n v="60.84"/>
    <n v="39.729999999999997"/>
    <s v="12/11/2021"/>
    <x v="8"/>
    <n v="11"/>
    <n v="14"/>
    <s v="11-14"/>
    <n v="0"/>
    <x v="1"/>
  </r>
  <r>
    <d v="2021-11-15T00:00:00"/>
    <n v="72"/>
    <n v="62.9"/>
    <n v="63.05"/>
    <n v="48.57"/>
    <s v="12/11/2021"/>
    <x v="8"/>
    <n v="11"/>
    <n v="15"/>
    <s v="11-15"/>
    <n v="0"/>
    <x v="1"/>
  </r>
  <r>
    <d v="2021-11-16T00:00:00"/>
    <n v="62"/>
    <n v="62.73"/>
    <n v="62.92"/>
    <n v="48.35"/>
    <s v="12/11/2021"/>
    <x v="8"/>
    <n v="11"/>
    <n v="16"/>
    <s v="11-16"/>
    <n v="1"/>
    <x v="1"/>
  </r>
  <r>
    <d v="2021-11-17T00:00:00"/>
    <n v="52"/>
    <n v="61.82"/>
    <n v="61.95"/>
    <n v="46.72"/>
    <s v="12/11/2021"/>
    <x v="8"/>
    <n v="11"/>
    <n v="17"/>
    <s v="11-17"/>
    <n v="1"/>
    <x v="1"/>
  </r>
  <r>
    <d v="2021-11-18T00:00:00"/>
    <n v="49"/>
    <n v="62.69"/>
    <n v="62.78"/>
    <n v="45.84"/>
    <s v="12/11/2021"/>
    <x v="8"/>
    <n v="11"/>
    <n v="18"/>
    <s v="11-18"/>
    <n v="1"/>
    <x v="1"/>
  </r>
  <r>
    <d v="2021-11-19T00:00:00"/>
    <n v="78"/>
    <n v="61.78"/>
    <n v="62.01"/>
    <n v="49.11"/>
    <s v="19/11/2021"/>
    <x v="8"/>
    <n v="11"/>
    <n v="19"/>
    <s v="11-19"/>
    <n v="0"/>
    <x v="1"/>
  </r>
  <r>
    <d v="2021-11-20T00:00:00"/>
    <n v="68"/>
    <n v="60.44"/>
    <n v="60.48"/>
    <n v="39.83"/>
    <s v="19/11/2021"/>
    <x v="8"/>
    <n v="11"/>
    <n v="20"/>
    <s v="11-20"/>
    <n v="0"/>
    <x v="1"/>
  </r>
  <r>
    <d v="2021-11-21T00:00:00"/>
    <n v="69"/>
    <n v="58.26"/>
    <n v="58.45"/>
    <n v="44.72"/>
    <s v="19/11/2021"/>
    <x v="8"/>
    <n v="11"/>
    <n v="21"/>
    <s v="11-21"/>
    <n v="0"/>
    <x v="1"/>
  </r>
  <r>
    <d v="2021-11-22T00:00:00"/>
    <n v="77"/>
    <n v="61.99"/>
    <n v="62.19"/>
    <n v="47.1"/>
    <s v="19/11/2021"/>
    <x v="8"/>
    <n v="11"/>
    <n v="22"/>
    <s v="11-22"/>
    <n v="0"/>
    <x v="1"/>
  </r>
  <r>
    <d v="2021-11-23T00:00:00"/>
    <n v="37"/>
    <n v="58.98"/>
    <n v="59.19"/>
    <n v="45.98"/>
    <s v="19/11/2021"/>
    <x v="8"/>
    <n v="11"/>
    <n v="23"/>
    <s v="11-23"/>
    <n v="1"/>
    <x v="1"/>
  </r>
  <r>
    <d v="2021-11-24T00:00:00"/>
    <n v="52"/>
    <n v="59.1"/>
    <n v="59.57"/>
    <n v="49.11"/>
    <s v="19/11/2021"/>
    <x v="8"/>
    <n v="11"/>
    <n v="24"/>
    <s v="11-24"/>
    <n v="1"/>
    <x v="1"/>
  </r>
  <r>
    <d v="2021-11-25T00:00:00"/>
    <n v="53"/>
    <n v="60.06"/>
    <n v="60.88"/>
    <n v="53.25"/>
    <s v="19/11/2021"/>
    <x v="8"/>
    <n v="11"/>
    <n v="25"/>
    <s v="11-25"/>
    <n v="1"/>
    <x v="1"/>
  </r>
  <r>
    <d v="2021-11-26T00:00:00"/>
    <n v="77"/>
    <n v="64.53"/>
    <n v="64.569999999999993"/>
    <n v="44.94"/>
    <s v="26/11/2021"/>
    <x v="8"/>
    <n v="11"/>
    <n v="26"/>
    <s v="11-26"/>
    <n v="0"/>
    <x v="1"/>
  </r>
  <r>
    <d v="2021-11-27T00:00:00"/>
    <n v="37"/>
    <n v="58.68"/>
    <n v="58.74"/>
    <n v="36.51"/>
    <s v="26/11/2021"/>
    <x v="8"/>
    <n v="11"/>
    <n v="27"/>
    <s v="11-27"/>
    <n v="1"/>
    <x v="1"/>
  </r>
  <r>
    <d v="2021-11-28T00:00:00"/>
    <n v="55"/>
    <n v="60.13"/>
    <n v="60.24"/>
    <n v="41.03"/>
    <s v="26/11/2021"/>
    <x v="8"/>
    <n v="11"/>
    <n v="28"/>
    <s v="11-28"/>
    <n v="1"/>
    <x v="1"/>
  </r>
  <r>
    <d v="2021-11-29T00:00:00"/>
    <n v="89"/>
    <n v="64.260000000000005"/>
    <n v="64.42"/>
    <n v="49.71"/>
    <s v="26/11/2021"/>
    <x v="8"/>
    <n v="11"/>
    <n v="29"/>
    <s v="11-29"/>
    <n v="0"/>
    <x v="1"/>
  </r>
  <r>
    <d v="2021-11-30T00:00:00"/>
    <n v="49"/>
    <n v="62.58"/>
    <n v="62.69"/>
    <n v="46.5"/>
    <s v="26/11/2021"/>
    <x v="8"/>
    <n v="11"/>
    <n v="30"/>
    <s v="11-30"/>
    <n v="1"/>
    <x v="1"/>
  </r>
  <r>
    <d v="2021-12-01T00:00:00"/>
    <n v="46"/>
    <n v="58.85"/>
    <n v="59.38"/>
    <n v="49.23"/>
    <s v="26/11/2021"/>
    <x v="8"/>
    <n v="12"/>
    <n v="1"/>
    <s v="12-01"/>
    <n v="1"/>
    <x v="1"/>
  </r>
  <r>
    <d v="2021-12-02T00:00:00"/>
    <n v="39"/>
    <n v="58.5"/>
    <n v="58.82"/>
    <n v="46.73"/>
    <s v="26/11/2021"/>
    <x v="8"/>
    <n v="12"/>
    <n v="2"/>
    <s v="12-02"/>
    <n v="1"/>
    <x v="1"/>
  </r>
  <r>
    <d v="2021-12-03T00:00:00"/>
    <n v="75"/>
    <n v="61.76"/>
    <n v="62.04"/>
    <n v="48.35"/>
    <s v="03/12/2021"/>
    <x v="8"/>
    <n v="12"/>
    <n v="3"/>
    <s v="12-03"/>
    <n v="0"/>
    <x v="1"/>
  </r>
  <r>
    <d v="2021-12-04T00:00:00"/>
    <n v="39"/>
    <n v="59.07"/>
    <n v="59.09"/>
    <n v="36.36"/>
    <s v="03/12/2021"/>
    <x v="8"/>
    <n v="12"/>
    <n v="4"/>
    <s v="12-04"/>
    <n v="1"/>
    <x v="1"/>
  </r>
  <r>
    <d v="2021-12-05T00:00:00"/>
    <n v="53"/>
    <n v="60.68"/>
    <n v="60.84"/>
    <n v="46.51"/>
    <s v="03/12/2021"/>
    <x v="8"/>
    <n v="12"/>
    <n v="5"/>
    <s v="12-05"/>
    <n v="1"/>
    <x v="1"/>
  </r>
  <r>
    <d v="2021-12-06T00:00:00"/>
    <n v="70"/>
    <n v="61.18"/>
    <n v="61.71"/>
    <n v="51.51"/>
    <s v="03/12/2021"/>
    <x v="8"/>
    <n v="12"/>
    <n v="6"/>
    <s v="12-06"/>
    <n v="0"/>
    <x v="1"/>
  </r>
  <r>
    <d v="2021-12-07T00:00:00"/>
    <n v="40"/>
    <n v="58.07"/>
    <n v="58.5"/>
    <n v="46.96"/>
    <s v="03/12/2021"/>
    <x v="8"/>
    <n v="12"/>
    <n v="7"/>
    <s v="12-07"/>
    <n v="1"/>
    <x v="1"/>
  </r>
  <r>
    <d v="2021-12-08T00:00:00"/>
    <n v="53"/>
    <n v="62.59"/>
    <n v="62.6"/>
    <n v="35.93"/>
    <s v="03/12/2021"/>
    <x v="8"/>
    <n v="12"/>
    <n v="8"/>
    <s v="12-08"/>
    <n v="1"/>
    <x v="1"/>
  </r>
  <r>
    <d v="2021-12-09T00:00:00"/>
    <n v="50"/>
    <n v="62.31"/>
    <n v="62.51"/>
    <n v="48.97"/>
    <s v="03/12/2021"/>
    <x v="8"/>
    <n v="12"/>
    <n v="9"/>
    <s v="12-09"/>
    <n v="1"/>
    <x v="1"/>
  </r>
  <r>
    <d v="2021-12-10T00:00:00"/>
    <n v="72"/>
    <n v="60.67"/>
    <n v="61.5"/>
    <n v="53.26"/>
    <s v="10/12/2021"/>
    <x v="8"/>
    <n v="12"/>
    <n v="10"/>
    <s v="12-10"/>
    <n v="0"/>
    <x v="1"/>
  </r>
  <r>
    <d v="2021-12-11T00:00:00"/>
    <n v="44"/>
    <n v="60.98"/>
    <n v="61.15"/>
    <n v="43.19"/>
    <s v="10/12/2021"/>
    <x v="8"/>
    <n v="12"/>
    <n v="11"/>
    <s v="12-11"/>
    <n v="1"/>
    <x v="1"/>
  </r>
  <r>
    <d v="2021-12-12T00:00:00"/>
    <n v="56"/>
    <n v="59.79"/>
    <n v="59.88"/>
    <n v="41.3"/>
    <s v="10/12/2021"/>
    <x v="8"/>
    <n v="12"/>
    <n v="12"/>
    <s v="12-12"/>
    <n v="1"/>
    <x v="1"/>
  </r>
  <r>
    <d v="2021-12-13T00:00:00"/>
    <n v="57"/>
    <n v="59.76"/>
    <n v="59.94"/>
    <n v="45.89"/>
    <s v="10/12/2021"/>
    <x v="8"/>
    <n v="12"/>
    <n v="13"/>
    <s v="12-13"/>
    <n v="1"/>
    <x v="1"/>
  </r>
  <r>
    <d v="2021-12-14T00:00:00"/>
    <n v="29"/>
    <n v="57.32"/>
    <n v="57.9"/>
    <n v="48.36"/>
    <s v="10/12/2021"/>
    <x v="8"/>
    <n v="12"/>
    <n v="14"/>
    <s v="12-14"/>
    <n v="1"/>
    <x v="1"/>
  </r>
  <r>
    <d v="2021-12-15T00:00:00"/>
    <n v="63"/>
    <n v="59.98"/>
    <n v="60.18"/>
    <n v="46"/>
    <s v="10/12/2021"/>
    <x v="8"/>
    <n v="12"/>
    <n v="15"/>
    <s v="12-15"/>
    <n v="0"/>
    <x v="1"/>
  </r>
  <r>
    <d v="2021-12-16T00:00:00"/>
    <n v="49"/>
    <n v="62.54"/>
    <n v="62.69"/>
    <n v="47.96"/>
    <s v="10/12/2021"/>
    <x v="8"/>
    <n v="12"/>
    <n v="16"/>
    <s v="12-16"/>
    <n v="1"/>
    <x v="1"/>
  </r>
  <r>
    <d v="2021-12-17T00:00:00"/>
    <n v="87"/>
    <n v="62.65"/>
    <n v="63.14"/>
    <n v="51.22"/>
    <s v="17/12/2021"/>
    <x v="8"/>
    <n v="12"/>
    <n v="17"/>
    <s v="12-17"/>
    <n v="0"/>
    <x v="1"/>
  </r>
  <r>
    <d v="2021-12-18T00:00:00"/>
    <n v="70"/>
    <n v="62.27"/>
    <n v="62.28"/>
    <n v="36.619999999999997"/>
    <s v="17/12/2021"/>
    <x v="8"/>
    <n v="12"/>
    <n v="18"/>
    <s v="12-18"/>
    <n v="0"/>
    <x v="1"/>
  </r>
  <r>
    <d v="2021-12-19T00:00:00"/>
    <n v="67"/>
    <n v="62.09"/>
    <n v="62.17"/>
    <n v="44.96"/>
    <s v="17/12/2021"/>
    <x v="8"/>
    <n v="12"/>
    <n v="19"/>
    <s v="12-19"/>
    <n v="0"/>
    <x v="1"/>
  </r>
  <r>
    <d v="2021-12-20T00:00:00"/>
    <n v="83"/>
    <n v="65.23"/>
    <n v="65.45"/>
    <n v="52.07"/>
    <s v="17/12/2021"/>
    <x v="8"/>
    <n v="12"/>
    <n v="20"/>
    <s v="12-20"/>
    <n v="0"/>
    <x v="1"/>
  </r>
  <r>
    <d v="2021-12-21T00:00:00"/>
    <n v="66"/>
    <n v="61.69"/>
    <n v="61.78"/>
    <n v="44.78"/>
    <s v="17/12/2021"/>
    <x v="8"/>
    <n v="12"/>
    <n v="21"/>
    <s v="12-21"/>
    <n v="0"/>
    <x v="1"/>
  </r>
  <r>
    <d v="2021-12-22T00:00:00"/>
    <n v="65"/>
    <n v="60.55"/>
    <n v="60.87"/>
    <n v="47.97"/>
    <s v="17/12/2021"/>
    <x v="8"/>
    <n v="12"/>
    <n v="22"/>
    <s v="12-22"/>
    <n v="0"/>
    <x v="1"/>
  </r>
  <r>
    <d v="2021-12-23T00:00:00"/>
    <n v="53"/>
    <n v="59.98"/>
    <n v="60.39"/>
    <n v="49.65"/>
    <s v="17/12/2021"/>
    <x v="8"/>
    <n v="12"/>
    <n v="23"/>
    <s v="12-23"/>
    <n v="1"/>
    <x v="1"/>
  </r>
  <r>
    <d v="2021-12-24T00:00:00"/>
    <n v="53"/>
    <n v="60.28"/>
    <n v="60.35"/>
    <n v="42.43"/>
    <s v="24/12/2021"/>
    <x v="8"/>
    <n v="12"/>
    <n v="24"/>
    <s v="12-24"/>
    <n v="1"/>
    <x v="1"/>
  </r>
  <r>
    <d v="2021-12-25T00:00:00"/>
    <n v="6"/>
    <n v="49.62"/>
    <n v="49.99"/>
    <n v="39.159999999999997"/>
    <s v="24/12/2021"/>
    <x v="8"/>
    <n v="12"/>
    <n v="25"/>
    <s v="12-25"/>
    <n v="1"/>
    <x v="1"/>
  </r>
  <r>
    <d v="2021-12-26T00:00:00"/>
    <n v="51"/>
    <n v="59.77"/>
    <n v="59.79"/>
    <n v="36.619999999999997"/>
    <s v="24/12/2021"/>
    <x v="8"/>
    <n v="12"/>
    <n v="26"/>
    <s v="12-26"/>
    <n v="1"/>
    <x v="1"/>
  </r>
  <r>
    <d v="2021-12-27T00:00:00"/>
    <n v="78"/>
    <n v="62.34"/>
    <n v="62.35"/>
    <n v="32.369999999999997"/>
    <s v="24/12/2021"/>
    <x v="8"/>
    <n v="12"/>
    <n v="27"/>
    <s v="12-27"/>
    <n v="0"/>
    <x v="1"/>
  </r>
  <r>
    <d v="2021-12-28T00:00:00"/>
    <n v="51"/>
    <n v="60.84"/>
    <n v="61.07"/>
    <n v="48.25"/>
    <s v="24/12/2021"/>
    <x v="8"/>
    <n v="12"/>
    <n v="28"/>
    <s v="12-28"/>
    <n v="1"/>
    <x v="1"/>
  </r>
  <r>
    <d v="2021-12-29T00:00:00"/>
    <n v="66"/>
    <n v="61.6"/>
    <n v="61.87"/>
    <n v="42.84"/>
    <s v="24/12/2021"/>
    <x v="8"/>
    <n v="12"/>
    <n v="29"/>
    <s v="12-29"/>
    <n v="0"/>
    <x v="1"/>
  </r>
  <r>
    <d v="2021-12-30T00:00:00"/>
    <n v="79"/>
    <n v="62.93"/>
    <n v="62.95"/>
    <n v="39.450000000000003"/>
    <s v="24/12/2021"/>
    <x v="8"/>
    <n v="12"/>
    <n v="30"/>
    <s v="12-30"/>
    <n v="0"/>
    <x v="1"/>
  </r>
  <r>
    <d v="2022-01-01T00:00:00"/>
    <n v="56"/>
    <n v="59.44"/>
    <n v="62.04"/>
    <n v="48.85"/>
    <s v="01/01/2022"/>
    <x v="9"/>
    <n v="1"/>
    <n v="1"/>
    <s v="01-01"/>
    <n v="1"/>
    <x v="1"/>
  </r>
  <r>
    <d v="2022-01-02T00:00:00"/>
    <n v="65"/>
    <n v="61.27"/>
    <n v="61.27"/>
    <n v="33.479999999999997"/>
    <s v="01/01/2022"/>
    <x v="9"/>
    <n v="1"/>
    <n v="2"/>
    <s v="01-02"/>
    <n v="0"/>
    <x v="1"/>
  </r>
  <r>
    <d v="2022-01-03T00:00:00"/>
    <n v="96"/>
    <n v="63.4"/>
    <n v="63.44"/>
    <n v="43.5"/>
    <s v="01/01/2022"/>
    <x v="9"/>
    <n v="1"/>
    <n v="3"/>
    <s v="01-03"/>
    <n v="0"/>
    <x v="1"/>
  </r>
  <r>
    <d v="2022-01-04T00:00:00"/>
    <n v="66"/>
    <n v="60.52"/>
    <n v="60.53"/>
    <n v="36.729999999999997"/>
    <s v="01/01/2022"/>
    <x v="9"/>
    <n v="1"/>
    <n v="4"/>
    <s v="01-04"/>
    <n v="0"/>
    <x v="1"/>
  </r>
  <r>
    <d v="2022-01-05T00:00:00"/>
    <n v="72"/>
    <n v="61.38"/>
    <n v="61.51"/>
    <n v="45.13"/>
    <s v="01/01/2022"/>
    <x v="9"/>
    <n v="1"/>
    <n v="5"/>
    <s v="01-05"/>
    <n v="0"/>
    <x v="1"/>
  </r>
  <r>
    <d v="2022-01-06T00:00:00"/>
    <n v="54"/>
    <n v="59.92"/>
    <n v="60.01"/>
    <n v="37.42"/>
    <s v="01/01/2022"/>
    <x v="9"/>
    <n v="1"/>
    <n v="6"/>
    <s v="01-06"/>
    <n v="1"/>
    <x v="1"/>
  </r>
  <r>
    <d v="2022-01-07T00:00:00"/>
    <n v="67"/>
    <n v="60.88"/>
    <n v="60.97"/>
    <n v="43.04"/>
    <s v="01/01/2022"/>
    <x v="9"/>
    <n v="1"/>
    <n v="7"/>
    <s v="01-07"/>
    <n v="0"/>
    <x v="1"/>
  </r>
  <r>
    <d v="2022-01-08T00:00:00"/>
    <n v="43"/>
    <n v="58.33"/>
    <n v="58.35"/>
    <n v="34.78"/>
    <s v="08/01/2022"/>
    <x v="9"/>
    <n v="1"/>
    <n v="8"/>
    <s v="01-08"/>
    <n v="1"/>
    <x v="1"/>
  </r>
  <r>
    <d v="2022-01-09T00:00:00"/>
    <n v="47"/>
    <n v="59.57"/>
    <n v="59.69"/>
    <n v="44.03"/>
    <s v="08/01/2022"/>
    <x v="9"/>
    <n v="1"/>
    <n v="9"/>
    <s v="01-09"/>
    <n v="1"/>
    <x v="1"/>
  </r>
  <r>
    <d v="2022-01-10T00:00:00"/>
    <n v="59"/>
    <n v="59.92"/>
    <n v="60.25"/>
    <n v="47.64"/>
    <s v="08/01/2022"/>
    <x v="9"/>
    <n v="1"/>
    <n v="10"/>
    <s v="01-10"/>
    <n v="1"/>
    <x v="1"/>
  </r>
  <r>
    <d v="2022-01-11T00:00:00"/>
    <n v="25"/>
    <n v="55.25"/>
    <n v="56.91"/>
    <n v="51.73"/>
    <s v="08/01/2022"/>
    <x v="9"/>
    <n v="1"/>
    <n v="11"/>
    <s v="01-11"/>
    <n v="1"/>
    <x v="1"/>
  </r>
  <r>
    <d v="2022-01-12T00:00:00"/>
    <n v="27"/>
    <n v="55.65"/>
    <n v="56.54"/>
    <n v="49.22"/>
    <s v="08/01/2022"/>
    <x v="9"/>
    <n v="1"/>
    <n v="12"/>
    <s v="01-12"/>
    <n v="1"/>
    <x v="1"/>
  </r>
  <r>
    <d v="2022-01-13T00:00:00"/>
    <n v="30"/>
    <n v="55.99"/>
    <n v="56.51"/>
    <n v="47"/>
    <s v="08/01/2022"/>
    <x v="9"/>
    <n v="1"/>
    <n v="13"/>
    <s v="01-13"/>
    <n v="1"/>
    <x v="1"/>
  </r>
  <r>
    <d v="2022-01-14T00:00:00"/>
    <n v="40"/>
    <n v="56.92"/>
    <n v="57.07"/>
    <n v="42.48"/>
    <s v="08/01/2022"/>
    <x v="9"/>
    <n v="1"/>
    <n v="14"/>
    <s v="01-14"/>
    <n v="1"/>
    <x v="1"/>
  </r>
  <r>
    <d v="2022-01-15T00:00:00"/>
    <n v="23"/>
    <n v="55.5"/>
    <n v="55.59"/>
    <n v="38.42"/>
    <s v="15/01/2022"/>
    <x v="9"/>
    <n v="1"/>
    <n v="15"/>
    <s v="01-15"/>
    <n v="1"/>
    <x v="1"/>
  </r>
  <r>
    <d v="2022-01-16T00:00:00"/>
    <n v="24"/>
    <n v="56.2"/>
    <n v="56.29"/>
    <n v="39.61"/>
    <s v="15/01/2022"/>
    <x v="9"/>
    <n v="1"/>
    <n v="16"/>
    <s v="01-16"/>
    <n v="1"/>
    <x v="1"/>
  </r>
  <r>
    <d v="2022-01-17T00:00:00"/>
    <n v="51"/>
    <n v="58.12"/>
    <n v="58.52"/>
    <n v="46.58"/>
    <s v="15/01/2022"/>
    <x v="9"/>
    <n v="1"/>
    <n v="17"/>
    <s v="01-17"/>
    <n v="1"/>
    <x v="1"/>
  </r>
  <r>
    <d v="2022-01-18T00:00:00"/>
    <n v="42"/>
    <n v="61.34"/>
    <n v="61.43"/>
    <n v="44.45"/>
    <s v="15/01/2022"/>
    <x v="9"/>
    <n v="1"/>
    <n v="18"/>
    <s v="01-18"/>
    <n v="1"/>
    <x v="1"/>
  </r>
  <r>
    <d v="2022-01-19T00:00:00"/>
    <n v="12"/>
    <n v="51.77"/>
    <n v="54.18"/>
    <n v="50.47"/>
    <s v="15/01/2022"/>
    <x v="9"/>
    <n v="1"/>
    <n v="19"/>
    <s v="01-19"/>
    <n v="1"/>
    <x v="1"/>
  </r>
  <r>
    <d v="2022-01-20T00:00:00"/>
    <n v="28"/>
    <n v="55.93"/>
    <n v="56.17"/>
    <n v="43.46"/>
    <s v="15/01/2022"/>
    <x v="9"/>
    <n v="1"/>
    <n v="20"/>
    <s v="01-20"/>
    <n v="1"/>
    <x v="1"/>
  </r>
  <r>
    <d v="2022-01-21T00:00:00"/>
    <n v="32"/>
    <n v="57.02"/>
    <n v="58.6"/>
    <n v="53.45"/>
    <s v="15/01/2022"/>
    <x v="9"/>
    <n v="1"/>
    <n v="21"/>
    <s v="01-21"/>
    <n v="1"/>
    <x v="1"/>
  </r>
  <r>
    <d v="2022-01-22T00:00:00"/>
    <n v="42"/>
    <n v="57.94"/>
    <n v="58.01"/>
    <n v="39.79"/>
    <s v="22/01/2022"/>
    <x v="9"/>
    <n v="1"/>
    <n v="22"/>
    <s v="01-22"/>
    <n v="1"/>
    <x v="1"/>
  </r>
  <r>
    <d v="2022-01-23T00:00:00"/>
    <n v="35"/>
    <n v="57.83"/>
    <n v="57.94"/>
    <n v="39.96"/>
    <s v="22/01/2022"/>
    <x v="9"/>
    <n v="1"/>
    <n v="23"/>
    <s v="01-23"/>
    <n v="1"/>
    <x v="1"/>
  </r>
  <r>
    <d v="2022-01-24T00:00:00"/>
    <n v="52"/>
    <n v="62.51"/>
    <n v="62.81"/>
    <n v="50.96"/>
    <s v="22/01/2022"/>
    <x v="9"/>
    <n v="1"/>
    <n v="24"/>
    <s v="01-24"/>
    <n v="1"/>
    <x v="1"/>
  </r>
  <r>
    <d v="2022-01-25T00:00:00"/>
    <n v="22"/>
    <n v="57.74"/>
    <n v="57.97"/>
    <n v="45.15"/>
    <s v="22/01/2022"/>
    <x v="9"/>
    <n v="1"/>
    <n v="25"/>
    <s v="01-25"/>
    <n v="1"/>
    <x v="1"/>
  </r>
  <r>
    <d v="2022-01-26T00:00:00"/>
    <n v="14"/>
    <n v="53.57"/>
    <n v="54.22"/>
    <n v="45.64"/>
    <s v="22/01/2022"/>
    <x v="9"/>
    <n v="1"/>
    <n v="26"/>
    <s v="01-26"/>
    <n v="1"/>
    <x v="1"/>
  </r>
  <r>
    <d v="2022-01-27T00:00:00"/>
    <n v="20"/>
    <n v="54.21"/>
    <n v="56.75"/>
    <n v="53.21"/>
    <s v="22/01/2022"/>
    <x v="9"/>
    <n v="1"/>
    <n v="27"/>
    <s v="01-27"/>
    <n v="1"/>
    <x v="1"/>
  </r>
  <r>
    <d v="2022-01-28T00:00:00"/>
    <n v="47"/>
    <n v="58.53"/>
    <n v="58.64"/>
    <n v="42.31"/>
    <s v="22/01/2022"/>
    <x v="9"/>
    <n v="1"/>
    <n v="28"/>
    <s v="01-28"/>
    <n v="1"/>
    <x v="1"/>
  </r>
  <r>
    <d v="2022-01-29T00:00:00"/>
    <n v="12"/>
    <n v="52.56"/>
    <n v="52.78"/>
    <n v="36.9"/>
    <s v="29/01/2022"/>
    <x v="9"/>
    <n v="1"/>
    <n v="29"/>
    <s v="01-29"/>
    <n v="1"/>
    <x v="1"/>
  </r>
  <r>
    <d v="2022-01-30T00:00:00"/>
    <n v="26"/>
    <n v="56.25"/>
    <n v="56.36"/>
    <n v="40.61"/>
    <s v="29/01/2022"/>
    <x v="9"/>
    <n v="1"/>
    <n v="30"/>
    <s v="01-30"/>
    <n v="1"/>
    <x v="1"/>
  </r>
  <r>
    <d v="2022-01-31T00:00:00"/>
    <n v="36"/>
    <n v="57.9"/>
    <n v="58.56"/>
    <n v="47.29"/>
    <s v="29/01/2022"/>
    <x v="9"/>
    <n v="1"/>
    <n v="31"/>
    <s v="01-31"/>
    <n v="1"/>
    <x v="1"/>
  </r>
  <r>
    <d v="2022-02-01T00:00:00"/>
    <n v="42"/>
    <n v="62.28"/>
    <n v="63.06"/>
    <n v="54.95"/>
    <s v="29/01/2022"/>
    <x v="9"/>
    <n v="2"/>
    <n v="1"/>
    <s v="02-01"/>
    <n v="1"/>
    <x v="1"/>
  </r>
  <r>
    <d v="2022-02-02T00:00:00"/>
    <n v="41"/>
    <n v="59"/>
    <n v="59.65"/>
    <n v="51.12"/>
    <s v="29/01/2022"/>
    <x v="9"/>
    <n v="2"/>
    <n v="2"/>
    <s v="02-02"/>
    <n v="1"/>
    <x v="1"/>
  </r>
  <r>
    <d v="2022-02-03T00:00:00"/>
    <n v="41"/>
    <n v="57.83"/>
    <n v="57.93"/>
    <n v="41.48"/>
    <s v="29/01/2022"/>
    <x v="9"/>
    <n v="2"/>
    <n v="3"/>
    <s v="02-03"/>
    <n v="1"/>
    <x v="1"/>
  </r>
  <r>
    <d v="2022-02-04T00:00:00"/>
    <n v="56"/>
    <n v="59.7"/>
    <n v="60.48"/>
    <n v="52.62"/>
    <s v="29/01/2022"/>
    <x v="9"/>
    <n v="2"/>
    <n v="4"/>
    <s v="02-04"/>
    <n v="1"/>
    <x v="1"/>
  </r>
  <r>
    <d v="2022-02-05T00:00:00"/>
    <n v="29"/>
    <n v="56.78"/>
    <n v="56.78"/>
    <n v="0"/>
    <s v="05/02/2022"/>
    <x v="9"/>
    <n v="2"/>
    <n v="5"/>
    <s v="02-05"/>
    <n v="1"/>
    <x v="1"/>
  </r>
  <r>
    <d v="2022-02-06T00:00:00"/>
    <n v="31"/>
    <n v="57.2"/>
    <n v="57.21"/>
    <n v="26.14"/>
    <s v="05/02/2022"/>
    <x v="9"/>
    <n v="2"/>
    <n v="6"/>
    <s v="02-06"/>
    <n v="1"/>
    <x v="1"/>
  </r>
  <r>
    <d v="2022-02-07T00:00:00"/>
    <n v="58"/>
    <n v="60.1"/>
    <n v="60.39"/>
    <n v="48.48"/>
    <s v="05/02/2022"/>
    <x v="9"/>
    <n v="2"/>
    <n v="7"/>
    <s v="02-07"/>
    <n v="1"/>
    <x v="1"/>
  </r>
  <r>
    <d v="2022-02-08T00:00:00"/>
    <n v="30"/>
    <n v="55.03"/>
    <n v="55.14"/>
    <n v="39.18"/>
    <s v="05/02/2022"/>
    <x v="9"/>
    <n v="2"/>
    <n v="8"/>
    <s v="02-08"/>
    <n v="1"/>
    <x v="1"/>
  </r>
  <r>
    <d v="2022-02-09T00:00:00"/>
    <n v="37"/>
    <n v="58.23"/>
    <n v="58.99"/>
    <n v="51.01"/>
    <s v="05/02/2022"/>
    <x v="9"/>
    <n v="2"/>
    <n v="9"/>
    <s v="02-09"/>
    <n v="1"/>
    <x v="1"/>
  </r>
  <r>
    <d v="2022-02-10T00:00:00"/>
    <n v="35"/>
    <n v="57.6"/>
    <n v="57.8"/>
    <n v="43.37"/>
    <s v="05/02/2022"/>
    <x v="9"/>
    <n v="2"/>
    <n v="10"/>
    <s v="02-10"/>
    <n v="1"/>
    <x v="1"/>
  </r>
  <r>
    <d v="2022-02-11T00:00:00"/>
    <n v="59"/>
    <n v="60.14"/>
    <n v="60.17"/>
    <n v="39.380000000000003"/>
    <s v="05/02/2022"/>
    <x v="9"/>
    <n v="2"/>
    <n v="11"/>
    <s v="02-11"/>
    <n v="1"/>
    <x v="1"/>
  </r>
  <r>
    <d v="2022-02-12T00:00:00"/>
    <n v="39"/>
    <n v="58.66"/>
    <n v="58.66"/>
    <n v="26.54"/>
    <s v="12/02/2022"/>
    <x v="9"/>
    <n v="2"/>
    <n v="12"/>
    <s v="02-12"/>
    <n v="1"/>
    <x v="1"/>
  </r>
  <r>
    <d v="2022-02-13T00:00:00"/>
    <n v="42"/>
    <n v="57.97"/>
    <n v="57.99"/>
    <n v="34.06"/>
    <s v="12/02/2022"/>
    <x v="9"/>
    <n v="2"/>
    <n v="13"/>
    <s v="02-13"/>
    <n v="1"/>
    <x v="1"/>
  </r>
  <r>
    <d v="2022-02-14T00:00:00"/>
    <n v="59"/>
    <n v="59.6"/>
    <n v="59.77"/>
    <n v="45.66"/>
    <s v="12/02/2022"/>
    <x v="9"/>
    <n v="2"/>
    <n v="14"/>
    <s v="02-14"/>
    <n v="1"/>
    <x v="1"/>
  </r>
  <r>
    <d v="2022-02-15T00:00:00"/>
    <n v="50"/>
    <n v="59.78"/>
    <n v="60.03"/>
    <n v="47.46"/>
    <s v="12/02/2022"/>
    <x v="9"/>
    <n v="2"/>
    <n v="15"/>
    <s v="02-15"/>
    <n v="1"/>
    <x v="1"/>
  </r>
  <r>
    <d v="2022-02-16T00:00:00"/>
    <n v="46"/>
    <n v="58.89"/>
    <n v="59.08"/>
    <n v="43.81"/>
    <s v="12/02/2022"/>
    <x v="9"/>
    <n v="2"/>
    <n v="16"/>
    <s v="02-16"/>
    <n v="1"/>
    <x v="1"/>
  </r>
  <r>
    <d v="2022-02-17T00:00:00"/>
    <n v="47"/>
    <n v="58.53"/>
    <n v="58.71"/>
    <n v="44.81"/>
    <s v="12/02/2022"/>
    <x v="9"/>
    <n v="2"/>
    <n v="17"/>
    <s v="02-17"/>
    <n v="1"/>
    <x v="1"/>
  </r>
  <r>
    <d v="2022-02-18T00:00:00"/>
    <n v="63"/>
    <n v="60.25"/>
    <n v="60.34"/>
    <n v="43.58"/>
    <s v="12/02/2022"/>
    <x v="9"/>
    <n v="2"/>
    <n v="18"/>
    <s v="02-18"/>
    <n v="0"/>
    <x v="1"/>
  </r>
  <r>
    <d v="2022-02-19T00:00:00"/>
    <n v="39"/>
    <n v="59.47"/>
    <n v="59.52"/>
    <n v="34.99"/>
    <s v="19/02/2022"/>
    <x v="9"/>
    <n v="2"/>
    <n v="19"/>
    <s v="02-19"/>
    <n v="1"/>
    <x v="1"/>
  </r>
  <r>
    <d v="2022-02-20T00:00:00"/>
    <n v="32"/>
    <n v="58.25"/>
    <n v="58.27"/>
    <n v="33.81"/>
    <s v="19/02/2022"/>
    <x v="9"/>
    <n v="2"/>
    <n v="20"/>
    <s v="02-20"/>
    <n v="1"/>
    <x v="1"/>
  </r>
  <r>
    <d v="2022-02-21T00:00:00"/>
    <n v="66"/>
    <n v="60.56"/>
    <n v="61.65"/>
    <n v="50.37"/>
    <s v="19/02/2022"/>
    <x v="9"/>
    <n v="2"/>
    <n v="21"/>
    <s v="02-21"/>
    <n v="0"/>
    <x v="1"/>
  </r>
  <r>
    <d v="2022-02-22T00:00:00"/>
    <n v="44"/>
    <n v="63.17"/>
    <n v="63.34"/>
    <n v="49.2"/>
    <s v="19/02/2022"/>
    <x v="9"/>
    <n v="2"/>
    <n v="22"/>
    <s v="02-22"/>
    <n v="1"/>
    <x v="1"/>
  </r>
  <r>
    <d v="2022-02-23T00:00:00"/>
    <n v="51"/>
    <n v="58.15"/>
    <n v="58.35"/>
    <n v="44.98"/>
    <s v="19/02/2022"/>
    <x v="9"/>
    <n v="2"/>
    <n v="23"/>
    <s v="02-23"/>
    <n v="1"/>
    <x v="1"/>
  </r>
  <r>
    <d v="2022-02-24T00:00:00"/>
    <n v="48"/>
    <n v="59.57"/>
    <n v="59.65"/>
    <n v="42.3"/>
    <s v="19/02/2022"/>
    <x v="9"/>
    <n v="2"/>
    <n v="24"/>
    <s v="02-24"/>
    <n v="1"/>
    <x v="1"/>
  </r>
  <r>
    <d v="2022-02-25T00:00:00"/>
    <n v="66"/>
    <n v="64.819999999999993"/>
    <n v="65.16"/>
    <n v="53.85"/>
    <s v="19/02/2022"/>
    <x v="9"/>
    <n v="2"/>
    <n v="25"/>
    <s v="02-25"/>
    <n v="0"/>
    <x v="1"/>
  </r>
  <r>
    <d v="2022-02-26T00:00:00"/>
    <n v="47"/>
    <n v="59.72"/>
    <n v="59.79"/>
    <n v="42.23"/>
    <s v="26/02/2022"/>
    <x v="9"/>
    <n v="2"/>
    <n v="26"/>
    <s v="02-26"/>
    <n v="1"/>
    <x v="1"/>
  </r>
  <r>
    <d v="2022-02-27T00:00:00"/>
    <n v="54"/>
    <n v="59.27"/>
    <n v="59.44"/>
    <n v="37.869999999999997"/>
    <s v="26/02/2022"/>
    <x v="9"/>
    <n v="2"/>
    <n v="27"/>
    <s v="02-27"/>
    <n v="1"/>
    <x v="1"/>
  </r>
  <r>
    <d v="2022-02-28T00:00:00"/>
    <n v="62"/>
    <n v="61.59"/>
    <n v="61.64"/>
    <n v="42.49"/>
    <s v="26/02/2022"/>
    <x v="9"/>
    <n v="2"/>
    <n v="28"/>
    <s v="02-28"/>
    <n v="0"/>
    <x v="1"/>
  </r>
  <r>
    <d v="2022-03-01T00:00:00"/>
    <n v="48"/>
    <n v="59.16"/>
    <n v="59.53"/>
    <n v="48.61"/>
    <s v="26/02/2022"/>
    <x v="9"/>
    <n v="3"/>
    <n v="1"/>
    <s v="03-01"/>
    <n v="1"/>
    <x v="1"/>
  </r>
  <r>
    <d v="2022-03-02T00:00:00"/>
    <n v="54"/>
    <n v="58.28"/>
    <n v="58.32"/>
    <n v="37.76"/>
    <s v="26/02/2022"/>
    <x v="9"/>
    <n v="3"/>
    <n v="2"/>
    <s v="03-02"/>
    <n v="1"/>
    <x v="1"/>
  </r>
  <r>
    <d v="2022-03-03T00:00:00"/>
    <n v="43"/>
    <n v="57.93"/>
    <n v="58.77"/>
    <n v="45.63"/>
    <s v="26/02/2022"/>
    <x v="9"/>
    <n v="3"/>
    <n v="3"/>
    <s v="03-03"/>
    <n v="1"/>
    <x v="1"/>
  </r>
  <r>
    <d v="2022-03-04T00:00:00"/>
    <n v="68"/>
    <n v="60.3"/>
    <n v="60.65"/>
    <n v="49.54"/>
    <s v="26/02/2022"/>
    <x v="9"/>
    <n v="3"/>
    <n v="4"/>
    <s v="03-04"/>
    <n v="0"/>
    <x v="1"/>
  </r>
  <r>
    <d v="2022-03-05T00:00:00"/>
    <n v="44"/>
    <n v="58.27"/>
    <n v="58.56"/>
    <n v="46.71"/>
    <s v="05/03/2022"/>
    <x v="9"/>
    <n v="3"/>
    <n v="5"/>
    <s v="03-05"/>
    <n v="1"/>
    <x v="1"/>
  </r>
  <r>
    <d v="2022-03-06T00:00:00"/>
    <n v="52"/>
    <n v="59.05"/>
    <n v="59.1"/>
    <n v="39.21"/>
    <s v="05/03/2022"/>
    <x v="9"/>
    <n v="3"/>
    <n v="6"/>
    <s v="03-06"/>
    <n v="1"/>
    <x v="1"/>
  </r>
  <r>
    <d v="2022-03-07T00:00:00"/>
    <n v="78"/>
    <n v="60.65"/>
    <n v="60.81"/>
    <n v="46.29"/>
    <s v="05/03/2022"/>
    <x v="9"/>
    <n v="3"/>
    <n v="7"/>
    <s v="03-07"/>
    <n v="0"/>
    <x v="1"/>
  </r>
  <r>
    <d v="2022-03-08T00:00:00"/>
    <n v="39"/>
    <n v="56.21"/>
    <n v="56.39"/>
    <n v="42.45"/>
    <s v="05/03/2022"/>
    <x v="9"/>
    <n v="3"/>
    <n v="8"/>
    <s v="03-08"/>
    <n v="1"/>
    <x v="1"/>
  </r>
  <r>
    <d v="2022-03-09T00:00:00"/>
    <n v="51"/>
    <n v="58.06"/>
    <n v="58.49"/>
    <n v="46.75"/>
    <s v="05/03/2022"/>
    <x v="9"/>
    <n v="3"/>
    <n v="9"/>
    <s v="03-09"/>
    <n v="1"/>
    <x v="1"/>
  </r>
  <r>
    <d v="2022-03-10T00:00:00"/>
    <n v="43"/>
    <n v="56.8"/>
    <n v="57.1"/>
    <n v="44.17"/>
    <s v="05/03/2022"/>
    <x v="9"/>
    <n v="3"/>
    <n v="10"/>
    <s v="03-10"/>
    <n v="1"/>
    <x v="1"/>
  </r>
  <r>
    <d v="2022-03-11T00:00:00"/>
    <n v="64"/>
    <n v="58.3"/>
    <n v="58.51"/>
    <n v="45.17"/>
    <s v="05/03/2022"/>
    <x v="9"/>
    <n v="3"/>
    <n v="11"/>
    <s v="03-11"/>
    <n v="0"/>
    <x v="1"/>
  </r>
  <r>
    <d v="2022-03-12T00:00:00"/>
    <n v="46"/>
    <n v="58.39"/>
    <n v="58.56"/>
    <n v="40.659999999999997"/>
    <s v="12/03/2022"/>
    <x v="9"/>
    <n v="3"/>
    <n v="12"/>
    <s v="03-12"/>
    <n v="1"/>
    <x v="1"/>
  </r>
  <r>
    <d v="2022-03-13T00:00:00"/>
    <n v="54"/>
    <n v="58.9"/>
    <n v="58.9"/>
    <n v="28.94"/>
    <s v="12/03/2022"/>
    <x v="9"/>
    <n v="3"/>
    <n v="13"/>
    <s v="03-13"/>
    <n v="1"/>
    <x v="1"/>
  </r>
  <r>
    <d v="2022-03-14T00:00:00"/>
    <n v="75"/>
    <n v="61.43"/>
    <n v="61.7"/>
    <n v="49.47"/>
    <s v="12/03/2022"/>
    <x v="9"/>
    <n v="3"/>
    <n v="14"/>
    <s v="03-14"/>
    <n v="0"/>
    <x v="1"/>
  </r>
  <r>
    <d v="2022-03-15T00:00:00"/>
    <n v="33"/>
    <n v="58.35"/>
    <n v="58.6"/>
    <n v="46.08"/>
    <s v="12/03/2022"/>
    <x v="9"/>
    <n v="3"/>
    <n v="15"/>
    <s v="03-15"/>
    <n v="1"/>
    <x v="1"/>
  </r>
  <r>
    <d v="2022-03-16T00:00:00"/>
    <n v="46"/>
    <n v="59.12"/>
    <n v="59.91"/>
    <n v="51.8"/>
    <s v="12/03/2022"/>
    <x v="9"/>
    <n v="3"/>
    <n v="16"/>
    <s v="03-16"/>
    <n v="1"/>
    <x v="1"/>
  </r>
  <r>
    <d v="2022-03-17T00:00:00"/>
    <n v="50"/>
    <n v="58.19"/>
    <n v="58.3"/>
    <n v="42.37"/>
    <s v="12/03/2022"/>
    <x v="9"/>
    <n v="3"/>
    <n v="17"/>
    <s v="03-17"/>
    <n v="1"/>
    <x v="1"/>
  </r>
  <r>
    <d v="2022-03-18T00:00:00"/>
    <n v="69"/>
    <n v="60.16"/>
    <n v="60.4"/>
    <n v="47.86"/>
    <s v="12/03/2022"/>
    <x v="9"/>
    <n v="3"/>
    <n v="18"/>
    <s v="03-18"/>
    <n v="0"/>
    <x v="1"/>
  </r>
  <r>
    <d v="2022-03-19T00:00:00"/>
    <n v="40"/>
    <n v="57.89"/>
    <n v="59.33"/>
    <n v="44.7"/>
    <s v="19/03/2022"/>
    <x v="9"/>
    <n v="3"/>
    <n v="19"/>
    <s v="03-19"/>
    <n v="1"/>
    <x v="1"/>
  </r>
  <r>
    <d v="2022-03-20T00:00:00"/>
    <n v="51"/>
    <n v="59.04"/>
    <n v="59.17"/>
    <n v="43.67"/>
    <s v="19/03/2022"/>
    <x v="9"/>
    <n v="3"/>
    <n v="20"/>
    <s v="03-20"/>
    <n v="1"/>
    <x v="1"/>
  </r>
  <r>
    <d v="2022-03-21T00:00:00"/>
    <n v="78"/>
    <n v="60.24"/>
    <n v="60.75"/>
    <n v="46.72"/>
    <s v="19/03/2022"/>
    <x v="9"/>
    <n v="3"/>
    <n v="21"/>
    <s v="03-21"/>
    <n v="0"/>
    <x v="1"/>
  </r>
  <r>
    <d v="2022-03-22T00:00:00"/>
    <n v="44"/>
    <n v="57.96"/>
    <n v="58.52"/>
    <n v="45.04"/>
    <s v="19/03/2022"/>
    <x v="9"/>
    <n v="3"/>
    <n v="22"/>
    <s v="03-22"/>
    <n v="1"/>
    <x v="1"/>
  </r>
  <r>
    <d v="2022-03-23T00:00:00"/>
    <n v="65"/>
    <n v="58.98"/>
    <n v="59.2"/>
    <n v="45.14"/>
    <s v="19/03/2022"/>
    <x v="9"/>
    <n v="3"/>
    <n v="23"/>
    <s v="03-23"/>
    <n v="0"/>
    <x v="1"/>
  </r>
  <r>
    <d v="2022-03-24T00:00:00"/>
    <n v="52"/>
    <n v="58.5"/>
    <n v="59.05"/>
    <n v="43.86"/>
    <s v="19/03/2022"/>
    <x v="9"/>
    <n v="3"/>
    <n v="24"/>
    <s v="03-24"/>
    <n v="1"/>
    <x v="1"/>
  </r>
  <r>
    <d v="2022-03-25T00:00:00"/>
    <n v="58"/>
    <n v="59.41"/>
    <n v="59.74"/>
    <n v="48.31"/>
    <s v="19/03/2022"/>
    <x v="9"/>
    <n v="3"/>
    <n v="25"/>
    <s v="03-25"/>
    <n v="1"/>
    <x v="1"/>
  </r>
  <r>
    <d v="2022-03-26T00:00:00"/>
    <n v="43"/>
    <n v="57.76"/>
    <n v="57.79"/>
    <n v="35.72"/>
    <s v="26/03/2022"/>
    <x v="9"/>
    <n v="3"/>
    <n v="26"/>
    <s v="03-26"/>
    <n v="1"/>
    <x v="1"/>
  </r>
  <r>
    <d v="2022-03-27T00:00:00"/>
    <n v="68"/>
    <n v="60.21"/>
    <n v="60.33"/>
    <n v="44.86"/>
    <s v="26/03/2022"/>
    <x v="9"/>
    <n v="3"/>
    <n v="27"/>
    <s v="03-27"/>
    <n v="0"/>
    <x v="1"/>
  </r>
  <r>
    <d v="2022-03-28T00:00:00"/>
    <n v="75"/>
    <n v="60.3"/>
    <n v="60.55"/>
    <n v="42.31"/>
    <s v="26/03/2022"/>
    <x v="9"/>
    <n v="3"/>
    <n v="28"/>
    <s v="03-28"/>
    <n v="0"/>
    <x v="1"/>
  </r>
  <r>
    <d v="2022-03-29T00:00:00"/>
    <n v="69"/>
    <n v="60.46"/>
    <n v="60.61"/>
    <n v="45.98"/>
    <s v="26/03/2022"/>
    <x v="9"/>
    <n v="3"/>
    <n v="29"/>
    <s v="03-29"/>
    <n v="0"/>
    <x v="1"/>
  </r>
  <r>
    <d v="2022-03-30T00:00:00"/>
    <n v="76"/>
    <n v="60.05"/>
    <n v="60.13"/>
    <n v="42.5"/>
    <s v="26/03/2022"/>
    <x v="9"/>
    <n v="3"/>
    <n v="30"/>
    <s v="03-30"/>
    <n v="0"/>
    <x v="1"/>
  </r>
  <r>
    <d v="2022-03-31T00:00:00"/>
    <n v="75"/>
    <n v="61.17"/>
    <n v="61.94"/>
    <n v="53.34"/>
    <s v="26/03/2022"/>
    <x v="9"/>
    <n v="3"/>
    <n v="31"/>
    <s v="03-31"/>
    <n v="0"/>
    <x v="1"/>
  </r>
  <r>
    <d v="2022-04-01T00:00:00"/>
    <n v="97"/>
    <n v="62.27"/>
    <n v="62.44"/>
    <n v="48.26"/>
    <s v="26/03/2022"/>
    <x v="9"/>
    <n v="4"/>
    <n v="1"/>
    <s v="04-01"/>
    <n v="0"/>
    <x v="1"/>
  </r>
  <r>
    <d v="2022-04-02T00:00:00"/>
    <n v="67"/>
    <n v="59.61"/>
    <n v="59.81"/>
    <n v="38.340000000000003"/>
    <s v="02/04/2022"/>
    <x v="9"/>
    <n v="4"/>
    <n v="2"/>
    <s v="04-02"/>
    <n v="0"/>
    <x v="1"/>
  </r>
  <r>
    <d v="2022-04-03T00:00:00"/>
    <n v="88"/>
    <n v="61.43"/>
    <n v="61.45"/>
    <n v="38.200000000000003"/>
    <s v="02/04/2022"/>
    <x v="9"/>
    <n v="4"/>
    <n v="3"/>
    <s v="04-03"/>
    <n v="0"/>
    <x v="1"/>
  </r>
  <r>
    <d v="2022-04-04T00:00:00"/>
    <n v="76"/>
    <n v="60.81"/>
    <n v="60.98"/>
    <n v="46.9"/>
    <s v="02/04/2022"/>
    <x v="9"/>
    <n v="4"/>
    <n v="4"/>
    <s v="04-04"/>
    <n v="0"/>
    <x v="1"/>
  </r>
  <r>
    <d v="2022-04-05T00:00:00"/>
    <n v="80"/>
    <n v="64.25"/>
    <n v="64.31"/>
    <n v="45.43"/>
    <s v="02/04/2022"/>
    <x v="9"/>
    <n v="4"/>
    <n v="5"/>
    <s v="04-05"/>
    <n v="0"/>
    <x v="1"/>
  </r>
  <r>
    <d v="2022-04-06T00:00:00"/>
    <n v="93"/>
    <n v="61.08"/>
    <n v="61.27"/>
    <n v="47.52"/>
    <s v="02/04/2022"/>
    <x v="9"/>
    <n v="4"/>
    <n v="6"/>
    <s v="04-06"/>
    <n v="0"/>
    <x v="1"/>
  </r>
  <r>
    <d v="2022-04-07T00:00:00"/>
    <n v="82"/>
    <n v="62.89"/>
    <n v="63.11"/>
    <n v="49.98"/>
    <s v="02/04/2022"/>
    <x v="9"/>
    <n v="4"/>
    <n v="7"/>
    <s v="04-07"/>
    <n v="0"/>
    <x v="1"/>
  </r>
  <r>
    <d v="2022-04-08T00:00:00"/>
    <n v="84"/>
    <n v="60.88"/>
    <n v="61.32"/>
    <n v="48.38"/>
    <s v="02/04/2022"/>
    <x v="9"/>
    <n v="4"/>
    <n v="8"/>
    <s v="04-08"/>
    <n v="0"/>
    <x v="1"/>
  </r>
  <r>
    <d v="2022-04-09T00:00:00"/>
    <n v="80"/>
    <n v="60.86"/>
    <n v="61.1"/>
    <n v="47.91"/>
    <s v="09/04/2022"/>
    <x v="9"/>
    <n v="4"/>
    <n v="9"/>
    <s v="04-09"/>
    <n v="0"/>
    <x v="1"/>
  </r>
  <r>
    <d v="2022-04-10T00:00:00"/>
    <n v="91"/>
    <n v="62.11"/>
    <n v="62.37"/>
    <n v="49.41"/>
    <s v="09/04/2022"/>
    <x v="9"/>
    <n v="4"/>
    <n v="10"/>
    <s v="04-10"/>
    <n v="0"/>
    <x v="1"/>
  </r>
  <r>
    <d v="2022-04-11T00:00:00"/>
    <n v="68"/>
    <n v="60.95"/>
    <n v="61.1"/>
    <n v="46.45"/>
    <s v="09/04/2022"/>
    <x v="9"/>
    <n v="4"/>
    <n v="11"/>
    <s v="04-11"/>
    <n v="0"/>
    <x v="1"/>
  </r>
  <r>
    <d v="2022-04-12T00:00:00"/>
    <n v="68"/>
    <n v="60.31"/>
    <n v="60.49"/>
    <n v="46.76"/>
    <s v="09/04/2022"/>
    <x v="9"/>
    <n v="4"/>
    <n v="12"/>
    <s v="04-12"/>
    <n v="0"/>
    <x v="1"/>
  </r>
  <r>
    <d v="2022-04-13T00:00:00"/>
    <n v="82"/>
    <n v="60.93"/>
    <n v="61.17"/>
    <n v="46.96"/>
    <s v="09/04/2022"/>
    <x v="9"/>
    <n v="4"/>
    <n v="13"/>
    <s v="04-13"/>
    <n v="0"/>
    <x v="1"/>
  </r>
  <r>
    <d v="2022-04-14T00:00:00"/>
    <n v="57"/>
    <n v="59.17"/>
    <n v="59.21"/>
    <n v="38.11"/>
    <s v="09/04/2022"/>
    <x v="9"/>
    <n v="4"/>
    <n v="14"/>
    <s v="04-14"/>
    <n v="1"/>
    <x v="1"/>
  </r>
  <r>
    <d v="2022-04-15T00:00:00"/>
    <n v="88"/>
    <n v="62.2"/>
    <n v="62.25"/>
    <n v="42.82"/>
    <s v="09/04/2022"/>
    <x v="9"/>
    <n v="4"/>
    <n v="15"/>
    <s v="04-15"/>
    <n v="0"/>
    <x v="1"/>
  </r>
  <r>
    <d v="2022-04-16T00:00:00"/>
    <n v="64"/>
    <n v="60.22"/>
    <n v="60.33"/>
    <n v="44.09"/>
    <s v="16/04/2022"/>
    <x v="9"/>
    <n v="4"/>
    <n v="16"/>
    <s v="04-16"/>
    <n v="0"/>
    <x v="1"/>
  </r>
  <r>
    <d v="2022-04-17T00:00:00"/>
    <n v="70"/>
    <n v="59.43"/>
    <n v="59.47"/>
    <n v="39.03"/>
    <s v="16/04/2022"/>
    <x v="9"/>
    <n v="4"/>
    <n v="17"/>
    <s v="04-17"/>
    <n v="0"/>
    <x v="1"/>
  </r>
  <r>
    <d v="2022-04-18T00:00:00"/>
    <n v="81"/>
    <n v="59.55"/>
    <n v="59.65"/>
    <n v="38.1"/>
    <s v="16/04/2022"/>
    <x v="9"/>
    <n v="4"/>
    <n v="18"/>
    <s v="04-18"/>
    <n v="0"/>
    <x v="1"/>
  </r>
  <r>
    <d v="2022-04-19T00:00:00"/>
    <n v="79"/>
    <n v="61.15"/>
    <n v="61.22"/>
    <n v="43.4"/>
    <s v="16/04/2022"/>
    <x v="9"/>
    <n v="4"/>
    <n v="19"/>
    <s v="04-19"/>
    <n v="0"/>
    <x v="1"/>
  </r>
  <r>
    <d v="2022-04-20T00:00:00"/>
    <n v="95"/>
    <n v="62.56"/>
    <n v="62.58"/>
    <n v="39.25"/>
    <s v="16/04/2022"/>
    <x v="9"/>
    <n v="4"/>
    <n v="20"/>
    <s v="04-20"/>
    <n v="0"/>
    <x v="1"/>
  </r>
  <r>
    <d v="2022-04-21T00:00:00"/>
    <n v="77"/>
    <n v="60.54"/>
    <n v="60.67"/>
    <n v="45.29"/>
    <s v="16/04/2022"/>
    <x v="9"/>
    <n v="4"/>
    <n v="21"/>
    <s v="04-21"/>
    <n v="0"/>
    <x v="1"/>
  </r>
  <r>
    <d v="2022-04-22T00:00:00"/>
    <n v="99"/>
    <n v="63.34"/>
    <n v="63.63"/>
    <n v="50.68"/>
    <s v="16/04/2022"/>
    <x v="9"/>
    <n v="4"/>
    <n v="22"/>
    <s v="04-22"/>
    <n v="0"/>
    <x v="1"/>
  </r>
  <r>
    <d v="2022-04-23T00:00:00"/>
    <n v="76"/>
    <n v="62.71"/>
    <n v="62.72"/>
    <n v="39.18"/>
    <s v="23/04/2022"/>
    <x v="9"/>
    <n v="4"/>
    <n v="23"/>
    <s v="04-23"/>
    <n v="0"/>
    <x v="1"/>
  </r>
  <r>
    <d v="2022-04-24T00:00:00"/>
    <n v="106"/>
    <n v="62.66"/>
    <n v="62.89"/>
    <n v="49.4"/>
    <s v="23/04/2022"/>
    <x v="9"/>
    <n v="4"/>
    <n v="24"/>
    <s v="04-24"/>
    <n v="0"/>
    <x v="1"/>
  </r>
  <r>
    <d v="2022-04-25T00:00:00"/>
    <n v="84"/>
    <n v="61.61"/>
    <n v="61.94"/>
    <n v="50.6"/>
    <s v="23/04/2022"/>
    <x v="9"/>
    <n v="4"/>
    <n v="25"/>
    <s v="04-25"/>
    <n v="0"/>
    <x v="1"/>
  </r>
  <r>
    <d v="2022-04-26T00:00:00"/>
    <n v="62"/>
    <n v="60.49"/>
    <n v="60.59"/>
    <n v="44.27"/>
    <s v="23/04/2022"/>
    <x v="9"/>
    <n v="4"/>
    <n v="26"/>
    <s v="04-26"/>
    <n v="0"/>
    <x v="1"/>
  </r>
  <r>
    <d v="2022-04-27T00:00:00"/>
    <m/>
    <m/>
    <m/>
    <m/>
    <s v="23/04/2022"/>
    <x v="9"/>
    <n v="4"/>
    <n v="27"/>
    <s v="04-27"/>
    <s v="Null"/>
    <x v="2"/>
  </r>
  <r>
    <d v="2022-04-28T00:00:00"/>
    <n v="75"/>
    <n v="59.92"/>
    <n v="59.92"/>
    <n v="27.64"/>
    <s v="23/04/2022"/>
    <x v="9"/>
    <n v="4"/>
    <n v="28"/>
    <s v="04-28"/>
    <n v="0"/>
    <x v="1"/>
  </r>
  <r>
    <d v="2022-04-29T00:00:00"/>
    <n v="93"/>
    <n v="60.83"/>
    <n v="60.94"/>
    <n v="43.51"/>
    <s v="23/04/2022"/>
    <x v="9"/>
    <n v="4"/>
    <n v="29"/>
    <s v="04-29"/>
    <n v="0"/>
    <x v="1"/>
  </r>
  <r>
    <d v="2022-04-30T00:00:00"/>
    <n v="73"/>
    <n v="60.72"/>
    <n v="60.73"/>
    <n v="33.340000000000003"/>
    <s v="30/04/2022"/>
    <x v="9"/>
    <n v="4"/>
    <n v="30"/>
    <s v="04-30"/>
    <n v="0"/>
    <x v="1"/>
  </r>
  <r>
    <d v="2022-05-01T00:00:00"/>
    <n v="88"/>
    <n v="61.7"/>
    <n v="61.72"/>
    <n v="39.04"/>
    <s v="30/04/2022"/>
    <x v="9"/>
    <n v="5"/>
    <n v="1"/>
    <s v="05-01"/>
    <n v="0"/>
    <x v="1"/>
  </r>
  <r>
    <d v="2022-05-02T00:00:00"/>
    <n v="83"/>
    <n v="61.46"/>
    <n v="61.5"/>
    <n v="40.47"/>
    <s v="30/04/2022"/>
    <x v="9"/>
    <n v="5"/>
    <n v="2"/>
    <s v="05-02"/>
    <n v="0"/>
    <x v="1"/>
  </r>
  <r>
    <d v="2022-05-03T00:00:00"/>
    <n v="70"/>
    <n v="60.76"/>
    <n v="60.9"/>
    <n v="45.97"/>
    <s v="30/04/2022"/>
    <x v="9"/>
    <n v="5"/>
    <n v="3"/>
    <s v="05-03"/>
    <n v="0"/>
    <x v="1"/>
  </r>
  <r>
    <d v="2022-05-04T00:00:00"/>
    <n v="85"/>
    <n v="60.85"/>
    <n v="61.02"/>
    <n v="46.91"/>
    <s v="30/04/2022"/>
    <x v="9"/>
    <n v="5"/>
    <n v="4"/>
    <s v="05-04"/>
    <n v="0"/>
    <x v="1"/>
  </r>
  <r>
    <d v="2022-05-05T00:00:00"/>
    <n v="80"/>
    <n v="62.8"/>
    <n v="62.86"/>
    <n v="44.22"/>
    <s v="30/04/2022"/>
    <x v="9"/>
    <n v="5"/>
    <n v="5"/>
    <s v="05-05"/>
    <n v="0"/>
    <x v="1"/>
  </r>
  <r>
    <d v="2022-05-06T00:00:00"/>
    <n v="90"/>
    <n v="62.06"/>
    <n v="62.14"/>
    <n v="44.79"/>
    <s v="30/04/2022"/>
    <x v="9"/>
    <n v="5"/>
    <n v="6"/>
    <s v="05-06"/>
    <n v="0"/>
    <x v="1"/>
  </r>
  <r>
    <d v="2022-05-07T00:00:00"/>
    <n v="74"/>
    <n v="61.81"/>
    <n v="61.85"/>
    <n v="42.11"/>
    <s v="07/05/2022"/>
    <x v="9"/>
    <n v="5"/>
    <n v="7"/>
    <s v="05-07"/>
    <n v="0"/>
    <x v="1"/>
  </r>
  <r>
    <d v="2022-05-08T00:00:00"/>
    <n v="81"/>
    <n v="62.31"/>
    <n v="62.46"/>
    <n v="47.15"/>
    <s v="07/05/2022"/>
    <x v="9"/>
    <n v="5"/>
    <n v="8"/>
    <s v="05-08"/>
    <n v="0"/>
    <x v="1"/>
  </r>
  <r>
    <d v="2022-05-09T00:00:00"/>
    <n v="54"/>
    <n v="60.13"/>
    <n v="60.44"/>
    <n v="47.65"/>
    <s v="07/05/2022"/>
    <x v="9"/>
    <n v="5"/>
    <n v="9"/>
    <s v="05-09"/>
    <n v="1"/>
    <x v="1"/>
  </r>
  <r>
    <d v="2022-05-10T00:00:00"/>
    <n v="68"/>
    <n v="60.3"/>
    <n v="60.52"/>
    <n v="46.84"/>
    <s v="07/05/2022"/>
    <x v="9"/>
    <n v="5"/>
    <n v="10"/>
    <s v="05-10"/>
    <n v="0"/>
    <x v="1"/>
  </r>
  <r>
    <d v="2022-05-11T00:00:00"/>
    <n v="100"/>
    <n v="61.82"/>
    <n v="61.82"/>
    <n v="0"/>
    <s v="07/05/2022"/>
    <x v="9"/>
    <n v="5"/>
    <n v="11"/>
    <s v="05-11"/>
    <n v="0"/>
    <x v="1"/>
  </r>
  <r>
    <d v="2022-05-12T00:00:00"/>
    <n v="76"/>
    <n v="60.51"/>
    <n v="60.54"/>
    <n v="37.56"/>
    <s v="07/05/2022"/>
    <x v="9"/>
    <n v="5"/>
    <n v="12"/>
    <s v="05-12"/>
    <n v="0"/>
    <x v="1"/>
  </r>
  <r>
    <d v="2022-05-13T00:00:00"/>
    <n v="81"/>
    <n v="61.32"/>
    <n v="61.39"/>
    <n v="43.02"/>
    <s v="07/05/2022"/>
    <x v="9"/>
    <n v="5"/>
    <n v="13"/>
    <s v="05-13"/>
    <n v="0"/>
    <x v="1"/>
  </r>
  <r>
    <d v="2022-05-14T00:00:00"/>
    <n v="92"/>
    <n v="61.22"/>
    <n v="61.23"/>
    <n v="34.520000000000003"/>
    <s v="14/05/2022"/>
    <x v="9"/>
    <n v="5"/>
    <n v="14"/>
    <s v="05-14"/>
    <n v="0"/>
    <x v="1"/>
  </r>
  <r>
    <d v="2022-05-15T00:00:00"/>
    <n v="82"/>
    <n v="60.94"/>
    <n v="60.96"/>
    <n v="37.43"/>
    <s v="14/05/2022"/>
    <x v="9"/>
    <n v="5"/>
    <n v="15"/>
    <s v="05-15"/>
    <n v="0"/>
    <x v="1"/>
  </r>
  <r>
    <d v="2022-05-16T00:00:00"/>
    <n v="75"/>
    <n v="61.25"/>
    <n v="61.27"/>
    <n v="38"/>
    <s v="14/05/2022"/>
    <x v="9"/>
    <n v="5"/>
    <n v="16"/>
    <s v="05-16"/>
    <n v="0"/>
    <x v="1"/>
  </r>
  <r>
    <d v="2022-05-17T00:00:00"/>
    <n v="75"/>
    <n v="60.61"/>
    <n v="60.69"/>
    <n v="41.89"/>
    <s v="14/05/2022"/>
    <x v="9"/>
    <n v="5"/>
    <n v="17"/>
    <s v="05-17"/>
    <n v="0"/>
    <x v="1"/>
  </r>
  <r>
    <d v="2022-05-18T00:00:00"/>
    <n v="105"/>
    <n v="63.24"/>
    <n v="63.26"/>
    <n v="37.81"/>
    <s v="14/05/2022"/>
    <x v="9"/>
    <n v="5"/>
    <n v="18"/>
    <s v="05-18"/>
    <n v="0"/>
    <x v="1"/>
  </r>
  <r>
    <d v="2022-05-19T00:00:00"/>
    <n v="78"/>
    <n v="60.4"/>
    <n v="60.42"/>
    <n v="36.94"/>
    <s v="14/05/2022"/>
    <x v="9"/>
    <n v="5"/>
    <n v="19"/>
    <s v="05-19"/>
    <n v="0"/>
    <x v="1"/>
  </r>
  <r>
    <d v="2022-05-20T00:00:00"/>
    <n v="58"/>
    <n v="60.79"/>
    <n v="60.85"/>
    <n v="42.28"/>
    <s v="14/05/2022"/>
    <x v="9"/>
    <n v="5"/>
    <n v="20"/>
    <s v="05-20"/>
    <n v="1"/>
    <x v="1"/>
  </r>
  <r>
    <d v="2022-05-21T00:00:00"/>
    <n v="84"/>
    <n v="62.48"/>
    <n v="62.53"/>
    <n v="40.67"/>
    <s v="21/05/2022"/>
    <x v="9"/>
    <n v="5"/>
    <n v="21"/>
    <s v="05-21"/>
    <n v="0"/>
    <x v="1"/>
  </r>
  <r>
    <d v="2022-05-22T00:00:00"/>
    <n v="81"/>
    <n v="62.49"/>
    <n v="62.56"/>
    <n v="37.159999999999997"/>
    <s v="21/05/2022"/>
    <x v="9"/>
    <n v="5"/>
    <n v="22"/>
    <s v="05-22"/>
    <n v="0"/>
    <x v="1"/>
  </r>
  <r>
    <d v="2022-05-23T00:00:00"/>
    <n v="82"/>
    <n v="62.71"/>
    <n v="62.71"/>
    <n v="0"/>
    <s v="21/05/2022"/>
    <x v="9"/>
    <n v="5"/>
    <n v="23"/>
    <s v="05-23"/>
    <n v="0"/>
    <x v="1"/>
  </r>
  <r>
    <d v="2022-05-24T00:00:00"/>
    <n v="95"/>
    <n v="62.94"/>
    <n v="62.98"/>
    <n v="42.1"/>
    <s v="21/05/2022"/>
    <x v="9"/>
    <n v="5"/>
    <n v="24"/>
    <s v="05-24"/>
    <n v="0"/>
    <x v="1"/>
  </r>
  <r>
    <d v="2022-05-25T00:00:00"/>
    <n v="80"/>
    <n v="62.3"/>
    <n v="63.4"/>
    <n v="56.81"/>
    <s v="21/05/2022"/>
    <x v="9"/>
    <n v="5"/>
    <n v="25"/>
    <s v="05-25"/>
    <n v="0"/>
    <x v="1"/>
  </r>
  <r>
    <d v="2022-05-26T00:00:00"/>
    <n v="79"/>
    <n v="65.53"/>
    <n v="65.56"/>
    <n v="43.38"/>
    <s v="21/05/2022"/>
    <x v="9"/>
    <n v="5"/>
    <n v="26"/>
    <s v="05-26"/>
    <n v="0"/>
    <x v="1"/>
  </r>
  <r>
    <d v="2022-05-27T00:00:00"/>
    <n v="75"/>
    <n v="61.42"/>
    <n v="61.42"/>
    <n v="0"/>
    <s v="21/05/2022"/>
    <x v="9"/>
    <n v="5"/>
    <n v="27"/>
    <s v="05-27"/>
    <n v="0"/>
    <x v="1"/>
  </r>
  <r>
    <d v="2022-05-28T00:00:00"/>
    <n v="83"/>
    <n v="62.55"/>
    <n v="62.6"/>
    <n v="34.03"/>
    <s v="28/05/2022"/>
    <x v="9"/>
    <n v="5"/>
    <n v="28"/>
    <s v="05-28"/>
    <n v="0"/>
    <x v="1"/>
  </r>
  <r>
    <d v="2022-05-29T00:00:00"/>
    <n v="91"/>
    <n v="63.23"/>
    <n v="63.23"/>
    <n v="0"/>
    <s v="28/05/2022"/>
    <x v="9"/>
    <n v="5"/>
    <n v="29"/>
    <s v="05-29"/>
    <n v="0"/>
    <x v="1"/>
  </r>
  <r>
    <d v="2022-05-30T00:00:00"/>
    <n v="79"/>
    <n v="62.52"/>
    <n v="62.52"/>
    <n v="0"/>
    <s v="28/05/2022"/>
    <x v="9"/>
    <n v="5"/>
    <n v="30"/>
    <s v="05-30"/>
    <n v="0"/>
    <x v="1"/>
  </r>
  <r>
    <d v="2022-05-31T00:00:00"/>
    <n v="84"/>
    <n v="63.05"/>
    <n v="63.05"/>
    <n v="33.54"/>
    <s v="28/05/2022"/>
    <x v="9"/>
    <n v="5"/>
    <n v="31"/>
    <s v="05-31"/>
    <n v="0"/>
    <x v="1"/>
  </r>
  <r>
    <d v="2022-06-01T00:00:00"/>
    <n v="81"/>
    <n v="61.34"/>
    <n v="61.42"/>
    <n v="44.05"/>
    <s v="28/05/2022"/>
    <x v="9"/>
    <n v="6"/>
    <n v="1"/>
    <s v="06-01"/>
    <n v="0"/>
    <x v="1"/>
  </r>
  <r>
    <d v="2022-06-02T00:00:00"/>
    <n v="75"/>
    <n v="61.68"/>
    <n v="61.68"/>
    <n v="0"/>
    <s v="28/05/2022"/>
    <x v="9"/>
    <n v="6"/>
    <n v="2"/>
    <s v="06-02"/>
    <n v="0"/>
    <x v="1"/>
  </r>
  <r>
    <d v="2022-06-03T00:00:00"/>
    <n v="78"/>
    <n v="64.650000000000006"/>
    <n v="64.73"/>
    <n v="37.549999999999997"/>
    <s v="28/05/2022"/>
    <x v="9"/>
    <n v="6"/>
    <n v="3"/>
    <s v="06-03"/>
    <n v="0"/>
    <x v="1"/>
  </r>
  <r>
    <d v="2022-06-04T00:00:00"/>
    <n v="82"/>
    <n v="62.63"/>
    <n v="62.63"/>
    <n v="0"/>
    <s v="04/06/2022"/>
    <x v="9"/>
    <n v="6"/>
    <n v="4"/>
    <s v="06-04"/>
    <n v="0"/>
    <x v="1"/>
  </r>
  <r>
    <d v="2022-06-05T00:00:00"/>
    <n v="95"/>
    <n v="62.47"/>
    <n v="62.54"/>
    <n v="40.92"/>
    <s v="04/06/2022"/>
    <x v="9"/>
    <n v="6"/>
    <n v="5"/>
    <s v="06-05"/>
    <n v="0"/>
    <x v="1"/>
  </r>
  <r>
    <d v="2022-06-06T00:00:00"/>
    <n v="94"/>
    <n v="63.99"/>
    <n v="64.14"/>
    <n v="45.63"/>
    <s v="04/06/2022"/>
    <x v="9"/>
    <n v="6"/>
    <n v="6"/>
    <s v="06-06"/>
    <n v="0"/>
    <x v="1"/>
  </r>
  <r>
    <d v="2022-06-07T00:00:00"/>
    <n v="90"/>
    <n v="64.84"/>
    <n v="64.87"/>
    <n v="43.88"/>
    <s v="04/06/2022"/>
    <x v="9"/>
    <n v="6"/>
    <n v="7"/>
    <s v="06-07"/>
    <n v="0"/>
    <x v="1"/>
  </r>
  <r>
    <d v="2022-06-08T00:00:00"/>
    <n v="104"/>
    <n v="65.2"/>
    <n v="65.290000000000006"/>
    <n v="38.42"/>
    <s v="04/06/2022"/>
    <x v="9"/>
    <n v="6"/>
    <n v="8"/>
    <s v="06-08"/>
    <n v="0"/>
    <x v="1"/>
  </r>
  <r>
    <d v="2022-06-09T00:00:00"/>
    <n v="105"/>
    <n v="65.62"/>
    <n v="66"/>
    <n v="46.02"/>
    <s v="04/06/2022"/>
    <x v="9"/>
    <n v="6"/>
    <n v="9"/>
    <s v="06-09"/>
    <n v="0"/>
    <x v="1"/>
  </r>
  <r>
    <d v="2022-06-10T00:00:00"/>
    <n v="95"/>
    <n v="63.74"/>
    <n v="63.85"/>
    <n v="38.979999999999997"/>
    <s v="04/06/2022"/>
    <x v="9"/>
    <n v="6"/>
    <n v="10"/>
    <s v="06-10"/>
    <n v="0"/>
    <x v="1"/>
  </r>
  <r>
    <d v="2022-06-11T00:00:00"/>
    <n v="88"/>
    <n v="62.53"/>
    <n v="62.55"/>
    <n v="38.619999999999997"/>
    <s v="11/06/2022"/>
    <x v="9"/>
    <n v="6"/>
    <n v="11"/>
    <s v="06-11"/>
    <n v="0"/>
    <x v="1"/>
  </r>
  <r>
    <d v="2022-06-12T00:00:00"/>
    <n v="93"/>
    <n v="62.29"/>
    <n v="62.29"/>
    <n v="26.54"/>
    <s v="11/06/2022"/>
    <x v="9"/>
    <n v="6"/>
    <n v="12"/>
    <s v="06-12"/>
    <n v="0"/>
    <x v="1"/>
  </r>
  <r>
    <d v="2022-06-13T00:00:00"/>
    <n v="109"/>
    <n v="65.78"/>
    <n v="65.78"/>
    <n v="36.43"/>
    <s v="11/06/2022"/>
    <x v="9"/>
    <n v="6"/>
    <n v="13"/>
    <s v="06-13"/>
    <n v="0"/>
    <x v="1"/>
  </r>
  <r>
    <d v="2022-06-14T00:00:00"/>
    <n v="87"/>
    <n v="63.51"/>
    <n v="63.52"/>
    <n v="38.770000000000003"/>
    <s v="11/06/2022"/>
    <x v="9"/>
    <n v="6"/>
    <n v="14"/>
    <s v="06-14"/>
    <n v="0"/>
    <x v="1"/>
  </r>
  <r>
    <d v="2022-06-15T00:00:00"/>
    <n v="96"/>
    <n v="63.41"/>
    <n v="65.47"/>
    <n v="61.23"/>
    <s v="11/06/2022"/>
    <x v="9"/>
    <n v="6"/>
    <n v="15"/>
    <s v="06-15"/>
    <n v="0"/>
    <x v="1"/>
  </r>
  <r>
    <d v="2022-06-16T00:00:00"/>
    <n v="75"/>
    <n v="62.17"/>
    <n v="62.21"/>
    <n v="31.64"/>
    <s v="11/06/2022"/>
    <x v="9"/>
    <n v="6"/>
    <n v="16"/>
    <s v="06-16"/>
    <n v="0"/>
    <x v="1"/>
  </r>
  <r>
    <d v="2022-06-17T00:00:00"/>
    <n v="94"/>
    <n v="63.87"/>
    <n v="64.36"/>
    <n v="45.64"/>
    <s v="11/06/2022"/>
    <x v="9"/>
    <n v="6"/>
    <n v="17"/>
    <s v="06-17"/>
    <n v="0"/>
    <x v="1"/>
  </r>
  <r>
    <d v="2022-06-18T00:00:00"/>
    <n v="100"/>
    <n v="65.2"/>
    <n v="65.23"/>
    <n v="33.74"/>
    <s v="18/06/2022"/>
    <x v="9"/>
    <n v="6"/>
    <n v="18"/>
    <s v="06-18"/>
    <n v="0"/>
    <x v="1"/>
  </r>
  <r>
    <d v="2022-06-19T00:00:00"/>
    <n v="108"/>
    <n v="63.55"/>
    <n v="63.64"/>
    <n v="44.28"/>
    <s v="18/06/2022"/>
    <x v="9"/>
    <n v="6"/>
    <n v="19"/>
    <s v="06-19"/>
    <n v="0"/>
    <x v="1"/>
  </r>
  <r>
    <d v="2022-06-20T00:00:00"/>
    <n v="86"/>
    <n v="62.96"/>
    <n v="63.02"/>
    <n v="38.08"/>
    <s v="18/06/2022"/>
    <x v="9"/>
    <n v="6"/>
    <n v="20"/>
    <s v="06-20"/>
    <n v="0"/>
    <x v="1"/>
  </r>
  <r>
    <d v="2022-06-21T00:00:00"/>
    <n v="87"/>
    <n v="63.04"/>
    <n v="63.04"/>
    <n v="0"/>
    <s v="18/06/2022"/>
    <x v="9"/>
    <n v="6"/>
    <n v="21"/>
    <s v="06-21"/>
    <n v="0"/>
    <x v="1"/>
  </r>
  <r>
    <d v="2022-06-22T00:00:00"/>
    <n v="94"/>
    <n v="64.52"/>
    <n v="64.56"/>
    <n v="44.26"/>
    <s v="18/06/2022"/>
    <x v="9"/>
    <n v="6"/>
    <n v="22"/>
    <s v="06-22"/>
    <n v="0"/>
    <x v="1"/>
  </r>
  <r>
    <d v="2022-06-23T00:00:00"/>
    <n v="86"/>
    <n v="62.98"/>
    <n v="65.599999999999994"/>
    <n v="56.56"/>
    <s v="18/06/2022"/>
    <x v="9"/>
    <n v="6"/>
    <n v="23"/>
    <s v="06-23"/>
    <n v="0"/>
    <x v="1"/>
  </r>
  <r>
    <d v="2022-06-24T00:00:00"/>
    <n v="85"/>
    <n v="65.569999999999993"/>
    <n v="66.23"/>
    <n v="54.32"/>
    <s v="18/06/2022"/>
    <x v="9"/>
    <n v="6"/>
    <n v="24"/>
    <s v="06-24"/>
    <n v="0"/>
    <x v="1"/>
  </r>
  <r>
    <d v="2022-06-25T00:00:00"/>
    <n v="91"/>
    <n v="64.95"/>
    <n v="65.81"/>
    <n v="50.56"/>
    <s v="25/06/2022"/>
    <x v="9"/>
    <n v="6"/>
    <n v="25"/>
    <s v="06-25"/>
    <n v="0"/>
    <x v="1"/>
  </r>
  <r>
    <d v="2022-06-26T00:00:00"/>
    <n v="87"/>
    <n v="62.24"/>
    <n v="62.25"/>
    <n v="38.07"/>
    <s v="25/06/2022"/>
    <x v="9"/>
    <n v="6"/>
    <n v="26"/>
    <s v="06-26"/>
    <n v="0"/>
    <x v="1"/>
  </r>
  <r>
    <d v="2022-06-27T00:00:00"/>
    <n v="91"/>
    <n v="62.8"/>
    <n v="62.86"/>
    <n v="43.65"/>
    <s v="25/06/2022"/>
    <x v="9"/>
    <n v="6"/>
    <n v="27"/>
    <s v="06-27"/>
    <n v="0"/>
    <x v="1"/>
  </r>
  <r>
    <d v="2022-06-28T00:00:00"/>
    <n v="83"/>
    <n v="62.42"/>
    <n v="62.47"/>
    <n v="43.66"/>
    <s v="25/06/2022"/>
    <x v="9"/>
    <n v="6"/>
    <n v="28"/>
    <s v="06-28"/>
    <n v="0"/>
    <x v="1"/>
  </r>
  <r>
    <d v="2022-06-29T00:00:00"/>
    <n v="117"/>
    <n v="68.19"/>
    <n v="68.2"/>
    <n v="40.549999999999997"/>
    <s v="25/06/2022"/>
    <x v="9"/>
    <n v="6"/>
    <n v="29"/>
    <s v="06-29"/>
    <n v="0"/>
    <x v="1"/>
  </r>
  <r>
    <d v="2022-06-30T00:00:00"/>
    <n v="85"/>
    <n v="62.23"/>
    <n v="65.39"/>
    <n v="53.89"/>
    <s v="25/06/2022"/>
    <x v="9"/>
    <n v="6"/>
    <n v="30"/>
    <s v="06-30"/>
    <n v="0"/>
    <x v="1"/>
  </r>
  <r>
    <d v="2022-07-01T00:00:00"/>
    <n v="96"/>
    <n v="65.41"/>
    <n v="66.06"/>
    <n v="53"/>
    <s v="25/06/2022"/>
    <x v="9"/>
    <n v="7"/>
    <n v="1"/>
    <s v="07-01"/>
    <n v="0"/>
    <x v="1"/>
  </r>
  <r>
    <d v="2022-07-02T00:00:00"/>
    <n v="89"/>
    <n v="63.31"/>
    <n v="63.53"/>
    <n v="50.2"/>
    <s v="02/07/2022"/>
    <x v="9"/>
    <n v="7"/>
    <n v="2"/>
    <s v="07-02"/>
    <n v="0"/>
    <x v="1"/>
  </r>
  <r>
    <d v="2022-07-03T00:00:00"/>
    <n v="90"/>
    <n v="63.06"/>
    <n v="63.25"/>
    <n v="49.39"/>
    <s v="02/07/2022"/>
    <x v="9"/>
    <n v="7"/>
    <n v="3"/>
    <s v="07-03"/>
    <n v="0"/>
    <x v="1"/>
  </r>
  <r>
    <d v="2022-07-04T00:00:00"/>
    <n v="100"/>
    <n v="65.930000000000007"/>
    <n v="66"/>
    <n v="48.09"/>
    <s v="02/07/2022"/>
    <x v="9"/>
    <n v="7"/>
    <n v="4"/>
    <s v="07-04"/>
    <n v="0"/>
    <x v="1"/>
  </r>
  <r>
    <d v="2022-07-05T00:00:00"/>
    <n v="95"/>
    <n v="63.66"/>
    <n v="63.74"/>
    <n v="46.39"/>
    <s v="02/07/2022"/>
    <x v="9"/>
    <n v="7"/>
    <n v="5"/>
    <s v="07-05"/>
    <n v="0"/>
    <x v="1"/>
  </r>
  <r>
    <d v="2022-07-06T00:00:00"/>
    <n v="101"/>
    <n v="62.4"/>
    <n v="63.36"/>
    <n v="54.79"/>
    <s v="02/07/2022"/>
    <x v="9"/>
    <n v="7"/>
    <n v="6"/>
    <s v="07-06"/>
    <n v="0"/>
    <x v="1"/>
  </r>
  <r>
    <d v="2022-07-07T00:00:00"/>
    <n v="91"/>
    <n v="62.5"/>
    <n v="62.92"/>
    <n v="52.55"/>
    <s v="02/07/2022"/>
    <x v="9"/>
    <n v="7"/>
    <n v="7"/>
    <s v="07-07"/>
    <n v="0"/>
    <x v="1"/>
  </r>
  <r>
    <d v="2022-07-08T00:00:00"/>
    <n v="94"/>
    <n v="63.07"/>
    <n v="63.08"/>
    <n v="37.299999999999997"/>
    <s v="02/07/2022"/>
    <x v="9"/>
    <n v="7"/>
    <n v="8"/>
    <s v="07-08"/>
    <n v="0"/>
    <x v="1"/>
  </r>
  <r>
    <d v="2022-07-09T00:00:00"/>
    <n v="87"/>
    <n v="62.12"/>
    <n v="62.15"/>
    <n v="39.24"/>
    <s v="09/07/2022"/>
    <x v="9"/>
    <n v="7"/>
    <n v="9"/>
    <s v="07-09"/>
    <n v="0"/>
    <x v="1"/>
  </r>
  <r>
    <d v="2022-07-10T00:00:00"/>
    <n v="96"/>
    <n v="64.28"/>
    <n v="64.28"/>
    <n v="0"/>
    <s v="09/07/2022"/>
    <x v="9"/>
    <n v="7"/>
    <n v="10"/>
    <s v="07-10"/>
    <n v="0"/>
    <x v="1"/>
  </r>
  <r>
    <d v="2022-07-11T00:00:00"/>
    <n v="103"/>
    <n v="64.739999999999995"/>
    <n v="64.739999999999995"/>
    <n v="0"/>
    <s v="09/07/2022"/>
    <x v="9"/>
    <n v="7"/>
    <n v="11"/>
    <s v="07-11"/>
    <n v="0"/>
    <x v="1"/>
  </r>
  <r>
    <d v="2022-07-12T00:00:00"/>
    <n v="96"/>
    <n v="64.650000000000006"/>
    <n v="64.709999999999994"/>
    <n v="45.93"/>
    <s v="09/07/2022"/>
    <x v="9"/>
    <n v="7"/>
    <n v="12"/>
    <s v="07-12"/>
    <n v="0"/>
    <x v="1"/>
  </r>
  <r>
    <d v="2022-07-13T00:00:00"/>
    <n v="97"/>
    <n v="62.4"/>
    <n v="62.5"/>
    <n v="46.05"/>
    <s v="09/07/2022"/>
    <x v="9"/>
    <n v="7"/>
    <n v="13"/>
    <s v="07-13"/>
    <n v="0"/>
    <x v="1"/>
  </r>
  <r>
    <d v="2022-07-14T00:00:00"/>
    <n v="84"/>
    <n v="61.73"/>
    <n v="61.82"/>
    <n v="35.85"/>
    <s v="09/07/2022"/>
    <x v="9"/>
    <n v="7"/>
    <n v="14"/>
    <s v="07-14"/>
    <n v="0"/>
    <x v="1"/>
  </r>
  <r>
    <d v="2022-07-15T00:00:00"/>
    <n v="99"/>
    <n v="65.650000000000006"/>
    <n v="65.7"/>
    <n v="45.93"/>
    <s v="09/07/2022"/>
    <x v="9"/>
    <n v="7"/>
    <n v="15"/>
    <s v="07-15"/>
    <n v="0"/>
    <x v="1"/>
  </r>
  <r>
    <d v="2022-07-16T00:00:00"/>
    <n v="88"/>
    <n v="62.78"/>
    <n v="63.08"/>
    <n v="51.3"/>
    <s v="16/07/2022"/>
    <x v="9"/>
    <n v="7"/>
    <n v="16"/>
    <s v="07-16"/>
    <n v="0"/>
    <x v="1"/>
  </r>
  <r>
    <d v="2022-07-17T00:00:00"/>
    <n v="66"/>
    <n v="61.85"/>
    <n v="61.88"/>
    <n v="40.18"/>
    <s v="16/07/2022"/>
    <x v="9"/>
    <n v="7"/>
    <n v="17"/>
    <s v="07-17"/>
    <n v="0"/>
    <x v="1"/>
  </r>
  <r>
    <d v="2022-07-18T00:00:00"/>
    <n v="105"/>
    <n v="62.29"/>
    <n v="62.36"/>
    <n v="44.73"/>
    <s v="16/07/2022"/>
    <x v="9"/>
    <n v="7"/>
    <n v="18"/>
    <s v="07-18"/>
    <n v="0"/>
    <x v="1"/>
  </r>
  <r>
    <d v="2022-07-19T00:00:00"/>
    <n v="85"/>
    <n v="61.7"/>
    <n v="61.7"/>
    <n v="0"/>
    <s v="16/07/2022"/>
    <x v="9"/>
    <n v="7"/>
    <n v="19"/>
    <s v="07-19"/>
    <n v="0"/>
    <x v="1"/>
  </r>
  <r>
    <d v="2022-07-20T00:00:00"/>
    <n v="91"/>
    <n v="62.3"/>
    <n v="62.3"/>
    <n v="29.64"/>
    <s v="16/07/2022"/>
    <x v="9"/>
    <n v="7"/>
    <n v="20"/>
    <s v="07-20"/>
    <n v="0"/>
    <x v="1"/>
  </r>
  <r>
    <d v="2022-07-21T00:00:00"/>
    <n v="74"/>
    <n v="61.04"/>
    <n v="61.54"/>
    <n v="51.92"/>
    <s v="16/07/2022"/>
    <x v="9"/>
    <n v="7"/>
    <n v="21"/>
    <s v="07-21"/>
    <n v="0"/>
    <x v="1"/>
  </r>
  <r>
    <d v="2022-07-22T00:00:00"/>
    <n v="104"/>
    <n v="65.11"/>
    <n v="65.12"/>
    <n v="38.619999999999997"/>
    <s v="16/07/2022"/>
    <x v="9"/>
    <n v="7"/>
    <n v="22"/>
    <s v="07-22"/>
    <n v="0"/>
    <x v="1"/>
  </r>
  <r>
    <d v="2022-07-23T00:00:00"/>
    <n v="88"/>
    <n v="64.42"/>
    <n v="64.430000000000007"/>
    <n v="38.24"/>
    <s v="23/07/2022"/>
    <x v="9"/>
    <n v="7"/>
    <n v="23"/>
    <s v="07-23"/>
    <n v="0"/>
    <x v="1"/>
  </r>
  <r>
    <d v="2022-07-24T00:00:00"/>
    <n v="88"/>
    <n v="62.7"/>
    <n v="62.71"/>
    <n v="38.04"/>
    <s v="23/07/2022"/>
    <x v="9"/>
    <n v="7"/>
    <n v="24"/>
    <s v="07-24"/>
    <n v="0"/>
    <x v="1"/>
  </r>
  <r>
    <d v="2022-07-25T00:00:00"/>
    <n v="84"/>
    <n v="64.06"/>
    <n v="65.180000000000007"/>
    <n v="58.74"/>
    <s v="23/07/2022"/>
    <x v="9"/>
    <n v="7"/>
    <n v="25"/>
    <s v="07-25"/>
    <n v="0"/>
    <x v="1"/>
  </r>
  <r>
    <d v="2022-07-26T00:00:00"/>
    <n v="110"/>
    <n v="67.59"/>
    <n v="67.63"/>
    <n v="47.61"/>
    <s v="23/07/2022"/>
    <x v="9"/>
    <n v="7"/>
    <n v="26"/>
    <s v="07-26"/>
    <n v="0"/>
    <x v="1"/>
  </r>
  <r>
    <d v="2022-07-27T00:00:00"/>
    <n v="87"/>
    <n v="63.18"/>
    <n v="63.18"/>
    <n v="0"/>
    <s v="23/07/2022"/>
    <x v="9"/>
    <n v="7"/>
    <n v="27"/>
    <s v="07-27"/>
    <n v="0"/>
    <x v="1"/>
  </r>
  <r>
    <d v="2022-07-28T00:00:00"/>
    <n v="84"/>
    <n v="62.68"/>
    <n v="62.71"/>
    <n v="41.03"/>
    <s v="23/07/2022"/>
    <x v="9"/>
    <n v="7"/>
    <n v="28"/>
    <s v="07-28"/>
    <n v="0"/>
    <x v="1"/>
  </r>
  <r>
    <d v="2022-07-29T00:00:00"/>
    <n v="105"/>
    <n v="65.91"/>
    <n v="66.010000000000005"/>
    <n v="49.64"/>
    <s v="23/07/2022"/>
    <x v="9"/>
    <n v="7"/>
    <n v="29"/>
    <s v="07-29"/>
    <n v="0"/>
    <x v="1"/>
  </r>
  <r>
    <d v="2022-07-30T00:00:00"/>
    <n v="104"/>
    <n v="67.64"/>
    <n v="67.849999999999994"/>
    <n v="45.45"/>
    <s v="30/07/2022"/>
    <x v="9"/>
    <n v="7"/>
    <n v="30"/>
    <s v="07-30"/>
    <n v="0"/>
    <x v="1"/>
  </r>
  <r>
    <d v="2022-07-31T00:00:00"/>
    <n v="93"/>
    <n v="63.75"/>
    <n v="63.76"/>
    <n v="39.299999999999997"/>
    <s v="30/07/2022"/>
    <x v="9"/>
    <n v="7"/>
    <n v="31"/>
    <s v="07-31"/>
    <n v="0"/>
    <x v="1"/>
  </r>
  <r>
    <d v="2022-08-01T00:00:00"/>
    <n v="90"/>
    <n v="62.82"/>
    <n v="62.83"/>
    <n v="33.47"/>
    <s v="30/07/2022"/>
    <x v="9"/>
    <n v="8"/>
    <n v="1"/>
    <s v="08-01"/>
    <n v="0"/>
    <x v="1"/>
  </r>
  <r>
    <d v="2022-08-02T00:00:00"/>
    <n v="92"/>
    <n v="63.89"/>
    <n v="63.98"/>
    <n v="46.94"/>
    <s v="30/07/2022"/>
    <x v="9"/>
    <n v="8"/>
    <n v="2"/>
    <s v="08-02"/>
    <n v="0"/>
    <x v="1"/>
  </r>
  <r>
    <d v="2022-08-03T00:00:00"/>
    <n v="87"/>
    <n v="62.74"/>
    <n v="62.75"/>
    <n v="36.4"/>
    <s v="30/07/2022"/>
    <x v="9"/>
    <n v="8"/>
    <n v="3"/>
    <s v="08-03"/>
    <n v="0"/>
    <x v="1"/>
  </r>
  <r>
    <d v="2022-08-04T00:00:00"/>
    <n v="87"/>
    <n v="62.37"/>
    <n v="62.38"/>
    <n v="36.200000000000003"/>
    <s v="30/07/2022"/>
    <x v="9"/>
    <n v="8"/>
    <n v="4"/>
    <s v="08-04"/>
    <n v="0"/>
    <x v="1"/>
  </r>
  <r>
    <d v="2022-08-05T00:00:00"/>
    <n v="88"/>
    <n v="63.38"/>
    <n v="63.39"/>
    <n v="38.090000000000003"/>
    <s v="30/07/2022"/>
    <x v="9"/>
    <n v="8"/>
    <n v="5"/>
    <s v="08-05"/>
    <n v="0"/>
    <x v="1"/>
  </r>
  <r>
    <d v="2022-08-06T00:00:00"/>
    <n v="101"/>
    <n v="64.599999999999994"/>
    <n v="64.61"/>
    <n v="40.25"/>
    <s v="06/08/2022"/>
    <x v="9"/>
    <n v="8"/>
    <n v="6"/>
    <s v="08-06"/>
    <n v="0"/>
    <x v="1"/>
  </r>
  <r>
    <d v="2022-08-07T00:00:00"/>
    <n v="96"/>
    <n v="64.180000000000007"/>
    <n v="64.2"/>
    <n v="40.840000000000003"/>
    <s v="06/08/2022"/>
    <x v="9"/>
    <n v="8"/>
    <n v="7"/>
    <s v="08-07"/>
    <n v="0"/>
    <x v="1"/>
  </r>
  <r>
    <d v="2022-08-08T00:00:00"/>
    <n v="96"/>
    <n v="63.84"/>
    <n v="64.06"/>
    <n v="50.9"/>
    <s v="06/08/2022"/>
    <x v="9"/>
    <n v="8"/>
    <n v="8"/>
    <s v="08-08"/>
    <n v="0"/>
    <x v="1"/>
  </r>
  <r>
    <d v="2022-08-09T00:00:00"/>
    <n v="73"/>
    <n v="62.41"/>
    <n v="62.44"/>
    <n v="40.93"/>
    <s v="06/08/2022"/>
    <x v="9"/>
    <n v="8"/>
    <n v="9"/>
    <s v="08-09"/>
    <n v="0"/>
    <x v="1"/>
  </r>
  <r>
    <d v="2022-08-10T00:00:00"/>
    <n v="83"/>
    <n v="62.86"/>
    <n v="63.1"/>
    <n v="50.39"/>
    <s v="06/08/2022"/>
    <x v="9"/>
    <n v="8"/>
    <n v="10"/>
    <s v="08-10"/>
    <n v="0"/>
    <x v="1"/>
  </r>
  <r>
    <d v="2022-08-11T00:00:00"/>
    <n v="83"/>
    <n v="63.56"/>
    <n v="63.56"/>
    <n v="32.049999999999997"/>
    <s v="06/08/2022"/>
    <x v="9"/>
    <n v="8"/>
    <n v="11"/>
    <s v="08-11"/>
    <n v="0"/>
    <x v="1"/>
  </r>
  <r>
    <d v="2022-08-12T00:00:00"/>
    <n v="92"/>
    <n v="63.41"/>
    <n v="63.41"/>
    <n v="27.64"/>
    <s v="06/08/2022"/>
    <x v="9"/>
    <n v="8"/>
    <n v="12"/>
    <s v="08-12"/>
    <n v="0"/>
    <x v="1"/>
  </r>
  <r>
    <d v="2022-08-13T00:00:00"/>
    <n v="94"/>
    <n v="63.88"/>
    <n v="63.89"/>
    <n v="39.26"/>
    <s v="13/08/2022"/>
    <x v="9"/>
    <n v="8"/>
    <n v="13"/>
    <s v="08-13"/>
    <n v="0"/>
    <x v="1"/>
  </r>
  <r>
    <d v="2022-08-14T00:00:00"/>
    <n v="89"/>
    <n v="62.52"/>
    <n v="62.53"/>
    <n v="34.96"/>
    <s v="13/08/2022"/>
    <x v="9"/>
    <n v="8"/>
    <n v="14"/>
    <s v="08-14"/>
    <n v="0"/>
    <x v="1"/>
  </r>
  <r>
    <d v="2022-08-15T00:00:00"/>
    <n v="81"/>
    <n v="62.15"/>
    <n v="62.21"/>
    <n v="43.7"/>
    <s v="13/08/2022"/>
    <x v="9"/>
    <n v="8"/>
    <n v="15"/>
    <s v="08-15"/>
    <n v="0"/>
    <x v="1"/>
  </r>
  <r>
    <d v="2022-08-16T00:00:00"/>
    <n v="79"/>
    <n v="65.03"/>
    <n v="65.05"/>
    <n v="35.020000000000003"/>
    <s v="13/08/2022"/>
    <x v="9"/>
    <n v="8"/>
    <n v="16"/>
    <s v="08-16"/>
    <n v="0"/>
    <x v="1"/>
  </r>
  <r>
    <d v="2022-08-17T00:00:00"/>
    <n v="90"/>
    <n v="65.099999999999994"/>
    <n v="65.23"/>
    <n v="49.96"/>
    <s v="13/08/2022"/>
    <x v="9"/>
    <n v="8"/>
    <n v="17"/>
    <s v="08-17"/>
    <n v="0"/>
    <x v="1"/>
  </r>
  <r>
    <d v="2022-08-18T00:00:00"/>
    <n v="99"/>
    <n v="66.55"/>
    <n v="66.58"/>
    <n v="41.54"/>
    <s v="13/08/2022"/>
    <x v="9"/>
    <n v="8"/>
    <n v="18"/>
    <s v="08-18"/>
    <n v="0"/>
    <x v="1"/>
  </r>
  <r>
    <d v="2022-08-19T00:00:00"/>
    <m/>
    <m/>
    <m/>
    <m/>
    <s v="13/08/2022"/>
    <x v="9"/>
    <n v="8"/>
    <n v="19"/>
    <s v="08-19"/>
    <s v="Null"/>
    <x v="2"/>
  </r>
  <r>
    <d v="2022-08-20T00:00:00"/>
    <n v="89"/>
    <n v="63.33"/>
    <n v="64.47"/>
    <n v="52.35"/>
    <s v="20/08/2022"/>
    <x v="9"/>
    <n v="8"/>
    <n v="20"/>
    <s v="08-20"/>
    <n v="0"/>
    <x v="1"/>
  </r>
  <r>
    <d v="2022-08-21T00:00:00"/>
    <n v="87"/>
    <n v="62.67"/>
    <n v="62.68"/>
    <n v="36.17"/>
    <s v="20/08/2022"/>
    <x v="9"/>
    <n v="8"/>
    <n v="21"/>
    <s v="08-21"/>
    <n v="0"/>
    <x v="1"/>
  </r>
  <r>
    <d v="2022-08-22T00:00:00"/>
    <n v="90"/>
    <n v="62.65"/>
    <n v="62.67"/>
    <n v="38.409999999999997"/>
    <s v="20/08/2022"/>
    <x v="9"/>
    <n v="8"/>
    <n v="22"/>
    <s v="08-22"/>
    <n v="0"/>
    <x v="1"/>
  </r>
  <r>
    <d v="2022-08-23T00:00:00"/>
    <n v="83"/>
    <n v="61.86"/>
    <n v="61.91"/>
    <n v="42.51"/>
    <s v="20/08/2022"/>
    <x v="9"/>
    <n v="8"/>
    <n v="23"/>
    <s v="08-23"/>
    <n v="0"/>
    <x v="1"/>
  </r>
  <r>
    <d v="2022-08-24T00:00:00"/>
    <n v="91"/>
    <n v="64.52"/>
    <n v="64.53"/>
    <n v="39.380000000000003"/>
    <s v="20/08/2022"/>
    <x v="9"/>
    <n v="8"/>
    <n v="24"/>
    <s v="08-24"/>
    <n v="0"/>
    <x v="1"/>
  </r>
  <r>
    <d v="2022-08-25T00:00:00"/>
    <n v="76"/>
    <n v="61.97"/>
    <n v="61.97"/>
    <n v="28.94"/>
    <s v="20/08/2022"/>
    <x v="9"/>
    <n v="8"/>
    <n v="25"/>
    <s v="08-25"/>
    <n v="0"/>
    <x v="1"/>
  </r>
  <r>
    <d v="2022-08-26T00:00:00"/>
    <n v="95"/>
    <n v="65.099999999999994"/>
    <n v="65.099999999999994"/>
    <n v="34.54"/>
    <s v="20/08/2022"/>
    <x v="9"/>
    <n v="8"/>
    <n v="26"/>
    <s v="08-26"/>
    <n v="0"/>
    <x v="1"/>
  </r>
  <r>
    <d v="2022-08-27T00:00:00"/>
    <n v="91"/>
    <n v="64.08"/>
    <n v="64.2"/>
    <n v="39.79"/>
    <s v="27/08/2022"/>
    <x v="9"/>
    <n v="8"/>
    <n v="27"/>
    <s v="08-27"/>
    <n v="0"/>
    <x v="1"/>
  </r>
  <r>
    <d v="2022-08-28T00:00:00"/>
    <n v="88"/>
    <n v="63.27"/>
    <n v="63.27"/>
    <n v="27.64"/>
    <s v="27/08/2022"/>
    <x v="9"/>
    <n v="8"/>
    <n v="28"/>
    <s v="08-28"/>
    <n v="0"/>
    <x v="1"/>
  </r>
  <r>
    <d v="2022-08-29T00:00:00"/>
    <n v="96"/>
    <n v="63.88"/>
    <n v="63.92"/>
    <n v="43.22"/>
    <s v="27/08/2022"/>
    <x v="9"/>
    <n v="8"/>
    <n v="29"/>
    <s v="08-29"/>
    <n v="0"/>
    <x v="1"/>
  </r>
  <r>
    <d v="2022-08-30T00:00:00"/>
    <n v="92"/>
    <n v="65.08"/>
    <n v="65.12"/>
    <n v="44.95"/>
    <s v="27/08/2022"/>
    <x v="9"/>
    <n v="8"/>
    <n v="30"/>
    <s v="08-30"/>
    <n v="0"/>
    <x v="1"/>
  </r>
  <r>
    <d v="2022-08-31T00:00:00"/>
    <n v="94"/>
    <n v="63.02"/>
    <n v="63.04"/>
    <n v="39.32"/>
    <s v="27/08/2022"/>
    <x v="9"/>
    <n v="8"/>
    <n v="31"/>
    <s v="08-31"/>
    <n v="0"/>
    <x v="1"/>
  </r>
  <r>
    <d v="2022-09-01T00:00:00"/>
    <n v="86"/>
    <n v="62.4"/>
    <n v="62.44"/>
    <n v="42.94"/>
    <s v="27/08/2022"/>
    <x v="9"/>
    <n v="9"/>
    <n v="1"/>
    <s v="09-01"/>
    <n v="0"/>
    <x v="1"/>
  </r>
  <r>
    <d v="2022-09-02T00:00:00"/>
    <n v="101"/>
    <n v="64.97"/>
    <n v="64.98"/>
    <n v="36.369999999999997"/>
    <s v="27/08/2022"/>
    <x v="9"/>
    <n v="9"/>
    <n v="2"/>
    <s v="09-02"/>
    <n v="0"/>
    <x v="1"/>
  </r>
  <r>
    <d v="2022-09-03T00:00:00"/>
    <n v="90"/>
    <n v="63.26"/>
    <n v="63.26"/>
    <n v="0"/>
    <s v="03/09/2022"/>
    <x v="9"/>
    <n v="9"/>
    <n v="3"/>
    <s v="09-03"/>
    <n v="0"/>
    <x v="1"/>
  </r>
  <r>
    <d v="2022-09-04T00:00:00"/>
    <n v="93"/>
    <n v="63.55"/>
    <n v="63.55"/>
    <n v="0"/>
    <s v="03/09/2022"/>
    <x v="9"/>
    <n v="9"/>
    <n v="4"/>
    <s v="09-04"/>
    <n v="0"/>
    <x v="1"/>
  </r>
  <r>
    <d v="2022-09-05T00:00:00"/>
    <n v="104"/>
    <n v="64.900000000000006"/>
    <n v="64.97"/>
    <n v="46.87"/>
    <s v="03/09/2022"/>
    <x v="9"/>
    <n v="9"/>
    <n v="5"/>
    <s v="09-05"/>
    <n v="0"/>
    <x v="1"/>
  </r>
  <r>
    <d v="2022-09-06T00:00:00"/>
    <n v="77"/>
    <n v="62.33"/>
    <n v="62.34"/>
    <n v="32.74"/>
    <s v="03/09/2022"/>
    <x v="9"/>
    <n v="9"/>
    <n v="6"/>
    <s v="09-06"/>
    <n v="0"/>
    <x v="1"/>
  </r>
  <r>
    <d v="2022-09-07T00:00:00"/>
    <n v="100"/>
    <n v="63.57"/>
    <n v="63.58"/>
    <n v="37.56"/>
    <s v="03/09/2022"/>
    <x v="9"/>
    <n v="9"/>
    <n v="7"/>
    <s v="09-07"/>
    <n v="0"/>
    <x v="1"/>
  </r>
  <r>
    <d v="2022-09-08T00:00:00"/>
    <n v="81"/>
    <n v="62.56"/>
    <n v="62.67"/>
    <n v="47"/>
    <s v="03/09/2022"/>
    <x v="9"/>
    <n v="9"/>
    <n v="8"/>
    <s v="09-08"/>
    <n v="0"/>
    <x v="1"/>
  </r>
  <r>
    <d v="2022-09-09T00:00:00"/>
    <n v="92"/>
    <n v="63.98"/>
    <n v="63.98"/>
    <n v="0"/>
    <s v="03/09/2022"/>
    <x v="9"/>
    <n v="9"/>
    <n v="9"/>
    <s v="09-09"/>
    <n v="0"/>
    <x v="1"/>
  </r>
  <r>
    <d v="2022-09-10T00:00:00"/>
    <n v="88"/>
    <n v="63.36"/>
    <n v="63.36"/>
    <n v="0"/>
    <s v="10/09/2022"/>
    <x v="9"/>
    <n v="9"/>
    <n v="10"/>
    <s v="09-10"/>
    <n v="0"/>
    <x v="1"/>
  </r>
  <r>
    <d v="2022-09-11T00:00:00"/>
    <n v="87"/>
    <n v="62.64"/>
    <n v="62.64"/>
    <n v="0"/>
    <s v="10/09/2022"/>
    <x v="9"/>
    <n v="9"/>
    <n v="11"/>
    <s v="09-11"/>
    <n v="0"/>
    <x v="1"/>
  </r>
  <r>
    <d v="2022-09-12T00:00:00"/>
    <n v="39"/>
    <n v="58.5"/>
    <n v="58.59"/>
    <n v="41.98"/>
    <s v="10/09/2022"/>
    <x v="9"/>
    <n v="9"/>
    <n v="12"/>
    <s v="09-12"/>
    <n v="1"/>
    <x v="1"/>
  </r>
  <r>
    <d v="2022-09-13T00:00:00"/>
    <n v="59"/>
    <n v="61.21"/>
    <n v="61.38"/>
    <n v="47.05"/>
    <s v="10/09/2022"/>
    <x v="9"/>
    <n v="9"/>
    <n v="13"/>
    <s v="09-13"/>
    <n v="1"/>
    <x v="1"/>
  </r>
  <r>
    <d v="2022-09-14T00:00:00"/>
    <n v="63"/>
    <n v="60.47"/>
    <n v="60.59"/>
    <n v="45.14"/>
    <s v="10/09/2022"/>
    <x v="9"/>
    <n v="9"/>
    <n v="14"/>
    <s v="09-14"/>
    <n v="0"/>
    <x v="1"/>
  </r>
  <r>
    <d v="2022-09-15T00:00:00"/>
    <n v="92"/>
    <n v="65.31"/>
    <n v="65.349999999999994"/>
    <n v="45.53"/>
    <s v="10/09/2022"/>
    <x v="9"/>
    <n v="9"/>
    <n v="15"/>
    <s v="09-15"/>
    <n v="0"/>
    <x v="1"/>
  </r>
  <r>
    <d v="2022-09-16T00:00:00"/>
    <n v="88"/>
    <n v="65.41"/>
    <n v="65.569999999999993"/>
    <n v="43.28"/>
    <s v="10/09/2022"/>
    <x v="9"/>
    <n v="9"/>
    <n v="16"/>
    <s v="09-16"/>
    <n v="0"/>
    <x v="1"/>
  </r>
  <r>
    <d v="2022-09-17T00:00:00"/>
    <n v="77"/>
    <n v="63.59"/>
    <n v="63.65"/>
    <n v="44.8"/>
    <s v="17/09/2022"/>
    <x v="9"/>
    <n v="9"/>
    <n v="17"/>
    <s v="09-17"/>
    <n v="0"/>
    <x v="1"/>
  </r>
  <r>
    <d v="2022-09-18T00:00:00"/>
    <n v="77"/>
    <n v="62.33"/>
    <n v="62.43"/>
    <n v="46.03"/>
    <s v="17/09/2022"/>
    <x v="9"/>
    <n v="9"/>
    <n v="18"/>
    <s v="09-18"/>
    <n v="0"/>
    <x v="1"/>
  </r>
  <r>
    <d v="2022-09-19T00:00:00"/>
    <n v="104"/>
    <n v="63.81"/>
    <n v="63.91"/>
    <n v="47.27"/>
    <s v="17/09/2022"/>
    <x v="9"/>
    <n v="9"/>
    <n v="19"/>
    <s v="09-19"/>
    <n v="0"/>
    <x v="1"/>
  </r>
  <r>
    <d v="2022-09-20T00:00:00"/>
    <n v="76"/>
    <n v="61.73"/>
    <n v="61.78"/>
    <n v="41.69"/>
    <s v="17/09/2022"/>
    <x v="9"/>
    <n v="9"/>
    <n v="20"/>
    <s v="09-20"/>
    <n v="0"/>
    <x v="1"/>
  </r>
  <r>
    <d v="2022-09-21T00:00:00"/>
    <n v="92"/>
    <n v="62.24"/>
    <n v="62.46"/>
    <n v="49.47"/>
    <s v="17/09/2022"/>
    <x v="9"/>
    <n v="9"/>
    <n v="21"/>
    <s v="09-21"/>
    <n v="0"/>
    <x v="1"/>
  </r>
  <r>
    <d v="2022-09-22T00:00:00"/>
    <n v="88"/>
    <n v="64.08"/>
    <n v="64.13"/>
    <n v="44.57"/>
    <s v="17/09/2022"/>
    <x v="9"/>
    <n v="9"/>
    <n v="22"/>
    <s v="09-22"/>
    <n v="0"/>
    <x v="1"/>
  </r>
  <r>
    <d v="2022-09-23T00:00:00"/>
    <n v="95"/>
    <n v="62.26"/>
    <n v="62.3"/>
    <n v="41.8"/>
    <s v="17/09/2022"/>
    <x v="9"/>
    <n v="9"/>
    <n v="23"/>
    <s v="09-23"/>
    <n v="0"/>
    <x v="1"/>
  </r>
  <r>
    <d v="2022-09-24T00:00:00"/>
    <n v="83"/>
    <n v="62.96"/>
    <n v="63.03"/>
    <n v="45.06"/>
    <s v="24/09/2022"/>
    <x v="9"/>
    <n v="9"/>
    <n v="24"/>
    <s v="09-24"/>
    <n v="0"/>
    <x v="1"/>
  </r>
  <r>
    <d v="2022-09-25T00:00:00"/>
    <n v="89"/>
    <n v="63.69"/>
    <n v="63.69"/>
    <n v="0"/>
    <s v="24/09/2022"/>
    <x v="9"/>
    <n v="9"/>
    <n v="25"/>
    <s v="09-25"/>
    <n v="0"/>
    <x v="1"/>
  </r>
  <r>
    <d v="2022-09-26T00:00:00"/>
    <n v="98"/>
    <n v="63.9"/>
    <n v="63.9"/>
    <n v="32.479999999999997"/>
    <s v="24/09/2022"/>
    <x v="9"/>
    <n v="9"/>
    <n v="26"/>
    <s v="09-26"/>
    <n v="0"/>
    <x v="1"/>
  </r>
  <r>
    <d v="2022-09-27T00:00:00"/>
    <n v="85"/>
    <n v="64.09"/>
    <n v="64.09"/>
    <n v="0"/>
    <s v="24/09/2022"/>
    <x v="9"/>
    <n v="9"/>
    <n v="27"/>
    <s v="09-27"/>
    <n v="0"/>
    <x v="1"/>
  </r>
  <r>
    <d v="2022-09-28T00:00:00"/>
    <n v="98"/>
    <n v="65.63"/>
    <n v="65.63"/>
    <n v="0"/>
    <s v="24/09/2022"/>
    <x v="9"/>
    <n v="9"/>
    <n v="28"/>
    <s v="09-28"/>
    <n v="0"/>
    <x v="1"/>
  </r>
  <r>
    <d v="2022-09-29T00:00:00"/>
    <n v="101"/>
    <n v="64.12"/>
    <n v="64.13"/>
    <n v="36.64"/>
    <s v="24/09/2022"/>
    <x v="9"/>
    <n v="9"/>
    <n v="29"/>
    <s v="09-29"/>
    <n v="0"/>
    <x v="1"/>
  </r>
  <r>
    <d v="2022-09-30T00:00:00"/>
    <n v="103"/>
    <n v="66.989999999999995"/>
    <n v="66.989999999999995"/>
    <n v="29.34"/>
    <s v="24/09/2022"/>
    <x v="9"/>
    <n v="9"/>
    <n v="30"/>
    <s v="09-30"/>
    <n v="0"/>
    <x v="1"/>
  </r>
  <r>
    <d v="2022-10-01T00:00:00"/>
    <n v="100"/>
    <n v="69.17"/>
    <n v="69.3"/>
    <n v="47.62"/>
    <s v="01/10/2022"/>
    <x v="9"/>
    <n v="10"/>
    <n v="1"/>
    <s v="10-01"/>
    <n v="0"/>
    <x v="1"/>
  </r>
  <r>
    <d v="2022-10-02T00:00:00"/>
    <n v="86"/>
    <n v="63.7"/>
    <n v="63.73"/>
    <n v="42.35"/>
    <s v="01/10/2022"/>
    <x v="9"/>
    <n v="10"/>
    <n v="2"/>
    <s v="10-02"/>
    <n v="0"/>
    <x v="1"/>
  </r>
  <r>
    <d v="2022-10-03T00:00:00"/>
    <n v="82"/>
    <n v="62.37"/>
    <n v="62.47"/>
    <n v="40.35"/>
    <s v="01/10/2022"/>
    <x v="9"/>
    <n v="10"/>
    <n v="3"/>
    <s v="10-03"/>
    <n v="0"/>
    <x v="1"/>
  </r>
  <r>
    <d v="2022-10-04T00:00:00"/>
    <n v="78"/>
    <n v="64.62"/>
    <n v="64.63"/>
    <n v="38.71"/>
    <s v="01/10/2022"/>
    <x v="9"/>
    <n v="10"/>
    <n v="4"/>
    <s v="10-04"/>
    <n v="0"/>
    <x v="1"/>
  </r>
  <r>
    <d v="2022-10-05T00:00:00"/>
    <n v="96"/>
    <n v="65.849999999999994"/>
    <n v="65.86"/>
    <n v="37.17"/>
    <s v="01/10/2022"/>
    <x v="9"/>
    <n v="10"/>
    <n v="5"/>
    <s v="10-05"/>
    <n v="0"/>
    <x v="1"/>
  </r>
  <r>
    <d v="2022-10-06T00:00:00"/>
    <n v="98"/>
    <n v="65.14"/>
    <n v="65.16"/>
    <n v="35.61"/>
    <s v="01/10/2022"/>
    <x v="9"/>
    <n v="10"/>
    <n v="6"/>
    <s v="10-06"/>
    <n v="0"/>
    <x v="1"/>
  </r>
  <r>
    <d v="2022-10-07T00:00:00"/>
    <n v="98"/>
    <n v="63.7"/>
    <n v="63.73"/>
    <n v="41.05"/>
    <s v="01/10/2022"/>
    <x v="9"/>
    <n v="10"/>
    <n v="7"/>
    <s v="10-07"/>
    <n v="0"/>
    <x v="1"/>
  </r>
  <r>
    <d v="2022-10-08T00:00:00"/>
    <n v="82"/>
    <n v="62.79"/>
    <n v="62.79"/>
    <n v="0"/>
    <s v="08/10/2022"/>
    <x v="9"/>
    <n v="10"/>
    <n v="8"/>
    <s v="10-08"/>
    <n v="0"/>
    <x v="1"/>
  </r>
  <r>
    <d v="2022-10-09T00:00:00"/>
    <n v="88"/>
    <n v="62.14"/>
    <n v="62.14"/>
    <n v="0"/>
    <s v="08/10/2022"/>
    <x v="9"/>
    <n v="10"/>
    <n v="9"/>
    <s v="10-09"/>
    <n v="0"/>
    <x v="1"/>
  </r>
  <r>
    <d v="2022-10-10T00:00:00"/>
    <n v="98"/>
    <n v="64.28"/>
    <n v="64.290000000000006"/>
    <n v="28.54"/>
    <s v="08/10/2022"/>
    <x v="9"/>
    <n v="10"/>
    <n v="10"/>
    <s v="10-10"/>
    <n v="0"/>
    <x v="1"/>
  </r>
  <r>
    <d v="2022-10-11T00:00:00"/>
    <n v="82"/>
    <n v="63.55"/>
    <n v="63.62"/>
    <n v="43.97"/>
    <s v="08/10/2022"/>
    <x v="9"/>
    <n v="10"/>
    <n v="11"/>
    <s v="10-11"/>
    <n v="0"/>
    <x v="1"/>
  </r>
  <r>
    <d v="2022-10-12T00:00:00"/>
    <n v="112"/>
    <n v="65.94"/>
    <n v="65.959999999999994"/>
    <n v="41.94"/>
    <s v="08/10/2022"/>
    <x v="9"/>
    <n v="10"/>
    <n v="12"/>
    <s v="10-12"/>
    <n v="0"/>
    <x v="1"/>
  </r>
  <r>
    <d v="2022-10-13T00:00:00"/>
    <n v="74"/>
    <n v="63.56"/>
    <n v="63.62"/>
    <n v="38.76"/>
    <s v="08/10/2022"/>
    <x v="9"/>
    <n v="10"/>
    <n v="13"/>
    <s v="10-13"/>
    <n v="0"/>
    <x v="1"/>
  </r>
  <r>
    <d v="2022-10-14T00:00:00"/>
    <n v="91"/>
    <n v="63.54"/>
    <n v="63.55"/>
    <n v="35.880000000000003"/>
    <s v="08/10/2022"/>
    <x v="9"/>
    <n v="10"/>
    <n v="14"/>
    <s v="10-14"/>
    <n v="0"/>
    <x v="1"/>
  </r>
  <r>
    <d v="2022-10-15T00:00:00"/>
    <n v="82"/>
    <n v="63.17"/>
    <n v="63.18"/>
    <n v="26.74"/>
    <s v="15/10/2022"/>
    <x v="9"/>
    <n v="10"/>
    <n v="15"/>
    <s v="10-15"/>
    <n v="0"/>
    <x v="1"/>
  </r>
  <r>
    <d v="2022-10-16T00:00:00"/>
    <n v="84"/>
    <n v="62.97"/>
    <n v="62.99"/>
    <n v="39.96"/>
    <s v="15/10/2022"/>
    <x v="9"/>
    <n v="10"/>
    <n v="16"/>
    <s v="10-16"/>
    <n v="0"/>
    <x v="1"/>
  </r>
  <r>
    <d v="2022-10-17T00:00:00"/>
    <n v="94"/>
    <n v="63.66"/>
    <n v="63.7"/>
    <n v="43.84"/>
    <s v="15/10/2022"/>
    <x v="9"/>
    <n v="10"/>
    <n v="17"/>
    <s v="10-17"/>
    <n v="0"/>
    <x v="1"/>
  </r>
  <r>
    <d v="2022-10-18T00:00:00"/>
    <n v="87"/>
    <n v="64.7"/>
    <n v="64.77"/>
    <n v="42.69"/>
    <s v="15/10/2022"/>
    <x v="9"/>
    <n v="10"/>
    <n v="18"/>
    <s v="10-18"/>
    <n v="0"/>
    <x v="1"/>
  </r>
  <r>
    <d v="2022-10-19T00:00:00"/>
    <n v="99"/>
    <n v="62.53"/>
    <n v="62.54"/>
    <n v="26.84"/>
    <s v="15/10/2022"/>
    <x v="9"/>
    <n v="10"/>
    <n v="19"/>
    <s v="10-19"/>
    <n v="0"/>
    <x v="1"/>
  </r>
  <r>
    <d v="2022-10-20T00:00:00"/>
    <n v="76"/>
    <n v="62.85"/>
    <n v="62.85"/>
    <n v="0"/>
    <s v="15/10/2022"/>
    <x v="9"/>
    <n v="10"/>
    <n v="20"/>
    <s v="10-20"/>
    <n v="0"/>
    <x v="1"/>
  </r>
  <r>
    <d v="2022-10-21T00:00:00"/>
    <n v="39"/>
    <n v="59.15"/>
    <n v="59.4"/>
    <n v="41.71"/>
    <s v="15/10/2022"/>
    <x v="9"/>
    <n v="10"/>
    <n v="21"/>
    <s v="10-21"/>
    <n v="1"/>
    <x v="1"/>
  </r>
  <r>
    <d v="2022-10-22T00:00:00"/>
    <n v="79"/>
    <n v="63.41"/>
    <n v="63.44"/>
    <n v="40.65"/>
    <s v="22/10/2022"/>
    <x v="9"/>
    <n v="10"/>
    <n v="22"/>
    <s v="10-22"/>
    <n v="0"/>
    <x v="1"/>
  </r>
  <r>
    <d v="2022-10-23T00:00:00"/>
    <n v="88"/>
    <n v="63.17"/>
    <n v="63.27"/>
    <n v="46.45"/>
    <s v="22/10/2022"/>
    <x v="9"/>
    <n v="10"/>
    <n v="23"/>
    <s v="10-23"/>
    <n v="0"/>
    <x v="1"/>
  </r>
  <r>
    <d v="2022-10-24T00:00:00"/>
    <n v="101"/>
    <n v="64.55"/>
    <n v="64.55"/>
    <n v="32.04"/>
    <s v="22/10/2022"/>
    <x v="9"/>
    <n v="10"/>
    <n v="24"/>
    <s v="10-24"/>
    <n v="0"/>
    <x v="1"/>
  </r>
  <r>
    <d v="2022-10-25T00:00:00"/>
    <n v="76"/>
    <n v="62.76"/>
    <n v="62.79"/>
    <n v="41.35"/>
    <s v="22/10/2022"/>
    <x v="9"/>
    <n v="10"/>
    <n v="25"/>
    <s v="10-25"/>
    <n v="0"/>
    <x v="1"/>
  </r>
  <r>
    <d v="2022-10-26T00:00:00"/>
    <n v="91"/>
    <n v="65.599999999999994"/>
    <n v="65.63"/>
    <n v="43.79"/>
    <s v="22/10/2022"/>
    <x v="9"/>
    <n v="10"/>
    <n v="26"/>
    <s v="10-26"/>
    <n v="0"/>
    <x v="1"/>
  </r>
  <r>
    <d v="2022-10-27T00:00:00"/>
    <n v="74"/>
    <n v="62.74"/>
    <n v="62.79"/>
    <n v="43.22"/>
    <s v="22/10/2022"/>
    <x v="9"/>
    <n v="10"/>
    <n v="27"/>
    <s v="10-27"/>
    <n v="0"/>
    <x v="1"/>
  </r>
  <r>
    <d v="2022-10-28T00:00:00"/>
    <n v="86"/>
    <n v="63.39"/>
    <n v="63.47"/>
    <n v="45.87"/>
    <s v="22/10/2022"/>
    <x v="9"/>
    <n v="10"/>
    <n v="28"/>
    <s v="10-28"/>
    <n v="0"/>
    <x v="1"/>
  </r>
  <r>
    <d v="2022-10-29T00:00:00"/>
    <n v="80"/>
    <n v="63.74"/>
    <n v="63.89"/>
    <n v="49.42"/>
    <s v="29/10/2022"/>
    <x v="9"/>
    <n v="10"/>
    <n v="29"/>
    <s v="10-29"/>
    <n v="0"/>
    <x v="1"/>
  </r>
  <r>
    <d v="2022-10-30T00:00:00"/>
    <n v="73"/>
    <n v="62.34"/>
    <n v="62.34"/>
    <n v="0"/>
    <s v="29/10/2022"/>
    <x v="9"/>
    <n v="10"/>
    <n v="30"/>
    <s v="10-30"/>
    <n v="0"/>
    <x v="1"/>
  </r>
  <r>
    <d v="2022-10-31T00:00:00"/>
    <n v="76"/>
    <n v="62.39"/>
    <n v="62.41"/>
    <n v="39.159999999999997"/>
    <s v="29/10/2022"/>
    <x v="9"/>
    <n v="10"/>
    <n v="31"/>
    <s v="10-31"/>
    <n v="0"/>
    <x v="1"/>
  </r>
  <r>
    <d v="2022-11-01T00:00:00"/>
    <n v="46"/>
    <n v="60.07"/>
    <n v="60.09"/>
    <n v="34.770000000000003"/>
    <s v="29/10/2022"/>
    <x v="9"/>
    <n v="11"/>
    <n v="1"/>
    <s v="11-01"/>
    <n v="1"/>
    <x v="1"/>
  </r>
  <r>
    <d v="2022-11-02T00:00:00"/>
    <n v="60"/>
    <n v="62.88"/>
    <n v="62.88"/>
    <n v="31.34"/>
    <s v="29/10/2022"/>
    <x v="9"/>
    <n v="11"/>
    <n v="2"/>
    <s v="11-02"/>
    <n v="1"/>
    <x v="1"/>
  </r>
  <r>
    <d v="2022-11-03T00:00:00"/>
    <n v="47"/>
    <n v="62.57"/>
    <n v="62.57"/>
    <n v="0"/>
    <s v="29/10/2022"/>
    <x v="9"/>
    <n v="11"/>
    <n v="3"/>
    <s v="11-03"/>
    <n v="1"/>
    <x v="1"/>
  </r>
  <r>
    <d v="2022-11-04T00:00:00"/>
    <n v="77"/>
    <n v="63.43"/>
    <n v="63.45"/>
    <n v="40.32"/>
    <s v="29/10/2022"/>
    <x v="9"/>
    <n v="11"/>
    <n v="4"/>
    <s v="11-04"/>
    <n v="0"/>
    <x v="1"/>
  </r>
  <r>
    <d v="2022-11-05T00:00:00"/>
    <n v="52"/>
    <n v="61.75"/>
    <n v="61.77"/>
    <n v="36.96"/>
    <s v="05/11/2022"/>
    <x v="9"/>
    <n v="11"/>
    <n v="5"/>
    <s v="11-05"/>
    <n v="1"/>
    <x v="1"/>
  </r>
  <r>
    <d v="2022-11-06T00:00:00"/>
    <n v="61"/>
    <n v="60.9"/>
    <n v="61.05"/>
    <n v="46.32"/>
    <s v="05/11/2022"/>
    <x v="9"/>
    <n v="11"/>
    <n v="6"/>
    <s v="11-06"/>
    <n v="0"/>
    <x v="1"/>
  </r>
  <r>
    <d v="2022-11-07T00:00:00"/>
    <n v="70"/>
    <n v="61.99"/>
    <n v="62.45"/>
    <n v="51.15"/>
    <s v="05/11/2022"/>
    <x v="9"/>
    <n v="11"/>
    <n v="7"/>
    <s v="11-07"/>
    <n v="0"/>
    <x v="1"/>
  </r>
  <r>
    <d v="2022-11-08T00:00:00"/>
    <n v="50"/>
    <n v="60.24"/>
    <n v="60.34"/>
    <n v="35.47"/>
    <s v="05/11/2022"/>
    <x v="9"/>
    <n v="11"/>
    <n v="8"/>
    <s v="11-08"/>
    <n v="1"/>
    <x v="1"/>
  </r>
  <r>
    <d v="2022-11-09T00:00:00"/>
    <n v="54"/>
    <n v="60.76"/>
    <n v="60.78"/>
    <n v="37.51"/>
    <s v="05/11/2022"/>
    <x v="9"/>
    <n v="11"/>
    <n v="9"/>
    <s v="11-09"/>
    <n v="1"/>
    <x v="1"/>
  </r>
  <r>
    <d v="2022-11-10T00:00:00"/>
    <n v="68"/>
    <n v="66.209999999999994"/>
    <n v="66.22"/>
    <n v="40.799999999999997"/>
    <s v="05/11/2022"/>
    <x v="9"/>
    <n v="11"/>
    <n v="10"/>
    <s v="11-10"/>
    <n v="0"/>
    <x v="1"/>
  </r>
  <r>
    <d v="2022-11-11T00:00:00"/>
    <n v="81"/>
    <n v="64.45"/>
    <n v="64.5"/>
    <n v="44.82"/>
    <s v="05/11/2022"/>
    <x v="9"/>
    <n v="11"/>
    <n v="11"/>
    <s v="11-11"/>
    <n v="0"/>
    <x v="1"/>
  </r>
  <r>
    <d v="2022-11-12T00:00:00"/>
    <n v="54"/>
    <n v="62.73"/>
    <n v="62.78"/>
    <n v="43.73"/>
    <s v="12/11/2022"/>
    <x v="9"/>
    <n v="11"/>
    <n v="12"/>
    <s v="11-12"/>
    <n v="1"/>
    <x v="1"/>
  </r>
  <r>
    <d v="2022-11-13T00:00:00"/>
    <n v="55"/>
    <n v="62.63"/>
    <n v="62.66"/>
    <n v="39.92"/>
    <s v="12/11/2022"/>
    <x v="9"/>
    <n v="11"/>
    <n v="13"/>
    <s v="11-13"/>
    <n v="1"/>
    <x v="1"/>
  </r>
  <r>
    <d v="2022-11-14T00:00:00"/>
    <n v="69"/>
    <n v="65.52"/>
    <n v="65.52"/>
    <n v="0"/>
    <s v="12/11/2022"/>
    <x v="9"/>
    <n v="11"/>
    <n v="14"/>
    <s v="11-14"/>
    <n v="0"/>
    <x v="1"/>
  </r>
  <r>
    <d v="2022-11-15T00:00:00"/>
    <n v="47"/>
    <n v="61.72"/>
    <n v="61.72"/>
    <n v="0"/>
    <s v="12/11/2022"/>
    <x v="9"/>
    <n v="11"/>
    <n v="15"/>
    <s v="11-15"/>
    <n v="1"/>
    <x v="1"/>
  </r>
  <r>
    <d v="2022-11-16T00:00:00"/>
    <n v="59"/>
    <n v="62.35"/>
    <n v="62.36"/>
    <n v="34.659999999999997"/>
    <s v="12/11/2022"/>
    <x v="9"/>
    <n v="11"/>
    <n v="16"/>
    <s v="11-16"/>
    <n v="1"/>
    <x v="1"/>
  </r>
  <r>
    <d v="2022-11-17T00:00:00"/>
    <n v="48"/>
    <n v="60.23"/>
    <n v="60.23"/>
    <n v="29.14"/>
    <s v="12/11/2022"/>
    <x v="9"/>
    <n v="11"/>
    <n v="17"/>
    <s v="11-17"/>
    <n v="1"/>
    <x v="1"/>
  </r>
  <r>
    <d v="2022-11-18T00:00:00"/>
    <n v="86"/>
    <n v="64.2"/>
    <n v="64.27"/>
    <n v="46.49"/>
    <s v="12/11/2022"/>
    <x v="9"/>
    <n v="11"/>
    <n v="18"/>
    <s v="11-18"/>
    <n v="0"/>
    <x v="1"/>
  </r>
  <r>
    <d v="2022-11-19T00:00:00"/>
    <n v="54"/>
    <n v="64.430000000000007"/>
    <n v="64.47"/>
    <n v="34.54"/>
    <s v="19/11/2022"/>
    <x v="9"/>
    <n v="11"/>
    <n v="19"/>
    <s v="11-19"/>
    <n v="1"/>
    <x v="1"/>
  </r>
  <r>
    <d v="2022-11-20T00:00:00"/>
    <n v="70"/>
    <n v="64.489999999999995"/>
    <n v="64.5"/>
    <n v="39.5"/>
    <s v="19/11/2022"/>
    <x v="9"/>
    <n v="11"/>
    <n v="20"/>
    <s v="11-20"/>
    <n v="0"/>
    <x v="1"/>
  </r>
  <r>
    <d v="2022-11-21T00:00:00"/>
    <n v="77"/>
    <n v="65.150000000000006"/>
    <n v="65.150000000000006"/>
    <n v="26.54"/>
    <s v="19/11/2022"/>
    <x v="9"/>
    <n v="11"/>
    <n v="21"/>
    <s v="11-21"/>
    <n v="0"/>
    <x v="1"/>
  </r>
  <r>
    <d v="2022-11-22T00:00:00"/>
    <n v="56"/>
    <n v="65.040000000000006"/>
    <n v="65.040000000000006"/>
    <n v="31"/>
    <s v="19/11/2022"/>
    <x v="9"/>
    <n v="11"/>
    <n v="22"/>
    <s v="11-22"/>
    <n v="1"/>
    <x v="1"/>
  </r>
  <r>
    <d v="2022-11-23T00:00:00"/>
    <n v="55"/>
    <n v="61.75"/>
    <n v="61.77"/>
    <n v="31.35"/>
    <s v="19/11/2022"/>
    <x v="9"/>
    <n v="11"/>
    <n v="23"/>
    <s v="11-23"/>
    <n v="1"/>
    <x v="1"/>
  </r>
  <r>
    <d v="2022-11-24T00:00:00"/>
    <n v="58"/>
    <n v="62.93"/>
    <n v="63.09"/>
    <n v="48.84"/>
    <s v="19/11/2022"/>
    <x v="9"/>
    <n v="11"/>
    <n v="24"/>
    <s v="11-24"/>
    <n v="1"/>
    <x v="1"/>
  </r>
  <r>
    <d v="2022-11-25T00:00:00"/>
    <n v="76"/>
    <n v="65.64"/>
    <n v="65.67"/>
    <n v="43.93"/>
    <s v="19/11/2022"/>
    <x v="9"/>
    <n v="11"/>
    <n v="25"/>
    <s v="11-25"/>
    <n v="0"/>
    <x v="1"/>
  </r>
  <r>
    <d v="2022-11-26T00:00:00"/>
    <n v="54"/>
    <n v="62.06"/>
    <n v="62.06"/>
    <n v="34.47"/>
    <s v="26/11/2022"/>
    <x v="9"/>
    <n v="11"/>
    <n v="26"/>
    <s v="11-26"/>
    <n v="1"/>
    <x v="1"/>
  </r>
  <r>
    <d v="2022-11-27T00:00:00"/>
    <n v="51"/>
    <n v="62.75"/>
    <n v="62.75"/>
    <n v="0"/>
    <s v="26/11/2022"/>
    <x v="9"/>
    <n v="11"/>
    <n v="27"/>
    <s v="11-27"/>
    <n v="1"/>
    <x v="1"/>
  </r>
  <r>
    <d v="2022-11-28T00:00:00"/>
    <n v="77"/>
    <n v="64.59"/>
    <n v="64.650000000000006"/>
    <n v="46.42"/>
    <s v="26/11/2022"/>
    <x v="9"/>
    <n v="11"/>
    <n v="28"/>
    <s v="11-28"/>
    <n v="0"/>
    <x v="1"/>
  </r>
  <r>
    <d v="2022-11-29T00:00:00"/>
    <n v="58"/>
    <n v="66.13"/>
    <n v="66.16"/>
    <n v="44.24"/>
    <s v="26/11/2022"/>
    <x v="9"/>
    <n v="11"/>
    <n v="29"/>
    <s v="11-29"/>
    <n v="1"/>
    <x v="1"/>
  </r>
  <r>
    <d v="2022-11-30T00:00:00"/>
    <n v="74"/>
    <n v="66.78"/>
    <n v="66.8"/>
    <n v="43.32"/>
    <s v="26/11/2022"/>
    <x v="9"/>
    <n v="11"/>
    <n v="30"/>
    <s v="11-30"/>
    <n v="0"/>
    <x v="1"/>
  </r>
  <r>
    <d v="2022-12-01T00:00:00"/>
    <n v="61"/>
    <n v="63.72"/>
    <n v="63.8"/>
    <n v="46.41"/>
    <s v="26/11/2022"/>
    <x v="9"/>
    <n v="12"/>
    <n v="1"/>
    <s v="12-01"/>
    <n v="1"/>
    <x v="1"/>
  </r>
  <r>
    <d v="2022-12-02T00:00:00"/>
    <n v="51"/>
    <n v="61.6"/>
    <n v="61.81"/>
    <n v="48.41"/>
    <s v="26/11/2022"/>
    <x v="9"/>
    <n v="12"/>
    <n v="2"/>
    <s v="12-02"/>
    <n v="1"/>
    <x v="1"/>
  </r>
  <r>
    <d v="2022-12-03T00:00:00"/>
    <n v="47"/>
    <n v="60.38"/>
    <n v="60.38"/>
    <n v="0"/>
    <s v="03/12/2022"/>
    <x v="9"/>
    <n v="12"/>
    <n v="3"/>
    <s v="12-03"/>
    <n v="1"/>
    <x v="1"/>
  </r>
  <r>
    <d v="2022-12-04T00:00:00"/>
    <m/>
    <m/>
    <m/>
    <m/>
    <s v="03/12/2022"/>
    <x v="9"/>
    <n v="12"/>
    <n v="4"/>
    <s v="12-04"/>
    <s v="Null"/>
    <x v="2"/>
  </r>
  <r>
    <d v="2022-12-05T00:00:00"/>
    <m/>
    <m/>
    <m/>
    <m/>
    <s v="03/12/2022"/>
    <x v="9"/>
    <n v="12"/>
    <n v="5"/>
    <s v="12-05"/>
    <s v="Null"/>
    <x v="2"/>
  </r>
  <r>
    <d v="2022-12-06T00:00:00"/>
    <m/>
    <m/>
    <m/>
    <m/>
    <s v="03/12/2022"/>
    <x v="9"/>
    <n v="12"/>
    <n v="6"/>
    <s v="12-06"/>
    <s v="Null"/>
    <x v="2"/>
  </r>
  <r>
    <d v="2022-12-07T00:00:00"/>
    <n v="77"/>
    <n v="65.62"/>
    <n v="65.62"/>
    <n v="0"/>
    <s v="03/12/2022"/>
    <x v="9"/>
    <n v="12"/>
    <n v="7"/>
    <s v="12-07"/>
    <n v="0"/>
    <x v="1"/>
  </r>
  <r>
    <d v="2022-12-08T00:00:00"/>
    <n v="49"/>
    <n v="62.07"/>
    <n v="62.07"/>
    <n v="0"/>
    <s v="03/12/2022"/>
    <x v="9"/>
    <n v="12"/>
    <n v="8"/>
    <s v="12-08"/>
    <n v="1"/>
    <x v="1"/>
  </r>
  <r>
    <d v="2022-12-09T00:00:00"/>
    <n v="69"/>
    <n v="65.23"/>
    <n v="65.400000000000006"/>
    <n v="41.52"/>
    <s v="03/12/2022"/>
    <x v="9"/>
    <n v="12"/>
    <n v="9"/>
    <s v="12-09"/>
    <n v="0"/>
    <x v="1"/>
  </r>
  <r>
    <d v="2022-12-10T00:00:00"/>
    <n v="69"/>
    <n v="65.5"/>
    <n v="66.75"/>
    <n v="50.73"/>
    <s v="10/12/2022"/>
    <x v="9"/>
    <n v="12"/>
    <n v="10"/>
    <s v="12-10"/>
    <n v="0"/>
    <x v="1"/>
  </r>
  <r>
    <d v="2022-12-11T00:00:00"/>
    <n v="61"/>
    <n v="62.91"/>
    <n v="62.91"/>
    <n v="28.04"/>
    <s v="10/12/2022"/>
    <x v="9"/>
    <n v="12"/>
    <n v="11"/>
    <s v="12-11"/>
    <n v="1"/>
    <x v="1"/>
  </r>
  <r>
    <d v="2022-12-12T00:00:00"/>
    <n v="73"/>
    <n v="63.37"/>
    <n v="63.37"/>
    <n v="0"/>
    <s v="10/12/2022"/>
    <x v="9"/>
    <n v="12"/>
    <n v="12"/>
    <s v="12-12"/>
    <n v="0"/>
    <x v="1"/>
  </r>
  <r>
    <d v="2022-12-13T00:00:00"/>
    <n v="55"/>
    <n v="64.12"/>
    <n v="64.16"/>
    <n v="44.37"/>
    <s v="10/12/2022"/>
    <x v="9"/>
    <n v="12"/>
    <n v="13"/>
    <s v="12-13"/>
    <n v="1"/>
    <x v="1"/>
  </r>
  <r>
    <d v="2022-12-14T00:00:00"/>
    <n v="54"/>
    <n v="63.42"/>
    <n v="63.46"/>
    <n v="43.33"/>
    <s v="10/12/2022"/>
    <x v="9"/>
    <n v="12"/>
    <n v="14"/>
    <s v="12-14"/>
    <n v="1"/>
    <x v="1"/>
  </r>
  <r>
    <d v="2022-12-15T00:00:00"/>
    <n v="47"/>
    <n v="65.11"/>
    <n v="65.11"/>
    <n v="32.200000000000003"/>
    <s v="10/12/2022"/>
    <x v="9"/>
    <n v="12"/>
    <n v="15"/>
    <s v="12-15"/>
    <n v="1"/>
    <x v="1"/>
  </r>
  <r>
    <d v="2022-12-16T00:00:00"/>
    <n v="80"/>
    <n v="67.06"/>
    <n v="67.14"/>
    <n v="50.06"/>
    <s v="10/12/2022"/>
    <x v="9"/>
    <n v="12"/>
    <n v="16"/>
    <s v="12-16"/>
    <n v="0"/>
    <x v="1"/>
  </r>
  <r>
    <d v="2022-12-17T00:00:00"/>
    <n v="49"/>
    <n v="60.78"/>
    <n v="60.85"/>
    <n v="37.229999999999997"/>
    <s v="17/12/2022"/>
    <x v="9"/>
    <n v="12"/>
    <n v="17"/>
    <s v="12-17"/>
    <n v="1"/>
    <x v="1"/>
  </r>
  <r>
    <d v="2022-12-18T00:00:00"/>
    <n v="58"/>
    <n v="61.81"/>
    <n v="62.08"/>
    <n v="47.14"/>
    <s v="17/12/2022"/>
    <x v="9"/>
    <n v="12"/>
    <n v="18"/>
    <s v="12-18"/>
    <n v="1"/>
    <x v="1"/>
  </r>
  <r>
    <d v="2022-12-19T00:00:00"/>
    <n v="69"/>
    <n v="61.72"/>
    <n v="61.75"/>
    <n v="40.22"/>
    <s v="17/12/2022"/>
    <x v="9"/>
    <n v="12"/>
    <n v="19"/>
    <s v="12-19"/>
    <n v="0"/>
    <x v="1"/>
  </r>
  <r>
    <d v="2022-12-20T00:00:00"/>
    <n v="52"/>
    <n v="60.51"/>
    <n v="60.56"/>
    <n v="41.1"/>
    <s v="17/12/2022"/>
    <x v="9"/>
    <n v="12"/>
    <n v="20"/>
    <s v="12-20"/>
    <n v="1"/>
    <x v="1"/>
  </r>
  <r>
    <d v="2022-12-21T00:00:00"/>
    <n v="61"/>
    <n v="62.09"/>
    <n v="64.930000000000007"/>
    <n v="51.86"/>
    <s v="17/12/2022"/>
    <x v="9"/>
    <n v="12"/>
    <n v="21"/>
    <s v="12-21"/>
    <n v="1"/>
    <x v="1"/>
  </r>
  <r>
    <d v="2022-12-22T00:00:00"/>
    <n v="49"/>
    <n v="60.92"/>
    <n v="61.08"/>
    <n v="44.97"/>
    <s v="17/12/2022"/>
    <x v="9"/>
    <n v="12"/>
    <n v="22"/>
    <s v="12-22"/>
    <n v="1"/>
    <x v="1"/>
  </r>
  <r>
    <d v="2022-12-23T00:00:00"/>
    <n v="82"/>
    <n v="62.82"/>
    <n v="62.84"/>
    <n v="39.93"/>
    <s v="17/12/2022"/>
    <x v="9"/>
    <n v="12"/>
    <n v="23"/>
    <s v="12-23"/>
    <n v="0"/>
    <x v="1"/>
  </r>
  <r>
    <d v="2022-12-24T00:00:00"/>
    <n v="36"/>
    <n v="59.4"/>
    <n v="59.46"/>
    <n v="41.19"/>
    <s v="24/12/2022"/>
    <x v="9"/>
    <n v="12"/>
    <n v="24"/>
    <s v="12-24"/>
    <n v="1"/>
    <x v="1"/>
  </r>
  <r>
    <d v="2022-12-25T00:00:00"/>
    <n v="3"/>
    <n v="49.09"/>
    <n v="49.09"/>
    <n v="0"/>
    <s v="24/12/2022"/>
    <x v="9"/>
    <n v="12"/>
    <n v="25"/>
    <s v="12-25"/>
    <n v="1"/>
    <x v="1"/>
  </r>
  <r>
    <d v="2022-12-26T00:00:00"/>
    <n v="69"/>
    <n v="62.51"/>
    <n v="62.51"/>
    <n v="29.54"/>
    <s v="24/12/2022"/>
    <x v="9"/>
    <n v="12"/>
    <n v="26"/>
    <s v="12-26"/>
    <n v="0"/>
    <x v="1"/>
  </r>
  <r>
    <d v="2022-12-27T00:00:00"/>
    <n v="60"/>
    <n v="62.67"/>
    <n v="62.67"/>
    <n v="30.34"/>
    <s v="24/12/2022"/>
    <x v="9"/>
    <n v="12"/>
    <n v="27"/>
    <s v="12-27"/>
    <n v="1"/>
    <x v="1"/>
  </r>
  <r>
    <d v="2022-12-28T00:00:00"/>
    <n v="74"/>
    <n v="63.05"/>
    <n v="63.05"/>
    <n v="0"/>
    <s v="24/12/2022"/>
    <x v="9"/>
    <n v="12"/>
    <n v="28"/>
    <s v="12-28"/>
    <n v="0"/>
    <x v="1"/>
  </r>
  <r>
    <d v="2022-12-29T00:00:00"/>
    <n v="40"/>
    <n v="60.54"/>
    <n v="60.54"/>
    <n v="0"/>
    <s v="24/12/2022"/>
    <x v="9"/>
    <n v="12"/>
    <n v="29"/>
    <s v="12-29"/>
    <n v="1"/>
    <x v="1"/>
  </r>
  <r>
    <d v="2022-12-30T00:00:00"/>
    <n v="82"/>
    <n v="62.9"/>
    <n v="62.9"/>
    <n v="0"/>
    <s v="24/12/2022"/>
    <x v="9"/>
    <n v="12"/>
    <n v="30"/>
    <s v="12-30"/>
    <n v="0"/>
    <x v="1"/>
  </r>
  <r>
    <d v="2023-01-01T00:00:00"/>
    <n v="46"/>
    <n v="60.69"/>
    <n v="63.93"/>
    <n v="51.14"/>
    <s v="01/01/2023"/>
    <x v="10"/>
    <n v="1"/>
    <n v="1"/>
    <s v="01-01"/>
    <n v="1"/>
    <x v="1"/>
  </r>
  <r>
    <d v="2023-01-02T00:00:00"/>
    <n v="70"/>
    <n v="61.18"/>
    <n v="61.18"/>
    <n v="0"/>
    <s v="01/01/2023"/>
    <x v="10"/>
    <n v="1"/>
    <n v="2"/>
    <s v="01-02"/>
    <n v="0"/>
    <x v="1"/>
  </r>
  <r>
    <d v="2023-01-03T00:00:00"/>
    <n v="53"/>
    <n v="59.48"/>
    <n v="59.48"/>
    <n v="0"/>
    <s v="01/01/2023"/>
    <x v="10"/>
    <n v="1"/>
    <n v="3"/>
    <s v="01-03"/>
    <n v="1"/>
    <x v="1"/>
  </r>
  <r>
    <d v="2023-01-04T00:00:00"/>
    <n v="58"/>
    <n v="61.85"/>
    <n v="61.85"/>
    <n v="0"/>
    <s v="01/01/2023"/>
    <x v="10"/>
    <n v="1"/>
    <n v="4"/>
    <s v="01-04"/>
    <n v="1"/>
    <x v="1"/>
  </r>
  <r>
    <d v="2023-01-05T00:00:00"/>
    <n v="53"/>
    <n v="63.97"/>
    <n v="63.97"/>
    <n v="0"/>
    <s v="01/01/2023"/>
    <x v="10"/>
    <n v="1"/>
    <n v="5"/>
    <s v="01-05"/>
    <n v="1"/>
    <x v="1"/>
  </r>
  <r>
    <d v="2023-01-06T00:00:00"/>
    <n v="66"/>
    <n v="61.66"/>
    <n v="61.66"/>
    <n v="29.74"/>
    <s v="01/01/2023"/>
    <x v="10"/>
    <n v="1"/>
    <n v="6"/>
    <s v="01-06"/>
    <n v="0"/>
    <x v="1"/>
  </r>
  <r>
    <d v="2023-01-07T00:00:00"/>
    <n v="45"/>
    <n v="59.68"/>
    <n v="59.7"/>
    <n v="34.65"/>
    <s v="01/01/2023"/>
    <x v="10"/>
    <n v="1"/>
    <n v="7"/>
    <s v="01-07"/>
    <n v="1"/>
    <x v="1"/>
  </r>
  <r>
    <d v="2023-01-08T00:00:00"/>
    <n v="67"/>
    <n v="61.09"/>
    <n v="61.09"/>
    <n v="0"/>
    <s v="08/01/2023"/>
    <x v="10"/>
    <n v="1"/>
    <n v="8"/>
    <s v="01-08"/>
    <n v="0"/>
    <x v="1"/>
  </r>
  <r>
    <d v="2023-01-09T00:00:00"/>
    <n v="93"/>
    <n v="65.69"/>
    <n v="65.7"/>
    <n v="38.9"/>
    <s v="08/01/2023"/>
    <x v="10"/>
    <n v="1"/>
    <n v="9"/>
    <s v="01-09"/>
    <n v="0"/>
    <x v="1"/>
  </r>
  <r>
    <d v="2023-01-10T00:00:00"/>
    <n v="62"/>
    <n v="63.5"/>
    <n v="63.51"/>
    <n v="32.08"/>
    <s v="08/01/2023"/>
    <x v="10"/>
    <n v="1"/>
    <n v="10"/>
    <s v="01-10"/>
    <n v="1"/>
    <x v="1"/>
  </r>
  <r>
    <d v="2023-01-11T00:00:00"/>
    <n v="53"/>
    <n v="64.069999999999993"/>
    <n v="64.069999999999993"/>
    <n v="33.65"/>
    <s v="08/01/2023"/>
    <x v="10"/>
    <n v="1"/>
    <n v="11"/>
    <s v="01-11"/>
    <n v="1"/>
    <x v="1"/>
  </r>
  <r>
    <d v="2023-01-12T00:00:00"/>
    <n v="47"/>
    <n v="59.51"/>
    <n v="59.51"/>
    <n v="0"/>
    <s v="08/01/2023"/>
    <x v="10"/>
    <n v="1"/>
    <n v="12"/>
    <s v="01-12"/>
    <n v="1"/>
    <x v="1"/>
  </r>
  <r>
    <d v="2023-01-13T00:00:00"/>
    <n v="75"/>
    <n v="64.34"/>
    <n v="64.36"/>
    <n v="40.19"/>
    <s v="08/01/2023"/>
    <x v="10"/>
    <n v="1"/>
    <n v="13"/>
    <s v="01-13"/>
    <n v="0"/>
    <x v="1"/>
  </r>
  <r>
    <d v="2023-01-14T00:00:00"/>
    <n v="50"/>
    <n v="62.56"/>
    <n v="62.56"/>
    <n v="0"/>
    <s v="08/01/2023"/>
    <x v="10"/>
    <n v="1"/>
    <n v="14"/>
    <s v="01-14"/>
    <n v="1"/>
    <x v="1"/>
  </r>
  <r>
    <d v="2023-01-15T00:00:00"/>
    <n v="60"/>
    <n v="64.87"/>
    <n v="64.91"/>
    <n v="45.2"/>
    <s v="15/01/2023"/>
    <x v="10"/>
    <n v="1"/>
    <n v="15"/>
    <s v="01-15"/>
    <n v="1"/>
    <x v="1"/>
  </r>
  <r>
    <d v="2023-01-16T00:00:00"/>
    <n v="80"/>
    <n v="67.599999999999994"/>
    <n v="67.599999999999994"/>
    <n v="0"/>
    <s v="15/01/2023"/>
    <x v="10"/>
    <n v="1"/>
    <n v="16"/>
    <s v="01-16"/>
    <n v="0"/>
    <x v="1"/>
  </r>
  <r>
    <d v="2023-01-17T00:00:00"/>
    <n v="36"/>
    <n v="61.48"/>
    <n v="61.48"/>
    <n v="0"/>
    <s v="15/01/2023"/>
    <x v="10"/>
    <n v="1"/>
    <n v="17"/>
    <s v="01-17"/>
    <n v="1"/>
    <x v="1"/>
  </r>
  <r>
    <d v="2023-01-18T00:00:00"/>
    <n v="44"/>
    <n v="60.03"/>
    <n v="60.03"/>
    <n v="0"/>
    <s v="15/01/2023"/>
    <x v="10"/>
    <n v="1"/>
    <n v="18"/>
    <s v="01-18"/>
    <n v="1"/>
    <x v="1"/>
  </r>
  <r>
    <d v="2023-01-19T00:00:00"/>
    <n v="61"/>
    <n v="63.57"/>
    <n v="63.57"/>
    <n v="0"/>
    <s v="15/01/2023"/>
    <x v="10"/>
    <n v="1"/>
    <n v="19"/>
    <s v="01-19"/>
    <n v="1"/>
    <x v="1"/>
  </r>
  <r>
    <d v="2023-01-20T00:00:00"/>
    <n v="92"/>
    <n v="67.88"/>
    <n v="67.88"/>
    <n v="27.04"/>
    <s v="15/01/2023"/>
    <x v="10"/>
    <n v="1"/>
    <n v="20"/>
    <s v="01-20"/>
    <n v="0"/>
    <x v="1"/>
  </r>
  <r>
    <d v="2023-01-21T00:00:00"/>
    <n v="54"/>
    <n v="63.68"/>
    <n v="63.7"/>
    <n v="41.47"/>
    <s v="15/01/2023"/>
    <x v="10"/>
    <n v="1"/>
    <n v="21"/>
    <s v="01-21"/>
    <n v="1"/>
    <x v="1"/>
  </r>
  <r>
    <d v="2023-01-22T00:00:00"/>
    <n v="63"/>
    <n v="61.89"/>
    <n v="61.92"/>
    <n v="39.83"/>
    <s v="22/01/2023"/>
    <x v="10"/>
    <n v="1"/>
    <n v="22"/>
    <s v="01-22"/>
    <n v="0"/>
    <x v="1"/>
  </r>
  <r>
    <d v="2023-01-23T00:00:00"/>
    <n v="83"/>
    <n v="65.12"/>
    <n v="65.12"/>
    <n v="28.04"/>
    <s v="22/01/2023"/>
    <x v="10"/>
    <n v="1"/>
    <n v="23"/>
    <s v="01-23"/>
    <n v="0"/>
    <x v="1"/>
  </r>
  <r>
    <d v="2023-01-24T00:00:00"/>
    <n v="43"/>
    <n v="64.489999999999995"/>
    <n v="64.489999999999995"/>
    <n v="0"/>
    <s v="22/01/2023"/>
    <x v="10"/>
    <n v="1"/>
    <n v="24"/>
    <s v="01-24"/>
    <n v="1"/>
    <x v="1"/>
  </r>
  <r>
    <d v="2023-01-25T00:00:00"/>
    <n v="54"/>
    <n v="61.51"/>
    <n v="61.62"/>
    <n v="45.28"/>
    <s v="22/01/2023"/>
    <x v="10"/>
    <n v="1"/>
    <n v="25"/>
    <s v="01-25"/>
    <n v="1"/>
    <x v="1"/>
  </r>
  <r>
    <d v="2023-01-26T00:00:00"/>
    <n v="41"/>
    <n v="59.23"/>
    <n v="59.3"/>
    <n v="41.04"/>
    <s v="22/01/2023"/>
    <x v="10"/>
    <n v="1"/>
    <n v="26"/>
    <s v="01-26"/>
    <n v="1"/>
    <x v="1"/>
  </r>
  <r>
    <d v="2023-01-27T00:00:00"/>
    <n v="60"/>
    <n v="61.36"/>
    <n v="61.38"/>
    <n v="37.9"/>
    <s v="22/01/2023"/>
    <x v="10"/>
    <n v="1"/>
    <n v="27"/>
    <s v="01-27"/>
    <n v="1"/>
    <x v="1"/>
  </r>
  <r>
    <d v="2023-01-28T00:00:00"/>
    <n v="52"/>
    <n v="61.82"/>
    <n v="61.89"/>
    <n v="43.87"/>
    <s v="22/01/2023"/>
    <x v="10"/>
    <n v="1"/>
    <n v="28"/>
    <s v="01-28"/>
    <n v="1"/>
    <x v="1"/>
  </r>
  <r>
    <d v="2023-01-29T00:00:00"/>
    <n v="51"/>
    <n v="60.75"/>
    <n v="60.78"/>
    <n v="39.08"/>
    <s v="29/01/2023"/>
    <x v="10"/>
    <n v="1"/>
    <n v="29"/>
    <s v="01-29"/>
    <n v="1"/>
    <x v="1"/>
  </r>
  <r>
    <d v="2023-01-30T00:00:00"/>
    <n v="65"/>
    <n v="64.52"/>
    <n v="64.52"/>
    <n v="26.44"/>
    <s v="29/01/2023"/>
    <x v="10"/>
    <n v="1"/>
    <n v="30"/>
    <s v="01-30"/>
    <n v="0"/>
    <x v="1"/>
  </r>
  <r>
    <d v="2023-01-31T00:00:00"/>
    <n v="36"/>
    <n v="58.99"/>
    <n v="59.47"/>
    <n v="46.93"/>
    <s v="29/01/2023"/>
    <x v="10"/>
    <n v="1"/>
    <n v="31"/>
    <s v="01-31"/>
    <n v="1"/>
    <x v="1"/>
  </r>
  <r>
    <d v="2023-02-01T00:00:00"/>
    <n v="61"/>
    <n v="63.64"/>
    <n v="63.67"/>
    <n v="42.39"/>
    <s v="29/01/2023"/>
    <x v="10"/>
    <n v="2"/>
    <n v="1"/>
    <s v="02-01"/>
    <n v="1"/>
    <x v="1"/>
  </r>
  <r>
    <d v="2023-02-02T00:00:00"/>
    <n v="58"/>
    <n v="62.59"/>
    <n v="62.59"/>
    <n v="0"/>
    <s v="29/01/2023"/>
    <x v="10"/>
    <n v="2"/>
    <n v="2"/>
    <s v="02-02"/>
    <n v="1"/>
    <x v="1"/>
  </r>
  <r>
    <d v="2023-02-03T00:00:00"/>
    <n v="84"/>
    <n v="65.92"/>
    <n v="66.099999999999994"/>
    <n v="50.47"/>
    <s v="29/01/2023"/>
    <x v="10"/>
    <n v="2"/>
    <n v="3"/>
    <s v="02-03"/>
    <n v="0"/>
    <x v="1"/>
  </r>
  <r>
    <d v="2023-02-04T00:00:00"/>
    <n v="49"/>
    <n v="59.82"/>
    <n v="59.82"/>
    <n v="0"/>
    <s v="29/01/2023"/>
    <x v="10"/>
    <n v="2"/>
    <n v="4"/>
    <s v="02-04"/>
    <n v="1"/>
    <x v="1"/>
  </r>
  <r>
    <d v="2023-02-05T00:00:00"/>
    <n v="61"/>
    <n v="59.69"/>
    <n v="59.69"/>
    <n v="0"/>
    <s v="05/02/2023"/>
    <x v="10"/>
    <n v="2"/>
    <n v="5"/>
    <s v="02-05"/>
    <n v="0"/>
    <x v="1"/>
  </r>
  <r>
    <d v="2023-02-06T00:00:00"/>
    <n v="77"/>
    <n v="62.76"/>
    <n v="62.84"/>
    <n v="45.29"/>
    <s v="05/02/2023"/>
    <x v="10"/>
    <n v="2"/>
    <n v="6"/>
    <s v="02-06"/>
    <n v="0"/>
    <x v="1"/>
  </r>
  <r>
    <d v="2023-02-07T00:00:00"/>
    <n v="46"/>
    <n v="59.42"/>
    <n v="59.42"/>
    <n v="0"/>
    <s v="05/02/2023"/>
    <x v="10"/>
    <n v="2"/>
    <n v="7"/>
    <s v="02-07"/>
    <n v="1"/>
    <x v="1"/>
  </r>
  <r>
    <d v="2023-02-08T00:00:00"/>
    <n v="70"/>
    <n v="64.260000000000005"/>
    <n v="64.260000000000005"/>
    <n v="0"/>
    <s v="05/02/2023"/>
    <x v="10"/>
    <n v="2"/>
    <n v="8"/>
    <s v="02-08"/>
    <n v="0"/>
    <x v="1"/>
  </r>
  <r>
    <d v="2023-02-09T00:00:00"/>
    <n v="42"/>
    <n v="58.01"/>
    <n v="58.02"/>
    <n v="31.6"/>
    <s v="05/02/2023"/>
    <x v="10"/>
    <n v="2"/>
    <n v="9"/>
    <s v="02-09"/>
    <n v="1"/>
    <x v="1"/>
  </r>
  <r>
    <d v="2023-02-10T00:00:00"/>
    <n v="91"/>
    <n v="65.38"/>
    <n v="65.38"/>
    <n v="0"/>
    <s v="05/02/2023"/>
    <x v="10"/>
    <n v="2"/>
    <n v="10"/>
    <s v="02-10"/>
    <n v="0"/>
    <x v="1"/>
  </r>
  <r>
    <d v="2023-02-11T00:00:00"/>
    <n v="54"/>
    <n v="60.04"/>
    <n v="60.04"/>
    <n v="0"/>
    <s v="05/02/2023"/>
    <x v="10"/>
    <n v="2"/>
    <n v="11"/>
    <s v="02-11"/>
    <n v="1"/>
    <x v="1"/>
  </r>
  <r>
    <d v="2023-02-12T00:00:00"/>
    <n v="48"/>
    <n v="58.88"/>
    <n v="58.88"/>
    <n v="0"/>
    <s v="12/02/2023"/>
    <x v="10"/>
    <n v="2"/>
    <n v="12"/>
    <s v="02-12"/>
    <n v="1"/>
    <x v="1"/>
  </r>
  <r>
    <d v="2023-02-13T00:00:00"/>
    <n v="69"/>
    <n v="64.27"/>
    <n v="64.290000000000006"/>
    <n v="35.049999999999997"/>
    <s v="12/02/2023"/>
    <x v="10"/>
    <n v="2"/>
    <n v="13"/>
    <s v="02-13"/>
    <n v="0"/>
    <x v="1"/>
  </r>
  <r>
    <d v="2023-02-14T00:00:00"/>
    <n v="47"/>
    <n v="60.2"/>
    <n v="60.2"/>
    <n v="0"/>
    <s v="12/02/2023"/>
    <x v="10"/>
    <n v="2"/>
    <n v="14"/>
    <s v="02-14"/>
    <n v="1"/>
    <x v="1"/>
  </r>
  <r>
    <d v="2023-02-15T00:00:00"/>
    <n v="64"/>
    <n v="60.69"/>
    <n v="60.73"/>
    <n v="40.11"/>
    <s v="12/02/2023"/>
    <x v="10"/>
    <n v="2"/>
    <n v="15"/>
    <s v="02-15"/>
    <n v="0"/>
    <x v="1"/>
  </r>
  <r>
    <d v="2023-02-16T00:00:00"/>
    <m/>
    <m/>
    <m/>
    <m/>
    <s v="12/02/2023"/>
    <x v="10"/>
    <n v="2"/>
    <n v="16"/>
    <s v="02-16"/>
    <s v="Null"/>
    <x v="2"/>
  </r>
  <r>
    <d v="2023-02-17T00:00:00"/>
    <m/>
    <m/>
    <m/>
    <m/>
    <s v="12/02/2023"/>
    <x v="10"/>
    <n v="2"/>
    <n v="17"/>
    <s v="02-17"/>
    <s v="Null"/>
    <x v="2"/>
  </r>
  <r>
    <d v="2023-02-18T00:00:00"/>
    <n v="52"/>
    <n v="60.66"/>
    <n v="60.67"/>
    <n v="35.33"/>
    <s v="12/02/2023"/>
    <x v="10"/>
    <n v="2"/>
    <n v="18"/>
    <s v="02-18"/>
    <n v="1"/>
    <x v="1"/>
  </r>
  <r>
    <d v="2023-02-19T00:00:00"/>
    <n v="58"/>
    <n v="60.71"/>
    <n v="60.71"/>
    <n v="0"/>
    <s v="19/02/2023"/>
    <x v="10"/>
    <n v="2"/>
    <n v="19"/>
    <s v="02-19"/>
    <n v="1"/>
    <x v="1"/>
  </r>
  <r>
    <d v="2023-02-20T00:00:00"/>
    <n v="85"/>
    <n v="65.13"/>
    <n v="65.13"/>
    <n v="0"/>
    <s v="19/02/2023"/>
    <x v="10"/>
    <n v="2"/>
    <n v="20"/>
    <s v="02-20"/>
    <n v="0"/>
    <x v="1"/>
  </r>
  <r>
    <d v="2023-02-21T00:00:00"/>
    <n v="47"/>
    <n v="60.36"/>
    <n v="60.36"/>
    <n v="0"/>
    <s v="19/02/2023"/>
    <x v="10"/>
    <n v="2"/>
    <n v="21"/>
    <s v="02-21"/>
    <n v="1"/>
    <x v="1"/>
  </r>
  <r>
    <d v="2023-02-22T00:00:00"/>
    <n v="52"/>
    <n v="60.24"/>
    <n v="60.38"/>
    <n v="45.36"/>
    <s v="19/02/2023"/>
    <x v="10"/>
    <n v="2"/>
    <n v="22"/>
    <s v="02-22"/>
    <n v="1"/>
    <x v="1"/>
  </r>
  <r>
    <d v="2023-02-23T00:00:00"/>
    <n v="38"/>
    <n v="59.1"/>
    <n v="59.13"/>
    <n v="37.950000000000003"/>
    <s v="19/02/2023"/>
    <x v="10"/>
    <n v="2"/>
    <n v="23"/>
    <s v="02-23"/>
    <n v="1"/>
    <x v="1"/>
  </r>
  <r>
    <d v="2023-02-24T00:00:00"/>
    <n v="84"/>
    <n v="65.150000000000006"/>
    <n v="65.16"/>
    <n v="35.26"/>
    <s v="19/02/2023"/>
    <x v="10"/>
    <n v="2"/>
    <n v="24"/>
    <s v="02-24"/>
    <n v="0"/>
    <x v="1"/>
  </r>
  <r>
    <d v="2023-02-25T00:00:00"/>
    <n v="50"/>
    <n v="61.02"/>
    <n v="61.02"/>
    <n v="33.56"/>
    <s v="19/02/2023"/>
    <x v="10"/>
    <n v="2"/>
    <n v="25"/>
    <s v="02-25"/>
    <n v="1"/>
    <x v="1"/>
  </r>
  <r>
    <d v="2023-02-26T00:00:00"/>
    <n v="79"/>
    <n v="61.56"/>
    <n v="61.77"/>
    <n v="48.57"/>
    <s v="26/02/2023"/>
    <x v="10"/>
    <n v="2"/>
    <n v="26"/>
    <s v="02-26"/>
    <n v="0"/>
    <x v="1"/>
  </r>
  <r>
    <d v="2023-02-27T00:00:00"/>
    <n v="84"/>
    <n v="65.010000000000005"/>
    <n v="65.010000000000005"/>
    <n v="0"/>
    <s v="26/02/2023"/>
    <x v="10"/>
    <n v="2"/>
    <n v="27"/>
    <s v="02-27"/>
    <n v="0"/>
    <x v="1"/>
  </r>
  <r>
    <d v="2023-02-28T00:00:00"/>
    <n v="60"/>
    <n v="64.069999999999993"/>
    <n v="64.41"/>
    <n v="53.15"/>
    <s v="26/02/2023"/>
    <x v="10"/>
    <n v="2"/>
    <n v="28"/>
    <s v="02-28"/>
    <n v="1"/>
    <x v="1"/>
  </r>
  <r>
    <d v="2023-03-01T00:00:00"/>
    <n v="71"/>
    <n v="66.94"/>
    <n v="66.94"/>
    <n v="29.14"/>
    <s v="26/02/2023"/>
    <x v="10"/>
    <n v="3"/>
    <n v="1"/>
    <s v="03-01"/>
    <n v="0"/>
    <x v="1"/>
  </r>
  <r>
    <d v="2023-03-02T00:00:00"/>
    <n v="68"/>
    <n v="68.34"/>
    <n v="68.349999999999994"/>
    <n v="42.79"/>
    <s v="26/02/2023"/>
    <x v="10"/>
    <n v="3"/>
    <n v="2"/>
    <s v="03-02"/>
    <n v="1"/>
    <x v="1"/>
  </r>
  <r>
    <d v="2023-03-03T00:00:00"/>
    <n v="74"/>
    <n v="62.43"/>
    <n v="62.69"/>
    <n v="50.4"/>
    <s v="26/02/2023"/>
    <x v="10"/>
    <n v="3"/>
    <n v="3"/>
    <s v="03-03"/>
    <n v="0"/>
    <x v="1"/>
  </r>
  <r>
    <d v="2023-03-04T00:00:00"/>
    <n v="52"/>
    <n v="60.41"/>
    <n v="60.43"/>
    <n v="36.28"/>
    <s v="26/02/2023"/>
    <x v="10"/>
    <n v="3"/>
    <n v="4"/>
    <s v="03-04"/>
    <n v="1"/>
    <x v="1"/>
  </r>
  <r>
    <d v="2023-03-05T00:00:00"/>
    <n v="56"/>
    <n v="60.6"/>
    <n v="60.79"/>
    <n v="46.89"/>
    <s v="05/03/2023"/>
    <x v="10"/>
    <n v="3"/>
    <n v="5"/>
    <s v="03-05"/>
    <n v="1"/>
    <x v="1"/>
  </r>
  <r>
    <d v="2023-03-06T00:00:00"/>
    <n v="82"/>
    <n v="65.17"/>
    <n v="65.17"/>
    <n v="34.770000000000003"/>
    <s v="05/03/2023"/>
    <x v="10"/>
    <n v="3"/>
    <n v="6"/>
    <s v="03-06"/>
    <n v="0"/>
    <x v="1"/>
  </r>
  <r>
    <d v="2023-03-07T00:00:00"/>
    <n v="43"/>
    <n v="58.82"/>
    <n v="58.88"/>
    <n v="40.450000000000003"/>
    <s v="05/03/2023"/>
    <x v="10"/>
    <n v="3"/>
    <n v="7"/>
    <s v="03-07"/>
    <n v="1"/>
    <x v="1"/>
  </r>
  <r>
    <d v="2023-03-08T00:00:00"/>
    <n v="74"/>
    <n v="61.94"/>
    <n v="61.94"/>
    <n v="0"/>
    <s v="05/03/2023"/>
    <x v="10"/>
    <n v="3"/>
    <n v="8"/>
    <s v="03-08"/>
    <n v="0"/>
    <x v="1"/>
  </r>
  <r>
    <d v="2023-03-09T00:00:00"/>
    <n v="58"/>
    <n v="61.82"/>
    <n v="61.82"/>
    <n v="0"/>
    <s v="05/03/2023"/>
    <x v="10"/>
    <n v="3"/>
    <n v="9"/>
    <s v="03-09"/>
    <n v="1"/>
    <x v="1"/>
  </r>
  <r>
    <d v="2023-03-10T00:00:00"/>
    <n v="91"/>
    <n v="66.56"/>
    <n v="66.56"/>
    <n v="0"/>
    <s v="05/03/2023"/>
    <x v="10"/>
    <n v="3"/>
    <n v="10"/>
    <s v="03-10"/>
    <n v="0"/>
    <x v="1"/>
  </r>
  <r>
    <d v="2023-03-11T00:00:00"/>
    <n v="61"/>
    <n v="63.11"/>
    <n v="63.13"/>
    <n v="40.79"/>
    <s v="05/03/2023"/>
    <x v="10"/>
    <n v="3"/>
    <n v="11"/>
    <s v="03-11"/>
    <n v="1"/>
    <x v="1"/>
  </r>
  <r>
    <d v="2023-03-12T00:00:00"/>
    <n v="56"/>
    <n v="59.89"/>
    <n v="60.01"/>
    <n v="44.3"/>
    <s v="12/03/2023"/>
    <x v="10"/>
    <n v="3"/>
    <n v="12"/>
    <s v="03-12"/>
    <n v="1"/>
    <x v="1"/>
  </r>
  <r>
    <d v="2023-03-13T00:00:00"/>
    <n v="62"/>
    <n v="61.47"/>
    <n v="61.47"/>
    <n v="0"/>
    <s v="12/03/2023"/>
    <x v="10"/>
    <n v="3"/>
    <n v="13"/>
    <s v="03-13"/>
    <n v="0"/>
    <x v="1"/>
  </r>
  <r>
    <d v="2023-03-14T00:00:00"/>
    <n v="67"/>
    <n v="65.37"/>
    <n v="65.37"/>
    <n v="0"/>
    <s v="12/03/2023"/>
    <x v="10"/>
    <n v="3"/>
    <n v="14"/>
    <s v="03-14"/>
    <n v="0"/>
    <x v="1"/>
  </r>
  <r>
    <d v="2023-03-15T00:00:00"/>
    <n v="79"/>
    <n v="64.930000000000007"/>
    <n v="65.02"/>
    <n v="48.35"/>
    <s v="12/03/2023"/>
    <x v="10"/>
    <n v="3"/>
    <n v="15"/>
    <s v="03-15"/>
    <n v="0"/>
    <x v="1"/>
  </r>
  <r>
    <d v="2023-03-16T00:00:00"/>
    <n v="51"/>
    <n v="58.9"/>
    <n v="59.02"/>
    <n v="43.21"/>
    <s v="12/03/2023"/>
    <x v="10"/>
    <n v="3"/>
    <n v="16"/>
    <s v="03-16"/>
    <n v="1"/>
    <x v="1"/>
  </r>
  <r>
    <d v="2023-03-17T00:00:00"/>
    <n v="87"/>
    <n v="64.75"/>
    <n v="64.8"/>
    <n v="44.51"/>
    <s v="12/03/2023"/>
    <x v="10"/>
    <n v="3"/>
    <n v="17"/>
    <s v="03-17"/>
    <n v="0"/>
    <x v="1"/>
  </r>
  <r>
    <d v="2023-03-18T00:00:00"/>
    <n v="57"/>
    <n v="60.86"/>
    <n v="60.9"/>
    <n v="39.46"/>
    <s v="12/03/2023"/>
    <x v="10"/>
    <n v="3"/>
    <n v="18"/>
    <s v="03-18"/>
    <n v="1"/>
    <x v="1"/>
  </r>
  <r>
    <d v="2023-03-19T00:00:00"/>
    <n v="56"/>
    <n v="61.36"/>
    <n v="61.37"/>
    <n v="35.11"/>
    <s v="19/03/2023"/>
    <x v="10"/>
    <n v="3"/>
    <n v="19"/>
    <s v="03-19"/>
    <n v="1"/>
    <x v="1"/>
  </r>
  <r>
    <d v="2023-03-20T00:00:00"/>
    <n v="96"/>
    <n v="64.78"/>
    <n v="64.78"/>
    <n v="0"/>
    <s v="19/03/2023"/>
    <x v="10"/>
    <n v="3"/>
    <n v="20"/>
    <s v="03-20"/>
    <n v="0"/>
    <x v="1"/>
  </r>
  <r>
    <d v="2023-03-21T00:00:00"/>
    <n v="47"/>
    <n v="60.75"/>
    <n v="60.75"/>
    <n v="0"/>
    <s v="19/03/2023"/>
    <x v="10"/>
    <n v="3"/>
    <n v="21"/>
    <s v="03-21"/>
    <n v="1"/>
    <x v="1"/>
  </r>
  <r>
    <d v="2023-03-22T00:00:00"/>
    <n v="67"/>
    <n v="63.69"/>
    <n v="63.72"/>
    <n v="42.93"/>
    <s v="19/03/2023"/>
    <x v="10"/>
    <n v="3"/>
    <n v="22"/>
    <s v="03-22"/>
    <n v="0"/>
    <x v="1"/>
  </r>
  <r>
    <d v="2023-03-23T00:00:00"/>
    <n v="57"/>
    <n v="61.94"/>
    <n v="61.95"/>
    <n v="31.24"/>
    <s v="19/03/2023"/>
    <x v="10"/>
    <n v="3"/>
    <n v="23"/>
    <s v="03-23"/>
    <n v="1"/>
    <x v="1"/>
  </r>
  <r>
    <d v="2023-03-24T00:00:00"/>
    <n v="92"/>
    <n v="65.989999999999995"/>
    <n v="66.02"/>
    <n v="44.39"/>
    <s v="19/03/2023"/>
    <x v="10"/>
    <n v="3"/>
    <n v="24"/>
    <s v="03-24"/>
    <n v="0"/>
    <x v="1"/>
  </r>
  <r>
    <d v="2023-03-25T00:00:00"/>
    <n v="58"/>
    <n v="61.3"/>
    <n v="61.31"/>
    <n v="37.57"/>
    <s v="19/03/2023"/>
    <x v="10"/>
    <n v="3"/>
    <n v="25"/>
    <s v="03-25"/>
    <n v="1"/>
    <x v="1"/>
  </r>
  <r>
    <d v="2023-03-26T00:00:00"/>
    <n v="78"/>
    <n v="62.75"/>
    <n v="63.21"/>
    <n v="53.27"/>
    <s v="26/03/2023"/>
    <x v="10"/>
    <n v="3"/>
    <n v="26"/>
    <s v="03-26"/>
    <n v="0"/>
    <x v="1"/>
  </r>
  <r>
    <d v="2023-03-27T00:00:00"/>
    <n v="102"/>
    <n v="64.88"/>
    <n v="65.02"/>
    <n v="50.21"/>
    <s v="26/03/2023"/>
    <x v="10"/>
    <n v="3"/>
    <n v="27"/>
    <s v="03-27"/>
    <n v="0"/>
    <x v="1"/>
  </r>
  <r>
    <d v="2023-03-28T00:00:00"/>
    <n v="89"/>
    <n v="63.42"/>
    <n v="63.43"/>
    <n v="36.44"/>
    <s v="26/03/2023"/>
    <x v="10"/>
    <n v="3"/>
    <n v="28"/>
    <s v="03-28"/>
    <n v="0"/>
    <x v="1"/>
  </r>
  <r>
    <d v="2023-03-29T00:00:00"/>
    <n v="99"/>
    <n v="64.42"/>
    <n v="64.44"/>
    <n v="41.18"/>
    <s v="26/03/2023"/>
    <x v="10"/>
    <n v="3"/>
    <n v="29"/>
    <s v="03-29"/>
    <n v="0"/>
    <x v="1"/>
  </r>
  <r>
    <d v="2023-03-30T00:00:00"/>
    <n v="76"/>
    <n v="62.84"/>
    <n v="62.84"/>
    <n v="0"/>
    <s v="26/03/2023"/>
    <x v="10"/>
    <n v="3"/>
    <n v="30"/>
    <s v="03-30"/>
    <n v="0"/>
    <x v="1"/>
  </r>
  <r>
    <d v="2023-03-31T00:00:00"/>
    <n v="87"/>
    <n v="65.22"/>
    <n v="65.260000000000005"/>
    <n v="42.34"/>
    <s v="26/03/2023"/>
    <x v="10"/>
    <n v="3"/>
    <n v="31"/>
    <s v="03-31"/>
    <n v="0"/>
    <x v="1"/>
  </r>
  <r>
    <d v="2023-04-01T00:00:00"/>
    <n v="82"/>
    <n v="62.72"/>
    <n v="62.73"/>
    <n v="37.4"/>
    <s v="26/03/2023"/>
    <x v="10"/>
    <n v="4"/>
    <n v="1"/>
    <s v="04-01"/>
    <n v="0"/>
    <x v="1"/>
  </r>
  <r>
    <d v="2023-04-02T00:00:00"/>
    <n v="66"/>
    <n v="64.989999999999995"/>
    <n v="65"/>
    <n v="39.18"/>
    <s v="02/04/2023"/>
    <x v="10"/>
    <n v="4"/>
    <n v="2"/>
    <s v="04-02"/>
    <n v="0"/>
    <x v="1"/>
  </r>
  <r>
    <d v="2023-04-03T00:00:00"/>
    <n v="91"/>
    <n v="61.32"/>
    <n v="61.37"/>
    <n v="41.97"/>
    <s v="02/04/2023"/>
    <x v="10"/>
    <n v="4"/>
    <n v="3"/>
    <s v="04-03"/>
    <n v="0"/>
    <x v="1"/>
  </r>
  <r>
    <d v="2023-04-04T00:00:00"/>
    <n v="94"/>
    <n v="64.739999999999995"/>
    <n v="64.760000000000005"/>
    <n v="41.07"/>
    <s v="02/04/2023"/>
    <x v="10"/>
    <n v="4"/>
    <n v="4"/>
    <s v="04-04"/>
    <n v="0"/>
    <x v="1"/>
  </r>
  <r>
    <d v="2023-04-05T00:00:00"/>
    <n v="102"/>
    <n v="63.54"/>
    <n v="63.55"/>
    <n v="36.54"/>
    <s v="02/04/2023"/>
    <x v="10"/>
    <n v="4"/>
    <n v="5"/>
    <s v="04-05"/>
    <n v="0"/>
    <x v="1"/>
  </r>
  <r>
    <d v="2023-04-06T00:00:00"/>
    <n v="84"/>
    <n v="62.83"/>
    <n v="62.94"/>
    <n v="46.8"/>
    <s v="02/04/2023"/>
    <x v="10"/>
    <n v="4"/>
    <n v="6"/>
    <s v="04-06"/>
    <n v="0"/>
    <x v="1"/>
  </r>
  <r>
    <d v="2023-04-07T00:00:00"/>
    <m/>
    <m/>
    <m/>
    <m/>
    <s v="02/04/2023"/>
    <x v="10"/>
    <n v="4"/>
    <n v="7"/>
    <s v="04-07"/>
    <s v="Null"/>
    <x v="2"/>
  </r>
  <r>
    <d v="2023-04-08T00:00:00"/>
    <m/>
    <m/>
    <m/>
    <m/>
    <s v="02/04/2023"/>
    <x v="10"/>
    <n v="4"/>
    <n v="8"/>
    <s v="04-08"/>
    <s v="Null"/>
    <x v="2"/>
  </r>
  <r>
    <d v="2023-04-09T00:00:00"/>
    <m/>
    <m/>
    <m/>
    <m/>
    <s v="09/04/2023"/>
    <x v="10"/>
    <n v="4"/>
    <n v="9"/>
    <s v="04-09"/>
    <s v="Null"/>
    <x v="2"/>
  </r>
  <r>
    <d v="2023-04-10T00:00:00"/>
    <m/>
    <m/>
    <m/>
    <m/>
    <s v="09/04/2023"/>
    <x v="10"/>
    <n v="4"/>
    <n v="10"/>
    <s v="04-10"/>
    <s v="Null"/>
    <x v="2"/>
  </r>
  <r>
    <d v="2023-04-11T00:00:00"/>
    <m/>
    <m/>
    <m/>
    <m/>
    <s v="09/04/2023"/>
    <x v="10"/>
    <n v="4"/>
    <n v="11"/>
    <s v="04-11"/>
    <s v="Null"/>
    <x v="2"/>
  </r>
  <r>
    <d v="2023-04-12T00:00:00"/>
    <n v="102"/>
    <n v="65.31"/>
    <n v="65.319999999999993"/>
    <n v="29.04"/>
    <s v="09/04/2023"/>
    <x v="10"/>
    <n v="4"/>
    <n v="12"/>
    <s v="04-12"/>
    <n v="0"/>
    <x v="1"/>
  </r>
  <r>
    <d v="2023-04-13T00:00:00"/>
    <n v="101"/>
    <n v="66.44"/>
    <n v="66.44"/>
    <n v="0"/>
    <s v="09/04/2023"/>
    <x v="10"/>
    <n v="4"/>
    <n v="13"/>
    <s v="04-13"/>
    <n v="0"/>
    <x v="1"/>
  </r>
  <r>
    <d v="2023-04-14T00:00:00"/>
    <n v="101"/>
    <n v="67.17"/>
    <n v="67.23"/>
    <n v="48.6"/>
    <s v="09/04/2023"/>
    <x v="10"/>
    <n v="4"/>
    <n v="14"/>
    <s v="04-14"/>
    <n v="0"/>
    <x v="1"/>
  </r>
  <r>
    <d v="2023-04-15T00:00:00"/>
    <n v="90"/>
    <n v="66.040000000000006"/>
    <n v="66.069999999999993"/>
    <n v="41.61"/>
    <s v="09/04/2023"/>
    <x v="10"/>
    <n v="4"/>
    <n v="15"/>
    <s v="04-15"/>
    <n v="0"/>
    <x v="1"/>
  </r>
  <r>
    <d v="2023-04-16T00:00:00"/>
    <n v="84"/>
    <n v="62.79"/>
    <n v="62.79"/>
    <n v="0"/>
    <s v="16/04/2023"/>
    <x v="10"/>
    <n v="4"/>
    <n v="16"/>
    <s v="04-16"/>
    <n v="0"/>
    <x v="1"/>
  </r>
  <r>
    <d v="2023-04-17T00:00:00"/>
    <n v="104"/>
    <n v="66.27"/>
    <n v="66.27"/>
    <n v="0"/>
    <s v="16/04/2023"/>
    <x v="10"/>
    <n v="4"/>
    <n v="17"/>
    <s v="04-17"/>
    <n v="0"/>
    <x v="1"/>
  </r>
  <r>
    <d v="2023-04-18T00:00:00"/>
    <n v="89"/>
    <n v="63.58"/>
    <n v="63.6"/>
    <n v="39.18"/>
    <s v="16/04/2023"/>
    <x v="10"/>
    <n v="4"/>
    <n v="18"/>
    <s v="04-18"/>
    <n v="0"/>
    <x v="1"/>
  </r>
  <r>
    <d v="2023-04-19T00:00:00"/>
    <n v="113"/>
    <n v="65.239999999999995"/>
    <n v="65.239999999999995"/>
    <n v="0"/>
    <s v="16/04/2023"/>
    <x v="10"/>
    <n v="4"/>
    <n v="19"/>
    <s v="04-19"/>
    <n v="0"/>
    <x v="1"/>
  </r>
  <r>
    <d v="2023-04-20T00:00:00"/>
    <n v="86"/>
    <n v="64.17"/>
    <n v="64.180000000000007"/>
    <n v="36.96"/>
    <s v="16/04/2023"/>
    <x v="10"/>
    <n v="4"/>
    <n v="20"/>
    <s v="04-20"/>
    <n v="0"/>
    <x v="1"/>
  </r>
  <r>
    <d v="2023-04-21T00:00:00"/>
    <n v="95"/>
    <n v="65.23"/>
    <n v="65.25"/>
    <n v="40.04"/>
    <s v="16/04/2023"/>
    <x v="10"/>
    <n v="4"/>
    <n v="21"/>
    <s v="04-21"/>
    <n v="0"/>
    <x v="1"/>
  </r>
  <r>
    <d v="2023-04-22T00:00:00"/>
    <n v="86"/>
    <n v="64.61"/>
    <n v="64.61"/>
    <n v="37"/>
    <s v="16/04/2023"/>
    <x v="10"/>
    <n v="4"/>
    <n v="22"/>
    <s v="04-22"/>
    <n v="0"/>
    <x v="1"/>
  </r>
  <r>
    <d v="2023-04-23T00:00:00"/>
    <n v="76"/>
    <n v="62.53"/>
    <n v="62.56"/>
    <n v="40.85"/>
    <s v="23/04/2023"/>
    <x v="10"/>
    <n v="4"/>
    <n v="23"/>
    <s v="04-23"/>
    <n v="0"/>
    <x v="1"/>
  </r>
  <r>
    <d v="2023-04-24T00:00:00"/>
    <n v="97"/>
    <n v="64.260000000000005"/>
    <n v="64.290000000000006"/>
    <n v="42.43"/>
    <s v="23/04/2023"/>
    <x v="10"/>
    <n v="4"/>
    <n v="24"/>
    <s v="04-24"/>
    <n v="0"/>
    <x v="1"/>
  </r>
  <r>
    <d v="2023-04-25T00:00:00"/>
    <n v="84"/>
    <n v="63.41"/>
    <n v="63.41"/>
    <n v="35.19"/>
    <s v="23/04/2023"/>
    <x v="10"/>
    <n v="4"/>
    <n v="25"/>
    <s v="04-25"/>
    <n v="0"/>
    <x v="1"/>
  </r>
  <r>
    <d v="2023-04-26T00:00:00"/>
    <n v="94"/>
    <n v="63.55"/>
    <n v="63.55"/>
    <n v="0"/>
    <s v="23/04/2023"/>
    <x v="10"/>
    <n v="4"/>
    <n v="26"/>
    <s v="04-26"/>
    <n v="0"/>
    <x v="1"/>
  </r>
  <r>
    <d v="2023-04-27T00:00:00"/>
    <n v="84"/>
    <n v="63.56"/>
    <n v="63.57"/>
    <n v="33.54"/>
    <s v="23/04/2023"/>
    <x v="10"/>
    <n v="4"/>
    <n v="27"/>
    <s v="04-27"/>
    <n v="0"/>
    <x v="1"/>
  </r>
  <r>
    <d v="2023-04-28T00:00:00"/>
    <n v="99"/>
    <n v="64.69"/>
    <n v="64.69"/>
    <n v="0"/>
    <s v="23/04/2023"/>
    <x v="10"/>
    <n v="4"/>
    <n v="28"/>
    <s v="04-28"/>
    <n v="0"/>
    <x v="1"/>
  </r>
  <r>
    <d v="2023-04-29T00:00:00"/>
    <n v="67"/>
    <n v="62.59"/>
    <n v="62.82"/>
    <n v="49.93"/>
    <s v="23/04/2023"/>
    <x v="10"/>
    <n v="4"/>
    <n v="29"/>
    <s v="04-29"/>
    <n v="0"/>
    <x v="1"/>
  </r>
  <r>
    <d v="2023-04-30T00:00:00"/>
    <n v="80"/>
    <n v="62.19"/>
    <n v="62.19"/>
    <n v="0"/>
    <s v="30/04/2023"/>
    <x v="10"/>
    <n v="4"/>
    <n v="30"/>
    <s v="04-30"/>
    <n v="0"/>
    <x v="1"/>
  </r>
  <r>
    <d v="2023-05-01T00:00:00"/>
    <n v="100"/>
    <n v="64.98"/>
    <n v="64.98"/>
    <n v="0"/>
    <s v="30/04/2023"/>
    <x v="10"/>
    <n v="5"/>
    <n v="1"/>
    <s v="05-01"/>
    <n v="0"/>
    <x v="1"/>
  </r>
  <r>
    <d v="2023-05-02T00:00:00"/>
    <n v="100"/>
    <n v="64.63"/>
    <n v="64.650000000000006"/>
    <n v="41.52"/>
    <s v="30/04/2023"/>
    <x v="10"/>
    <n v="5"/>
    <n v="2"/>
    <s v="05-02"/>
    <n v="0"/>
    <x v="1"/>
  </r>
  <r>
    <d v="2023-05-03T00:00:00"/>
    <n v="117"/>
    <n v="65.650000000000006"/>
    <n v="65.69"/>
    <n v="44.6"/>
    <s v="30/04/2023"/>
    <x v="10"/>
    <n v="5"/>
    <n v="3"/>
    <s v="05-03"/>
    <n v="0"/>
    <x v="1"/>
  </r>
  <r>
    <d v="2023-05-04T00:00:00"/>
    <n v="96"/>
    <n v="62.97"/>
    <n v="68.86"/>
    <n v="67.56"/>
    <s v="30/04/2023"/>
    <x v="10"/>
    <n v="5"/>
    <n v="4"/>
    <s v="05-04"/>
    <n v="0"/>
    <x v="0"/>
  </r>
  <r>
    <d v="2023-05-05T00:00:00"/>
    <n v="110"/>
    <n v="64.7"/>
    <n v="64.72"/>
    <n v="41.2"/>
    <s v="30/04/2023"/>
    <x v="10"/>
    <n v="5"/>
    <n v="5"/>
    <s v="05-05"/>
    <n v="0"/>
    <x v="1"/>
  </r>
  <r>
    <d v="2023-05-06T00:00:00"/>
    <n v="81"/>
    <n v="62.06"/>
    <n v="62.09"/>
    <n v="29.04"/>
    <s v="30/04/2023"/>
    <x v="10"/>
    <n v="5"/>
    <n v="6"/>
    <s v="05-06"/>
    <n v="0"/>
    <x v="1"/>
  </r>
  <r>
    <d v="2023-05-07T00:00:00"/>
    <n v="97"/>
    <n v="63.61"/>
    <n v="63.61"/>
    <n v="0"/>
    <s v="07/05/2023"/>
    <x v="10"/>
    <n v="5"/>
    <n v="7"/>
    <s v="05-07"/>
    <n v="0"/>
    <x v="1"/>
  </r>
  <r>
    <d v="2023-05-08T00:00:00"/>
    <n v="113"/>
    <n v="65.78"/>
    <n v="65.790000000000006"/>
    <n v="39.56"/>
    <s v="07/05/2023"/>
    <x v="10"/>
    <n v="5"/>
    <n v="8"/>
    <s v="05-08"/>
    <n v="0"/>
    <x v="1"/>
  </r>
  <r>
    <d v="2023-05-09T00:00:00"/>
    <n v="103"/>
    <n v="63.76"/>
    <n v="63.76"/>
    <n v="34.94"/>
    <s v="07/05/2023"/>
    <x v="10"/>
    <n v="5"/>
    <n v="9"/>
    <s v="05-09"/>
    <n v="0"/>
    <x v="1"/>
  </r>
  <r>
    <d v="2023-05-10T00:00:00"/>
    <n v="125"/>
    <n v="67.040000000000006"/>
    <n v="67.11"/>
    <n v="39.65"/>
    <s v="07/05/2023"/>
    <x v="10"/>
    <n v="5"/>
    <n v="10"/>
    <s v="05-10"/>
    <n v="0"/>
    <x v="1"/>
  </r>
  <r>
    <d v="2023-05-11T00:00:00"/>
    <n v="125"/>
    <n v="68.73"/>
    <n v="68.739999999999995"/>
    <n v="42.34"/>
    <s v="07/05/2023"/>
    <x v="10"/>
    <n v="5"/>
    <n v="11"/>
    <s v="05-11"/>
    <n v="0"/>
    <x v="1"/>
  </r>
  <r>
    <d v="2023-05-12T00:00:00"/>
    <n v="112"/>
    <n v="65.98"/>
    <n v="66.05"/>
    <n v="47.59"/>
    <s v="07/05/2023"/>
    <x v="10"/>
    <n v="5"/>
    <n v="12"/>
    <s v="05-12"/>
    <n v="0"/>
    <x v="1"/>
  </r>
  <r>
    <d v="2023-05-13T00:00:00"/>
    <n v="89"/>
    <n v="62.92"/>
    <n v="62.94"/>
    <n v="39.78"/>
    <s v="07/05/2023"/>
    <x v="10"/>
    <n v="5"/>
    <n v="13"/>
    <s v="05-13"/>
    <n v="0"/>
    <x v="1"/>
  </r>
  <r>
    <d v="2023-05-14T00:00:00"/>
    <n v="107"/>
    <n v="64.53"/>
    <n v="64.540000000000006"/>
    <n v="40.72"/>
    <s v="14/05/2023"/>
    <x v="10"/>
    <n v="5"/>
    <n v="14"/>
    <s v="05-14"/>
    <n v="0"/>
    <x v="1"/>
  </r>
  <r>
    <d v="2023-05-15T00:00:00"/>
    <n v="115"/>
    <n v="66.739999999999995"/>
    <n v="66.75"/>
    <n v="40.18"/>
    <s v="14/05/2023"/>
    <x v="10"/>
    <n v="5"/>
    <n v="15"/>
    <s v="05-15"/>
    <n v="0"/>
    <x v="1"/>
  </r>
  <r>
    <d v="2023-05-16T00:00:00"/>
    <n v="116"/>
    <n v="67.459999999999994"/>
    <n v="67.459999999999994"/>
    <n v="28.84"/>
    <s v="14/05/2023"/>
    <x v="10"/>
    <n v="5"/>
    <n v="16"/>
    <s v="05-16"/>
    <n v="0"/>
    <x v="1"/>
  </r>
  <r>
    <d v="2023-05-17T00:00:00"/>
    <n v="132"/>
    <n v="69.89"/>
    <n v="69.91"/>
    <n v="45.73"/>
    <s v="14/05/2023"/>
    <x v="10"/>
    <n v="5"/>
    <n v="17"/>
    <s v="05-17"/>
    <n v="0"/>
    <x v="1"/>
  </r>
  <r>
    <d v="2023-05-18T00:00:00"/>
    <n v="111"/>
    <n v="64.77"/>
    <n v="64.77"/>
    <n v="0"/>
    <s v="14/05/2023"/>
    <x v="10"/>
    <n v="5"/>
    <n v="18"/>
    <s v="05-18"/>
    <n v="0"/>
    <x v="1"/>
  </r>
  <r>
    <d v="2023-05-19T00:00:00"/>
    <n v="94"/>
    <n v="64.53"/>
    <n v="64.569999999999993"/>
    <n v="44.14"/>
    <s v="14/05/2023"/>
    <x v="10"/>
    <n v="5"/>
    <n v="19"/>
    <s v="05-19"/>
    <n v="0"/>
    <x v="1"/>
  </r>
  <r>
    <d v="2023-05-20T00:00:00"/>
    <n v="97"/>
    <n v="63.94"/>
    <n v="63.94"/>
    <n v="31.74"/>
    <s v="14/05/2023"/>
    <x v="10"/>
    <n v="5"/>
    <n v="20"/>
    <s v="05-20"/>
    <n v="0"/>
    <x v="1"/>
  </r>
  <r>
    <d v="2023-05-21T00:00:00"/>
    <n v="92"/>
    <n v="63.41"/>
    <n v="63.48"/>
    <n v="45.24"/>
    <s v="21/05/2023"/>
    <x v="10"/>
    <n v="5"/>
    <n v="21"/>
    <s v="05-21"/>
    <n v="0"/>
    <x v="1"/>
  </r>
  <r>
    <d v="2023-05-22T00:00:00"/>
    <n v="108"/>
    <n v="66.11"/>
    <n v="66.260000000000005"/>
    <n v="51.34"/>
    <s v="21/05/2023"/>
    <x v="10"/>
    <n v="5"/>
    <n v="22"/>
    <s v="05-22"/>
    <n v="0"/>
    <x v="1"/>
  </r>
  <r>
    <d v="2023-05-23T00:00:00"/>
    <n v="86"/>
    <n v="65.33"/>
    <n v="65.34"/>
    <n v="39.76"/>
    <s v="21/05/2023"/>
    <x v="10"/>
    <n v="5"/>
    <n v="23"/>
    <s v="05-23"/>
    <n v="0"/>
    <x v="1"/>
  </r>
  <r>
    <d v="2023-05-24T00:00:00"/>
    <n v="101"/>
    <n v="65.25"/>
    <n v="65.28"/>
    <n v="43.4"/>
    <s v="21/05/2023"/>
    <x v="10"/>
    <n v="5"/>
    <n v="24"/>
    <s v="05-24"/>
    <n v="0"/>
    <x v="1"/>
  </r>
  <r>
    <d v="2023-05-25T00:00:00"/>
    <n v="113"/>
    <n v="64.67"/>
    <n v="64.75"/>
    <n v="46.97"/>
    <s v="21/05/2023"/>
    <x v="10"/>
    <n v="5"/>
    <n v="25"/>
    <s v="05-25"/>
    <n v="0"/>
    <x v="1"/>
  </r>
  <r>
    <d v="2023-05-26T00:00:00"/>
    <n v="113"/>
    <n v="66.05"/>
    <n v="66.05"/>
    <n v="0"/>
    <s v="21/05/2023"/>
    <x v="10"/>
    <n v="5"/>
    <n v="26"/>
    <s v="05-26"/>
    <n v="0"/>
    <x v="1"/>
  </r>
  <r>
    <d v="2023-05-27T00:00:00"/>
    <n v="97"/>
    <n v="63.07"/>
    <n v="63.14"/>
    <n v="45.27"/>
    <s v="21/05/2023"/>
    <x v="10"/>
    <n v="5"/>
    <n v="27"/>
    <s v="05-27"/>
    <n v="0"/>
    <x v="1"/>
  </r>
  <r>
    <d v="2023-05-28T00:00:00"/>
    <n v="95"/>
    <n v="63.1"/>
    <n v="63.15"/>
    <n v="38"/>
    <s v="28/05/2023"/>
    <x v="10"/>
    <n v="5"/>
    <n v="28"/>
    <s v="05-28"/>
    <n v="0"/>
    <x v="1"/>
  </r>
  <r>
    <d v="2023-05-29T00:00:00"/>
    <n v="110"/>
    <n v="65.73"/>
    <n v="65.739999999999995"/>
    <n v="38.44"/>
    <s v="28/05/2023"/>
    <x v="10"/>
    <n v="5"/>
    <n v="29"/>
    <s v="05-29"/>
    <n v="0"/>
    <x v="1"/>
  </r>
  <r>
    <d v="2023-05-30T00:00:00"/>
    <n v="92"/>
    <n v="63.28"/>
    <n v="63.3"/>
    <n v="38.43"/>
    <s v="28/05/2023"/>
    <x v="10"/>
    <n v="5"/>
    <n v="30"/>
    <s v="05-30"/>
    <n v="0"/>
    <x v="1"/>
  </r>
  <r>
    <d v="2023-05-31T00:00:00"/>
    <n v="110"/>
    <n v="64.77"/>
    <n v="64.81"/>
    <n v="44.38"/>
    <s v="28/05/2023"/>
    <x v="10"/>
    <n v="5"/>
    <n v="31"/>
    <s v="05-31"/>
    <n v="0"/>
    <x v="1"/>
  </r>
  <r>
    <d v="2023-06-01T00:00:00"/>
    <n v="106"/>
    <n v="64.790000000000006"/>
    <n v="64.819999999999993"/>
    <n v="44.23"/>
    <s v="28/05/2023"/>
    <x v="10"/>
    <n v="6"/>
    <n v="1"/>
    <s v="06-01"/>
    <n v="0"/>
    <x v="1"/>
  </r>
  <r>
    <d v="2023-06-02T00:00:00"/>
    <n v="100"/>
    <n v="62.95"/>
    <n v="62.97"/>
    <n v="40.53"/>
    <s v="28/05/2023"/>
    <x v="10"/>
    <n v="6"/>
    <n v="2"/>
    <s v="06-02"/>
    <n v="0"/>
    <x v="1"/>
  </r>
  <r>
    <d v="2023-06-03T00:00:00"/>
    <n v="102"/>
    <n v="63.9"/>
    <n v="63.97"/>
    <n v="46.05"/>
    <s v="28/05/2023"/>
    <x v="10"/>
    <n v="6"/>
    <n v="3"/>
    <s v="06-03"/>
    <n v="0"/>
    <x v="1"/>
  </r>
  <r>
    <d v="2023-06-04T00:00:00"/>
    <n v="64"/>
    <n v="61.09"/>
    <n v="61.18"/>
    <n v="43.97"/>
    <s v="04/06/2023"/>
    <x v="10"/>
    <n v="6"/>
    <n v="4"/>
    <s v="06-04"/>
    <n v="0"/>
    <x v="1"/>
  </r>
  <r>
    <d v="2023-06-05T00:00:00"/>
    <n v="106"/>
    <n v="66.95"/>
    <n v="66.95"/>
    <n v="31.8"/>
    <s v="04/06/2023"/>
    <x v="10"/>
    <n v="6"/>
    <n v="5"/>
    <s v="06-05"/>
    <n v="0"/>
    <x v="1"/>
  </r>
  <r>
    <d v="2023-06-06T00:00:00"/>
    <n v="83"/>
    <n v="65.16"/>
    <n v="65.22"/>
    <n v="47.15"/>
    <s v="04/06/2023"/>
    <x v="10"/>
    <n v="6"/>
    <n v="6"/>
    <s v="06-06"/>
    <n v="0"/>
    <x v="1"/>
  </r>
  <r>
    <d v="2023-06-07T00:00:00"/>
    <n v="97"/>
    <n v="63.75"/>
    <n v="64.03"/>
    <n v="51.98"/>
    <s v="04/06/2023"/>
    <x v="10"/>
    <n v="6"/>
    <n v="7"/>
    <s v="06-07"/>
    <n v="0"/>
    <x v="1"/>
  </r>
  <r>
    <d v="2023-06-08T00:00:00"/>
    <n v="101"/>
    <n v="64.650000000000006"/>
    <n v="65.25"/>
    <n v="56.07"/>
    <s v="04/06/2023"/>
    <x v="10"/>
    <n v="6"/>
    <n v="8"/>
    <s v="06-08"/>
    <n v="0"/>
    <x v="1"/>
  </r>
  <r>
    <d v="2023-06-09T00:00:00"/>
    <n v="110"/>
    <n v="65.760000000000005"/>
    <n v="65.81"/>
    <n v="46.31"/>
    <s v="04/06/2023"/>
    <x v="10"/>
    <n v="6"/>
    <n v="9"/>
    <s v="06-09"/>
    <n v="0"/>
    <x v="1"/>
  </r>
  <r>
    <d v="2023-06-10T00:00:00"/>
    <n v="110"/>
    <n v="66.41"/>
    <n v="66.47"/>
    <n v="39.049999999999997"/>
    <s v="04/06/2023"/>
    <x v="10"/>
    <n v="6"/>
    <n v="10"/>
    <s v="06-10"/>
    <n v="0"/>
    <x v="1"/>
  </r>
  <r>
    <d v="2023-06-11T00:00:00"/>
    <n v="129"/>
    <n v="67.08"/>
    <n v="67.08"/>
    <n v="36.24"/>
    <s v="11/06/2023"/>
    <x v="10"/>
    <n v="6"/>
    <n v="11"/>
    <s v="06-11"/>
    <n v="0"/>
    <x v="1"/>
  </r>
  <r>
    <d v="2023-06-12T00:00:00"/>
    <n v="104"/>
    <n v="62.81"/>
    <n v="63.07"/>
    <n v="48.57"/>
    <s v="11/06/2023"/>
    <x v="10"/>
    <n v="6"/>
    <n v="12"/>
    <s v="06-12"/>
    <n v="0"/>
    <x v="1"/>
  </r>
  <r>
    <d v="2023-06-13T00:00:00"/>
    <n v="114"/>
    <n v="66.760000000000005"/>
    <n v="66.94"/>
    <n v="52.99"/>
    <s v="11/06/2023"/>
    <x v="10"/>
    <n v="6"/>
    <n v="13"/>
    <s v="06-13"/>
    <n v="0"/>
    <x v="1"/>
  </r>
  <r>
    <d v="2023-06-14T00:00:00"/>
    <n v="102"/>
    <n v="62.97"/>
    <n v="62.97"/>
    <n v="32.340000000000003"/>
    <s v="11/06/2023"/>
    <x v="10"/>
    <n v="6"/>
    <n v="14"/>
    <s v="06-14"/>
    <n v="0"/>
    <x v="1"/>
  </r>
  <r>
    <d v="2023-06-15T00:00:00"/>
    <n v="109"/>
    <n v="65.02"/>
    <n v="65.33"/>
    <n v="45.02"/>
    <s v="11/06/2023"/>
    <x v="10"/>
    <n v="6"/>
    <n v="15"/>
    <s v="06-15"/>
    <n v="0"/>
    <x v="1"/>
  </r>
  <r>
    <d v="2023-06-16T00:00:00"/>
    <n v="103"/>
    <n v="65.540000000000006"/>
    <n v="65.540000000000006"/>
    <n v="0"/>
    <s v="11/06/2023"/>
    <x v="10"/>
    <n v="6"/>
    <n v="16"/>
    <s v="06-16"/>
    <n v="0"/>
    <x v="1"/>
  </r>
  <r>
    <d v="2023-06-17T00:00:00"/>
    <n v="91"/>
    <n v="62.85"/>
    <n v="63.12"/>
    <n v="42.76"/>
    <s v="11/06/2023"/>
    <x v="10"/>
    <n v="6"/>
    <n v="17"/>
    <s v="06-17"/>
    <n v="0"/>
    <x v="1"/>
  </r>
  <r>
    <d v="2023-06-18T00:00:00"/>
    <n v="103"/>
    <n v="63.37"/>
    <n v="63.37"/>
    <n v="0"/>
    <s v="18/06/2023"/>
    <x v="10"/>
    <n v="6"/>
    <n v="18"/>
    <s v="06-18"/>
    <n v="0"/>
    <x v="1"/>
  </r>
  <r>
    <d v="2023-06-19T00:00:00"/>
    <n v="113"/>
    <n v="63.54"/>
    <n v="63.73"/>
    <n v="50.17"/>
    <s v="18/06/2023"/>
    <x v="10"/>
    <n v="6"/>
    <n v="19"/>
    <s v="06-19"/>
    <n v="0"/>
    <x v="1"/>
  </r>
  <r>
    <d v="2023-06-20T00:00:00"/>
    <n v="79"/>
    <n v="60.96"/>
    <n v="60.97"/>
    <n v="34.07"/>
    <s v="18/06/2023"/>
    <x v="10"/>
    <n v="6"/>
    <n v="20"/>
    <s v="06-20"/>
    <n v="0"/>
    <x v="1"/>
  </r>
  <r>
    <d v="2023-06-21T00:00:00"/>
    <n v="104"/>
    <n v="63.04"/>
    <n v="63.12"/>
    <n v="44.36"/>
    <s v="18/06/2023"/>
    <x v="10"/>
    <n v="6"/>
    <n v="21"/>
    <s v="06-21"/>
    <n v="0"/>
    <x v="1"/>
  </r>
  <r>
    <d v="2023-06-22T00:00:00"/>
    <n v="99"/>
    <n v="62.69"/>
    <n v="63.15"/>
    <n v="49.19"/>
    <s v="18/06/2023"/>
    <x v="10"/>
    <n v="6"/>
    <n v="22"/>
    <s v="06-22"/>
    <n v="0"/>
    <x v="1"/>
  </r>
  <r>
    <d v="2023-06-23T00:00:00"/>
    <n v="111"/>
    <n v="64.17"/>
    <n v="64.25"/>
    <n v="44.41"/>
    <s v="18/06/2023"/>
    <x v="10"/>
    <n v="6"/>
    <n v="23"/>
    <s v="06-23"/>
    <n v="0"/>
    <x v="1"/>
  </r>
  <r>
    <d v="2023-06-24T00:00:00"/>
    <n v="96"/>
    <n v="63.05"/>
    <n v="63.43"/>
    <n v="45.91"/>
    <s v="18/06/2023"/>
    <x v="10"/>
    <n v="6"/>
    <n v="24"/>
    <s v="06-24"/>
    <n v="0"/>
    <x v="1"/>
  </r>
  <r>
    <d v="2023-06-25T00:00:00"/>
    <n v="102"/>
    <n v="62.65"/>
    <n v="62.69"/>
    <n v="35.22"/>
    <s v="25/06/2023"/>
    <x v="10"/>
    <n v="6"/>
    <n v="25"/>
    <s v="06-25"/>
    <n v="0"/>
    <x v="1"/>
  </r>
  <r>
    <d v="2023-06-26T00:00:00"/>
    <n v="109"/>
    <n v="62.53"/>
    <n v="62.54"/>
    <n v="31.61"/>
    <s v="25/06/2023"/>
    <x v="10"/>
    <n v="6"/>
    <n v="26"/>
    <s v="06-26"/>
    <n v="0"/>
    <x v="1"/>
  </r>
  <r>
    <d v="2023-06-27T00:00:00"/>
    <n v="102"/>
    <n v="62.81"/>
    <n v="63.06"/>
    <n v="50.54"/>
    <s v="25/06/2023"/>
    <x v="10"/>
    <n v="6"/>
    <n v="27"/>
    <s v="06-27"/>
    <n v="0"/>
    <x v="1"/>
  </r>
  <r>
    <d v="2023-06-28T00:00:00"/>
    <n v="110"/>
    <n v="62.28"/>
    <n v="62.29"/>
    <n v="35.369999999999997"/>
    <s v="25/06/2023"/>
    <x v="10"/>
    <n v="6"/>
    <n v="28"/>
    <s v="06-28"/>
    <n v="0"/>
    <x v="1"/>
  </r>
  <r>
    <d v="2023-06-29T00:00:00"/>
    <n v="107"/>
    <n v="62.04"/>
    <n v="62.8"/>
    <n v="52.29"/>
    <s v="25/06/2023"/>
    <x v="10"/>
    <n v="6"/>
    <n v="29"/>
    <s v="06-29"/>
    <n v="0"/>
    <x v="1"/>
  </r>
  <r>
    <d v="2023-06-30T00:00:00"/>
    <n v="99"/>
    <n v="63.54"/>
    <n v="63.59"/>
    <n v="44.04"/>
    <s v="25/06/2023"/>
    <x v="10"/>
    <n v="6"/>
    <n v="30"/>
    <s v="06-30"/>
    <n v="0"/>
    <x v="1"/>
  </r>
  <r>
    <d v="2023-07-01T00:00:00"/>
    <n v="97"/>
    <n v="64.14"/>
    <n v="64.14"/>
    <n v="0"/>
    <s v="25/06/2023"/>
    <x v="10"/>
    <n v="7"/>
    <n v="1"/>
    <s v="07-01"/>
    <n v="0"/>
    <x v="1"/>
  </r>
  <r>
    <d v="2023-07-02T00:00:00"/>
    <n v="109"/>
    <n v="63.65"/>
    <n v="63.65"/>
    <n v="32.44"/>
    <s v="02/07/2023"/>
    <x v="10"/>
    <n v="7"/>
    <n v="2"/>
    <s v="07-02"/>
    <n v="0"/>
    <x v="1"/>
  </r>
  <r>
    <d v="2023-07-03T00:00:00"/>
    <n v="100"/>
    <n v="63.58"/>
    <n v="63.76"/>
    <n v="50"/>
    <s v="02/07/2023"/>
    <x v="10"/>
    <n v="7"/>
    <n v="3"/>
    <s v="07-03"/>
    <n v="0"/>
    <x v="1"/>
  </r>
  <r>
    <d v="2023-07-04T00:00:00"/>
    <n v="92"/>
    <n v="62.32"/>
    <n v="62.35"/>
    <n v="39.68"/>
    <s v="02/07/2023"/>
    <x v="10"/>
    <n v="7"/>
    <n v="4"/>
    <s v="07-04"/>
    <n v="0"/>
    <x v="1"/>
  </r>
  <r>
    <d v="2023-07-05T00:00:00"/>
    <n v="104"/>
    <n v="63.2"/>
    <n v="63.43"/>
    <n v="49.67"/>
    <s v="02/07/2023"/>
    <x v="10"/>
    <n v="7"/>
    <n v="5"/>
    <s v="07-05"/>
    <n v="0"/>
    <x v="1"/>
  </r>
  <r>
    <d v="2023-07-06T00:00:00"/>
    <n v="110"/>
    <n v="63.16"/>
    <n v="63.41"/>
    <n v="50.75"/>
    <s v="02/07/2023"/>
    <x v="10"/>
    <n v="7"/>
    <n v="6"/>
    <s v="07-06"/>
    <n v="0"/>
    <x v="1"/>
  </r>
  <r>
    <d v="2023-07-07T00:00:00"/>
    <n v="93"/>
    <n v="62.58"/>
    <n v="62.75"/>
    <n v="42.25"/>
    <s v="02/07/2023"/>
    <x v="10"/>
    <n v="7"/>
    <n v="7"/>
    <s v="07-07"/>
    <n v="0"/>
    <x v="1"/>
  </r>
  <r>
    <d v="2023-07-08T00:00:00"/>
    <n v="98"/>
    <n v="62.59"/>
    <n v="62.59"/>
    <n v="0"/>
    <s v="02/07/2023"/>
    <x v="10"/>
    <n v="7"/>
    <n v="8"/>
    <s v="07-08"/>
    <n v="0"/>
    <x v="1"/>
  </r>
  <r>
    <d v="2023-07-09T00:00:00"/>
    <n v="106"/>
    <n v="63.63"/>
    <n v="63.64"/>
    <n v="31.85"/>
    <s v="09/07/2023"/>
    <x v="10"/>
    <n v="7"/>
    <n v="9"/>
    <s v="07-09"/>
    <n v="0"/>
    <x v="1"/>
  </r>
  <r>
    <d v="2023-07-10T00:00:00"/>
    <n v="114"/>
    <n v="62.76"/>
    <n v="62.77"/>
    <n v="35.24"/>
    <s v="09/07/2023"/>
    <x v="10"/>
    <n v="7"/>
    <n v="10"/>
    <s v="07-10"/>
    <n v="0"/>
    <x v="1"/>
  </r>
  <r>
    <d v="2023-07-11T00:00:00"/>
    <n v="94"/>
    <n v="62.63"/>
    <n v="62.64"/>
    <n v="37.35"/>
    <s v="09/07/2023"/>
    <x v="10"/>
    <n v="7"/>
    <n v="11"/>
    <s v="07-11"/>
    <n v="0"/>
    <x v="1"/>
  </r>
  <r>
    <d v="2023-07-12T00:00:00"/>
    <n v="94"/>
    <n v="62.62"/>
    <n v="62.66"/>
    <n v="42.06"/>
    <s v="09/07/2023"/>
    <x v="10"/>
    <n v="7"/>
    <n v="12"/>
    <s v="07-12"/>
    <n v="0"/>
    <x v="1"/>
  </r>
  <r>
    <d v="2023-07-13T00:00:00"/>
    <n v="112"/>
    <n v="65.37"/>
    <n v="65.58"/>
    <n v="52.33"/>
    <s v="09/07/2023"/>
    <x v="10"/>
    <n v="7"/>
    <n v="13"/>
    <s v="07-13"/>
    <n v="0"/>
    <x v="1"/>
  </r>
  <r>
    <d v="2023-07-14T00:00:00"/>
    <n v="99"/>
    <n v="62.71"/>
    <n v="62.86"/>
    <n v="48.13"/>
    <s v="09/07/2023"/>
    <x v="10"/>
    <n v="7"/>
    <n v="14"/>
    <s v="07-14"/>
    <n v="0"/>
    <x v="1"/>
  </r>
  <r>
    <d v="2023-07-15T00:00:00"/>
    <n v="58"/>
    <n v="60.63"/>
    <n v="60.64"/>
    <n v="28.44"/>
    <s v="09/07/2023"/>
    <x v="10"/>
    <n v="7"/>
    <n v="15"/>
    <s v="07-15"/>
    <n v="1"/>
    <x v="1"/>
  </r>
  <r>
    <d v="2023-07-16T00:00:00"/>
    <n v="107"/>
    <n v="63.33"/>
    <n v="63.34"/>
    <n v="33.24"/>
    <s v="16/07/2023"/>
    <x v="10"/>
    <n v="7"/>
    <n v="16"/>
    <s v="07-16"/>
    <n v="0"/>
    <x v="1"/>
  </r>
  <r>
    <d v="2023-07-17T00:00:00"/>
    <n v="103"/>
    <n v="63.26"/>
    <n v="63.27"/>
    <n v="36.4"/>
    <s v="16/07/2023"/>
    <x v="10"/>
    <n v="7"/>
    <n v="17"/>
    <s v="07-17"/>
    <n v="0"/>
    <x v="1"/>
  </r>
  <r>
    <d v="2023-07-18T00:00:00"/>
    <n v="97"/>
    <n v="62.8"/>
    <n v="63.01"/>
    <n v="49.8"/>
    <s v="16/07/2023"/>
    <x v="10"/>
    <n v="7"/>
    <n v="18"/>
    <s v="07-18"/>
    <n v="0"/>
    <x v="1"/>
  </r>
  <r>
    <d v="2023-07-19T00:00:00"/>
    <n v="107"/>
    <n v="64.3"/>
    <n v="64.31"/>
    <n v="40.270000000000003"/>
    <s v="16/07/2023"/>
    <x v="10"/>
    <n v="7"/>
    <n v="19"/>
    <s v="07-19"/>
    <n v="0"/>
    <x v="1"/>
  </r>
  <r>
    <d v="2023-07-20T00:00:00"/>
    <n v="104"/>
    <n v="64.63"/>
    <n v="64.989999999999995"/>
    <n v="53.93"/>
    <s v="16/07/2023"/>
    <x v="10"/>
    <n v="7"/>
    <n v="20"/>
    <s v="07-20"/>
    <n v="0"/>
    <x v="1"/>
  </r>
  <r>
    <d v="2023-07-21T00:00:00"/>
    <n v="127"/>
    <n v="63.57"/>
    <n v="63.85"/>
    <n v="51.88"/>
    <s v="16/07/2023"/>
    <x v="10"/>
    <n v="7"/>
    <n v="21"/>
    <s v="07-21"/>
    <n v="0"/>
    <x v="1"/>
  </r>
  <r>
    <d v="2023-07-22T00:00:00"/>
    <n v="96"/>
    <n v="63.65"/>
    <n v="63.97"/>
    <n v="52.15"/>
    <s v="16/07/2023"/>
    <x v="10"/>
    <n v="7"/>
    <n v="22"/>
    <s v="07-22"/>
    <n v="0"/>
    <x v="1"/>
  </r>
  <r>
    <d v="2023-07-23T00:00:00"/>
    <n v="113"/>
    <n v="64.25"/>
    <n v="64.3"/>
    <n v="44.56"/>
    <s v="23/07/2023"/>
    <x v="10"/>
    <n v="7"/>
    <n v="23"/>
    <s v="07-23"/>
    <n v="0"/>
    <x v="1"/>
  </r>
  <r>
    <d v="2023-07-24T00:00:00"/>
    <n v="112"/>
    <n v="63.86"/>
    <n v="64.78"/>
    <n v="57.55"/>
    <s v="23/07/2023"/>
    <x v="10"/>
    <n v="7"/>
    <n v="24"/>
    <s v="07-24"/>
    <n v="0"/>
    <x v="1"/>
  </r>
  <r>
    <d v="2023-07-25T00:00:00"/>
    <n v="104"/>
    <n v="63.7"/>
    <n v="63.92"/>
    <n v="50.87"/>
    <s v="23/07/2023"/>
    <x v="10"/>
    <n v="7"/>
    <n v="25"/>
    <s v="07-25"/>
    <n v="0"/>
    <x v="1"/>
  </r>
  <r>
    <d v="2023-07-26T00:00:00"/>
    <n v="108"/>
    <n v="64.2"/>
    <n v="64.7"/>
    <n v="55.06"/>
    <s v="23/07/2023"/>
    <x v="10"/>
    <n v="7"/>
    <n v="26"/>
    <s v="07-26"/>
    <n v="0"/>
    <x v="1"/>
  </r>
  <r>
    <d v="2023-07-27T00:00:00"/>
    <n v="103"/>
    <n v="62.85"/>
    <n v="63.53"/>
    <n v="55.13"/>
    <s v="23/07/2023"/>
    <x v="10"/>
    <n v="7"/>
    <n v="27"/>
    <s v="07-27"/>
    <n v="0"/>
    <x v="1"/>
  </r>
  <r>
    <d v="2023-07-28T00:00:00"/>
    <n v="99"/>
    <n v="63.29"/>
    <n v="63.59"/>
    <n v="51.82"/>
    <s v="23/07/2023"/>
    <x v="10"/>
    <n v="7"/>
    <n v="28"/>
    <s v="07-28"/>
    <n v="0"/>
    <x v="1"/>
  </r>
  <r>
    <d v="2023-07-29T00:00:00"/>
    <n v="115"/>
    <n v="63.86"/>
    <n v="63.95"/>
    <n v="47.37"/>
    <s v="23/07/2023"/>
    <x v="10"/>
    <n v="7"/>
    <n v="29"/>
    <s v="07-29"/>
    <n v="0"/>
    <x v="1"/>
  </r>
  <r>
    <d v="2023-07-30T00:00:00"/>
    <n v="120"/>
    <n v="66.69"/>
    <n v="66.69"/>
    <n v="30.54"/>
    <s v="30/07/2023"/>
    <x v="10"/>
    <n v="7"/>
    <n v="30"/>
    <s v="07-30"/>
    <n v="0"/>
    <x v="1"/>
  </r>
  <r>
    <d v="2023-07-31T00:00:00"/>
    <n v="108"/>
    <n v="62.87"/>
    <n v="63"/>
    <n v="47.69"/>
    <s v="30/07/2023"/>
    <x v="10"/>
    <n v="7"/>
    <n v="31"/>
    <s v="07-31"/>
    <n v="0"/>
    <x v="1"/>
  </r>
  <r>
    <d v="2023-08-01T00:00:00"/>
    <n v="105"/>
    <n v="63.9"/>
    <n v="63.9"/>
    <n v="35.200000000000003"/>
    <s v="30/07/2023"/>
    <x v="10"/>
    <n v="8"/>
    <n v="1"/>
    <s v="08-01"/>
    <n v="0"/>
    <x v="1"/>
  </r>
  <r>
    <d v="2023-08-02T00:00:00"/>
    <n v="98"/>
    <n v="63.2"/>
    <n v="63.2"/>
    <n v="37.200000000000003"/>
    <s v="30/07/2023"/>
    <x v="10"/>
    <n v="8"/>
    <n v="2"/>
    <s v="08-02"/>
    <n v="0"/>
    <x v="1"/>
  </r>
  <r>
    <d v="2023-08-03T00:00:00"/>
    <n v="104"/>
    <n v="63.7"/>
    <n v="63.7"/>
    <n v="44.7"/>
    <s v="30/07/2023"/>
    <x v="10"/>
    <n v="8"/>
    <n v="3"/>
    <s v="08-03"/>
    <n v="0"/>
    <x v="1"/>
  </r>
  <r>
    <d v="2023-08-04T00:00:00"/>
    <n v="105"/>
    <n v="64.5"/>
    <n v="64.599999999999994"/>
    <n v="44.3"/>
    <s v="30/07/2023"/>
    <x v="10"/>
    <n v="8"/>
    <n v="4"/>
    <s v="08-04"/>
    <n v="0"/>
    <x v="1"/>
  </r>
  <r>
    <d v="2023-08-05T00:00:00"/>
    <n v="114"/>
    <n v="68.400000000000006"/>
    <n v="68.400000000000006"/>
    <n v="28.1"/>
    <s v="30/07/2023"/>
    <x v="10"/>
    <n v="8"/>
    <n v="5"/>
    <s v="08-05"/>
    <n v="0"/>
    <x v="1"/>
  </r>
  <r>
    <d v="2023-08-06T00:00:00"/>
    <n v="113"/>
    <n v="64.400000000000006"/>
    <n v="64.400000000000006"/>
    <n v="37.9"/>
    <s v="06/08/2023"/>
    <x v="10"/>
    <n v="8"/>
    <n v="6"/>
    <s v="08-06"/>
    <n v="0"/>
    <x v="1"/>
  </r>
  <r>
    <d v="2023-08-07T00:00:00"/>
    <n v="105"/>
    <n v="63.6"/>
    <n v="63.7"/>
    <n v="47.1"/>
    <s v="06/08/2023"/>
    <x v="10"/>
    <n v="8"/>
    <n v="7"/>
    <s v="08-07"/>
    <n v="0"/>
    <x v="1"/>
  </r>
  <r>
    <d v="2023-08-08T00:00:00"/>
    <n v="91"/>
    <n v="63.1"/>
    <n v="63.1"/>
    <n v="33"/>
    <s v="06/08/2023"/>
    <x v="10"/>
    <n v="8"/>
    <n v="8"/>
    <s v="08-08"/>
    <n v="0"/>
    <x v="1"/>
  </r>
  <r>
    <d v="2023-08-09T00:00:00"/>
    <n v="95"/>
    <n v="62.9"/>
    <n v="63"/>
    <n v="49"/>
    <s v="06/08/2023"/>
    <x v="10"/>
    <n v="8"/>
    <n v="9"/>
    <s v="08-09"/>
    <n v="0"/>
    <x v="1"/>
  </r>
  <r>
    <d v="2023-08-10T00:00:00"/>
    <n v="106"/>
    <n v="63.1"/>
    <n v="63.1"/>
    <n v="34.200000000000003"/>
    <s v="06/08/2023"/>
    <x v="10"/>
    <n v="8"/>
    <n v="10"/>
    <s v="08-10"/>
    <n v="0"/>
    <x v="1"/>
  </r>
  <r>
    <d v="2023-08-11T00:00:00"/>
    <n v="105"/>
    <n v="64.8"/>
    <n v="64.900000000000006"/>
    <n v="47.5"/>
    <s v="06/08/2023"/>
    <x v="10"/>
    <n v="8"/>
    <n v="11"/>
    <s v="08-11"/>
    <n v="0"/>
    <x v="1"/>
  </r>
  <r>
    <d v="2023-08-12T00:00:00"/>
    <n v="99"/>
    <n v="63.3"/>
    <n v="63.3"/>
    <n v="39.200000000000003"/>
    <s v="06/08/2023"/>
    <x v="10"/>
    <n v="8"/>
    <n v="12"/>
    <s v="08-12"/>
    <n v="0"/>
    <x v="1"/>
  </r>
  <r>
    <d v="2023-08-13T00:00:00"/>
    <n v="109"/>
    <n v="63.6"/>
    <n v="63.6"/>
    <n v="0"/>
    <s v="13/08/2023"/>
    <x v="10"/>
    <n v="8"/>
    <n v="13"/>
    <s v="08-13"/>
    <n v="0"/>
    <x v="1"/>
  </r>
  <r>
    <d v="2023-08-14T00:00:00"/>
    <n v="98"/>
    <n v="62.7"/>
    <n v="62.7"/>
    <n v="0"/>
    <s v="13/08/2023"/>
    <x v="10"/>
    <n v="8"/>
    <n v="14"/>
    <s v="08-14"/>
    <n v="0"/>
    <x v="1"/>
  </r>
  <r>
    <d v="2023-08-15T00:00:00"/>
    <n v="86"/>
    <n v="62.5"/>
    <n v="62.5"/>
    <n v="28.6"/>
    <s v="13/08/2023"/>
    <x v="10"/>
    <n v="8"/>
    <n v="15"/>
    <s v="08-15"/>
    <n v="0"/>
    <x v="1"/>
  </r>
  <r>
    <d v="2023-08-16T00:00:00"/>
    <n v="85"/>
    <n v="62.5"/>
    <n v="62.5"/>
    <n v="27.3"/>
    <s v="13/08/2023"/>
    <x v="10"/>
    <n v="8"/>
    <n v="16"/>
    <s v="08-16"/>
    <n v="0"/>
    <x v="1"/>
  </r>
  <r>
    <d v="2023-08-17T00:00:00"/>
    <n v="97"/>
    <n v="63.3"/>
    <n v="63.3"/>
    <n v="30.9"/>
    <s v="13/08/2023"/>
    <x v="10"/>
    <n v="8"/>
    <n v="17"/>
    <s v="08-17"/>
    <n v="0"/>
    <x v="1"/>
  </r>
  <r>
    <d v="2023-08-18T00:00:00"/>
    <n v="100"/>
    <n v="63.1"/>
    <n v="63.1"/>
    <n v="38.5"/>
    <s v="13/08/2023"/>
    <x v="10"/>
    <n v="8"/>
    <n v="18"/>
    <s v="08-18"/>
    <n v="0"/>
    <x v="1"/>
  </r>
  <r>
    <d v="2023-08-19T00:00:00"/>
    <n v="95"/>
    <n v="62.9"/>
    <n v="62.9"/>
    <n v="40"/>
    <s v="13/08/2023"/>
    <x v="10"/>
    <n v="8"/>
    <n v="19"/>
    <s v="08-19"/>
    <n v="0"/>
    <x v="1"/>
  </r>
  <r>
    <d v="2023-08-20T00:00:00"/>
    <n v="106"/>
    <n v="63.2"/>
    <n v="63.2"/>
    <n v="0"/>
    <s v="20/08/2023"/>
    <x v="10"/>
    <n v="8"/>
    <n v="20"/>
    <s v="08-20"/>
    <n v="0"/>
    <x v="1"/>
  </r>
  <r>
    <d v="2023-08-21T00:00:00"/>
    <n v="105"/>
    <n v="63.1"/>
    <n v="63.1"/>
    <n v="38.299999999999997"/>
    <s v="20/08/2023"/>
    <x v="10"/>
    <n v="8"/>
    <n v="21"/>
    <s v="08-21"/>
    <n v="0"/>
    <x v="1"/>
  </r>
  <r>
    <d v="2023-08-22T00:00:00"/>
    <n v="99"/>
    <n v="62.4"/>
    <n v="62.4"/>
    <n v="0"/>
    <s v="20/08/2023"/>
    <x v="10"/>
    <n v="8"/>
    <n v="22"/>
    <s v="08-22"/>
    <n v="0"/>
    <x v="1"/>
  </r>
  <r>
    <d v="2023-08-23T00:00:00"/>
    <n v="101"/>
    <n v="61.9"/>
    <n v="62"/>
    <n v="45.2"/>
    <s v="20/08/2023"/>
    <x v="10"/>
    <n v="8"/>
    <n v="23"/>
    <s v="08-23"/>
    <n v="0"/>
    <x v="1"/>
  </r>
  <r>
    <d v="2023-08-24T00:00:00"/>
    <n v="98"/>
    <n v="61.6"/>
    <n v="61.6"/>
    <n v="0"/>
    <s v="20/08/2023"/>
    <x v="10"/>
    <n v="8"/>
    <n v="24"/>
    <s v="08-24"/>
    <n v="0"/>
    <x v="1"/>
  </r>
  <r>
    <d v="2023-08-25T00:00:00"/>
    <n v="99"/>
    <n v="62.2"/>
    <n v="62.2"/>
    <n v="0"/>
    <s v="20/08/2023"/>
    <x v="10"/>
    <n v="8"/>
    <n v="25"/>
    <s v="08-25"/>
    <n v="0"/>
    <x v="1"/>
  </r>
  <r>
    <d v="2023-08-26T00:00:00"/>
    <n v="90"/>
    <n v="62.9"/>
    <n v="62.9"/>
    <n v="0"/>
    <s v="20/08/2023"/>
    <x v="10"/>
    <n v="8"/>
    <n v="26"/>
    <s v="08-26"/>
    <n v="0"/>
    <x v="1"/>
  </r>
  <r>
    <d v="2023-08-27T00:00:00"/>
    <n v="101"/>
    <n v="63.1"/>
    <n v="63.1"/>
    <n v="0"/>
    <s v="27/08/2023"/>
    <x v="10"/>
    <n v="8"/>
    <n v="27"/>
    <s v="08-27"/>
    <n v="0"/>
    <x v="1"/>
  </r>
  <r>
    <d v="2023-08-28T00:00:00"/>
    <n v="114"/>
    <n v="64.400000000000006"/>
    <n v="64.400000000000006"/>
    <n v="30.6"/>
    <s v="27/08/2023"/>
    <x v="10"/>
    <n v="8"/>
    <n v="28"/>
    <s v="08-28"/>
    <n v="0"/>
    <x v="1"/>
  </r>
  <r>
    <d v="2023-08-29T00:00:00"/>
    <n v="106"/>
    <n v="67.2"/>
    <n v="67.2"/>
    <n v="37.4"/>
    <s v="27/08/2023"/>
    <x v="10"/>
    <n v="8"/>
    <n v="29"/>
    <s v="08-29"/>
    <n v="0"/>
    <x v="1"/>
  </r>
  <r>
    <d v="2023-08-30T00:00:00"/>
    <n v="110"/>
    <n v="67.400000000000006"/>
    <n v="67.400000000000006"/>
    <n v="38.5"/>
    <s v="27/08/2023"/>
    <x v="10"/>
    <n v="8"/>
    <n v="30"/>
    <s v="08-30"/>
    <n v="0"/>
    <x v="1"/>
  </r>
  <r>
    <d v="2023-08-31T00:00:00"/>
    <n v="109"/>
    <n v="63.4"/>
    <n v="63.4"/>
    <n v="34.5"/>
    <s v="27/08/2023"/>
    <x v="10"/>
    <n v="8"/>
    <n v="31"/>
    <s v="08-31"/>
    <n v="0"/>
    <x v="1"/>
  </r>
  <r>
    <d v="2023-09-01T00:00:00"/>
    <n v="96"/>
    <n v="63.45"/>
    <n v="63.45"/>
    <n v="0"/>
    <s v="27/08/2023"/>
    <x v="10"/>
    <n v="9"/>
    <n v="1"/>
    <s v="09-01"/>
    <n v="0"/>
    <x v="1"/>
  </r>
  <r>
    <d v="2023-09-02T00:00:00"/>
    <n v="102"/>
    <n v="63.58"/>
    <n v="63.58"/>
    <n v="0"/>
    <s v="27/08/2023"/>
    <x v="10"/>
    <n v="9"/>
    <n v="2"/>
    <s v="09-02"/>
    <n v="0"/>
    <x v="1"/>
  </r>
  <r>
    <d v="2023-09-03T00:00:00"/>
    <n v="112"/>
    <n v="64.040000000000006"/>
    <n v="64.05"/>
    <n v="33.86"/>
    <s v="03/09/2023"/>
    <x v="10"/>
    <n v="9"/>
    <n v="3"/>
    <s v="09-03"/>
    <n v="0"/>
    <x v="1"/>
  </r>
  <r>
    <d v="2023-09-04T00:00:00"/>
    <n v="100"/>
    <n v="61.52"/>
    <n v="61.54"/>
    <n v="37.76"/>
    <s v="03/09/2023"/>
    <x v="10"/>
    <n v="9"/>
    <n v="4"/>
    <s v="09-04"/>
    <n v="0"/>
    <x v="1"/>
  </r>
  <r>
    <d v="2023-09-05T00:00:00"/>
    <n v="99"/>
    <n v="61.67"/>
    <n v="61.68"/>
    <n v="37.75"/>
    <s v="03/09/2023"/>
    <x v="10"/>
    <n v="9"/>
    <n v="5"/>
    <s v="09-05"/>
    <n v="0"/>
    <x v="1"/>
  </r>
  <r>
    <d v="2023-09-06T00:00:00"/>
    <n v="107"/>
    <n v="62.98"/>
    <n v="63"/>
    <n v="38.950000000000003"/>
    <s v="03/09/2023"/>
    <x v="10"/>
    <n v="9"/>
    <n v="6"/>
    <s v="09-06"/>
    <n v="0"/>
    <x v="1"/>
  </r>
  <r>
    <d v="2023-09-07T00:00:00"/>
    <n v="115"/>
    <n v="63.49"/>
    <n v="63.5"/>
    <n v="34.97"/>
    <s v="03/09/2023"/>
    <x v="10"/>
    <n v="9"/>
    <n v="7"/>
    <s v="09-07"/>
    <n v="0"/>
    <x v="1"/>
  </r>
  <r>
    <d v="2023-09-08T00:00:00"/>
    <n v="80"/>
    <n v="62.41"/>
    <n v="62.45"/>
    <n v="42.37"/>
    <s v="03/09/2023"/>
    <x v="10"/>
    <n v="9"/>
    <n v="8"/>
    <s v="09-08"/>
    <n v="0"/>
    <x v="1"/>
  </r>
  <r>
    <d v="2023-09-09T00:00:00"/>
    <n v="101"/>
    <n v="63.58"/>
    <n v="63.6"/>
    <n v="41.3"/>
    <s v="03/09/2023"/>
    <x v="10"/>
    <n v="9"/>
    <n v="9"/>
    <s v="09-09"/>
    <n v="0"/>
    <x v="1"/>
  </r>
  <r>
    <d v="2023-09-10T00:00:00"/>
    <n v="105"/>
    <n v="63.61"/>
    <n v="63.63"/>
    <n v="40.479999999999997"/>
    <s v="10/09/2023"/>
    <x v="10"/>
    <n v="9"/>
    <n v="10"/>
    <s v="09-10"/>
    <n v="0"/>
    <x v="1"/>
  </r>
  <r>
    <d v="2023-09-11T00:00:00"/>
    <n v="106"/>
    <n v="63"/>
    <n v="63.02"/>
    <n v="39.03"/>
    <s v="10/09/2023"/>
    <x v="10"/>
    <n v="9"/>
    <n v="11"/>
    <s v="09-11"/>
    <n v="0"/>
    <x v="1"/>
  </r>
  <r>
    <d v="2023-09-12T00:00:00"/>
    <n v="100"/>
    <n v="62.57"/>
    <n v="62.59"/>
    <n v="39.89"/>
    <s v="10/09/2023"/>
    <x v="10"/>
    <n v="9"/>
    <n v="12"/>
    <s v="09-12"/>
    <n v="0"/>
    <x v="1"/>
  </r>
  <r>
    <d v="2023-09-13T00:00:00"/>
    <n v="102"/>
    <n v="62.89"/>
    <n v="63.02"/>
    <n v="47.5"/>
    <s v="10/09/2023"/>
    <x v="10"/>
    <n v="9"/>
    <n v="13"/>
    <s v="09-13"/>
    <n v="0"/>
    <x v="1"/>
  </r>
  <r>
    <d v="2023-09-14T00:00:00"/>
    <n v="104"/>
    <n v="63.67"/>
    <n v="63.69"/>
    <n v="41.1"/>
    <s v="10/09/2023"/>
    <x v="10"/>
    <n v="9"/>
    <n v="14"/>
    <s v="09-14"/>
    <n v="0"/>
    <x v="1"/>
  </r>
  <r>
    <d v="2023-09-15T00:00:00"/>
    <n v="100"/>
    <n v="62.99"/>
    <n v="62.99"/>
    <n v="30.94"/>
    <s v="10/09/2023"/>
    <x v="10"/>
    <n v="9"/>
    <n v="15"/>
    <s v="09-15"/>
    <n v="0"/>
    <x v="1"/>
  </r>
  <r>
    <d v="2023-09-16T00:00:00"/>
    <n v="110"/>
    <n v="63.09"/>
    <n v="63.34"/>
    <n v="49.75"/>
    <s v="10/09/2023"/>
    <x v="10"/>
    <n v="9"/>
    <n v="16"/>
    <s v="09-16"/>
    <n v="0"/>
    <x v="1"/>
  </r>
  <r>
    <d v="2023-09-17T00:00:00"/>
    <n v="116"/>
    <n v="64.319999999999993"/>
    <n v="64.319999999999993"/>
    <n v="0"/>
    <s v="17/09/2023"/>
    <x v="10"/>
    <n v="9"/>
    <n v="17"/>
    <s v="09-17"/>
    <n v="0"/>
    <x v="1"/>
  </r>
  <r>
    <d v="2023-09-18T00:00:00"/>
    <n v="105"/>
    <n v="62.79"/>
    <n v="62.79"/>
    <n v="0"/>
    <s v="17/09/2023"/>
    <x v="10"/>
    <n v="9"/>
    <n v="18"/>
    <s v="09-18"/>
    <n v="0"/>
    <x v="1"/>
  </r>
  <r>
    <d v="2023-09-19T00:00:00"/>
    <n v="111"/>
    <n v="63.26"/>
    <n v="63.28"/>
    <n v="40.03"/>
    <s v="17/09/2023"/>
    <x v="10"/>
    <n v="9"/>
    <n v="19"/>
    <s v="09-19"/>
    <n v="0"/>
    <x v="1"/>
  </r>
  <r>
    <d v="2023-09-20T00:00:00"/>
    <n v="115"/>
    <n v="63.18"/>
    <n v="63.2"/>
    <n v="40.51"/>
    <s v="17/09/2023"/>
    <x v="10"/>
    <n v="9"/>
    <n v="20"/>
    <s v="09-20"/>
    <n v="0"/>
    <x v="1"/>
  </r>
  <r>
    <d v="2023-09-21T00:00:00"/>
    <n v="101"/>
    <n v="63.13"/>
    <n v="63.18"/>
    <n v="43.61"/>
    <s v="17/09/2023"/>
    <x v="10"/>
    <n v="9"/>
    <n v="21"/>
    <s v="09-21"/>
    <n v="0"/>
    <x v="1"/>
  </r>
  <r>
    <d v="2023-09-22T00:00:00"/>
    <n v="108"/>
    <n v="62.42"/>
    <n v="62.45"/>
    <n v="41.03"/>
    <s v="17/09/2023"/>
    <x v="10"/>
    <n v="9"/>
    <n v="22"/>
    <s v="09-22"/>
    <n v="0"/>
    <x v="1"/>
  </r>
  <r>
    <d v="2023-09-23T00:00:00"/>
    <n v="104"/>
    <n v="65.37"/>
    <n v="65.459999999999994"/>
    <n v="48.61"/>
    <s v="17/09/2023"/>
    <x v="10"/>
    <n v="9"/>
    <n v="23"/>
    <s v="09-23"/>
    <n v="0"/>
    <x v="1"/>
  </r>
  <r>
    <d v="2023-09-24T00:00:00"/>
    <n v="119"/>
    <n v="63.98"/>
    <n v="64.010000000000005"/>
    <n v="42.53"/>
    <s v="24/09/2023"/>
    <x v="10"/>
    <n v="9"/>
    <n v="24"/>
    <s v="09-24"/>
    <n v="0"/>
    <x v="1"/>
  </r>
  <r>
    <d v="2023-09-25T00:00:00"/>
    <n v="112"/>
    <n v="65.099999999999994"/>
    <n v="65.13"/>
    <n v="40.700000000000003"/>
    <s v="24/09/2023"/>
    <x v="10"/>
    <n v="9"/>
    <n v="25"/>
    <s v="09-25"/>
    <n v="0"/>
    <x v="1"/>
  </r>
  <r>
    <d v="2023-09-26T00:00:00"/>
    <n v="101"/>
    <n v="64.06"/>
    <n v="64.069999999999993"/>
    <n v="38.71"/>
    <s v="24/09/2023"/>
    <x v="10"/>
    <n v="9"/>
    <n v="26"/>
    <s v="09-26"/>
    <n v="0"/>
    <x v="1"/>
  </r>
  <r>
    <d v="2023-09-27T00:00:00"/>
    <n v="109"/>
    <n v="64.040000000000006"/>
    <n v="64.069999999999993"/>
    <n v="39"/>
    <s v="24/09/2023"/>
    <x v="10"/>
    <n v="9"/>
    <n v="27"/>
    <s v="09-27"/>
    <n v="0"/>
    <x v="1"/>
  </r>
  <r>
    <d v="2023-09-28T00:00:00"/>
    <n v="106"/>
    <n v="63.65"/>
    <n v="63.66"/>
    <n v="35.57"/>
    <s v="24/09/2023"/>
    <x v="10"/>
    <n v="9"/>
    <n v="28"/>
    <s v="09-28"/>
    <n v="0"/>
    <x v="1"/>
  </r>
  <r>
    <d v="2023-09-29T00:00:00"/>
    <n v="76"/>
    <n v="62.44"/>
    <n v="62.5"/>
    <n v="43.34"/>
    <s v="24/09/2023"/>
    <x v="10"/>
    <n v="9"/>
    <n v="29"/>
    <s v="09-29"/>
    <n v="0"/>
    <x v="1"/>
  </r>
  <r>
    <d v="2023-09-30T00:00:00"/>
    <n v="101"/>
    <n v="63.72"/>
    <n v="63.73"/>
    <n v="36.700000000000003"/>
    <s v="24/09/2023"/>
    <x v="10"/>
    <n v="9"/>
    <n v="30"/>
    <s v="09-30"/>
    <n v="0"/>
    <x v="1"/>
  </r>
  <r>
    <d v="2023-10-01T00:00:00"/>
    <n v="108"/>
    <n v="63.01"/>
    <n v="63.07"/>
    <n v="40.31"/>
    <s v="01/10/2023"/>
    <x v="10"/>
    <n v="10"/>
    <n v="1"/>
    <s v="10-01"/>
    <n v="0"/>
    <x v="1"/>
  </r>
  <r>
    <d v="2023-10-02T00:00:00"/>
    <n v="93"/>
    <n v="62.05"/>
    <n v="62.21"/>
    <n v="38.01"/>
    <s v="01/10/2023"/>
    <x v="10"/>
    <n v="10"/>
    <n v="2"/>
    <s v="10-02"/>
    <n v="0"/>
    <x v="1"/>
  </r>
  <r>
    <d v="2023-10-03T00:00:00"/>
    <n v="105"/>
    <n v="63.95"/>
    <n v="64.5"/>
    <n v="55.25"/>
    <s v="01/10/2023"/>
    <x v="10"/>
    <n v="10"/>
    <n v="3"/>
    <s v="10-03"/>
    <n v="0"/>
    <x v="1"/>
  </r>
  <r>
    <d v="2023-10-04T00:00:00"/>
    <n v="99"/>
    <n v="62.72"/>
    <n v="63.38"/>
    <n v="54.85"/>
    <s v="01/10/2023"/>
    <x v="10"/>
    <n v="10"/>
    <n v="4"/>
    <s v="10-04"/>
    <n v="0"/>
    <x v="1"/>
  </r>
  <r>
    <d v="2023-10-05T00:00:00"/>
    <n v="101"/>
    <n v="63.26"/>
    <n v="63.4"/>
    <n v="48.46"/>
    <s v="01/10/2023"/>
    <x v="10"/>
    <n v="10"/>
    <n v="5"/>
    <s v="10-05"/>
    <n v="0"/>
    <x v="1"/>
  </r>
  <r>
    <d v="2023-10-06T00:00:00"/>
    <n v="95"/>
    <n v="62.16"/>
    <n v="62.17"/>
    <n v="37.340000000000003"/>
    <s v="01/10/2023"/>
    <x v="10"/>
    <n v="10"/>
    <n v="6"/>
    <s v="10-06"/>
    <n v="0"/>
    <x v="1"/>
  </r>
  <r>
    <d v="2023-10-07T00:00:00"/>
    <n v="94"/>
    <n v="63.28"/>
    <n v="63.29"/>
    <n v="39.380000000000003"/>
    <s v="01/10/2023"/>
    <x v="10"/>
    <n v="10"/>
    <n v="7"/>
    <s v="10-07"/>
    <n v="0"/>
    <x v="1"/>
  </r>
  <r>
    <d v="2023-10-08T00:00:00"/>
    <n v="100"/>
    <n v="63.56"/>
    <n v="63.58"/>
    <n v="39.93"/>
    <s v="08/10/2023"/>
    <x v="10"/>
    <n v="10"/>
    <n v="8"/>
    <s v="10-08"/>
    <n v="0"/>
    <x v="1"/>
  </r>
  <r>
    <d v="2023-10-09T00:00:00"/>
    <n v="102"/>
    <n v="63.4"/>
    <n v="63.48"/>
    <n v="46.31"/>
    <s v="08/10/2023"/>
    <x v="10"/>
    <n v="10"/>
    <n v="9"/>
    <s v="10-09"/>
    <n v="0"/>
    <x v="1"/>
  </r>
  <r>
    <d v="2023-10-10T00:00:00"/>
    <n v="92"/>
    <n v="62.36"/>
    <n v="62.46"/>
    <n v="46.21"/>
    <s v="08/10/2023"/>
    <x v="10"/>
    <n v="10"/>
    <n v="10"/>
    <s v="10-10"/>
    <n v="0"/>
    <x v="1"/>
  </r>
  <r>
    <d v="2023-10-11T00:00:00"/>
    <n v="95"/>
    <n v="62.58"/>
    <n v="62.58"/>
    <n v="31.64"/>
    <s v="08/10/2023"/>
    <x v="10"/>
    <n v="10"/>
    <n v="11"/>
    <s v="10-11"/>
    <n v="0"/>
    <x v="1"/>
  </r>
  <r>
    <d v="2023-10-12T00:00:00"/>
    <n v="102"/>
    <n v="62.77"/>
    <n v="62.78"/>
    <n v="37.36"/>
    <s v="08/10/2023"/>
    <x v="10"/>
    <n v="10"/>
    <n v="12"/>
    <s v="10-12"/>
    <n v="0"/>
    <x v="1"/>
  </r>
  <r>
    <d v="2023-10-13T00:00:00"/>
    <n v="99"/>
    <n v="62.69"/>
    <n v="62.69"/>
    <n v="0"/>
    <s v="08/10/2023"/>
    <x v="10"/>
    <n v="10"/>
    <n v="13"/>
    <s v="10-13"/>
    <n v="0"/>
    <x v="1"/>
  </r>
  <r>
    <d v="2023-10-14T00:00:00"/>
    <n v="95"/>
    <n v="63.3"/>
    <n v="63.32"/>
    <n v="39.83"/>
    <s v="08/10/2023"/>
    <x v="10"/>
    <n v="10"/>
    <n v="14"/>
    <s v="10-14"/>
    <n v="0"/>
    <x v="1"/>
  </r>
  <r>
    <d v="2023-10-15T00:00:00"/>
    <n v="102"/>
    <n v="63.57"/>
    <n v="63.62"/>
    <n v="44.23"/>
    <s v="15/10/2023"/>
    <x v="10"/>
    <n v="10"/>
    <n v="15"/>
    <s v="10-15"/>
    <n v="0"/>
    <x v="1"/>
  </r>
  <r>
    <d v="2023-10-16T00:00:00"/>
    <n v="92"/>
    <n v="62.74"/>
    <n v="62.76"/>
    <n v="40.43"/>
    <s v="15/10/2023"/>
    <x v="10"/>
    <n v="10"/>
    <n v="16"/>
    <s v="10-16"/>
    <n v="0"/>
    <x v="1"/>
  </r>
  <r>
    <d v="2023-10-17T00:00:00"/>
    <n v="92"/>
    <n v="61.87"/>
    <n v="61.9"/>
    <n v="39.299999999999997"/>
    <s v="15/10/2023"/>
    <x v="10"/>
    <n v="10"/>
    <n v="17"/>
    <s v="10-17"/>
    <n v="0"/>
    <x v="1"/>
  </r>
  <r>
    <d v="2023-10-18T00:00:00"/>
    <n v="101"/>
    <n v="63.31"/>
    <n v="63.31"/>
    <n v="0"/>
    <s v="15/10/2023"/>
    <x v="10"/>
    <n v="10"/>
    <n v="18"/>
    <s v="10-18"/>
    <n v="0"/>
    <x v="1"/>
  </r>
  <r>
    <d v="2023-10-19T00:00:00"/>
    <n v="113"/>
    <n v="64.33"/>
    <n v="64.33"/>
    <n v="35.340000000000003"/>
    <s v="15/10/2023"/>
    <x v="10"/>
    <n v="10"/>
    <n v="19"/>
    <s v="10-19"/>
    <n v="0"/>
    <x v="1"/>
  </r>
  <r>
    <d v="2023-10-20T00:00:00"/>
    <n v="72"/>
    <n v="60.94"/>
    <n v="61"/>
    <n v="42.63"/>
    <s v="15/10/2023"/>
    <x v="10"/>
    <n v="10"/>
    <n v="20"/>
    <s v="10-20"/>
    <n v="0"/>
    <x v="1"/>
  </r>
  <r>
    <d v="2023-10-21T00:00:00"/>
    <n v="91"/>
    <n v="63.06"/>
    <n v="63.2"/>
    <n v="47.62"/>
    <s v="15/10/2023"/>
    <x v="10"/>
    <n v="10"/>
    <n v="21"/>
    <s v="10-21"/>
    <n v="0"/>
    <x v="1"/>
  </r>
  <r>
    <d v="2023-10-22T00:00:00"/>
    <n v="104"/>
    <n v="62.78"/>
    <n v="62.79"/>
    <n v="36.950000000000003"/>
    <s v="22/10/2023"/>
    <x v="10"/>
    <n v="10"/>
    <n v="22"/>
    <s v="10-22"/>
    <n v="0"/>
    <x v="1"/>
  </r>
  <r>
    <d v="2023-10-23T00:00:00"/>
    <n v="96"/>
    <n v="62.23"/>
    <n v="62.39"/>
    <n v="47.86"/>
    <s v="22/10/2023"/>
    <x v="10"/>
    <n v="10"/>
    <n v="23"/>
    <s v="10-23"/>
    <n v="0"/>
    <x v="1"/>
  </r>
  <r>
    <d v="2023-10-24T00:00:00"/>
    <n v="102"/>
    <n v="63.98"/>
    <n v="64.13"/>
    <n v="49.56"/>
    <s v="22/10/2023"/>
    <x v="10"/>
    <n v="10"/>
    <n v="24"/>
    <s v="10-24"/>
    <n v="0"/>
    <x v="1"/>
  </r>
  <r>
    <d v="2023-10-25T00:00:00"/>
    <n v="105"/>
    <n v="64.37"/>
    <n v="64.540000000000006"/>
    <n v="40.630000000000003"/>
    <s v="22/10/2023"/>
    <x v="10"/>
    <n v="10"/>
    <n v="25"/>
    <s v="10-25"/>
    <n v="0"/>
    <x v="1"/>
  </r>
  <r>
    <d v="2023-10-26T00:00:00"/>
    <n v="109"/>
    <n v="62.88"/>
    <n v="62.9"/>
    <n v="41.11"/>
    <s v="22/10/2023"/>
    <x v="10"/>
    <n v="10"/>
    <n v="26"/>
    <s v="10-26"/>
    <n v="0"/>
    <x v="1"/>
  </r>
  <r>
    <d v="2023-10-27T00:00:00"/>
    <n v="109"/>
    <n v="65.489999999999995"/>
    <n v="65.53"/>
    <n v="46.04"/>
    <s v="22/10/2023"/>
    <x v="10"/>
    <n v="10"/>
    <n v="27"/>
    <s v="10-27"/>
    <n v="0"/>
    <x v="1"/>
  </r>
  <r>
    <d v="2023-10-28T00:00:00"/>
    <n v="94"/>
    <n v="62.81"/>
    <n v="62.89"/>
    <n v="45.57"/>
    <s v="22/10/2023"/>
    <x v="10"/>
    <n v="10"/>
    <n v="28"/>
    <s v="10-28"/>
    <n v="0"/>
    <x v="1"/>
  </r>
  <r>
    <d v="2023-10-29T00:00:00"/>
    <n v="74"/>
    <n v="61.91"/>
    <n v="62.09"/>
    <n v="48.23"/>
    <s v="29/10/2023"/>
    <x v="10"/>
    <n v="10"/>
    <n v="29"/>
    <s v="10-29"/>
    <n v="0"/>
    <x v="1"/>
  </r>
  <r>
    <d v="2023-10-30T00:00:00"/>
    <n v="101"/>
    <n v="62.2"/>
    <n v="62.34"/>
    <n v="47.4"/>
    <s v="29/10/2023"/>
    <x v="10"/>
    <n v="10"/>
    <n v="30"/>
    <s v="10-30"/>
    <n v="0"/>
    <x v="1"/>
  </r>
  <r>
    <d v="2023-10-31T00:00:00"/>
    <n v="80"/>
    <n v="63.11"/>
    <n v="63.32"/>
    <n v="49.1"/>
    <s v="29/10/2023"/>
    <x v="10"/>
    <n v="10"/>
    <n v="31"/>
    <s v="10-31"/>
    <n v="0"/>
    <x v="1"/>
  </r>
  <r>
    <d v="2023-11-01T00:00:00"/>
    <n v="64"/>
    <n v="60.65"/>
    <n v="60.65"/>
    <n v="0"/>
    <s v="29/10/2023"/>
    <x v="10"/>
    <n v="11"/>
    <n v="1"/>
    <s v="11-01"/>
    <n v="0"/>
    <x v="1"/>
  </r>
  <r>
    <d v="2023-11-02T00:00:00"/>
    <n v="81"/>
    <n v="62.75"/>
    <n v="62.79"/>
    <n v="42.43"/>
    <s v="29/10/2023"/>
    <x v="10"/>
    <n v="11"/>
    <n v="2"/>
    <s v="11-02"/>
    <n v="0"/>
    <x v="1"/>
  </r>
  <r>
    <d v="2023-11-03T00:00:00"/>
    <n v="98"/>
    <n v="63.77"/>
    <n v="64.31"/>
    <n v="44.96"/>
    <s v="29/10/2023"/>
    <x v="10"/>
    <n v="11"/>
    <n v="3"/>
    <s v="11-03"/>
    <n v="0"/>
    <x v="1"/>
  </r>
  <r>
    <d v="2023-11-04T00:00:00"/>
    <n v="63"/>
    <n v="61.34"/>
    <n v="61.34"/>
    <n v="33.03"/>
    <s v="29/10/2023"/>
    <x v="10"/>
    <n v="11"/>
    <n v="4"/>
    <s v="11-04"/>
    <n v="0"/>
    <x v="1"/>
  </r>
  <r>
    <d v="2023-11-05T00:00:00"/>
    <n v="92"/>
    <n v="63.41"/>
    <n v="63.72"/>
    <n v="51.16"/>
    <s v="05/11/2023"/>
    <x v="10"/>
    <n v="11"/>
    <n v="5"/>
    <s v="11-05"/>
    <n v="0"/>
    <x v="1"/>
  </r>
  <r>
    <d v="2023-11-06T00:00:00"/>
    <n v="95"/>
    <n v="62.8"/>
    <n v="62.8"/>
    <n v="34.44"/>
    <s v="05/11/2023"/>
    <x v="10"/>
    <n v="11"/>
    <n v="6"/>
    <s v="11-06"/>
    <n v="0"/>
    <x v="1"/>
  </r>
  <r>
    <d v="2023-11-07T00:00:00"/>
    <n v="57"/>
    <n v="60.18"/>
    <n v="60.2"/>
    <n v="28.14"/>
    <s v="05/11/2023"/>
    <x v="10"/>
    <n v="11"/>
    <n v="7"/>
    <s v="11-07"/>
    <n v="1"/>
    <x v="1"/>
  </r>
  <r>
    <d v="2023-11-08T00:00:00"/>
    <n v="63"/>
    <n v="60.95"/>
    <n v="60.98"/>
    <n v="34.06"/>
    <s v="05/11/2023"/>
    <x v="10"/>
    <n v="11"/>
    <n v="8"/>
    <s v="11-08"/>
    <n v="0"/>
    <x v="1"/>
  </r>
  <r>
    <d v="2023-11-09T00:00:00"/>
    <n v="59"/>
    <n v="63.33"/>
    <n v="63.33"/>
    <n v="0"/>
    <s v="05/11/2023"/>
    <x v="10"/>
    <n v="11"/>
    <n v="9"/>
    <s v="11-09"/>
    <n v="1"/>
    <x v="1"/>
  </r>
  <r>
    <d v="2023-11-10T00:00:00"/>
    <n v="104"/>
    <n v="67.42"/>
    <n v="67.42"/>
    <n v="0"/>
    <s v="05/11/2023"/>
    <x v="10"/>
    <n v="11"/>
    <n v="10"/>
    <s v="11-10"/>
    <n v="0"/>
    <x v="1"/>
  </r>
  <r>
    <d v="2023-11-11T00:00:00"/>
    <n v="62"/>
    <n v="64.17"/>
    <n v="64.180000000000007"/>
    <n v="38.119999999999997"/>
    <s v="05/11/2023"/>
    <x v="10"/>
    <n v="11"/>
    <n v="11"/>
    <s v="11-11"/>
    <n v="1"/>
    <x v="1"/>
  </r>
  <r>
    <d v="2023-11-12T00:00:00"/>
    <n v="69"/>
    <n v="61.95"/>
    <n v="62"/>
    <n v="42.33"/>
    <s v="12/11/2023"/>
    <x v="10"/>
    <n v="11"/>
    <n v="12"/>
    <s v="11-12"/>
    <n v="0"/>
    <x v="1"/>
  </r>
  <r>
    <d v="2023-11-13T00:00:00"/>
    <n v="96"/>
    <n v="62.67"/>
    <n v="62.73"/>
    <n v="44.15"/>
    <s v="12/11/2023"/>
    <x v="10"/>
    <n v="11"/>
    <n v="13"/>
    <s v="11-13"/>
    <n v="0"/>
    <x v="1"/>
  </r>
  <r>
    <d v="2023-11-14T00:00:00"/>
    <n v="52"/>
    <n v="59.77"/>
    <n v="59.77"/>
    <n v="30.7"/>
    <s v="12/11/2023"/>
    <x v="10"/>
    <n v="11"/>
    <n v="14"/>
    <s v="11-14"/>
    <n v="1"/>
    <x v="1"/>
  </r>
  <r>
    <d v="2023-11-15T00:00:00"/>
    <n v="79"/>
    <n v="64.8"/>
    <n v="64.83"/>
    <n v="40.630000000000003"/>
    <s v="12/11/2023"/>
    <x v="10"/>
    <n v="11"/>
    <n v="15"/>
    <s v="11-15"/>
    <n v="0"/>
    <x v="1"/>
  </r>
  <r>
    <d v="2023-11-16T00:00:00"/>
    <n v="50"/>
    <n v="58.78"/>
    <n v="58.79"/>
    <n v="32.4"/>
    <s v="12/11/2023"/>
    <x v="10"/>
    <n v="11"/>
    <n v="16"/>
    <s v="11-16"/>
    <n v="1"/>
    <x v="1"/>
  </r>
  <r>
    <d v="2023-11-17T00:00:00"/>
    <n v="81"/>
    <n v="62.83"/>
    <n v="63.09"/>
    <n v="50.87"/>
    <s v="12/11/2023"/>
    <x v="10"/>
    <n v="11"/>
    <n v="17"/>
    <s v="11-17"/>
    <n v="0"/>
    <x v="1"/>
  </r>
  <r>
    <d v="2023-11-18T00:00:00"/>
    <n v="56"/>
    <n v="60.34"/>
    <n v="60.52"/>
    <n v="45.74"/>
    <s v="12/11/2023"/>
    <x v="10"/>
    <n v="11"/>
    <n v="18"/>
    <s v="11-18"/>
    <n v="1"/>
    <x v="1"/>
  </r>
  <r>
    <d v="2023-11-19T00:00:00"/>
    <n v="59"/>
    <n v="60"/>
    <n v="60.06"/>
    <n v="41.49"/>
    <s v="19/11/2023"/>
    <x v="10"/>
    <n v="11"/>
    <n v="19"/>
    <s v="11-19"/>
    <n v="1"/>
    <x v="1"/>
  </r>
  <r>
    <d v="2023-11-20T00:00:00"/>
    <n v="81"/>
    <n v="61.67"/>
    <n v="61.81"/>
    <n v="45.09"/>
    <s v="19/11/2023"/>
    <x v="10"/>
    <n v="11"/>
    <n v="20"/>
    <s v="11-20"/>
    <n v="0"/>
    <x v="1"/>
  </r>
  <r>
    <d v="2023-11-21T00:00:00"/>
    <n v="51"/>
    <n v="60.56"/>
    <n v="60.57"/>
    <n v="29.64"/>
    <s v="19/11/2023"/>
    <x v="10"/>
    <n v="11"/>
    <n v="21"/>
    <s v="11-21"/>
    <n v="1"/>
    <x v="1"/>
  </r>
  <r>
    <d v="2023-11-22T00:00:00"/>
    <n v="63"/>
    <n v="60.99"/>
    <n v="61.11"/>
    <n v="45.53"/>
    <s v="19/11/2023"/>
    <x v="10"/>
    <n v="11"/>
    <n v="22"/>
    <s v="11-22"/>
    <n v="0"/>
    <x v="1"/>
  </r>
  <r>
    <d v="2023-11-23T00:00:00"/>
    <n v="69"/>
    <n v="62"/>
    <n v="62.9"/>
    <n v="55.64"/>
    <s v="19/11/2023"/>
    <x v="10"/>
    <n v="11"/>
    <n v="23"/>
    <s v="11-23"/>
    <n v="0"/>
    <x v="1"/>
  </r>
  <r>
    <d v="2023-11-24T00:00:00"/>
    <n v="65"/>
    <n v="61.74"/>
    <n v="62.07"/>
    <n v="50.62"/>
    <s v="19/11/2023"/>
    <x v="10"/>
    <n v="11"/>
    <n v="24"/>
    <s v="11-24"/>
    <n v="0"/>
    <x v="1"/>
  </r>
  <r>
    <d v="2023-11-25T00:00:00"/>
    <n v="71"/>
    <n v="61.68"/>
    <n v="61.78"/>
    <n v="45.41"/>
    <s v="19/11/2023"/>
    <x v="10"/>
    <n v="11"/>
    <n v="25"/>
    <s v="11-25"/>
    <n v="0"/>
    <x v="1"/>
  </r>
  <r>
    <d v="2023-11-26T00:00:00"/>
    <n v="71"/>
    <n v="61.22"/>
    <n v="61.31"/>
    <n v="44.31"/>
    <s v="26/11/2023"/>
    <x v="10"/>
    <n v="11"/>
    <n v="26"/>
    <s v="11-26"/>
    <n v="0"/>
    <x v="1"/>
  </r>
  <r>
    <d v="2023-11-27T00:00:00"/>
    <n v="81"/>
    <n v="61.98"/>
    <n v="62.27"/>
    <n v="49.09"/>
    <s v="26/11/2023"/>
    <x v="10"/>
    <n v="11"/>
    <n v="27"/>
    <s v="11-27"/>
    <n v="0"/>
    <x v="1"/>
  </r>
  <r>
    <d v="2023-11-28T00:00:00"/>
    <n v="71"/>
    <n v="65.53"/>
    <n v="65.86"/>
    <n v="54.48"/>
    <s v="26/11/2023"/>
    <x v="10"/>
    <n v="11"/>
    <n v="28"/>
    <s v="11-28"/>
    <n v="0"/>
    <x v="1"/>
  </r>
  <r>
    <d v="2023-11-29T00:00:00"/>
    <n v="58"/>
    <n v="60.57"/>
    <n v="60.75"/>
    <n v="46.92"/>
    <s v="26/11/2023"/>
    <x v="10"/>
    <n v="11"/>
    <n v="29"/>
    <s v="11-29"/>
    <n v="1"/>
    <x v="1"/>
  </r>
  <r>
    <d v="2023-11-30T00:00:00"/>
    <n v="59"/>
    <n v="61.48"/>
    <n v="61.49"/>
    <n v="34.75"/>
    <s v="26/11/2023"/>
    <x v="10"/>
    <n v="11"/>
    <n v="30"/>
    <s v="11-30"/>
    <n v="1"/>
    <x v="1"/>
  </r>
  <r>
    <d v="2023-12-01T00:00:00"/>
    <n v="78"/>
    <n v="61.7"/>
    <n v="61.72"/>
    <n v="38.130000000000003"/>
    <s v="26/11/2023"/>
    <x v="10"/>
    <n v="12"/>
    <n v="1"/>
    <s v="12-01"/>
    <n v="0"/>
    <x v="1"/>
  </r>
  <r>
    <d v="2023-12-02T00:00:00"/>
    <n v="63"/>
    <n v="61.62"/>
    <n v="61.76"/>
    <n v="46.71"/>
    <s v="26/11/2023"/>
    <x v="10"/>
    <n v="12"/>
    <n v="2"/>
    <s v="12-02"/>
    <n v="0"/>
    <x v="1"/>
  </r>
  <r>
    <d v="2023-12-03T00:00:00"/>
    <n v="67"/>
    <n v="61.17"/>
    <n v="61.17"/>
    <n v="0"/>
    <s v="03/12/2023"/>
    <x v="10"/>
    <n v="12"/>
    <n v="3"/>
    <s v="12-03"/>
    <n v="0"/>
    <x v="1"/>
  </r>
  <r>
    <d v="2023-12-04T00:00:00"/>
    <n v="89"/>
    <n v="62.61"/>
    <n v="62.61"/>
    <n v="0"/>
    <s v="03/12/2023"/>
    <x v="10"/>
    <n v="12"/>
    <n v="4"/>
    <s v="12-04"/>
    <n v="0"/>
    <x v="1"/>
  </r>
  <r>
    <d v="2023-12-05T00:00:00"/>
    <n v="65"/>
    <n v="63.14"/>
    <n v="63.21"/>
    <n v="39"/>
    <s v="03/12/2023"/>
    <x v="10"/>
    <n v="12"/>
    <n v="5"/>
    <s v="12-05"/>
    <n v="0"/>
    <x v="1"/>
  </r>
  <r>
    <d v="2023-12-06T00:00:00"/>
    <n v="63"/>
    <n v="61.13"/>
    <n v="61.14"/>
    <n v="36.53"/>
    <s v="03/12/2023"/>
    <x v="10"/>
    <n v="12"/>
    <n v="6"/>
    <s v="12-06"/>
    <n v="0"/>
    <x v="1"/>
  </r>
  <r>
    <d v="2023-12-07T00:00:00"/>
    <n v="61"/>
    <n v="60.92"/>
    <n v="60.98"/>
    <n v="42.38"/>
    <s v="03/12/2023"/>
    <x v="10"/>
    <n v="12"/>
    <n v="7"/>
    <s v="12-07"/>
    <n v="0"/>
    <x v="1"/>
  </r>
  <r>
    <d v="2023-12-08T00:00:00"/>
    <n v="70"/>
    <n v="63.12"/>
    <n v="63.14"/>
    <n v="34.619999999999997"/>
    <s v="03/12/2023"/>
    <x v="10"/>
    <n v="12"/>
    <n v="8"/>
    <s v="12-08"/>
    <n v="0"/>
    <x v="1"/>
  </r>
  <r>
    <d v="2023-12-09T00:00:00"/>
    <m/>
    <m/>
    <m/>
    <m/>
    <s v="03/12/2023"/>
    <x v="10"/>
    <n v="12"/>
    <n v="9"/>
    <s v="12-09"/>
    <s v="Null"/>
    <x v="2"/>
  </r>
  <r>
    <d v="2023-12-10T00:00:00"/>
    <m/>
    <m/>
    <m/>
    <m/>
    <s v="10/12/2023"/>
    <x v="10"/>
    <n v="12"/>
    <n v="10"/>
    <s v="12-10"/>
    <s v="Null"/>
    <x v="2"/>
  </r>
  <r>
    <d v="2023-12-11T00:00:00"/>
    <n v="69"/>
    <n v="63.8"/>
    <n v="63.8"/>
    <n v="31.74"/>
    <s v="10/12/2023"/>
    <x v="10"/>
    <n v="12"/>
    <n v="11"/>
    <s v="12-11"/>
    <n v="0"/>
    <x v="1"/>
  </r>
  <r>
    <d v="2023-12-12T00:00:00"/>
    <n v="44"/>
    <n v="60.29"/>
    <n v="60.3"/>
    <n v="33.97"/>
    <s v="10/12/2023"/>
    <x v="10"/>
    <n v="12"/>
    <n v="12"/>
    <s v="12-12"/>
    <n v="1"/>
    <x v="1"/>
  </r>
  <r>
    <d v="2023-12-13T00:00:00"/>
    <n v="59"/>
    <n v="60.38"/>
    <n v="60.39"/>
    <n v="33.24"/>
    <s v="10/12/2023"/>
    <x v="10"/>
    <n v="12"/>
    <n v="13"/>
    <s v="12-13"/>
    <n v="1"/>
    <x v="1"/>
  </r>
  <r>
    <d v="2023-12-14T00:00:00"/>
    <n v="54"/>
    <n v="61.13"/>
    <n v="61.2"/>
    <n v="35.65"/>
    <s v="10/12/2023"/>
    <x v="10"/>
    <n v="12"/>
    <n v="14"/>
    <s v="12-14"/>
    <n v="1"/>
    <x v="1"/>
  </r>
  <r>
    <d v="2023-12-15T00:00:00"/>
    <n v="87"/>
    <n v="63.92"/>
    <n v="63.94"/>
    <n v="39.200000000000003"/>
    <s v="10/12/2023"/>
    <x v="10"/>
    <n v="12"/>
    <n v="15"/>
    <s v="12-15"/>
    <n v="0"/>
    <x v="1"/>
  </r>
  <r>
    <d v="2023-12-16T00:00:00"/>
    <n v="63"/>
    <n v="61.51"/>
    <n v="61.57"/>
    <n v="42.99"/>
    <s v="10/12/2023"/>
    <x v="10"/>
    <n v="12"/>
    <n v="16"/>
    <s v="12-16"/>
    <n v="0"/>
    <x v="1"/>
  </r>
  <r>
    <d v="2023-12-17T00:00:00"/>
    <n v="67"/>
    <n v="61.91"/>
    <n v="61.94"/>
    <n v="38.979999999999997"/>
    <s v="17/12/2023"/>
    <x v="10"/>
    <n v="12"/>
    <n v="17"/>
    <s v="12-17"/>
    <n v="0"/>
    <x v="1"/>
  </r>
  <r>
    <d v="2023-12-18T00:00:00"/>
    <n v="99"/>
    <n v="63.6"/>
    <n v="63.62"/>
    <n v="41.09"/>
    <s v="17/12/2023"/>
    <x v="10"/>
    <n v="12"/>
    <n v="18"/>
    <s v="12-18"/>
    <n v="0"/>
    <x v="1"/>
  </r>
  <r>
    <d v="2023-12-19T00:00:00"/>
    <n v="68"/>
    <n v="61.25"/>
    <n v="61.26"/>
    <n v="37.03"/>
    <s v="17/12/2023"/>
    <x v="10"/>
    <n v="12"/>
    <n v="19"/>
    <s v="12-19"/>
    <n v="0"/>
    <x v="1"/>
  </r>
  <r>
    <d v="2023-12-20T00:00:00"/>
    <n v="85"/>
    <n v="62.98"/>
    <n v="62.99"/>
    <n v="35.76"/>
    <s v="17/12/2023"/>
    <x v="10"/>
    <n v="12"/>
    <n v="20"/>
    <s v="12-20"/>
    <n v="0"/>
    <x v="1"/>
  </r>
  <r>
    <d v="2023-12-21T00:00:00"/>
    <n v="72"/>
    <n v="61.97"/>
    <n v="61.99"/>
    <n v="36.44"/>
    <s v="17/12/2023"/>
    <x v="10"/>
    <n v="12"/>
    <n v="21"/>
    <s v="12-21"/>
    <n v="0"/>
    <x v="1"/>
  </r>
  <r>
    <d v="2023-12-22T00:00:00"/>
    <n v="98"/>
    <n v="67.08"/>
    <n v="67.099999999999994"/>
    <n v="43.46"/>
    <s v="17/12/2023"/>
    <x v="10"/>
    <n v="12"/>
    <n v="22"/>
    <s v="12-22"/>
    <n v="0"/>
    <x v="1"/>
  </r>
  <r>
    <d v="2023-12-23T00:00:00"/>
    <n v="72"/>
    <n v="64.66"/>
    <n v="64.7"/>
    <n v="41.27"/>
    <s v="17/12/2023"/>
    <x v="10"/>
    <n v="12"/>
    <n v="23"/>
    <s v="12-23"/>
    <n v="0"/>
    <x v="1"/>
  </r>
  <r>
    <d v="2023-12-24T00:00:00"/>
    <n v="56"/>
    <n v="61.94"/>
    <n v="62.01"/>
    <n v="44.14"/>
    <s v="24/12/2023"/>
    <x v="10"/>
    <n v="12"/>
    <n v="24"/>
    <s v="12-24"/>
    <n v="1"/>
    <x v="1"/>
  </r>
  <r>
    <d v="2023-12-25T00:00:00"/>
    <n v="6"/>
    <n v="48.07"/>
    <n v="48.29"/>
    <n v="35.14"/>
    <s v="24/12/2023"/>
    <x v="10"/>
    <n v="12"/>
    <n v="25"/>
    <s v="12-25"/>
    <n v="1"/>
    <x v="1"/>
  </r>
  <r>
    <d v="2023-12-26T00:00:00"/>
    <n v="38"/>
    <n v="59.1"/>
    <n v="59.49"/>
    <n v="48.91"/>
    <s v="24/12/2023"/>
    <x v="10"/>
    <n v="12"/>
    <n v="26"/>
    <s v="12-26"/>
    <n v="1"/>
    <x v="1"/>
  </r>
  <r>
    <d v="2023-12-27T00:00:00"/>
    <n v="71"/>
    <n v="61.22"/>
    <n v="61.23"/>
    <n v="32.94"/>
    <s v="24/12/2023"/>
    <x v="10"/>
    <n v="12"/>
    <n v="27"/>
    <s v="12-27"/>
    <n v="0"/>
    <x v="1"/>
  </r>
  <r>
    <d v="2023-12-28T00:00:00"/>
    <n v="74"/>
    <n v="62.12"/>
    <n v="62.37"/>
    <n v="49.81"/>
    <s v="24/12/2023"/>
    <x v="10"/>
    <n v="12"/>
    <n v="28"/>
    <s v="12-28"/>
    <n v="0"/>
    <x v="1"/>
  </r>
  <r>
    <d v="2023-12-29T00:00:00"/>
    <n v="81"/>
    <n v="62.52"/>
    <n v="62.52"/>
    <n v="0"/>
    <s v="24/12/2023"/>
    <x v="10"/>
    <n v="12"/>
    <n v="29"/>
    <s v="12-29"/>
    <n v="0"/>
    <x v="1"/>
  </r>
  <r>
    <d v="2023-12-30T00:00:00"/>
    <n v="60"/>
    <n v="60.68"/>
    <n v="60.68"/>
    <n v="0"/>
    <s v="24/12/2023"/>
    <x v="10"/>
    <n v="12"/>
    <n v="30"/>
    <s v="12-30"/>
    <n v="1"/>
    <x v="1"/>
  </r>
  <r>
    <d v="2024-01-01T00:00:00"/>
    <n v="88"/>
    <n v="63.39"/>
    <n v="64.97"/>
    <n v="50.93"/>
    <s v="01/01/2024"/>
    <x v="11"/>
    <n v="1"/>
    <n v="1"/>
    <s v="01-01"/>
    <n v="0"/>
    <x v="1"/>
  </r>
  <r>
    <d v="2024-01-02T00:00:00"/>
    <n v="76"/>
    <n v="63.5"/>
    <n v="63.5"/>
    <n v="0"/>
    <s v="01/01/2024"/>
    <x v="11"/>
    <n v="1"/>
    <n v="2"/>
    <s v="01-02"/>
    <n v="0"/>
    <x v="1"/>
  </r>
  <r>
    <d v="2024-01-03T00:00:00"/>
    <n v="71"/>
    <n v="62.07"/>
    <n v="62.07"/>
    <n v="0"/>
    <s v="01/01/2024"/>
    <x v="11"/>
    <n v="1"/>
    <n v="3"/>
    <s v="01-03"/>
    <n v="0"/>
    <x v="1"/>
  </r>
  <r>
    <d v="2024-01-04T00:00:00"/>
    <n v="85"/>
    <n v="62.56"/>
    <n v="63.18"/>
    <n v="54.44"/>
    <s v="01/01/2024"/>
    <x v="11"/>
    <n v="1"/>
    <n v="4"/>
    <s v="01-04"/>
    <n v="0"/>
    <x v="1"/>
  </r>
  <r>
    <d v="2024-01-05T00:00:00"/>
    <n v="79"/>
    <n v="60.44"/>
    <n v="60.49"/>
    <n v="40.950000000000003"/>
    <s v="01/01/2024"/>
    <x v="11"/>
    <n v="1"/>
    <n v="5"/>
    <s v="01-05"/>
    <n v="0"/>
    <x v="1"/>
  </r>
  <r>
    <d v="2024-01-06T00:00:00"/>
    <n v="81"/>
    <n v="66.11"/>
    <n v="66.11"/>
    <n v="31.74"/>
    <s v="01/01/2024"/>
    <x v="11"/>
    <n v="1"/>
    <n v="6"/>
    <s v="01-06"/>
    <n v="0"/>
    <x v="1"/>
  </r>
  <r>
    <d v="2024-01-07T00:00:00"/>
    <n v="78"/>
    <n v="66.11"/>
    <n v="66.11"/>
    <n v="0"/>
    <s v="01/01/2024"/>
    <x v="11"/>
    <n v="1"/>
    <n v="7"/>
    <s v="01-07"/>
    <n v="0"/>
    <x v="1"/>
  </r>
  <r>
    <d v="2024-01-08T00:00:00"/>
    <n v="85"/>
    <n v="65.05"/>
    <n v="65.05"/>
    <n v="0"/>
    <s v="08/01/2024"/>
    <x v="11"/>
    <n v="1"/>
    <n v="8"/>
    <s v="01-08"/>
    <n v="0"/>
    <x v="1"/>
  </r>
  <r>
    <d v="2024-01-09T00:00:00"/>
    <n v="36"/>
    <n v="57.1"/>
    <n v="57.1"/>
    <n v="0"/>
    <s v="08/01/2024"/>
    <x v="11"/>
    <n v="1"/>
    <n v="9"/>
    <s v="01-09"/>
    <n v="1"/>
    <x v="1"/>
  </r>
  <r>
    <d v="2024-01-10T00:00:00"/>
    <n v="50"/>
    <n v="59.26"/>
    <n v="59.98"/>
    <n v="51.81"/>
    <s v="08/01/2024"/>
    <x v="11"/>
    <n v="1"/>
    <n v="10"/>
    <s v="01-10"/>
    <n v="1"/>
    <x v="1"/>
  </r>
  <r>
    <d v="2024-01-11T00:00:00"/>
    <n v="50"/>
    <n v="59.2"/>
    <n v="60.15"/>
    <n v="53.07"/>
    <s v="08/01/2024"/>
    <x v="11"/>
    <n v="1"/>
    <n v="11"/>
    <s v="01-11"/>
    <n v="1"/>
    <x v="1"/>
  </r>
  <r>
    <d v="2024-01-12T00:00:00"/>
    <n v="67"/>
    <n v="59.92"/>
    <n v="59.92"/>
    <n v="28.34"/>
    <s v="08/01/2024"/>
    <x v="11"/>
    <n v="1"/>
    <n v="12"/>
    <s v="01-12"/>
    <n v="0"/>
    <x v="1"/>
  </r>
  <r>
    <d v="2024-01-13T00:00:00"/>
    <n v="53"/>
    <n v="60.37"/>
    <n v="60.37"/>
    <n v="0"/>
    <s v="08/01/2024"/>
    <x v="11"/>
    <n v="1"/>
    <n v="13"/>
    <s v="01-13"/>
    <n v="1"/>
    <x v="1"/>
  </r>
  <r>
    <d v="2024-01-14T00:00:00"/>
    <n v="60"/>
    <n v="59.62"/>
    <n v="59.65"/>
    <n v="38.880000000000003"/>
    <s v="08/01/2024"/>
    <x v="11"/>
    <n v="1"/>
    <n v="14"/>
    <s v="01-14"/>
    <n v="0"/>
    <x v="1"/>
  </r>
  <r>
    <d v="2024-01-15T00:00:00"/>
    <n v="76"/>
    <n v="62.23"/>
    <n v="62.3"/>
    <n v="43.96"/>
    <s v="15/01/2024"/>
    <x v="11"/>
    <n v="1"/>
    <n v="15"/>
    <s v="01-15"/>
    <n v="0"/>
    <x v="1"/>
  </r>
  <r>
    <d v="2024-01-16T00:00:00"/>
    <n v="49"/>
    <n v="60.25"/>
    <n v="60.49"/>
    <n v="47.77"/>
    <s v="15/01/2024"/>
    <x v="11"/>
    <n v="1"/>
    <n v="16"/>
    <s v="01-16"/>
    <n v="1"/>
    <x v="1"/>
  </r>
  <r>
    <d v="2024-01-17T00:00:00"/>
    <n v="45"/>
    <n v="60.25"/>
    <n v="60.62"/>
    <n v="49.68"/>
    <s v="15/01/2024"/>
    <x v="11"/>
    <n v="1"/>
    <n v="17"/>
    <s v="01-17"/>
    <n v="1"/>
    <x v="1"/>
  </r>
  <r>
    <d v="2024-01-18T00:00:00"/>
    <n v="53"/>
    <n v="62.11"/>
    <n v="62.49"/>
    <n v="51.76"/>
    <s v="15/01/2024"/>
    <x v="11"/>
    <n v="1"/>
    <n v="18"/>
    <s v="01-18"/>
    <n v="1"/>
    <x v="1"/>
  </r>
  <r>
    <d v="2024-01-19T00:00:00"/>
    <n v="79"/>
    <n v="62.67"/>
    <n v="62.7"/>
    <n v="39.64"/>
    <s v="15/01/2024"/>
    <x v="11"/>
    <n v="1"/>
    <n v="19"/>
    <s v="01-19"/>
    <n v="0"/>
    <x v="1"/>
  </r>
  <r>
    <d v="2024-01-20T00:00:00"/>
    <n v="49"/>
    <n v="60.03"/>
    <n v="60.13"/>
    <n v="43.38"/>
    <s v="15/01/2024"/>
    <x v="11"/>
    <n v="1"/>
    <n v="20"/>
    <s v="01-20"/>
    <n v="1"/>
    <x v="1"/>
  </r>
  <r>
    <d v="2024-01-21T00:00:00"/>
    <n v="62"/>
    <n v="60.61"/>
    <n v="61.05"/>
    <n v="50.83"/>
    <s v="15/01/2024"/>
    <x v="11"/>
    <n v="1"/>
    <n v="21"/>
    <s v="01-21"/>
    <n v="0"/>
    <x v="1"/>
  </r>
  <r>
    <d v="2024-01-22T00:00:00"/>
    <n v="71"/>
    <n v="60.88"/>
    <n v="60.93"/>
    <n v="41.95"/>
    <s v="22/01/2024"/>
    <x v="11"/>
    <n v="1"/>
    <n v="22"/>
    <s v="01-22"/>
    <n v="0"/>
    <x v="1"/>
  </r>
  <r>
    <d v="2024-01-23T00:00:00"/>
    <n v="35"/>
    <n v="58.32"/>
    <n v="58.39"/>
    <n v="40.46"/>
    <s v="22/01/2024"/>
    <x v="11"/>
    <n v="1"/>
    <n v="23"/>
    <s v="01-23"/>
    <n v="1"/>
    <x v="1"/>
  </r>
  <r>
    <d v="2024-01-24T00:00:00"/>
    <n v="28"/>
    <n v="58.17"/>
    <n v="58.35"/>
    <n v="38.32"/>
    <s v="22/01/2024"/>
    <x v="11"/>
    <n v="1"/>
    <n v="24"/>
    <s v="01-24"/>
    <n v="1"/>
    <x v="1"/>
  </r>
  <r>
    <d v="2024-01-25T00:00:00"/>
    <n v="44"/>
    <n v="59.6"/>
    <n v="59.62"/>
    <n v="36.06"/>
    <s v="22/01/2024"/>
    <x v="11"/>
    <n v="1"/>
    <n v="25"/>
    <s v="01-25"/>
    <n v="1"/>
    <x v="1"/>
  </r>
  <r>
    <d v="2024-01-26T00:00:00"/>
    <n v="70"/>
    <n v="62.95"/>
    <n v="63.25"/>
    <n v="51.46"/>
    <s v="22/01/2024"/>
    <x v="11"/>
    <n v="1"/>
    <n v="26"/>
    <s v="01-26"/>
    <n v="0"/>
    <x v="1"/>
  </r>
  <r>
    <d v="2024-01-27T00:00:00"/>
    <n v="59"/>
    <n v="60.3"/>
    <n v="60.5"/>
    <n v="47.07"/>
    <s v="22/01/2024"/>
    <x v="11"/>
    <n v="1"/>
    <n v="27"/>
    <s v="01-27"/>
    <n v="1"/>
    <x v="1"/>
  </r>
  <r>
    <d v="2024-01-28T00:00:00"/>
    <n v="52"/>
    <n v="58.87"/>
    <n v="58.87"/>
    <n v="0"/>
    <s v="22/01/2024"/>
    <x v="11"/>
    <n v="1"/>
    <n v="28"/>
    <s v="01-28"/>
    <n v="1"/>
    <x v="1"/>
  </r>
  <r>
    <d v="2024-01-29T00:00:00"/>
    <n v="93"/>
    <n v="63.39"/>
    <n v="63.39"/>
    <n v="29.24"/>
    <s v="29/01/2024"/>
    <x v="11"/>
    <n v="1"/>
    <n v="29"/>
    <s v="01-29"/>
    <n v="0"/>
    <x v="1"/>
  </r>
  <r>
    <d v="2024-01-30T00:00:00"/>
    <n v="69"/>
    <n v="61.59"/>
    <n v="62.16"/>
    <n v="43.26"/>
    <s v="29/01/2024"/>
    <x v="11"/>
    <n v="1"/>
    <n v="30"/>
    <s v="01-30"/>
    <n v="0"/>
    <x v="1"/>
  </r>
  <r>
    <d v="2024-01-31T00:00:00"/>
    <n v="41"/>
    <n v="58.76"/>
    <n v="59.46"/>
    <n v="44.23"/>
    <s v="29/01/2024"/>
    <x v="11"/>
    <n v="1"/>
    <n v="31"/>
    <s v="01-31"/>
    <n v="1"/>
    <x v="1"/>
  </r>
  <r>
    <d v="2024-02-01T00:00:00"/>
    <n v="44"/>
    <n v="58.3"/>
    <n v="58.4"/>
    <n v="36.6"/>
    <s v="29/01/2024"/>
    <x v="11"/>
    <n v="2"/>
    <n v="1"/>
    <s v="02-01"/>
    <n v="1"/>
    <x v="1"/>
  </r>
  <r>
    <d v="2024-02-02T00:00:00"/>
    <n v="75"/>
    <n v="61.3"/>
    <n v="61.4"/>
    <n v="44.8"/>
    <s v="29/01/2024"/>
    <x v="11"/>
    <n v="2"/>
    <n v="2"/>
    <s v="02-02"/>
    <n v="0"/>
    <x v="1"/>
  </r>
  <r>
    <d v="2024-02-03T00:00:00"/>
    <n v="50"/>
    <n v="59.2"/>
    <n v="59.2"/>
    <n v="0"/>
    <s v="29/01/2024"/>
    <x v="11"/>
    <n v="2"/>
    <n v="3"/>
    <s v="02-03"/>
    <n v="1"/>
    <x v="1"/>
  </r>
  <r>
    <d v="2024-02-04T00:00:00"/>
    <n v="56"/>
    <n v="60.2"/>
    <n v="61.6"/>
    <n v="46.2"/>
    <s v="29/01/2024"/>
    <x v="11"/>
    <n v="2"/>
    <n v="4"/>
    <s v="02-04"/>
    <n v="1"/>
    <x v="1"/>
  </r>
  <r>
    <d v="2024-02-05T00:00:00"/>
    <n v="78"/>
    <n v="61.4"/>
    <n v="61.5"/>
    <n v="38.799999999999997"/>
    <s v="05/02/2024"/>
    <x v="11"/>
    <n v="2"/>
    <n v="5"/>
    <s v="02-05"/>
    <n v="0"/>
    <x v="1"/>
  </r>
  <r>
    <d v="2024-02-06T00:00:00"/>
    <n v="38"/>
    <n v="57.3"/>
    <n v="57.3"/>
    <n v="38.299999999999997"/>
    <s v="05/02/2024"/>
    <x v="11"/>
    <n v="2"/>
    <n v="6"/>
    <s v="02-06"/>
    <n v="1"/>
    <x v="1"/>
  </r>
  <r>
    <d v="2024-02-07T00:00:00"/>
    <n v="50"/>
    <n v="59.3"/>
    <n v="59.4"/>
    <n v="41"/>
    <s v="05/02/2024"/>
    <x v="11"/>
    <n v="2"/>
    <n v="7"/>
    <s v="02-07"/>
    <n v="1"/>
    <x v="1"/>
  </r>
  <r>
    <d v="2024-02-08T00:00:00"/>
    <n v="29"/>
    <n v="56.8"/>
    <n v="56.8"/>
    <n v="0"/>
    <s v="05/02/2024"/>
    <x v="11"/>
    <n v="2"/>
    <n v="8"/>
    <s v="02-08"/>
    <n v="1"/>
    <x v="1"/>
  </r>
  <r>
    <d v="2024-02-09T00:00:00"/>
    <m/>
    <m/>
    <m/>
    <m/>
    <s v="05/02/2024"/>
    <x v="11"/>
    <n v="2"/>
    <n v="9"/>
    <s v="02-09"/>
    <s v="Null"/>
    <x v="2"/>
  </r>
  <r>
    <d v="2024-02-10T00:00:00"/>
    <m/>
    <m/>
    <m/>
    <m/>
    <s v="05/02/2024"/>
    <x v="11"/>
    <n v="2"/>
    <n v="10"/>
    <s v="02-10"/>
    <s v="Null"/>
    <x v="2"/>
  </r>
  <r>
    <d v="2024-02-11T00:00:00"/>
    <m/>
    <m/>
    <m/>
    <m/>
    <s v="05/02/2024"/>
    <x v="11"/>
    <n v="2"/>
    <n v="11"/>
    <s v="02-11"/>
    <s v="Null"/>
    <x v="2"/>
  </r>
  <r>
    <d v="2024-02-12T00:00:00"/>
    <n v="67"/>
    <n v="61"/>
    <n v="61"/>
    <n v="37.5"/>
    <s v="12/02/2024"/>
    <x v="11"/>
    <n v="2"/>
    <n v="12"/>
    <s v="02-12"/>
    <n v="0"/>
    <x v="1"/>
  </r>
  <r>
    <d v="2024-02-13T00:00:00"/>
    <n v="53"/>
    <n v="60.2"/>
    <n v="60.9"/>
    <n v="52"/>
    <s v="12/02/2024"/>
    <x v="11"/>
    <n v="2"/>
    <n v="13"/>
    <s v="02-13"/>
    <n v="1"/>
    <x v="1"/>
  </r>
  <r>
    <d v="2024-02-14T00:00:00"/>
    <n v="47"/>
    <n v="58.3"/>
    <n v="59.6"/>
    <n v="54"/>
    <s v="12/02/2024"/>
    <x v="11"/>
    <n v="2"/>
    <n v="14"/>
    <s v="02-14"/>
    <n v="1"/>
    <x v="1"/>
  </r>
  <r>
    <d v="2024-02-15T00:00:00"/>
    <n v="50"/>
    <n v="61.7"/>
    <n v="61.7"/>
    <n v="42.7"/>
    <s v="12/02/2024"/>
    <x v="11"/>
    <n v="2"/>
    <n v="15"/>
    <s v="02-15"/>
    <n v="1"/>
    <x v="1"/>
  </r>
  <r>
    <d v="2024-02-16T00:00:00"/>
    <n v="75"/>
    <n v="61.7"/>
    <n v="61.9"/>
    <n v="47.8"/>
    <s v="12/02/2024"/>
    <x v="11"/>
    <n v="2"/>
    <n v="16"/>
    <s v="02-16"/>
    <n v="0"/>
    <x v="1"/>
  </r>
  <r>
    <d v="2024-02-17T00:00:00"/>
    <n v="49"/>
    <n v="59.1"/>
    <n v="59.1"/>
    <n v="0"/>
    <s v="12/02/2024"/>
    <x v="11"/>
    <n v="2"/>
    <n v="17"/>
    <s v="02-17"/>
    <n v="1"/>
    <x v="1"/>
  </r>
  <r>
    <d v="2024-02-18T00:00:00"/>
    <n v="60"/>
    <n v="59.2"/>
    <n v="59.7"/>
    <n v="50.5"/>
    <s v="12/02/2024"/>
    <x v="11"/>
    <n v="2"/>
    <n v="18"/>
    <s v="02-18"/>
    <n v="0"/>
    <x v="1"/>
  </r>
  <r>
    <d v="2024-02-19T00:00:00"/>
    <n v="82"/>
    <n v="62.5"/>
    <n v="62.5"/>
    <n v="34"/>
    <s v="19/02/2024"/>
    <x v="11"/>
    <n v="2"/>
    <n v="19"/>
    <s v="02-19"/>
    <n v="0"/>
    <x v="1"/>
  </r>
  <r>
    <d v="2024-02-20T00:00:00"/>
    <n v="37"/>
    <n v="57.3"/>
    <n v="57.4"/>
    <n v="36.6"/>
    <s v="19/02/2024"/>
    <x v="11"/>
    <n v="2"/>
    <n v="20"/>
    <s v="02-20"/>
    <n v="1"/>
    <x v="1"/>
  </r>
  <r>
    <d v="2024-02-21T00:00:00"/>
    <n v="31"/>
    <n v="56.3"/>
    <n v="56.8"/>
    <n v="39.299999999999997"/>
    <s v="19/02/2024"/>
    <x v="11"/>
    <n v="2"/>
    <n v="21"/>
    <s v="02-21"/>
    <n v="1"/>
    <x v="1"/>
  </r>
  <r>
    <d v="2024-02-22T00:00:00"/>
    <n v="39"/>
    <n v="57.5"/>
    <n v="57.6"/>
    <n v="39"/>
    <s v="19/02/2024"/>
    <x v="11"/>
    <n v="2"/>
    <n v="22"/>
    <s v="02-22"/>
    <n v="1"/>
    <x v="1"/>
  </r>
  <r>
    <d v="2024-02-23T00:00:00"/>
    <n v="93"/>
    <n v="63.1"/>
    <n v="63.1"/>
    <n v="39.6"/>
    <s v="19/02/2024"/>
    <x v="11"/>
    <n v="2"/>
    <n v="23"/>
    <s v="02-23"/>
    <n v="0"/>
    <x v="1"/>
  </r>
  <r>
    <d v="2024-02-24T00:00:00"/>
    <n v="54"/>
    <n v="59.8"/>
    <n v="59.8"/>
    <n v="35.9"/>
    <s v="19/02/2024"/>
    <x v="11"/>
    <n v="2"/>
    <n v="24"/>
    <s v="02-24"/>
    <n v="1"/>
    <x v="1"/>
  </r>
  <r>
    <d v="2024-02-25T00:00:00"/>
    <n v="55"/>
    <n v="59.9"/>
    <n v="59.9"/>
    <n v="0"/>
    <s v="19/02/2024"/>
    <x v="11"/>
    <n v="2"/>
    <n v="25"/>
    <s v="02-25"/>
    <n v="1"/>
    <x v="1"/>
  </r>
  <r>
    <d v="2024-02-26T00:00:00"/>
    <n v="81"/>
    <n v="60.9"/>
    <n v="60.9"/>
    <n v="37"/>
    <s v="26/02/2024"/>
    <x v="11"/>
    <n v="2"/>
    <n v="26"/>
    <s v="02-26"/>
    <n v="0"/>
    <x v="1"/>
  </r>
  <r>
    <d v="2024-02-27T00:00:00"/>
    <n v="61"/>
    <n v="63.6"/>
    <n v="63.6"/>
    <n v="35.200000000000003"/>
    <s v="26/02/2024"/>
    <x v="11"/>
    <n v="2"/>
    <n v="27"/>
    <s v="02-27"/>
    <n v="1"/>
    <x v="1"/>
  </r>
  <r>
    <d v="2024-02-28T00:00:00"/>
    <n v="52"/>
    <n v="59.3"/>
    <n v="59.3"/>
    <n v="33.200000000000003"/>
    <s v="26/02/2024"/>
    <x v="11"/>
    <n v="2"/>
    <n v="28"/>
    <s v="02-28"/>
    <n v="1"/>
    <x v="1"/>
  </r>
  <r>
    <d v="2024-02-29T00:00:00"/>
    <n v="43"/>
    <n v="59.9"/>
    <n v="59.9"/>
    <n v="0"/>
    <s v="26/02/2024"/>
    <x v="11"/>
    <n v="2"/>
    <n v="29"/>
    <s v="02-29"/>
    <n v="1"/>
    <x v="1"/>
  </r>
  <r>
    <d v="2024-03-01T00:00:00"/>
    <n v="86"/>
    <n v="62.16"/>
    <n v="62.16"/>
    <n v="0"/>
    <s v="26/02/2024"/>
    <x v="11"/>
    <n v="3"/>
    <n v="1"/>
    <s v="03-01"/>
    <n v="0"/>
    <x v="1"/>
  </r>
  <r>
    <d v="2024-03-02T00:00:00"/>
    <n v="50"/>
    <n v="59.79"/>
    <n v="59.79"/>
    <n v="0"/>
    <s v="26/02/2024"/>
    <x v="11"/>
    <n v="3"/>
    <n v="2"/>
    <s v="03-02"/>
    <n v="1"/>
    <x v="1"/>
  </r>
  <r>
    <d v="2024-03-03T00:00:00"/>
    <n v="69"/>
    <n v="59.32"/>
    <n v="59.32"/>
    <n v="0"/>
    <s v="26/02/2024"/>
    <x v="11"/>
    <n v="3"/>
    <n v="3"/>
    <s v="03-03"/>
    <n v="0"/>
    <x v="1"/>
  </r>
  <r>
    <d v="2024-03-04T00:00:00"/>
    <n v="96"/>
    <n v="64.47"/>
    <n v="64.489999999999995"/>
    <n v="41.63"/>
    <s v="04/03/2024"/>
    <x v="11"/>
    <n v="3"/>
    <n v="4"/>
    <s v="03-04"/>
    <n v="0"/>
    <x v="1"/>
  </r>
  <r>
    <d v="2024-03-05T00:00:00"/>
    <n v="65"/>
    <n v="60.54"/>
    <n v="60.55"/>
    <n v="31.84"/>
    <s v="04/03/2024"/>
    <x v="11"/>
    <n v="3"/>
    <n v="5"/>
    <s v="03-05"/>
    <n v="0"/>
    <x v="1"/>
  </r>
  <r>
    <d v="2024-03-06T00:00:00"/>
    <n v="50"/>
    <n v="60.23"/>
    <n v="60.27"/>
    <n v="39.340000000000003"/>
    <s v="04/03/2024"/>
    <x v="11"/>
    <n v="3"/>
    <n v="6"/>
    <s v="03-06"/>
    <n v="1"/>
    <x v="1"/>
  </r>
  <r>
    <d v="2024-03-07T00:00:00"/>
    <n v="57"/>
    <n v="61.87"/>
    <n v="62"/>
    <n v="46.7"/>
    <s v="04/03/2024"/>
    <x v="11"/>
    <n v="3"/>
    <n v="7"/>
    <s v="03-07"/>
    <n v="1"/>
    <x v="1"/>
  </r>
  <r>
    <d v="2024-03-08T00:00:00"/>
    <n v="80"/>
    <n v="60.88"/>
    <n v="60.93"/>
    <n v="41.26"/>
    <s v="04/03/2024"/>
    <x v="11"/>
    <n v="3"/>
    <n v="8"/>
    <s v="03-08"/>
    <n v="0"/>
    <x v="1"/>
  </r>
  <r>
    <d v="2024-03-09T00:00:00"/>
    <n v="66"/>
    <n v="61.56"/>
    <n v="61.56"/>
    <n v="0"/>
    <s v="04/03/2024"/>
    <x v="11"/>
    <n v="3"/>
    <n v="9"/>
    <s v="03-09"/>
    <n v="0"/>
    <x v="1"/>
  </r>
  <r>
    <d v="2024-03-10T00:00:00"/>
    <n v="80"/>
    <n v="61.1"/>
    <n v="61.11"/>
    <n v="34.54"/>
    <s v="04/03/2024"/>
    <x v="11"/>
    <n v="3"/>
    <n v="10"/>
    <s v="03-10"/>
    <n v="0"/>
    <x v="1"/>
  </r>
  <r>
    <d v="2024-03-11T00:00:00"/>
    <n v="97"/>
    <n v="63.69"/>
    <n v="63.71"/>
    <n v="33.86"/>
    <s v="11/03/2024"/>
    <x v="11"/>
    <n v="3"/>
    <n v="11"/>
    <s v="03-11"/>
    <n v="0"/>
    <x v="1"/>
  </r>
  <r>
    <d v="2024-03-12T00:00:00"/>
    <n v="59"/>
    <n v="60.86"/>
    <n v="61.18"/>
    <n v="49.58"/>
    <s v="11/03/2024"/>
    <x v="11"/>
    <n v="3"/>
    <n v="12"/>
    <s v="03-12"/>
    <n v="1"/>
    <x v="1"/>
  </r>
  <r>
    <d v="2024-03-13T00:00:00"/>
    <n v="63"/>
    <n v="60.84"/>
    <n v="60.98"/>
    <n v="45.96"/>
    <s v="11/03/2024"/>
    <x v="11"/>
    <n v="3"/>
    <n v="13"/>
    <s v="03-13"/>
    <n v="0"/>
    <x v="1"/>
  </r>
  <r>
    <d v="2024-03-14T00:00:00"/>
    <n v="49"/>
    <n v="59.1"/>
    <n v="59.22"/>
    <n v="43.84"/>
    <s v="11/03/2024"/>
    <x v="11"/>
    <n v="3"/>
    <n v="14"/>
    <s v="03-14"/>
    <n v="1"/>
    <x v="1"/>
  </r>
  <r>
    <d v="2024-03-15T00:00:00"/>
    <n v="84"/>
    <n v="62.4"/>
    <n v="62.44"/>
    <n v="42.19"/>
    <s v="11/03/2024"/>
    <x v="11"/>
    <n v="3"/>
    <n v="15"/>
    <s v="03-15"/>
    <n v="0"/>
    <x v="1"/>
  </r>
  <r>
    <d v="2024-03-16T00:00:00"/>
    <n v="56"/>
    <n v="60.98"/>
    <n v="60.98"/>
    <n v="0"/>
    <s v="11/03/2024"/>
    <x v="11"/>
    <n v="3"/>
    <n v="16"/>
    <s v="03-16"/>
    <n v="1"/>
    <x v="1"/>
  </r>
  <r>
    <d v="2024-03-17T00:00:00"/>
    <n v="65"/>
    <n v="60.03"/>
    <n v="60.04"/>
    <n v="28.24"/>
    <s v="11/03/2024"/>
    <x v="11"/>
    <n v="3"/>
    <n v="17"/>
    <s v="03-17"/>
    <n v="0"/>
    <x v="1"/>
  </r>
  <r>
    <d v="2024-03-18T00:00:00"/>
    <n v="75"/>
    <n v="61.71"/>
    <n v="61.73"/>
    <n v="37.64"/>
    <s v="18/03/2024"/>
    <x v="11"/>
    <n v="3"/>
    <n v="18"/>
    <s v="03-18"/>
    <n v="0"/>
    <x v="1"/>
  </r>
  <r>
    <d v="2024-03-19T00:00:00"/>
    <n v="60"/>
    <n v="58.79"/>
    <n v="58.84"/>
    <n v="39.270000000000003"/>
    <s v="18/03/2024"/>
    <x v="11"/>
    <n v="3"/>
    <n v="19"/>
    <s v="03-19"/>
    <n v="0"/>
    <x v="1"/>
  </r>
  <r>
    <d v="2024-03-20T00:00:00"/>
    <n v="54"/>
    <n v="61.16"/>
    <n v="61.24"/>
    <n v="43.53"/>
    <s v="18/03/2024"/>
    <x v="11"/>
    <n v="3"/>
    <n v="20"/>
    <s v="03-20"/>
    <n v="1"/>
    <x v="1"/>
  </r>
  <r>
    <d v="2024-03-21T00:00:00"/>
    <n v="59"/>
    <n v="60.27"/>
    <n v="60.49"/>
    <n v="47.37"/>
    <s v="18/03/2024"/>
    <x v="11"/>
    <n v="3"/>
    <n v="21"/>
    <s v="03-21"/>
    <n v="1"/>
    <x v="1"/>
  </r>
  <r>
    <d v="2024-03-22T00:00:00"/>
    <n v="79"/>
    <n v="61.08"/>
    <n v="61.09"/>
    <n v="33.67"/>
    <s v="18/03/2024"/>
    <x v="11"/>
    <n v="3"/>
    <n v="22"/>
    <s v="03-22"/>
    <n v="0"/>
    <x v="1"/>
  </r>
  <r>
    <d v="2024-03-23T00:00:00"/>
    <n v="58"/>
    <n v="60.93"/>
    <n v="61.01"/>
    <n v="43.59"/>
    <s v="18/03/2024"/>
    <x v="11"/>
    <n v="3"/>
    <n v="23"/>
    <s v="03-23"/>
    <n v="1"/>
    <x v="1"/>
  </r>
  <r>
    <d v="2024-03-24T00:00:00"/>
    <n v="72"/>
    <n v="62.74"/>
    <n v="62.76"/>
    <n v="37.67"/>
    <s v="18/03/2024"/>
    <x v="11"/>
    <n v="3"/>
    <n v="24"/>
    <s v="03-24"/>
    <n v="0"/>
    <x v="1"/>
  </r>
  <r>
    <d v="2024-03-25T00:00:00"/>
    <n v="93"/>
    <n v="61.94"/>
    <n v="61.94"/>
    <n v="32.44"/>
    <s v="25/03/2024"/>
    <x v="11"/>
    <n v="3"/>
    <n v="25"/>
    <s v="03-25"/>
    <n v="0"/>
    <x v="1"/>
  </r>
  <r>
    <d v="2024-03-26T00:00:00"/>
    <n v="79"/>
    <n v="64.040000000000006"/>
    <n v="64.040000000000006"/>
    <n v="28.34"/>
    <s v="25/03/2024"/>
    <x v="11"/>
    <n v="3"/>
    <n v="26"/>
    <s v="03-26"/>
    <n v="0"/>
    <x v="1"/>
  </r>
  <r>
    <d v="2024-03-27T00:00:00"/>
    <n v="85"/>
    <n v="62.02"/>
    <n v="62.04"/>
    <n v="40.04"/>
    <s v="25/03/2024"/>
    <x v="11"/>
    <n v="3"/>
    <n v="27"/>
    <s v="03-27"/>
    <n v="0"/>
    <x v="1"/>
  </r>
  <r>
    <d v="2024-03-28T00:00:00"/>
    <n v="80"/>
    <n v="62.96"/>
    <n v="63.03"/>
    <n v="38.83"/>
    <s v="25/03/2024"/>
    <x v="11"/>
    <n v="3"/>
    <n v="28"/>
    <s v="03-28"/>
    <n v="0"/>
    <x v="1"/>
  </r>
  <r>
    <d v="2024-03-29T00:00:00"/>
    <n v="98"/>
    <n v="63.05"/>
    <n v="63.07"/>
    <n v="38.97"/>
    <s v="25/03/2024"/>
    <x v="11"/>
    <n v="3"/>
    <n v="29"/>
    <s v="03-29"/>
    <n v="0"/>
    <x v="1"/>
  </r>
  <r>
    <d v="2024-03-30T00:00:00"/>
    <n v="73"/>
    <n v="61.13"/>
    <n v="61.13"/>
    <n v="0"/>
    <s v="25/03/2024"/>
    <x v="11"/>
    <n v="3"/>
    <n v="30"/>
    <s v="03-30"/>
    <n v="0"/>
    <x v="1"/>
  </r>
  <r>
    <d v="2024-03-31T00:00:00"/>
    <n v="89"/>
    <n v="61.85"/>
    <n v="61.85"/>
    <n v="28.34"/>
    <s v="25/03/2024"/>
    <x v="11"/>
    <n v="3"/>
    <n v="31"/>
    <s v="03-31"/>
    <n v="0"/>
    <x v="1"/>
  </r>
  <r>
    <d v="2024-04-01T00:00:00"/>
    <n v="96"/>
    <n v="62.73"/>
    <n v="62.73"/>
    <n v="0"/>
    <s v="01/04/2024"/>
    <x v="11"/>
    <n v="4"/>
    <n v="1"/>
    <s v="04-01"/>
    <n v="0"/>
    <x v="1"/>
  </r>
  <r>
    <d v="2024-04-02T00:00:00"/>
    <n v="84"/>
    <n v="62.15"/>
    <n v="62.22"/>
    <n v="44.3"/>
    <s v="01/04/2024"/>
    <x v="11"/>
    <n v="4"/>
    <n v="2"/>
    <s v="04-02"/>
    <n v="0"/>
    <x v="1"/>
  </r>
  <r>
    <d v="2024-04-03T00:00:00"/>
    <n v="107"/>
    <n v="63.03"/>
    <n v="63.19"/>
    <n v="48.68"/>
    <s v="01/04/2024"/>
    <x v="11"/>
    <n v="4"/>
    <n v="3"/>
    <s v="04-03"/>
    <n v="0"/>
    <x v="1"/>
  </r>
  <r>
    <d v="2024-04-04T00:00:00"/>
    <n v="109"/>
    <n v="63.23"/>
    <n v="63.23"/>
    <n v="0"/>
    <s v="01/04/2024"/>
    <x v="11"/>
    <n v="4"/>
    <n v="4"/>
    <s v="04-04"/>
    <n v="0"/>
    <x v="1"/>
  </r>
  <r>
    <d v="2024-04-05T00:00:00"/>
    <n v="110"/>
    <n v="63.75"/>
    <n v="64.12"/>
    <n v="53.24"/>
    <s v="01/04/2024"/>
    <x v="11"/>
    <n v="4"/>
    <n v="5"/>
    <s v="04-05"/>
    <n v="0"/>
    <x v="1"/>
  </r>
  <r>
    <d v="2024-04-06T00:00:00"/>
    <n v="86"/>
    <n v="62.51"/>
    <n v="62.51"/>
    <n v="0"/>
    <s v="01/04/2024"/>
    <x v="11"/>
    <n v="4"/>
    <n v="6"/>
    <s v="04-06"/>
    <n v="0"/>
    <x v="1"/>
  </r>
  <r>
    <d v="2024-04-07T00:00:00"/>
    <n v="122"/>
    <n v="63.87"/>
    <n v="63.87"/>
    <n v="0"/>
    <s v="01/04/2024"/>
    <x v="11"/>
    <n v="4"/>
    <n v="7"/>
    <s v="04-07"/>
    <n v="0"/>
    <x v="1"/>
  </r>
  <r>
    <d v="2024-04-08T00:00:00"/>
    <n v="100"/>
    <n v="61.79"/>
    <n v="61.8"/>
    <n v="37.369999999999997"/>
    <s v="08/04/2024"/>
    <x v="11"/>
    <n v="4"/>
    <n v="8"/>
    <s v="04-08"/>
    <n v="0"/>
    <x v="1"/>
  </r>
  <r>
    <d v="2024-04-09T00:00:00"/>
    <n v="104"/>
    <n v="63.26"/>
    <n v="63.51"/>
    <n v="47.7"/>
    <s v="08/04/2024"/>
    <x v="11"/>
    <n v="4"/>
    <n v="9"/>
    <s v="04-09"/>
    <n v="0"/>
    <x v="1"/>
  </r>
  <r>
    <d v="2024-04-10T00:00:00"/>
    <n v="122"/>
    <n v="65.97"/>
    <n v="66.12"/>
    <n v="51.29"/>
    <s v="08/04/2024"/>
    <x v="11"/>
    <n v="4"/>
    <n v="10"/>
    <s v="04-10"/>
    <n v="0"/>
    <x v="1"/>
  </r>
  <r>
    <d v="2024-04-11T00:00:00"/>
    <n v="101"/>
    <n v="64.459999999999994"/>
    <n v="64.709999999999994"/>
    <n v="52.24"/>
    <s v="08/04/2024"/>
    <x v="11"/>
    <n v="4"/>
    <n v="11"/>
    <s v="04-11"/>
    <n v="0"/>
    <x v="1"/>
  </r>
  <r>
    <d v="2024-04-12T00:00:00"/>
    <n v="115"/>
    <n v="63.86"/>
    <n v="64.09"/>
    <n v="51.34"/>
    <s v="08/04/2024"/>
    <x v="11"/>
    <n v="4"/>
    <n v="12"/>
    <s v="04-12"/>
    <n v="0"/>
    <x v="1"/>
  </r>
  <r>
    <d v="2024-04-13T00:00:00"/>
    <n v="85"/>
    <n v="62.45"/>
    <n v="62.69"/>
    <n v="41.75"/>
    <s v="08/04/2024"/>
    <x v="11"/>
    <n v="4"/>
    <n v="13"/>
    <s v="04-13"/>
    <n v="0"/>
    <x v="1"/>
  </r>
  <r>
    <d v="2024-04-14T00:00:00"/>
    <n v="99"/>
    <n v="62.67"/>
    <n v="62.67"/>
    <n v="0"/>
    <s v="08/04/2024"/>
    <x v="11"/>
    <n v="4"/>
    <n v="14"/>
    <s v="04-14"/>
    <n v="0"/>
    <x v="1"/>
  </r>
  <r>
    <d v="2024-04-15T00:00:00"/>
    <n v="118"/>
    <n v="63.08"/>
    <n v="63.11"/>
    <n v="41.32"/>
    <s v="15/04/2024"/>
    <x v="11"/>
    <n v="4"/>
    <n v="15"/>
    <s v="04-15"/>
    <n v="0"/>
    <x v="1"/>
  </r>
  <r>
    <d v="2024-04-16T00:00:00"/>
    <n v="108"/>
    <n v="62.94"/>
    <n v="62.95"/>
    <n v="38.74"/>
    <s v="15/04/2024"/>
    <x v="11"/>
    <n v="4"/>
    <n v="16"/>
    <s v="04-16"/>
    <n v="0"/>
    <x v="1"/>
  </r>
  <r>
    <d v="2024-04-17T00:00:00"/>
    <n v="100"/>
    <n v="63.52"/>
    <n v="63.53"/>
    <n v="39.97"/>
    <s v="15/04/2024"/>
    <x v="11"/>
    <n v="4"/>
    <n v="17"/>
    <s v="04-17"/>
    <n v="0"/>
    <x v="1"/>
  </r>
  <r>
    <d v="2024-04-18T00:00:00"/>
    <n v="106"/>
    <n v="63.42"/>
    <n v="63.93"/>
    <n v="50.35"/>
    <s v="15/04/2024"/>
    <x v="11"/>
    <n v="4"/>
    <n v="18"/>
    <s v="04-18"/>
    <n v="0"/>
    <x v="1"/>
  </r>
  <r>
    <d v="2024-04-19T00:00:00"/>
    <n v="107"/>
    <n v="63.7"/>
    <n v="63.94"/>
    <n v="51.31"/>
    <s v="15/04/2024"/>
    <x v="11"/>
    <n v="4"/>
    <n v="19"/>
    <s v="04-19"/>
    <n v="0"/>
    <x v="1"/>
  </r>
  <r>
    <d v="2024-04-20T00:00:00"/>
    <n v="80"/>
    <n v="62.24"/>
    <n v="62.31"/>
    <n v="44.28"/>
    <s v="15/04/2024"/>
    <x v="11"/>
    <n v="4"/>
    <n v="20"/>
    <s v="04-20"/>
    <n v="0"/>
    <x v="1"/>
  </r>
  <r>
    <d v="2024-04-21T00:00:00"/>
    <n v="100"/>
    <n v="62.71"/>
    <n v="62.83"/>
    <n v="47.29"/>
    <s v="15/04/2024"/>
    <x v="11"/>
    <n v="4"/>
    <n v="21"/>
    <s v="04-21"/>
    <n v="0"/>
    <x v="1"/>
  </r>
  <r>
    <d v="2024-04-22T00:00:00"/>
    <n v="113"/>
    <n v="65.03"/>
    <n v="65.03"/>
    <n v="0"/>
    <s v="22/04/2024"/>
    <x v="11"/>
    <n v="4"/>
    <n v="22"/>
    <s v="04-22"/>
    <n v="0"/>
    <x v="1"/>
  </r>
  <r>
    <d v="2024-04-23T00:00:00"/>
    <n v="106"/>
    <n v="68.040000000000006"/>
    <n v="68.33"/>
    <n v="56.39"/>
    <s v="22/04/2024"/>
    <x v="11"/>
    <n v="4"/>
    <n v="23"/>
    <s v="04-23"/>
    <n v="0"/>
    <x v="1"/>
  </r>
  <r>
    <d v="2024-04-24T00:00:00"/>
    <n v="116"/>
    <n v="64.739999999999995"/>
    <n v="64.930000000000007"/>
    <n v="51.3"/>
    <s v="22/04/2024"/>
    <x v="11"/>
    <n v="4"/>
    <n v="24"/>
    <s v="04-24"/>
    <n v="0"/>
    <x v="1"/>
  </r>
  <r>
    <d v="2024-04-25T00:00:00"/>
    <n v="97"/>
    <n v="63"/>
    <n v="63"/>
    <n v="0"/>
    <s v="22/04/2024"/>
    <x v="11"/>
    <n v="4"/>
    <n v="25"/>
    <s v="04-25"/>
    <n v="0"/>
    <x v="1"/>
  </r>
  <r>
    <d v="2024-04-26T00:00:00"/>
    <n v="100"/>
    <n v="62.21"/>
    <n v="62.23"/>
    <n v="39.17"/>
    <s v="22/04/2024"/>
    <x v="11"/>
    <n v="4"/>
    <n v="26"/>
    <s v="04-26"/>
    <n v="0"/>
    <x v="1"/>
  </r>
  <r>
    <d v="2024-04-27T00:00:00"/>
    <n v="85"/>
    <n v="62.41"/>
    <n v="62.44"/>
    <n v="32.090000000000003"/>
    <s v="22/04/2024"/>
    <x v="11"/>
    <n v="4"/>
    <n v="27"/>
    <s v="04-27"/>
    <n v="0"/>
    <x v="1"/>
  </r>
  <r>
    <d v="2024-04-28T00:00:00"/>
    <n v="101"/>
    <n v="62.02"/>
    <n v="62.17"/>
    <n v="47.47"/>
    <s v="22/04/2024"/>
    <x v="11"/>
    <n v="4"/>
    <n v="28"/>
    <s v="04-28"/>
    <n v="0"/>
    <x v="1"/>
  </r>
  <r>
    <d v="2024-04-29T00:00:00"/>
    <n v="107"/>
    <n v="63.21"/>
    <n v="63.21"/>
    <n v="28.84"/>
    <s v="29/04/2024"/>
    <x v="11"/>
    <n v="4"/>
    <n v="29"/>
    <s v="04-29"/>
    <n v="0"/>
    <x v="1"/>
  </r>
  <r>
    <d v="2024-04-30T00:00:00"/>
    <n v="86"/>
    <n v="61.28"/>
    <n v="61.41"/>
    <n v="46.18"/>
    <s v="29/04/2024"/>
    <x v="11"/>
    <n v="4"/>
    <n v="30"/>
    <s v="04-30"/>
    <n v="0"/>
    <x v="1"/>
  </r>
  <r>
    <d v="2024-05-01T00:00:00"/>
    <n v="93"/>
    <n v="62.55"/>
    <n v="62.55"/>
    <n v="0"/>
    <s v="29/04/2024"/>
    <x v="11"/>
    <n v="5"/>
    <n v="1"/>
    <s v="05-01"/>
    <n v="0"/>
    <x v="1"/>
  </r>
  <r>
    <d v="2024-05-02T00:00:00"/>
    <n v="97"/>
    <n v="62.68"/>
    <n v="62.7"/>
    <n v="40.18"/>
    <s v="29/04/2024"/>
    <x v="11"/>
    <n v="5"/>
    <n v="2"/>
    <s v="05-02"/>
    <n v="0"/>
    <x v="1"/>
  </r>
  <r>
    <d v="2024-05-03T00:00:00"/>
    <n v="123"/>
    <n v="64.72"/>
    <n v="64.72"/>
    <n v="30.74"/>
    <s v="29/04/2024"/>
    <x v="11"/>
    <n v="5"/>
    <n v="3"/>
    <s v="05-03"/>
    <n v="0"/>
    <x v="1"/>
  </r>
  <r>
    <d v="2024-05-04T00:00:00"/>
    <n v="94"/>
    <n v="63.75"/>
    <n v="63.76"/>
    <n v="38.58"/>
    <s v="29/04/2024"/>
    <x v="11"/>
    <n v="5"/>
    <n v="4"/>
    <s v="05-04"/>
    <n v="0"/>
    <x v="1"/>
  </r>
  <r>
    <d v="2024-05-05T00:00:00"/>
    <n v="109"/>
    <n v="62.94"/>
    <n v="63.07"/>
    <n v="47.82"/>
    <s v="29/04/2024"/>
    <x v="11"/>
    <n v="5"/>
    <n v="5"/>
    <s v="05-05"/>
    <n v="0"/>
    <x v="1"/>
  </r>
  <r>
    <d v="2024-05-06T00:00:00"/>
    <n v="106"/>
    <n v="62.69"/>
    <n v="62.71"/>
    <n v="38.94"/>
    <s v="06/05/2024"/>
    <x v="11"/>
    <n v="5"/>
    <n v="6"/>
    <s v="05-06"/>
    <n v="0"/>
    <x v="1"/>
  </r>
  <r>
    <d v="2024-05-07T00:00:00"/>
    <n v="104"/>
    <n v="62.92"/>
    <n v="62.92"/>
    <n v="0"/>
    <s v="06/05/2024"/>
    <x v="11"/>
    <n v="5"/>
    <n v="7"/>
    <s v="05-07"/>
    <n v="0"/>
    <x v="1"/>
  </r>
  <r>
    <d v="2024-05-08T00:00:00"/>
    <n v="114"/>
    <n v="63.9"/>
    <n v="64.180000000000007"/>
    <n v="52.11"/>
    <s v="06/05/2024"/>
    <x v="11"/>
    <n v="5"/>
    <n v="8"/>
    <s v="05-08"/>
    <n v="0"/>
    <x v="1"/>
  </r>
  <r>
    <d v="2024-05-09T00:00:00"/>
    <n v="102"/>
    <n v="62.94"/>
    <n v="62.94"/>
    <n v="0"/>
    <s v="06/05/2024"/>
    <x v="11"/>
    <n v="5"/>
    <n v="9"/>
    <s v="05-09"/>
    <n v="0"/>
    <x v="1"/>
  </r>
  <r>
    <d v="2024-05-10T00:00:00"/>
    <n v="109"/>
    <n v="63.24"/>
    <n v="63.34"/>
    <n v="46.98"/>
    <s v="06/05/2024"/>
    <x v="11"/>
    <n v="5"/>
    <n v="10"/>
    <s v="05-10"/>
    <n v="0"/>
    <x v="1"/>
  </r>
  <r>
    <d v="2024-05-11T00:00:00"/>
    <n v="87"/>
    <n v="61.93"/>
    <n v="61.97"/>
    <n v="41.56"/>
    <s v="06/05/2024"/>
    <x v="11"/>
    <n v="5"/>
    <n v="11"/>
    <s v="05-11"/>
    <n v="0"/>
    <x v="1"/>
  </r>
  <r>
    <d v="2024-05-12T00:00:00"/>
    <n v="101"/>
    <n v="61.92"/>
    <n v="61.92"/>
    <n v="32.54"/>
    <s v="06/05/2024"/>
    <x v="11"/>
    <n v="5"/>
    <n v="12"/>
    <s v="05-12"/>
    <n v="0"/>
    <x v="1"/>
  </r>
  <r>
    <d v="2024-05-13T00:00:00"/>
    <n v="110"/>
    <n v="64.75"/>
    <n v="64.89"/>
    <n v="49.82"/>
    <s v="13/05/2024"/>
    <x v="11"/>
    <n v="5"/>
    <n v="13"/>
    <s v="05-13"/>
    <n v="0"/>
    <x v="1"/>
  </r>
  <r>
    <d v="2024-05-14T00:00:00"/>
    <n v="99"/>
    <n v="62.26"/>
    <n v="62.29"/>
    <n v="39.450000000000003"/>
    <s v="13/05/2024"/>
    <x v="11"/>
    <n v="5"/>
    <n v="14"/>
    <s v="05-14"/>
    <n v="0"/>
    <x v="1"/>
  </r>
  <r>
    <d v="2024-05-15T00:00:00"/>
    <n v="108"/>
    <n v="62.08"/>
    <n v="62.15"/>
    <n v="42.27"/>
    <s v="13/05/2024"/>
    <x v="11"/>
    <n v="5"/>
    <n v="15"/>
    <s v="05-15"/>
    <n v="0"/>
    <x v="1"/>
  </r>
  <r>
    <d v="2024-05-16T00:00:00"/>
    <n v="120"/>
    <n v="67.540000000000006"/>
    <n v="67.55"/>
    <n v="43.89"/>
    <s v="13/05/2024"/>
    <x v="11"/>
    <n v="5"/>
    <n v="16"/>
    <s v="05-16"/>
    <n v="0"/>
    <x v="1"/>
  </r>
  <r>
    <d v="2024-05-17T00:00:00"/>
    <n v="117"/>
    <n v="63.42"/>
    <n v="63.49"/>
    <n v="45.87"/>
    <s v="13/05/2024"/>
    <x v="11"/>
    <n v="5"/>
    <n v="17"/>
    <s v="05-17"/>
    <n v="0"/>
    <x v="1"/>
  </r>
  <r>
    <d v="2024-05-18T00:00:00"/>
    <n v="89"/>
    <n v="61.91"/>
    <n v="62.04"/>
    <n v="46.74"/>
    <s v="13/05/2024"/>
    <x v="11"/>
    <n v="5"/>
    <n v="18"/>
    <s v="05-18"/>
    <n v="0"/>
    <x v="1"/>
  </r>
  <r>
    <d v="2024-05-19T00:00:00"/>
    <n v="123"/>
    <n v="63.39"/>
    <n v="63.47"/>
    <n v="45.95"/>
    <s v="13/05/2024"/>
    <x v="11"/>
    <n v="5"/>
    <n v="19"/>
    <s v="05-19"/>
    <n v="0"/>
    <x v="1"/>
  </r>
  <r>
    <d v="2024-05-20T00:00:00"/>
    <n v="111"/>
    <n v="63.41"/>
    <n v="63.48"/>
    <n v="45.87"/>
    <s v="20/05/2024"/>
    <x v="11"/>
    <n v="5"/>
    <n v="20"/>
    <s v="05-20"/>
    <n v="0"/>
    <x v="1"/>
  </r>
  <r>
    <d v="2024-05-21T00:00:00"/>
    <n v="95"/>
    <n v="63.65"/>
    <n v="63.79"/>
    <n v="48.87"/>
    <s v="20/05/2024"/>
    <x v="11"/>
    <n v="5"/>
    <n v="21"/>
    <s v="05-21"/>
    <n v="0"/>
    <x v="1"/>
  </r>
  <r>
    <d v="2024-05-22T00:00:00"/>
    <n v="113"/>
    <n v="63.86"/>
    <n v="64.16"/>
    <n v="52.34"/>
    <s v="20/05/2024"/>
    <x v="11"/>
    <n v="5"/>
    <n v="22"/>
    <s v="05-22"/>
    <n v="0"/>
    <x v="1"/>
  </r>
  <r>
    <d v="2024-05-23T00:00:00"/>
    <n v="103"/>
    <n v="63.12"/>
    <n v="63.17"/>
    <n v="43.65"/>
    <s v="20/05/2024"/>
    <x v="11"/>
    <n v="5"/>
    <n v="23"/>
    <s v="05-23"/>
    <n v="0"/>
    <x v="1"/>
  </r>
  <r>
    <d v="2024-05-24T00:00:00"/>
    <n v="112"/>
    <n v="62.67"/>
    <n v="62.76"/>
    <n v="45.93"/>
    <s v="20/05/2024"/>
    <x v="11"/>
    <n v="5"/>
    <n v="24"/>
    <s v="05-24"/>
    <n v="0"/>
    <x v="1"/>
  </r>
  <r>
    <d v="2024-05-25T00:00:00"/>
    <n v="99"/>
    <n v="63.16"/>
    <n v="63.49"/>
    <n v="52.05"/>
    <s v="20/05/2024"/>
    <x v="11"/>
    <n v="5"/>
    <n v="25"/>
    <s v="05-25"/>
    <n v="0"/>
    <x v="1"/>
  </r>
  <r>
    <d v="2024-05-26T00:00:00"/>
    <n v="62"/>
    <n v="61.56"/>
    <n v="61.67"/>
    <n v="45.63"/>
    <s v="20/05/2024"/>
    <x v="11"/>
    <n v="5"/>
    <n v="26"/>
    <s v="05-26"/>
    <n v="0"/>
    <x v="1"/>
  </r>
  <r>
    <d v="2024-05-27T00:00:00"/>
    <m/>
    <m/>
    <m/>
    <m/>
    <s v="27/05/2024"/>
    <x v="11"/>
    <n v="5"/>
    <n v="27"/>
    <s v="05-27"/>
    <s v="Null"/>
    <x v="2"/>
  </r>
  <r>
    <d v="2024-05-28T00:00:00"/>
    <m/>
    <m/>
    <m/>
    <m/>
    <s v="27/05/2024"/>
    <x v="11"/>
    <n v="5"/>
    <n v="28"/>
    <s v="05-28"/>
    <s v="Null"/>
    <x v="2"/>
  </r>
  <r>
    <d v="2024-05-29T00:00:00"/>
    <m/>
    <m/>
    <m/>
    <m/>
    <s v="27/05/2024"/>
    <x v="11"/>
    <n v="5"/>
    <n v="29"/>
    <s v="05-29"/>
    <s v="Null"/>
    <x v="2"/>
  </r>
  <r>
    <d v="2024-05-30T00:00:00"/>
    <n v="85"/>
    <n v="62.79"/>
    <n v="62.81"/>
    <n v="39.409999999999997"/>
    <s v="27/05/2024"/>
    <x v="11"/>
    <n v="5"/>
    <n v="30"/>
    <s v="05-30"/>
    <n v="0"/>
    <x v="1"/>
  </r>
  <r>
    <d v="2024-05-31T00:00:00"/>
    <n v="114"/>
    <n v="64.83"/>
    <n v="64.88"/>
    <n v="45.75"/>
    <s v="27/05/2024"/>
    <x v="11"/>
    <n v="5"/>
    <n v="31"/>
    <s v="05-31"/>
    <n v="0"/>
    <x v="1"/>
  </r>
  <r>
    <d v="2024-06-01T00:00:00"/>
    <n v="101"/>
    <n v="62.71"/>
    <n v="62.74"/>
    <n v="40.409999999999997"/>
    <s v="27/05/2024"/>
    <x v="11"/>
    <n v="6"/>
    <n v="1"/>
    <s v="06-01"/>
    <n v="0"/>
    <x v="1"/>
  </r>
  <r>
    <d v="2024-06-02T00:00:00"/>
    <n v="113"/>
    <n v="63.77"/>
    <n v="63.88"/>
    <n v="47.93"/>
    <s v="27/05/2024"/>
    <x v="11"/>
    <n v="6"/>
    <n v="2"/>
    <s v="06-02"/>
    <n v="0"/>
    <x v="1"/>
  </r>
  <r>
    <d v="2024-06-03T00:00:00"/>
    <n v="107"/>
    <n v="64.03"/>
    <n v="64.09"/>
    <n v="44.95"/>
    <s v="03/06/2024"/>
    <x v="11"/>
    <n v="6"/>
    <n v="3"/>
    <s v="06-03"/>
    <n v="0"/>
    <x v="1"/>
  </r>
  <r>
    <d v="2024-06-04T00:00:00"/>
    <n v="95"/>
    <n v="62.34"/>
    <n v="62.38"/>
    <n v="42.18"/>
    <s v="03/06/2024"/>
    <x v="11"/>
    <n v="6"/>
    <n v="4"/>
    <s v="06-04"/>
    <n v="0"/>
    <x v="1"/>
  </r>
  <r>
    <d v="2024-06-05T00:00:00"/>
    <n v="113"/>
    <n v="62.83"/>
    <n v="62.84"/>
    <n v="37.65"/>
    <s v="03/06/2024"/>
    <x v="11"/>
    <n v="6"/>
    <n v="5"/>
    <s v="06-05"/>
    <n v="0"/>
    <x v="1"/>
  </r>
  <r>
    <d v="2024-06-06T00:00:00"/>
    <n v="106"/>
    <n v="63.22"/>
    <n v="63.89"/>
    <n v="55.45"/>
    <s v="03/06/2024"/>
    <x v="11"/>
    <n v="6"/>
    <n v="6"/>
    <s v="06-06"/>
    <n v="0"/>
    <x v="1"/>
  </r>
  <r>
    <d v="2024-06-07T00:00:00"/>
    <n v="102"/>
    <n v="62.86"/>
    <n v="62.86"/>
    <n v="0"/>
    <s v="03/06/2024"/>
    <x v="11"/>
    <n v="6"/>
    <n v="7"/>
    <s v="06-07"/>
    <n v="0"/>
    <x v="1"/>
  </r>
  <r>
    <d v="2024-06-08T00:00:00"/>
    <n v="99"/>
    <n v="63.09"/>
    <n v="63.1"/>
    <n v="34.44"/>
    <s v="03/06/2024"/>
    <x v="11"/>
    <n v="6"/>
    <n v="8"/>
    <s v="06-08"/>
    <n v="0"/>
    <x v="1"/>
  </r>
  <r>
    <d v="2024-06-09T00:00:00"/>
    <n v="114"/>
    <n v="62.95"/>
    <n v="62.95"/>
    <n v="0"/>
    <s v="03/06/2024"/>
    <x v="11"/>
    <n v="6"/>
    <n v="9"/>
    <s v="06-09"/>
    <n v="0"/>
    <x v="1"/>
  </r>
  <r>
    <d v="2024-06-10T00:00:00"/>
    <n v="120"/>
    <n v="64.13"/>
    <n v="64.34"/>
    <n v="50.15"/>
    <s v="10/06/2024"/>
    <x v="11"/>
    <n v="6"/>
    <n v="10"/>
    <s v="06-10"/>
    <n v="0"/>
    <x v="1"/>
  </r>
  <r>
    <d v="2024-06-11T00:00:00"/>
    <n v="103"/>
    <n v="63.02"/>
    <n v="63.32"/>
    <n v="50"/>
    <s v="10/06/2024"/>
    <x v="11"/>
    <n v="6"/>
    <n v="11"/>
    <s v="06-11"/>
    <n v="0"/>
    <x v="1"/>
  </r>
  <r>
    <d v="2024-06-12T00:00:00"/>
    <n v="104"/>
    <n v="62.8"/>
    <n v="62.87"/>
    <n v="44.65"/>
    <s v="10/06/2024"/>
    <x v="11"/>
    <n v="6"/>
    <n v="12"/>
    <s v="06-12"/>
    <n v="0"/>
    <x v="1"/>
  </r>
  <r>
    <d v="2024-06-13T00:00:00"/>
    <n v="113"/>
    <n v="63.6"/>
    <n v="63.75"/>
    <n v="47.67"/>
    <s v="10/06/2024"/>
    <x v="11"/>
    <n v="6"/>
    <n v="13"/>
    <s v="06-13"/>
    <n v="0"/>
    <x v="1"/>
  </r>
  <r>
    <d v="2024-06-14T00:00:00"/>
    <n v="117"/>
    <n v="64.03"/>
    <n v="64.03"/>
    <n v="0"/>
    <s v="10/06/2024"/>
    <x v="11"/>
    <n v="6"/>
    <n v="14"/>
    <s v="06-14"/>
    <n v="0"/>
    <x v="1"/>
  </r>
  <r>
    <d v="2024-06-15T00:00:00"/>
    <n v="100"/>
    <n v="62.79"/>
    <n v="62.81"/>
    <n v="39.92"/>
    <s v="10/06/2024"/>
    <x v="11"/>
    <n v="6"/>
    <n v="15"/>
    <s v="06-15"/>
    <n v="0"/>
    <x v="1"/>
  </r>
  <r>
    <d v="2024-06-16T00:00:00"/>
    <n v="122"/>
    <n v="63.62"/>
    <n v="63.62"/>
    <n v="0"/>
    <s v="10/06/2024"/>
    <x v="11"/>
    <n v="6"/>
    <n v="16"/>
    <s v="06-16"/>
    <n v="0"/>
    <x v="1"/>
  </r>
  <r>
    <d v="2024-06-17T00:00:00"/>
    <n v="112"/>
    <n v="62.91"/>
    <n v="62.94"/>
    <n v="41.65"/>
    <s v="17/06/2024"/>
    <x v="11"/>
    <n v="6"/>
    <n v="17"/>
    <s v="06-17"/>
    <n v="0"/>
    <x v="1"/>
  </r>
  <r>
    <d v="2024-06-18T00:00:00"/>
    <n v="98"/>
    <n v="61.94"/>
    <n v="62"/>
    <n v="43.1"/>
    <s v="17/06/2024"/>
    <x v="11"/>
    <n v="6"/>
    <n v="18"/>
    <s v="06-18"/>
    <n v="0"/>
    <x v="1"/>
  </r>
  <r>
    <d v="2024-06-19T00:00:00"/>
    <n v="118"/>
    <n v="63.13"/>
    <n v="63.25"/>
    <n v="47.47"/>
    <s v="17/06/2024"/>
    <x v="11"/>
    <n v="6"/>
    <n v="19"/>
    <s v="06-19"/>
    <n v="0"/>
    <x v="1"/>
  </r>
  <r>
    <d v="2024-06-20T00:00:00"/>
    <n v="108"/>
    <n v="63.06"/>
    <n v="63.09"/>
    <n v="42.21"/>
    <s v="17/06/2024"/>
    <x v="11"/>
    <n v="6"/>
    <n v="20"/>
    <s v="06-20"/>
    <n v="0"/>
    <x v="1"/>
  </r>
  <r>
    <d v="2024-06-21T00:00:00"/>
    <n v="102"/>
    <n v="62.34"/>
    <n v="62.34"/>
    <n v="0"/>
    <s v="17/06/2024"/>
    <x v="11"/>
    <n v="6"/>
    <n v="21"/>
    <s v="06-21"/>
    <n v="0"/>
    <x v="1"/>
  </r>
  <r>
    <d v="2024-06-22T00:00:00"/>
    <n v="90"/>
    <n v="63.22"/>
    <n v="63.27"/>
    <n v="44.13"/>
    <s v="17/06/2024"/>
    <x v="11"/>
    <n v="6"/>
    <n v="22"/>
    <s v="06-22"/>
    <n v="0"/>
    <x v="1"/>
  </r>
  <r>
    <d v="2024-06-23T00:00:00"/>
    <n v="119"/>
    <n v="64.61"/>
    <n v="64.72"/>
    <n v="48.46"/>
    <s v="17/06/2024"/>
    <x v="11"/>
    <n v="6"/>
    <n v="23"/>
    <s v="06-23"/>
    <n v="0"/>
    <x v="1"/>
  </r>
  <r>
    <d v="2024-06-24T00:00:00"/>
    <n v="132"/>
    <n v="70.38"/>
    <n v="70.41"/>
    <n v="49.21"/>
    <s v="24/06/2024"/>
    <x v="11"/>
    <n v="6"/>
    <n v="24"/>
    <s v="06-24"/>
    <n v="0"/>
    <x v="1"/>
  </r>
  <r>
    <d v="2024-06-25T00:00:00"/>
    <n v="125"/>
    <n v="68.64"/>
    <n v="68.8"/>
    <n v="51.7"/>
    <s v="24/06/2024"/>
    <x v="11"/>
    <n v="6"/>
    <n v="25"/>
    <s v="06-25"/>
    <n v="0"/>
    <x v="1"/>
  </r>
  <r>
    <d v="2024-06-26T00:00:00"/>
    <n v="111"/>
    <n v="63.52"/>
    <n v="63.69"/>
    <n v="48.27"/>
    <s v="24/06/2024"/>
    <x v="11"/>
    <n v="6"/>
    <n v="26"/>
    <s v="06-26"/>
    <n v="0"/>
    <x v="1"/>
  </r>
  <r>
    <d v="2024-06-27T00:00:00"/>
    <n v="90"/>
    <n v="62.27"/>
    <n v="62.75"/>
    <n v="52.93"/>
    <s v="24/06/2024"/>
    <x v="11"/>
    <n v="6"/>
    <n v="27"/>
    <s v="06-27"/>
    <n v="0"/>
    <x v="1"/>
  </r>
  <r>
    <d v="2024-06-28T00:00:00"/>
    <n v="96"/>
    <n v="63.28"/>
    <n v="63.38"/>
    <n v="44.78"/>
    <s v="24/06/2024"/>
    <x v="11"/>
    <n v="6"/>
    <n v="28"/>
    <s v="06-28"/>
    <n v="0"/>
    <x v="1"/>
  </r>
  <r>
    <d v="2024-06-29T00:00:00"/>
    <n v="101"/>
    <n v="61.77"/>
    <n v="61.78"/>
    <n v="36.24"/>
    <s v="24/06/2024"/>
    <x v="11"/>
    <n v="6"/>
    <n v="29"/>
    <s v="06-29"/>
    <n v="0"/>
    <x v="1"/>
  </r>
  <r>
    <d v="2024-06-30T00:00:00"/>
    <n v="123"/>
    <n v="63.73"/>
    <n v="63.81"/>
    <n v="46.68"/>
    <s v="24/06/2024"/>
    <x v="11"/>
    <n v="6"/>
    <n v="30"/>
    <s v="06-30"/>
    <n v="0"/>
    <x v="1"/>
  </r>
  <r>
    <d v="2024-07-01T00:00:00"/>
    <n v="112"/>
    <n v="63.19"/>
    <n v="63.57"/>
    <n v="52.77"/>
    <s v="01/07/2024"/>
    <x v="11"/>
    <n v="7"/>
    <n v="1"/>
    <s v="07-01"/>
    <n v="0"/>
    <x v="1"/>
  </r>
  <r>
    <d v="2024-07-02T00:00:00"/>
    <n v="118"/>
    <n v="63.32"/>
    <n v="63.42"/>
    <n v="44.33"/>
    <s v="01/07/2024"/>
    <x v="11"/>
    <n v="7"/>
    <n v="2"/>
    <s v="07-02"/>
    <n v="0"/>
    <x v="1"/>
  </r>
  <r>
    <d v="2024-07-03T00:00:00"/>
    <n v="123"/>
    <n v="63.21"/>
    <n v="63.31"/>
    <n v="46.94"/>
    <s v="01/07/2024"/>
    <x v="11"/>
    <n v="7"/>
    <n v="3"/>
    <s v="07-03"/>
    <n v="0"/>
    <x v="1"/>
  </r>
  <r>
    <d v="2024-07-04T00:00:00"/>
    <n v="108"/>
    <n v="63.01"/>
    <n v="64.88"/>
    <n v="52.48"/>
    <s v="01/07/2024"/>
    <x v="11"/>
    <n v="7"/>
    <n v="4"/>
    <s v="07-04"/>
    <n v="0"/>
    <x v="1"/>
  </r>
  <r>
    <d v="2024-07-05T00:00:00"/>
    <n v="103"/>
    <n v="62.32"/>
    <n v="63.02"/>
    <n v="45.29"/>
    <s v="01/07/2024"/>
    <x v="11"/>
    <n v="7"/>
    <n v="5"/>
    <s v="07-05"/>
    <n v="0"/>
    <x v="1"/>
  </r>
  <r>
    <d v="2024-07-06T00:00:00"/>
    <n v="97"/>
    <n v="62.53"/>
    <n v="62.53"/>
    <n v="30.6"/>
    <s v="01/07/2024"/>
    <x v="11"/>
    <n v="7"/>
    <n v="6"/>
    <s v="07-06"/>
    <n v="0"/>
    <x v="1"/>
  </r>
  <r>
    <d v="2024-07-07T00:00:00"/>
    <n v="130"/>
    <n v="63.57"/>
    <n v="63.58"/>
    <n v="35.54"/>
    <s v="01/07/2024"/>
    <x v="11"/>
    <n v="7"/>
    <n v="7"/>
    <s v="07-07"/>
    <n v="0"/>
    <x v="1"/>
  </r>
  <r>
    <d v="2024-07-08T00:00:00"/>
    <n v="112"/>
    <n v="63.78"/>
    <n v="63.81"/>
    <n v="41.38"/>
    <s v="08/07/2024"/>
    <x v="11"/>
    <n v="7"/>
    <n v="8"/>
    <s v="07-08"/>
    <n v="0"/>
    <x v="1"/>
  </r>
  <r>
    <d v="2024-07-09T00:00:00"/>
    <n v="103"/>
    <n v="63.38"/>
    <n v="63.41"/>
    <n v="41.27"/>
    <s v="08/07/2024"/>
    <x v="11"/>
    <n v="7"/>
    <n v="9"/>
    <s v="07-09"/>
    <n v="0"/>
    <x v="1"/>
  </r>
  <r>
    <d v="2024-07-10T00:00:00"/>
    <n v="110"/>
    <n v="63.43"/>
    <n v="63.46"/>
    <n v="42.4"/>
    <s v="08/07/2024"/>
    <x v="11"/>
    <n v="7"/>
    <n v="10"/>
    <s v="07-10"/>
    <n v="0"/>
    <x v="1"/>
  </r>
  <r>
    <d v="2024-07-11T00:00:00"/>
    <n v="97"/>
    <n v="62.88"/>
    <n v="62.89"/>
    <n v="37.14"/>
    <s v="08/07/2024"/>
    <x v="11"/>
    <n v="7"/>
    <n v="11"/>
    <s v="07-11"/>
    <n v="0"/>
    <x v="1"/>
  </r>
  <r>
    <d v="2024-07-12T00:00:00"/>
    <n v="108"/>
    <n v="63.75"/>
    <n v="63.76"/>
    <n v="38.299999999999997"/>
    <s v="08/07/2024"/>
    <x v="11"/>
    <n v="7"/>
    <n v="12"/>
    <s v="07-12"/>
    <n v="0"/>
    <x v="1"/>
  </r>
  <r>
    <d v="2024-07-13T00:00:00"/>
    <n v="111"/>
    <n v="63.9"/>
    <n v="63.9"/>
    <n v="0"/>
    <s v="08/07/2024"/>
    <x v="11"/>
    <n v="7"/>
    <n v="13"/>
    <s v="07-13"/>
    <n v="0"/>
    <x v="1"/>
  </r>
  <r>
    <d v="2024-07-14T00:00:00"/>
    <n v="114"/>
    <n v="63.48"/>
    <n v="63.49"/>
    <n v="33.340000000000003"/>
    <s v="08/07/2024"/>
    <x v="11"/>
    <n v="7"/>
    <n v="14"/>
    <s v="07-14"/>
    <n v="0"/>
    <x v="1"/>
  </r>
  <r>
    <d v="2024-07-15T00:00:00"/>
    <n v="100"/>
    <n v="62.65"/>
    <n v="62.73"/>
    <n v="44.99"/>
    <s v="15/07/2024"/>
    <x v="11"/>
    <n v="7"/>
    <n v="15"/>
    <s v="07-15"/>
    <n v="0"/>
    <x v="1"/>
  </r>
  <r>
    <d v="2024-07-16T00:00:00"/>
    <n v="107"/>
    <n v="63.36"/>
    <n v="63.56"/>
    <n v="50.12"/>
    <s v="15/07/2024"/>
    <x v="11"/>
    <n v="7"/>
    <n v="16"/>
    <s v="07-16"/>
    <n v="0"/>
    <x v="1"/>
  </r>
  <r>
    <d v="2024-07-17T00:00:00"/>
    <n v="105"/>
    <n v="62.88"/>
    <n v="62.96"/>
    <n v="45.11"/>
    <s v="15/07/2024"/>
    <x v="11"/>
    <n v="7"/>
    <n v="17"/>
    <s v="07-17"/>
    <n v="0"/>
    <x v="1"/>
  </r>
  <r>
    <d v="2024-07-18T00:00:00"/>
    <n v="104"/>
    <n v="63.04"/>
    <n v="63.09"/>
    <n v="44.16"/>
    <s v="15/07/2024"/>
    <x v="11"/>
    <n v="7"/>
    <n v="18"/>
    <s v="07-18"/>
    <n v="0"/>
    <x v="1"/>
  </r>
  <r>
    <d v="2024-07-19T00:00:00"/>
    <n v="93"/>
    <n v="62.85"/>
    <n v="62.88"/>
    <n v="41.26"/>
    <s v="15/07/2024"/>
    <x v="11"/>
    <n v="7"/>
    <n v="19"/>
    <s v="07-19"/>
    <n v="0"/>
    <x v="1"/>
  </r>
  <r>
    <d v="2024-07-20T00:00:00"/>
    <n v="103"/>
    <n v="63.78"/>
    <n v="63.95"/>
    <n v="42.79"/>
    <s v="15/07/2024"/>
    <x v="11"/>
    <n v="7"/>
    <n v="20"/>
    <s v="07-20"/>
    <n v="0"/>
    <x v="1"/>
  </r>
  <r>
    <d v="2024-07-21T00:00:00"/>
    <n v="111"/>
    <n v="64.349999999999994"/>
    <n v="64.36"/>
    <n v="26.54"/>
    <s v="15/07/2024"/>
    <x v="11"/>
    <n v="7"/>
    <n v="21"/>
    <s v="07-21"/>
    <n v="0"/>
    <x v="1"/>
  </r>
  <r>
    <d v="2024-07-22T00:00:00"/>
    <n v="102"/>
    <n v="64.75"/>
    <n v="64.819999999999993"/>
    <n v="38.729999999999997"/>
    <s v="22/07/2024"/>
    <x v="11"/>
    <n v="7"/>
    <n v="22"/>
    <s v="07-22"/>
    <n v="0"/>
    <x v="1"/>
  </r>
  <r>
    <d v="2024-07-23T00:00:00"/>
    <n v="105"/>
    <n v="63.61"/>
    <n v="63.64"/>
    <n v="41.55"/>
    <s v="22/07/2024"/>
    <x v="11"/>
    <n v="7"/>
    <n v="23"/>
    <s v="07-23"/>
    <n v="0"/>
    <x v="1"/>
  </r>
  <r>
    <d v="2024-07-24T00:00:00"/>
    <n v="111"/>
    <n v="62.49"/>
    <n v="62.84"/>
    <n v="51.78"/>
    <s v="22/07/2024"/>
    <x v="11"/>
    <n v="7"/>
    <n v="24"/>
    <s v="07-24"/>
    <n v="0"/>
    <x v="1"/>
  </r>
  <r>
    <d v="2024-07-25T00:00:00"/>
    <n v="99"/>
    <n v="61.94"/>
    <n v="61.94"/>
    <n v="34.24"/>
    <s v="22/07/2024"/>
    <x v="11"/>
    <n v="7"/>
    <n v="25"/>
    <s v="07-25"/>
    <n v="0"/>
    <x v="1"/>
  </r>
  <r>
    <d v="2024-07-26T00:00:00"/>
    <n v="103"/>
    <n v="61.72"/>
    <n v="61.72"/>
    <n v="0"/>
    <s v="22/07/2024"/>
    <x v="11"/>
    <n v="7"/>
    <n v="26"/>
    <s v="07-26"/>
    <n v="0"/>
    <x v="1"/>
  </r>
  <r>
    <d v="2024-07-27T00:00:00"/>
    <n v="102"/>
    <n v="63.08"/>
    <n v="63.09"/>
    <n v="36.549999999999997"/>
    <s v="22/07/2024"/>
    <x v="11"/>
    <n v="7"/>
    <n v="27"/>
    <s v="07-27"/>
    <n v="0"/>
    <x v="1"/>
  </r>
  <r>
    <d v="2024-07-28T00:00:00"/>
    <n v="122"/>
    <n v="63.51"/>
    <n v="63.51"/>
    <n v="0"/>
    <s v="22/07/2024"/>
    <x v="11"/>
    <n v="7"/>
    <n v="28"/>
    <s v="07-28"/>
    <n v="0"/>
    <x v="1"/>
  </r>
  <r>
    <d v="2024-07-29T00:00:00"/>
    <n v="112"/>
    <n v="63.14"/>
    <n v="63.14"/>
    <n v="0"/>
    <s v="29/07/2024"/>
    <x v="11"/>
    <n v="7"/>
    <n v="29"/>
    <s v="07-29"/>
    <n v="0"/>
    <x v="1"/>
  </r>
  <r>
    <d v="2024-07-30T00:00:00"/>
    <n v="115"/>
    <n v="62.93"/>
    <n v="62.94"/>
    <n v="35.51"/>
    <s v="29/07/2024"/>
    <x v="11"/>
    <n v="7"/>
    <n v="30"/>
    <s v="07-30"/>
    <n v="0"/>
    <x v="1"/>
  </r>
  <r>
    <d v="2024-07-31T00:00:00"/>
    <n v="105"/>
    <n v="62.52"/>
    <n v="62.56"/>
    <n v="42.09"/>
    <s v="29/07/2024"/>
    <x v="11"/>
    <n v="7"/>
    <n v="31"/>
    <s v="07-31"/>
    <n v="0"/>
    <x v="1"/>
  </r>
  <r>
    <d v="2024-08-01T00:00:00"/>
    <n v="93"/>
    <n v="62.92"/>
    <n v="62.93"/>
    <n v="35.840000000000003"/>
    <s v="29/07/2024"/>
    <x v="11"/>
    <n v="8"/>
    <n v="1"/>
    <s v="08-01"/>
    <n v="0"/>
    <x v="1"/>
  </r>
  <r>
    <d v="2024-08-02T00:00:00"/>
    <n v="108"/>
    <n v="63.74"/>
    <n v="63.74"/>
    <n v="31.04"/>
    <s v="29/07/2024"/>
    <x v="11"/>
    <n v="8"/>
    <n v="2"/>
    <s v="08-02"/>
    <n v="0"/>
    <x v="1"/>
  </r>
  <r>
    <d v="2024-08-03T00:00:00"/>
    <n v="107"/>
    <n v="63.2"/>
    <n v="63.23"/>
    <n v="41.35"/>
    <s v="29/07/2024"/>
    <x v="11"/>
    <n v="8"/>
    <n v="3"/>
    <s v="08-03"/>
    <n v="0"/>
    <x v="1"/>
  </r>
  <r>
    <d v="2024-08-04T00:00:00"/>
    <n v="115"/>
    <n v="63.04"/>
    <n v="63.04"/>
    <n v="34.24"/>
    <s v="29/07/2024"/>
    <x v="11"/>
    <n v="8"/>
    <n v="4"/>
    <s v="08-04"/>
    <n v="0"/>
    <x v="1"/>
  </r>
  <r>
    <d v="2024-08-05T00:00:00"/>
    <n v="108"/>
    <n v="62.23"/>
    <n v="62.31"/>
    <n v="45.14"/>
    <s v="05/08/2024"/>
    <x v="11"/>
    <n v="8"/>
    <n v="5"/>
    <s v="08-05"/>
    <n v="0"/>
    <x v="1"/>
  </r>
  <r>
    <d v="2024-08-06T00:00:00"/>
    <n v="103"/>
    <n v="62.76"/>
    <n v="62.79"/>
    <n v="41.44"/>
    <s v="05/08/2024"/>
    <x v="11"/>
    <n v="8"/>
    <n v="6"/>
    <s v="08-06"/>
    <n v="0"/>
    <x v="1"/>
  </r>
  <r>
    <d v="2024-08-07T00:00:00"/>
    <n v="92"/>
    <n v="62.45"/>
    <n v="63.36"/>
    <n v="56.12"/>
    <s v="05/08/2024"/>
    <x v="11"/>
    <n v="8"/>
    <n v="7"/>
    <s v="08-07"/>
    <n v="0"/>
    <x v="1"/>
  </r>
  <r>
    <d v="2024-08-08T00:00:00"/>
    <n v="93"/>
    <n v="63"/>
    <n v="63.27"/>
    <n v="51.07"/>
    <s v="05/08/2024"/>
    <x v="11"/>
    <n v="8"/>
    <n v="8"/>
    <s v="08-08"/>
    <n v="0"/>
    <x v="1"/>
  </r>
  <r>
    <d v="2024-08-09T00:00:00"/>
    <n v="113"/>
    <n v="63.33"/>
    <n v="63.33"/>
    <n v="35.14"/>
    <s v="05/08/2024"/>
    <x v="11"/>
    <n v="8"/>
    <n v="9"/>
    <s v="08-09"/>
    <n v="0"/>
    <x v="1"/>
  </r>
  <r>
    <d v="2024-08-10T00:00:00"/>
    <n v="117"/>
    <n v="63.35"/>
    <n v="64.150000000000006"/>
    <n v="56.38"/>
    <s v="05/08/2024"/>
    <x v="11"/>
    <n v="8"/>
    <n v="10"/>
    <s v="08-10"/>
    <n v="0"/>
    <x v="1"/>
  </r>
  <r>
    <d v="2024-08-11T00:00:00"/>
    <n v="117"/>
    <n v="63.02"/>
    <n v="63.07"/>
    <n v="43.27"/>
    <s v="05/08/2024"/>
    <x v="11"/>
    <n v="8"/>
    <n v="11"/>
    <s v="08-11"/>
    <n v="0"/>
    <x v="1"/>
  </r>
  <r>
    <d v="2024-08-12T00:00:00"/>
    <n v="111"/>
    <n v="63.51"/>
    <n v="63.53"/>
    <n v="35.53"/>
    <s v="12/08/2024"/>
    <x v="11"/>
    <n v="8"/>
    <n v="12"/>
    <s v="08-12"/>
    <n v="0"/>
    <x v="1"/>
  </r>
  <r>
    <d v="2024-08-13T00:00:00"/>
    <n v="106"/>
    <n v="63.18"/>
    <n v="63.22"/>
    <n v="42.43"/>
    <s v="12/08/2024"/>
    <x v="11"/>
    <n v="8"/>
    <n v="13"/>
    <s v="08-13"/>
    <n v="0"/>
    <x v="1"/>
  </r>
  <r>
    <d v="2024-08-14T00:00:00"/>
    <n v="94"/>
    <n v="63.48"/>
    <n v="63.54"/>
    <n v="44.67"/>
    <s v="12/08/2024"/>
    <x v="11"/>
    <n v="8"/>
    <n v="14"/>
    <s v="08-14"/>
    <n v="0"/>
    <x v="1"/>
  </r>
  <r>
    <d v="2024-08-15T00:00:00"/>
    <n v="96"/>
    <n v="63.79"/>
    <n v="63.79"/>
    <n v="0"/>
    <s v="12/08/2024"/>
    <x v="11"/>
    <n v="8"/>
    <n v="15"/>
    <s v="08-15"/>
    <n v="0"/>
    <x v="1"/>
  </r>
  <r>
    <d v="2024-08-16T00:00:00"/>
    <n v="103"/>
    <n v="64.27"/>
    <n v="64.319999999999993"/>
    <n v="45.06"/>
    <s v="12/08/2024"/>
    <x v="11"/>
    <n v="8"/>
    <n v="16"/>
    <s v="08-16"/>
    <n v="0"/>
    <x v="1"/>
  </r>
  <r>
    <d v="2024-08-17T00:00:00"/>
    <n v="101"/>
    <n v="63.21"/>
    <n v="63.22"/>
    <n v="38.340000000000003"/>
    <s v="12/08/2024"/>
    <x v="11"/>
    <n v="8"/>
    <n v="17"/>
    <s v="08-17"/>
    <n v="0"/>
    <x v="1"/>
  </r>
  <r>
    <d v="2024-08-18T00:00:00"/>
    <n v="110"/>
    <n v="64.22"/>
    <n v="64.22"/>
    <n v="37.14"/>
    <s v="12/08/2024"/>
    <x v="11"/>
    <n v="8"/>
    <n v="18"/>
    <s v="08-18"/>
    <n v="0"/>
    <x v="1"/>
  </r>
  <r>
    <d v="2024-08-19T00:00:00"/>
    <n v="119"/>
    <n v="65.94"/>
    <n v="65.94"/>
    <n v="32.94"/>
    <s v="19/08/2024"/>
    <x v="11"/>
    <n v="8"/>
    <n v="19"/>
    <s v="08-19"/>
    <n v="0"/>
    <x v="1"/>
  </r>
  <r>
    <d v="2024-08-20T00:00:00"/>
    <n v="119"/>
    <n v="65.040000000000006"/>
    <n v="65.06"/>
    <n v="42.09"/>
    <s v="19/08/2024"/>
    <x v="11"/>
    <n v="8"/>
    <n v="20"/>
    <s v="08-20"/>
    <n v="0"/>
    <x v="1"/>
  </r>
  <r>
    <d v="2024-08-21T00:00:00"/>
    <n v="126"/>
    <n v="63.03"/>
    <n v="63.25"/>
    <n v="50.21"/>
    <s v="19/08/2024"/>
    <x v="11"/>
    <n v="8"/>
    <n v="21"/>
    <s v="08-21"/>
    <n v="0"/>
    <x v="1"/>
  </r>
  <r>
    <d v="2024-08-22T00:00:00"/>
    <n v="109"/>
    <n v="61.72"/>
    <n v="61.83"/>
    <n v="45.82"/>
    <s v="19/08/2024"/>
    <x v="11"/>
    <n v="8"/>
    <n v="22"/>
    <s v="08-22"/>
    <n v="0"/>
    <x v="1"/>
  </r>
  <r>
    <d v="2024-08-23T00:00:00"/>
    <n v="113"/>
    <n v="62.37"/>
    <n v="62.6"/>
    <n v="49.72"/>
    <s v="19/08/2024"/>
    <x v="11"/>
    <n v="8"/>
    <n v="23"/>
    <s v="08-23"/>
    <n v="0"/>
    <x v="1"/>
  </r>
  <r>
    <d v="2024-08-24T00:00:00"/>
    <n v="108"/>
    <n v="63.01"/>
    <n v="63.08"/>
    <n v="45.25"/>
    <s v="19/08/2024"/>
    <x v="11"/>
    <n v="8"/>
    <n v="24"/>
    <s v="08-24"/>
    <n v="0"/>
    <x v="1"/>
  </r>
  <r>
    <d v="2024-08-25T00:00:00"/>
    <n v="115"/>
    <n v="63.54"/>
    <n v="63.65"/>
    <n v="47.23"/>
    <s v="19/08/2024"/>
    <x v="11"/>
    <n v="8"/>
    <n v="25"/>
    <s v="08-25"/>
    <n v="0"/>
    <x v="1"/>
  </r>
  <r>
    <d v="2024-08-26T00:00:00"/>
    <n v="117"/>
    <n v="63.11"/>
    <n v="63.16"/>
    <n v="44.21"/>
    <s v="26/08/2024"/>
    <x v="11"/>
    <n v="8"/>
    <n v="26"/>
    <s v="08-26"/>
    <n v="0"/>
    <x v="1"/>
  </r>
  <r>
    <d v="2024-08-27T00:00:00"/>
    <n v="114"/>
    <n v="64.12"/>
    <n v="64.260000000000005"/>
    <n v="49.24"/>
    <s v="26/08/2024"/>
    <x v="11"/>
    <n v="8"/>
    <n v="27"/>
    <s v="08-27"/>
    <n v="0"/>
    <x v="1"/>
  </r>
  <r>
    <d v="2024-08-28T00:00:00"/>
    <n v="114"/>
    <n v="63.48"/>
    <n v="63.55"/>
    <n v="45.49"/>
    <s v="26/08/2024"/>
    <x v="11"/>
    <n v="8"/>
    <n v="28"/>
    <s v="08-28"/>
    <n v="0"/>
    <x v="1"/>
  </r>
  <r>
    <d v="2024-08-29T00:00:00"/>
    <n v="108"/>
    <n v="63.66"/>
    <n v="63.67"/>
    <n v="39.53"/>
    <s v="26/08/2024"/>
    <x v="11"/>
    <n v="8"/>
    <n v="29"/>
    <s v="08-29"/>
    <n v="0"/>
    <x v="1"/>
  </r>
  <r>
    <d v="2024-08-30T00:00:00"/>
    <n v="113"/>
    <n v="63.1"/>
    <n v="63.27"/>
    <n v="47.05"/>
    <s v="26/08/2024"/>
    <x v="11"/>
    <n v="8"/>
    <n v="30"/>
    <s v="08-30"/>
    <n v="0"/>
    <x v="1"/>
  </r>
  <r>
    <d v="2024-08-31T00:00:00"/>
    <n v="116"/>
    <n v="63.35"/>
    <n v="63.51"/>
    <n v="48.9"/>
    <s v="26/08/2024"/>
    <x v="11"/>
    <n v="8"/>
    <n v="31"/>
    <s v="08-31"/>
    <n v="0"/>
    <x v="1"/>
  </r>
  <r>
    <d v="2024-09-01T00:00:00"/>
    <n v="109"/>
    <n v="63.34"/>
    <n v="63.35"/>
    <n v="33.380000000000003"/>
    <s v="26/08/2024"/>
    <x v="11"/>
    <n v="9"/>
    <n v="1"/>
    <s v="09-01"/>
    <n v="0"/>
    <x v="1"/>
  </r>
  <r>
    <d v="2024-09-02T00:00:00"/>
    <n v="107"/>
    <n v="63.62"/>
    <n v="63.73"/>
    <n v="47.57"/>
    <s v="02/09/2024"/>
    <x v="11"/>
    <n v="9"/>
    <n v="2"/>
    <s v="09-02"/>
    <n v="0"/>
    <x v="1"/>
  </r>
  <r>
    <d v="2024-09-03T00:00:00"/>
    <n v="100"/>
    <n v="62.39"/>
    <n v="62.42"/>
    <n v="41.33"/>
    <s v="02/09/2024"/>
    <x v="11"/>
    <n v="9"/>
    <n v="3"/>
    <s v="09-03"/>
    <n v="0"/>
    <x v="1"/>
  </r>
  <r>
    <d v="2024-09-04T00:00:00"/>
    <n v="118"/>
    <n v="63.79"/>
    <n v="63.88"/>
    <n v="46.8"/>
    <s v="02/09/2024"/>
    <x v="11"/>
    <n v="9"/>
    <n v="4"/>
    <s v="09-04"/>
    <n v="0"/>
    <x v="1"/>
  </r>
  <r>
    <d v="2024-09-05T00:00:00"/>
    <n v="112"/>
    <n v="62.36"/>
    <n v="62.44"/>
    <n v="44.98"/>
    <s v="02/09/2024"/>
    <x v="11"/>
    <n v="9"/>
    <n v="5"/>
    <s v="09-05"/>
    <n v="0"/>
    <x v="1"/>
  </r>
  <r>
    <d v="2024-09-06T00:00:00"/>
    <n v="103"/>
    <n v="62.81"/>
    <n v="62.82"/>
    <n v="36.39"/>
    <s v="02/09/2024"/>
    <x v="11"/>
    <n v="9"/>
    <n v="6"/>
    <s v="09-06"/>
    <n v="0"/>
    <x v="1"/>
  </r>
  <r>
    <d v="2024-09-07T00:00:00"/>
    <n v="113"/>
    <n v="63.33"/>
    <n v="63.51"/>
    <n v="47.83"/>
    <s v="02/09/2024"/>
    <x v="11"/>
    <n v="9"/>
    <n v="7"/>
    <s v="09-07"/>
    <n v="0"/>
    <x v="1"/>
  </r>
  <r>
    <d v="2024-09-08T00:00:00"/>
    <n v="114"/>
    <n v="64.25"/>
    <n v="64.319999999999993"/>
    <n v="46.31"/>
    <s v="02/09/2024"/>
    <x v="11"/>
    <n v="9"/>
    <n v="8"/>
    <s v="09-08"/>
    <n v="0"/>
    <x v="1"/>
  </r>
  <r>
    <d v="2024-09-09T00:00:00"/>
    <n v="105"/>
    <n v="64.62"/>
    <n v="64.62"/>
    <n v="36.56"/>
    <s v="09/09/2024"/>
    <x v="11"/>
    <n v="9"/>
    <n v="9"/>
    <s v="09-09"/>
    <n v="0"/>
    <x v="1"/>
  </r>
  <r>
    <d v="2024-09-10T00:00:00"/>
    <n v="114"/>
    <n v="63.52"/>
    <n v="63.61"/>
    <n v="47.04"/>
    <s v="09/09/2024"/>
    <x v="11"/>
    <n v="9"/>
    <n v="10"/>
    <s v="09-10"/>
    <n v="0"/>
    <x v="1"/>
  </r>
  <r>
    <d v="2024-09-11T00:00:00"/>
    <m/>
    <m/>
    <m/>
    <m/>
    <s v="09/09/2024"/>
    <x v="11"/>
    <n v="9"/>
    <n v="11"/>
    <s v="09-11"/>
    <s v="Null"/>
    <x v="2"/>
  </r>
  <r>
    <d v="2024-09-12T00:00:00"/>
    <m/>
    <m/>
    <m/>
    <m/>
    <s v="09/09/2024"/>
    <x v="11"/>
    <n v="9"/>
    <n v="12"/>
    <s v="09-12"/>
    <s v="Null"/>
    <x v="2"/>
  </r>
  <r>
    <d v="2024-09-13T00:00:00"/>
    <n v="91"/>
    <n v="64.760000000000005"/>
    <n v="65.02"/>
    <n v="46.55"/>
    <s v="09/09/2024"/>
    <x v="11"/>
    <n v="9"/>
    <n v="13"/>
    <s v="09-13"/>
    <n v="0"/>
    <x v="1"/>
  </r>
  <r>
    <d v="2024-09-14T00:00:00"/>
    <n v="120"/>
    <n v="68.290000000000006"/>
    <n v="68.33"/>
    <n v="46.06"/>
    <s v="09/09/2024"/>
    <x v="11"/>
    <n v="9"/>
    <n v="14"/>
    <s v="09-14"/>
    <n v="0"/>
    <x v="1"/>
  </r>
  <r>
    <d v="2024-09-15T00:00:00"/>
    <n v="116"/>
    <n v="64.290000000000006"/>
    <n v="64.77"/>
    <n v="45.89"/>
    <s v="09/09/2024"/>
    <x v="11"/>
    <n v="9"/>
    <n v="15"/>
    <s v="09-15"/>
    <n v="0"/>
    <x v="1"/>
  </r>
  <r>
    <d v="2024-09-16T00:00:00"/>
    <n v="119"/>
    <n v="64.73"/>
    <n v="64.78"/>
    <n v="44.9"/>
    <s v="16/09/2024"/>
    <x v="11"/>
    <n v="9"/>
    <n v="16"/>
    <s v="09-16"/>
    <n v="0"/>
    <x v="1"/>
  </r>
  <r>
    <d v="2024-09-17T00:00:00"/>
    <n v="117"/>
    <n v="64.010000000000005"/>
    <n v="64.010000000000005"/>
    <n v="0"/>
    <s v="16/09/2024"/>
    <x v="11"/>
    <n v="9"/>
    <n v="17"/>
    <s v="09-17"/>
    <n v="0"/>
    <x v="1"/>
  </r>
  <r>
    <d v="2024-09-18T00:00:00"/>
    <n v="108"/>
    <n v="66.150000000000006"/>
    <n v="66.180000000000007"/>
    <n v="38.39"/>
    <s v="16/09/2024"/>
    <x v="11"/>
    <n v="9"/>
    <n v="18"/>
    <s v="09-18"/>
    <n v="0"/>
    <x v="1"/>
  </r>
  <r>
    <d v="2024-09-19T00:00:00"/>
    <n v="101"/>
    <n v="65.75"/>
    <n v="65.930000000000007"/>
    <n v="52.12"/>
    <s v="16/09/2024"/>
    <x v="11"/>
    <n v="9"/>
    <n v="19"/>
    <s v="09-19"/>
    <n v="0"/>
    <x v="1"/>
  </r>
  <r>
    <d v="2024-09-20T00:00:00"/>
    <n v="120"/>
    <n v="63.99"/>
    <n v="64"/>
    <n v="35.85"/>
    <s v="16/09/2024"/>
    <x v="11"/>
    <n v="9"/>
    <n v="20"/>
    <s v="09-20"/>
    <n v="0"/>
    <x v="1"/>
  </r>
  <r>
    <d v="2024-09-21T00:00:00"/>
    <n v="94"/>
    <n v="63.16"/>
    <n v="63.16"/>
    <n v="32.44"/>
    <s v="16/09/2024"/>
    <x v="11"/>
    <n v="9"/>
    <n v="21"/>
    <s v="09-21"/>
    <n v="0"/>
    <x v="1"/>
  </r>
  <r>
    <d v="2024-09-22T00:00:00"/>
    <n v="107"/>
    <n v="63.67"/>
    <n v="63.67"/>
    <n v="30.44"/>
    <s v="16/09/2024"/>
    <x v="11"/>
    <n v="9"/>
    <n v="22"/>
    <s v="09-22"/>
    <n v="0"/>
    <x v="1"/>
  </r>
  <r>
    <d v="2024-09-23T00:00:00"/>
    <n v="121"/>
    <n v="65.59"/>
    <n v="65.61"/>
    <n v="41.83"/>
    <s v="23/09/2024"/>
    <x v="11"/>
    <n v="9"/>
    <n v="23"/>
    <s v="09-23"/>
    <n v="0"/>
    <x v="1"/>
  </r>
  <r>
    <d v="2024-09-24T00:00:00"/>
    <n v="75"/>
    <n v="63.09"/>
    <n v="63.09"/>
    <n v="27.04"/>
    <s v="23/09/2024"/>
    <x v="11"/>
    <n v="9"/>
    <n v="24"/>
    <s v="09-24"/>
    <n v="0"/>
    <x v="1"/>
  </r>
  <r>
    <d v="2024-09-25T00:00:00"/>
    <n v="120"/>
    <n v="63.63"/>
    <n v="63.63"/>
    <n v="0"/>
    <s v="23/09/2024"/>
    <x v="11"/>
    <n v="9"/>
    <n v="25"/>
    <s v="09-25"/>
    <n v="0"/>
    <x v="1"/>
  </r>
  <r>
    <d v="2024-09-26T00:00:00"/>
    <n v="107"/>
    <n v="62.56"/>
    <n v="62.56"/>
    <n v="30.84"/>
    <s v="23/09/2024"/>
    <x v="11"/>
    <n v="9"/>
    <n v="26"/>
    <s v="09-26"/>
    <n v="0"/>
    <x v="1"/>
  </r>
  <r>
    <d v="2024-09-27T00:00:00"/>
    <n v="109"/>
    <n v="62.99"/>
    <n v="63.2"/>
    <n v="49.84"/>
    <s v="23/09/2024"/>
    <x v="11"/>
    <n v="9"/>
    <n v="27"/>
    <s v="09-27"/>
    <n v="0"/>
    <x v="1"/>
  </r>
  <r>
    <d v="2024-09-28T00:00:00"/>
    <n v="106"/>
    <n v="63.93"/>
    <n v="63.95"/>
    <n v="38.61"/>
    <s v="23/09/2024"/>
    <x v="11"/>
    <n v="9"/>
    <n v="28"/>
    <s v="09-28"/>
    <n v="0"/>
    <x v="1"/>
  </r>
  <r>
    <d v="2024-09-29T00:00:00"/>
    <n v="127"/>
    <n v="62.34"/>
    <n v="62.45"/>
    <n v="46.37"/>
    <s v="23/09/2024"/>
    <x v="11"/>
    <n v="9"/>
    <n v="29"/>
    <s v="09-29"/>
    <n v="0"/>
    <x v="1"/>
  </r>
  <r>
    <d v="2024-09-30T00:00:00"/>
    <n v="118"/>
    <n v="64.180000000000007"/>
    <n v="64.260000000000005"/>
    <n v="46.64"/>
    <s v="30/09/2024"/>
    <x v="11"/>
    <n v="9"/>
    <n v="30"/>
    <s v="09-30"/>
    <n v="0"/>
    <x v="1"/>
  </r>
  <r>
    <d v="2024-10-01T00:00:00"/>
    <n v="98"/>
    <n v="62.93"/>
    <n v="62.96"/>
    <n v="40.53"/>
    <s v="30/09/2024"/>
    <x v="11"/>
    <n v="10"/>
    <n v="1"/>
    <s v="10-01"/>
    <n v="0"/>
    <x v="1"/>
  </r>
  <r>
    <d v="2024-10-02T00:00:00"/>
    <n v="111"/>
    <n v="63.78"/>
    <n v="63.78"/>
    <n v="0"/>
    <s v="30/09/2024"/>
    <x v="11"/>
    <n v="10"/>
    <n v="2"/>
    <s v="10-02"/>
    <n v="0"/>
    <x v="1"/>
  </r>
  <r>
    <d v="2024-10-03T00:00:00"/>
    <n v="118"/>
    <n v="64.739999999999995"/>
    <n v="64.739999999999995"/>
    <n v="0"/>
    <s v="30/09/2024"/>
    <x v="11"/>
    <n v="10"/>
    <n v="3"/>
    <s v="10-03"/>
    <n v="0"/>
    <x v="1"/>
  </r>
  <r>
    <d v="2024-10-04T00:00:00"/>
    <n v="108"/>
    <n v="64.52"/>
    <n v="64.59"/>
    <n v="46.54"/>
    <s v="30/09/2024"/>
    <x v="11"/>
    <n v="10"/>
    <n v="4"/>
    <s v="10-04"/>
    <n v="0"/>
    <x v="1"/>
  </r>
  <r>
    <d v="2024-10-05T00:00:00"/>
    <n v="107"/>
    <n v="64.87"/>
    <n v="64.87"/>
    <n v="30.54"/>
    <s v="30/09/2024"/>
    <x v="11"/>
    <n v="10"/>
    <n v="5"/>
    <s v="10-05"/>
    <n v="0"/>
    <x v="1"/>
  </r>
  <r>
    <d v="2024-10-06T00:00:00"/>
    <n v="108"/>
    <n v="62.9"/>
    <n v="65.319999999999993"/>
    <n v="61.63"/>
    <s v="30/09/2024"/>
    <x v="11"/>
    <n v="10"/>
    <n v="6"/>
    <s v="10-06"/>
    <n v="0"/>
    <x v="1"/>
  </r>
  <r>
    <d v="2024-10-07T00:00:00"/>
    <n v="114"/>
    <n v="63.28"/>
    <n v="63.28"/>
    <n v="0"/>
    <s v="07/10/2024"/>
    <x v="11"/>
    <n v="10"/>
    <n v="7"/>
    <s v="10-07"/>
    <n v="0"/>
    <x v="1"/>
  </r>
  <r>
    <d v="2024-10-08T00:00:00"/>
    <n v="115"/>
    <n v="62.73"/>
    <n v="62.73"/>
    <n v="32.85"/>
    <s v="07/10/2024"/>
    <x v="11"/>
    <n v="10"/>
    <n v="8"/>
    <s v="10-08"/>
    <n v="0"/>
    <x v="1"/>
  </r>
  <r>
    <d v="2024-10-09T00:00:00"/>
    <n v="104"/>
    <n v="62.61"/>
    <n v="62.61"/>
    <n v="35.01"/>
    <s v="07/10/2024"/>
    <x v="11"/>
    <n v="10"/>
    <n v="9"/>
    <s v="10-09"/>
    <n v="0"/>
    <x v="1"/>
  </r>
  <r>
    <d v="2024-10-10T00:00:00"/>
    <n v="113"/>
    <n v="64.08"/>
    <n v="64.08"/>
    <n v="36.04"/>
    <s v="07/10/2024"/>
    <x v="11"/>
    <n v="10"/>
    <n v="10"/>
    <s v="10-10"/>
    <n v="0"/>
    <x v="1"/>
  </r>
  <r>
    <d v="2024-10-11T00:00:00"/>
    <n v="121"/>
    <n v="63.88"/>
    <n v="64.03"/>
    <n v="48.51"/>
    <s v="07/10/2024"/>
    <x v="11"/>
    <n v="10"/>
    <n v="11"/>
    <s v="10-11"/>
    <n v="0"/>
    <x v="1"/>
  </r>
  <r>
    <d v="2024-10-12T00:00:00"/>
    <n v="92"/>
    <n v="63.03"/>
    <n v="63.04"/>
    <n v="29.69"/>
    <s v="07/10/2024"/>
    <x v="11"/>
    <n v="10"/>
    <n v="12"/>
    <s v="10-12"/>
    <n v="0"/>
    <x v="1"/>
  </r>
  <r>
    <d v="2024-10-13T00:00:00"/>
    <n v="122"/>
    <n v="64.209999999999994"/>
    <n v="64.209999999999994"/>
    <n v="0"/>
    <s v="07/10/2024"/>
    <x v="11"/>
    <n v="10"/>
    <n v="13"/>
    <s v="10-13"/>
    <n v="0"/>
    <x v="1"/>
  </r>
  <r>
    <d v="2024-10-14T00:00:00"/>
    <n v="119"/>
    <n v="64.11"/>
    <n v="64.11"/>
    <n v="0"/>
    <s v="14/10/2024"/>
    <x v="11"/>
    <n v="10"/>
    <n v="14"/>
    <s v="10-14"/>
    <n v="0"/>
    <x v="1"/>
  </r>
  <r>
    <d v="2024-10-15T00:00:00"/>
    <n v="106"/>
    <n v="63.06"/>
    <n v="63.12"/>
    <n v="44.68"/>
    <s v="14/10/2024"/>
    <x v="11"/>
    <n v="10"/>
    <n v="15"/>
    <s v="10-15"/>
    <n v="0"/>
    <x v="1"/>
  </r>
  <r>
    <d v="2024-10-16T00:00:00"/>
    <n v="110"/>
    <n v="61.09"/>
    <n v="61.22"/>
    <n v="45.99"/>
    <s v="14/10/2024"/>
    <x v="11"/>
    <n v="10"/>
    <n v="16"/>
    <s v="10-16"/>
    <n v="0"/>
    <x v="1"/>
  </r>
  <r>
    <d v="2024-10-17T00:00:00"/>
    <n v="106"/>
    <n v="61.15"/>
    <n v="61.15"/>
    <n v="27.94"/>
    <s v="14/10/2024"/>
    <x v="11"/>
    <n v="10"/>
    <n v="17"/>
    <s v="10-17"/>
    <n v="0"/>
    <x v="1"/>
  </r>
  <r>
    <d v="2024-10-18T00:00:00"/>
    <n v="103"/>
    <n v="63.8"/>
    <n v="63.88"/>
    <n v="46.6"/>
    <s v="14/10/2024"/>
    <x v="11"/>
    <n v="10"/>
    <n v="18"/>
    <s v="10-18"/>
    <n v="0"/>
    <x v="1"/>
  </r>
  <r>
    <d v="2024-10-19T00:00:00"/>
    <n v="92"/>
    <n v="63.32"/>
    <n v="63.34"/>
    <n v="39.479999999999997"/>
    <s v="14/10/2024"/>
    <x v="11"/>
    <n v="10"/>
    <n v="19"/>
    <s v="10-19"/>
    <n v="0"/>
    <x v="1"/>
  </r>
  <r>
    <d v="2024-10-20T00:00:00"/>
    <n v="142"/>
    <n v="63.87"/>
    <n v="63.94"/>
    <n v="46.07"/>
    <s v="14/10/2024"/>
    <x v="11"/>
    <n v="10"/>
    <n v="20"/>
    <s v="10-20"/>
    <n v="0"/>
    <x v="1"/>
  </r>
  <r>
    <d v="2024-10-21T00:00:00"/>
    <n v="107"/>
    <n v="63.24"/>
    <n v="63.31"/>
    <n v="43.95"/>
    <s v="21/10/2024"/>
    <x v="11"/>
    <n v="10"/>
    <n v="21"/>
    <s v="10-21"/>
    <n v="0"/>
    <x v="1"/>
  </r>
  <r>
    <d v="2024-10-22T00:00:00"/>
    <n v="103"/>
    <n v="63.43"/>
    <n v="63.44"/>
    <n v="37.69"/>
    <s v="21/10/2024"/>
    <x v="11"/>
    <n v="10"/>
    <n v="22"/>
    <s v="10-22"/>
    <n v="0"/>
    <x v="1"/>
  </r>
  <r>
    <d v="2024-10-23T00:00:00"/>
    <n v="110"/>
    <n v="62.22"/>
    <n v="62.22"/>
    <n v="28.94"/>
    <s v="21/10/2024"/>
    <x v="11"/>
    <n v="10"/>
    <n v="23"/>
    <s v="10-23"/>
    <n v="0"/>
    <x v="1"/>
  </r>
  <r>
    <d v="2024-10-24T00:00:00"/>
    <n v="106"/>
    <n v="61.88"/>
    <n v="61.88"/>
    <n v="29.54"/>
    <s v="21/10/2024"/>
    <x v="11"/>
    <n v="10"/>
    <n v="24"/>
    <s v="10-24"/>
    <n v="0"/>
    <x v="1"/>
  </r>
  <r>
    <d v="2024-10-25T00:00:00"/>
    <n v="113"/>
    <n v="62.17"/>
    <n v="62.17"/>
    <n v="0"/>
    <s v="21/10/2024"/>
    <x v="11"/>
    <n v="10"/>
    <n v="25"/>
    <s v="10-25"/>
    <n v="0"/>
    <x v="1"/>
  </r>
  <r>
    <d v="2024-10-26T00:00:00"/>
    <n v="96"/>
    <n v="62.77"/>
    <n v="62.77"/>
    <n v="0"/>
    <s v="21/10/2024"/>
    <x v="11"/>
    <n v="10"/>
    <n v="26"/>
    <s v="10-26"/>
    <n v="0"/>
    <x v="1"/>
  </r>
  <r>
    <d v="2024-10-27T00:00:00"/>
    <n v="93"/>
    <n v="63.5"/>
    <n v="63.5"/>
    <n v="0"/>
    <s v="21/10/2024"/>
    <x v="11"/>
    <n v="10"/>
    <n v="27"/>
    <s v="10-27"/>
    <n v="0"/>
    <x v="1"/>
  </r>
  <r>
    <d v="2024-10-28T00:00:00"/>
    <n v="98"/>
    <n v="62.88"/>
    <n v="62.9"/>
    <n v="40.299999999999997"/>
    <s v="28/10/2024"/>
    <x v="11"/>
    <n v="10"/>
    <n v="28"/>
    <s v="10-28"/>
    <n v="0"/>
    <x v="1"/>
  </r>
  <r>
    <d v="2024-10-29T00:00:00"/>
    <n v="80"/>
    <n v="63.35"/>
    <n v="63.45"/>
    <n v="47.02"/>
    <s v="28/10/2024"/>
    <x v="11"/>
    <n v="10"/>
    <n v="29"/>
    <s v="10-29"/>
    <n v="0"/>
    <x v="1"/>
  </r>
  <r>
    <d v="2024-10-30T00:00:00"/>
    <n v="84"/>
    <n v="63.41"/>
    <n v="63.43"/>
    <n v="39.49"/>
    <s v="28/10/2024"/>
    <x v="11"/>
    <n v="10"/>
    <n v="30"/>
    <s v="10-30"/>
    <n v="0"/>
    <x v="1"/>
  </r>
  <r>
    <d v="2024-10-31T00:00:00"/>
    <n v="80"/>
    <n v="62.84"/>
    <n v="62.85"/>
    <n v="36.57"/>
    <s v="28/10/2024"/>
    <x v="11"/>
    <n v="10"/>
    <n v="31"/>
    <s v="10-31"/>
    <n v="0"/>
    <x v="1"/>
  </r>
  <r>
    <d v="2024-11-01T00:00:00"/>
    <n v="84"/>
    <n v="62.8"/>
    <n v="62.8"/>
    <n v="27.74"/>
    <s v="28/10/2024"/>
    <x v="11"/>
    <n v="11"/>
    <n v="1"/>
    <s v="11-01"/>
    <n v="0"/>
    <x v="1"/>
  </r>
  <r>
    <d v="2024-11-02T00:00:00"/>
    <n v="75"/>
    <n v="62.16"/>
    <n v="62.16"/>
    <n v="0"/>
    <s v="28/10/2024"/>
    <x v="11"/>
    <n v="11"/>
    <n v="2"/>
    <s v="11-02"/>
    <n v="0"/>
    <x v="1"/>
  </r>
  <r>
    <d v="2024-11-03T00:00:00"/>
    <n v="93"/>
    <n v="62.44"/>
    <n v="62.44"/>
    <n v="0"/>
    <s v="28/10/2024"/>
    <x v="11"/>
    <n v="11"/>
    <n v="3"/>
    <s v="11-03"/>
    <n v="0"/>
    <x v="1"/>
  </r>
  <r>
    <d v="2024-11-04T00:00:00"/>
    <n v="102"/>
    <n v="65.3"/>
    <n v="65.3"/>
    <n v="0"/>
    <s v="04/11/2024"/>
    <x v="11"/>
    <n v="11"/>
    <n v="4"/>
    <s v="11-04"/>
    <n v="0"/>
    <x v="1"/>
  </r>
  <r>
    <d v="2024-11-05T00:00:00"/>
    <n v="76"/>
    <n v="62.41"/>
    <n v="62.41"/>
    <n v="0"/>
    <s v="04/11/2024"/>
    <x v="11"/>
    <n v="11"/>
    <n v="5"/>
    <s v="11-05"/>
    <n v="0"/>
    <x v="1"/>
  </r>
  <r>
    <d v="2024-11-06T00:00:00"/>
    <n v="74"/>
    <n v="63.73"/>
    <n v="63.73"/>
    <n v="0"/>
    <s v="04/11/2024"/>
    <x v="11"/>
    <n v="11"/>
    <n v="6"/>
    <s v="11-06"/>
    <n v="0"/>
    <x v="1"/>
  </r>
  <r>
    <d v="2024-11-07T00:00:00"/>
    <n v="76"/>
    <n v="64.540000000000006"/>
    <n v="64.56"/>
    <n v="39.69"/>
    <s v="04/11/2024"/>
    <x v="11"/>
    <n v="11"/>
    <n v="7"/>
    <s v="11-07"/>
    <n v="0"/>
    <x v="1"/>
  </r>
  <r>
    <d v="2024-11-08T00:00:00"/>
    <n v="96"/>
    <n v="63.88"/>
    <n v="63.89"/>
    <n v="34.840000000000003"/>
    <s v="04/11/2024"/>
    <x v="11"/>
    <n v="11"/>
    <n v="8"/>
    <s v="11-08"/>
    <n v="0"/>
    <x v="1"/>
  </r>
  <r>
    <d v="2024-11-09T00:00:00"/>
    <n v="48"/>
    <n v="61.15"/>
    <n v="62.14"/>
    <n v="53.84"/>
    <s v="04/11/2024"/>
    <x v="11"/>
    <n v="11"/>
    <n v="9"/>
    <s v="11-09"/>
    <n v="1"/>
    <x v="1"/>
  </r>
  <r>
    <d v="2024-11-10T00:00:00"/>
    <n v="92"/>
    <n v="64.209999999999994"/>
    <n v="65.180000000000007"/>
    <n v="53.26"/>
    <s v="04/11/2024"/>
    <x v="11"/>
    <n v="11"/>
    <n v="10"/>
    <s v="11-10"/>
    <n v="0"/>
    <x v="1"/>
  </r>
  <r>
    <d v="2024-11-11T00:00:00"/>
    <n v="82"/>
    <n v="62.31"/>
    <n v="62.34"/>
    <n v="41.49"/>
    <s v="11/11/2024"/>
    <x v="11"/>
    <n v="11"/>
    <n v="11"/>
    <s v="11-11"/>
    <n v="0"/>
    <x v="1"/>
  </r>
  <r>
    <d v="2024-11-12T00:00:00"/>
    <n v="69"/>
    <n v="61.96"/>
    <n v="61.97"/>
    <n v="32.21"/>
    <s v="11/11/2024"/>
    <x v="11"/>
    <n v="11"/>
    <n v="12"/>
    <s v="11-12"/>
    <n v="0"/>
    <x v="1"/>
  </r>
  <r>
    <d v="2024-11-13T00:00:00"/>
    <n v="57"/>
    <n v="59.64"/>
    <n v="59.64"/>
    <n v="30.86"/>
    <s v="11/11/2024"/>
    <x v="11"/>
    <n v="11"/>
    <n v="13"/>
    <s v="11-13"/>
    <n v="1"/>
    <x v="1"/>
  </r>
  <r>
    <d v="2024-11-14T00:00:00"/>
    <n v="67"/>
    <n v="61.22"/>
    <n v="61.23"/>
    <n v="31.64"/>
    <s v="11/11/2024"/>
    <x v="11"/>
    <n v="11"/>
    <n v="14"/>
    <s v="11-14"/>
    <n v="0"/>
    <x v="1"/>
  </r>
  <r>
    <d v="2024-11-15T00:00:00"/>
    <n v="101"/>
    <n v="62.67"/>
    <n v="62.68"/>
    <n v="28.64"/>
    <s v="11/11/2024"/>
    <x v="11"/>
    <n v="11"/>
    <n v="15"/>
    <s v="11-15"/>
    <n v="0"/>
    <x v="1"/>
  </r>
  <r>
    <d v="2024-11-16T00:00:00"/>
    <n v="62"/>
    <n v="62.18"/>
    <n v="62.38"/>
    <n v="48.91"/>
    <s v="11/11/2024"/>
    <x v="11"/>
    <n v="11"/>
    <n v="16"/>
    <s v="11-16"/>
    <n v="1"/>
    <x v="1"/>
  </r>
  <r>
    <d v="2024-11-17T00:00:00"/>
    <n v="101"/>
    <n v="64.61"/>
    <n v="64.63"/>
    <n v="40.67"/>
    <s v="11/11/2024"/>
    <x v="11"/>
    <n v="11"/>
    <n v="17"/>
    <s v="11-17"/>
    <n v="0"/>
    <x v="1"/>
  </r>
  <r>
    <d v="2024-11-18T00:00:00"/>
    <n v="86"/>
    <n v="62.56"/>
    <n v="62.67"/>
    <n v="46.69"/>
    <s v="18/11/2024"/>
    <x v="11"/>
    <n v="11"/>
    <n v="18"/>
    <s v="11-18"/>
    <n v="0"/>
    <x v="1"/>
  </r>
  <r>
    <d v="2024-11-19T00:00:00"/>
    <n v="67"/>
    <n v="62.29"/>
    <n v="62.58"/>
    <n v="47.93"/>
    <s v="18/11/2024"/>
    <x v="11"/>
    <n v="11"/>
    <n v="19"/>
    <s v="11-19"/>
    <n v="0"/>
    <x v="1"/>
  </r>
  <r>
    <d v="2024-11-20T00:00:00"/>
    <n v="68"/>
    <n v="61.56"/>
    <n v="61.89"/>
    <n v="50.41"/>
    <s v="18/11/2024"/>
    <x v="11"/>
    <n v="11"/>
    <n v="20"/>
    <s v="11-20"/>
    <n v="0"/>
    <x v="1"/>
  </r>
  <r>
    <d v="2024-11-21T00:00:00"/>
    <n v="78"/>
    <n v="63.9"/>
    <n v="64.349999999999994"/>
    <n v="45.15"/>
    <s v="18/11/2024"/>
    <x v="11"/>
    <n v="11"/>
    <n v="21"/>
    <s v="11-21"/>
    <n v="0"/>
    <x v="1"/>
  </r>
  <r>
    <d v="2024-11-22T00:00:00"/>
    <n v="106"/>
    <n v="66.87"/>
    <n v="67.7"/>
    <n v="51.5"/>
    <s v="18/11/2024"/>
    <x v="11"/>
    <n v="11"/>
    <n v="22"/>
    <s v="11-22"/>
    <n v="0"/>
    <x v="1"/>
  </r>
  <r>
    <d v="2024-11-23T00:00:00"/>
    <n v="80"/>
    <n v="65.680000000000007"/>
    <n v="65.72"/>
    <n v="45.89"/>
    <s v="18/11/2024"/>
    <x v="11"/>
    <n v="11"/>
    <n v="23"/>
    <s v="11-23"/>
    <n v="0"/>
    <x v="1"/>
  </r>
  <r>
    <d v="2024-11-24T00:00:00"/>
    <n v="80"/>
    <n v="61.69"/>
    <n v="61.71"/>
    <n v="38.549999999999997"/>
    <s v="18/11/2024"/>
    <x v="11"/>
    <n v="11"/>
    <n v="24"/>
    <s v="11-24"/>
    <n v="0"/>
    <x v="1"/>
  </r>
  <r>
    <m/>
    <m/>
    <m/>
    <m/>
    <m/>
    <m/>
    <x v="12"/>
    <m/>
    <m/>
    <m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">
  <r>
    <x v="0"/>
    <n v="1"/>
    <n v="62.356666666666662"/>
    <n v="63.198"/>
    <n v="61.952500000000001"/>
    <n v="64.196666666666673"/>
    <n v="61.39"/>
    <n v="61.951428571428565"/>
    <n v="62.42499999999999"/>
    <n v="64.888000000000005"/>
    <n v="55.20333333333334"/>
    <n v="61.655000000000001"/>
    <n v="63.93"/>
    <n v="63.775714285714287"/>
  </r>
  <r>
    <x v="0"/>
    <n v="2"/>
    <n v="59.191428571428574"/>
    <n v="60.118571428571421"/>
    <n v="60.92285714285714"/>
    <n v="60.709999999999994"/>
    <n v="60.808571428571433"/>
    <n v="60.965714285714284"/>
    <n v="62.098571428571439"/>
    <n v="62.702857142857148"/>
    <n v="52.661428571428573"/>
    <n v="60.642857142857146"/>
    <n v="61.27571428571428"/>
    <n v="60.317142857142855"/>
  </r>
  <r>
    <x v="0"/>
    <n v="3"/>
    <n v="60.868571428571435"/>
    <n v="58.93571428571429"/>
    <n v="59.79571428571429"/>
    <n v="61.432857142857138"/>
    <n v="60.622857142857143"/>
    <n v="61.856666666666676"/>
    <n v="62.335714285714282"/>
    <n v="62.081428571428567"/>
    <n v="52.089999999999996"/>
    <n v="57.022857142857148"/>
    <n v="63.517142857142858"/>
    <n v="61.39714285714286"/>
  </r>
  <r>
    <x v="0"/>
    <n v="4"/>
    <n v="59.954285714285717"/>
    <n v="60.84142857142858"/>
    <n v="60.868571428571435"/>
    <n v="60.094285714285711"/>
    <n v="61.043333333333329"/>
    <n v="60.995714285714293"/>
    <n v="63.277142857142856"/>
    <n v="62.027142857142849"/>
    <n v="53.31"/>
    <n v="57.835714285714289"/>
    <n v="63.739999999999995"/>
    <n v="59.98714285714285"/>
  </r>
  <r>
    <x v="0"/>
    <n v="5"/>
    <n v="59.957142857142856"/>
    <n v="60.102857142857147"/>
    <n v="60.46"/>
    <n v="60.972857142857144"/>
    <n v="61.25333333333333"/>
    <m/>
    <n v="67.28"/>
    <n v="61.434285714285714"/>
    <m/>
    <n v="57.075714285714284"/>
    <n v="62.082857142857151"/>
    <n v="60.801428571428573"/>
  </r>
  <r>
    <x v="0"/>
    <n v="6"/>
    <n v="60.951428571428572"/>
    <n v="60.155714285714289"/>
    <n v="59.860000000000007"/>
    <n v="61.042857142857144"/>
    <n v="60.679999999999993"/>
    <m/>
    <m/>
    <n v="61.948571428571427"/>
    <n v="51.763333333333328"/>
    <n v="59.095714285714287"/>
    <n v="62.265714285714289"/>
    <n v="58.75"/>
  </r>
  <r>
    <x v="0"/>
    <n v="7"/>
    <n v="60.37"/>
    <n v="60.781428571428577"/>
    <n v="59.437142857142867"/>
    <n v="60.991428571428578"/>
    <n v="61.354285714285709"/>
    <m/>
    <m/>
    <n v="61.65428571428572"/>
    <n v="52.058571428571426"/>
    <n v="58.448571428571427"/>
    <n v="61.26285714285715"/>
    <n v="60.557142857142857"/>
  </r>
  <r>
    <x v="0"/>
    <n v="8"/>
    <n v="59.052857142857142"/>
    <n v="60.812857142857141"/>
    <n v="60.655714285714282"/>
    <n v="61.587142857142858"/>
    <n v="61.10285714285714"/>
    <m/>
    <m/>
    <n v="61.482857142857142"/>
    <n v="48.338571428571427"/>
    <n v="59.388571428571424"/>
    <n v="61.319999999999993"/>
    <n v="59.585714285714282"/>
  </r>
  <r>
    <x v="0"/>
    <n v="9"/>
    <n v="61.35857142857143"/>
    <n v="60.624285714285712"/>
    <n v="60.912857142857142"/>
    <n v="61.358571428571437"/>
    <n v="63.091999999999999"/>
    <m/>
    <m/>
    <n v="62.73"/>
    <n v="50.505714285714284"/>
    <n v="61.054285714285712"/>
    <n v="61.849999999999987"/>
    <n v="60.71"/>
  </r>
  <r>
    <x v="0"/>
    <n v="10"/>
    <n v="60.554285714285712"/>
    <n v="60.49"/>
    <n v="60.725714285714275"/>
    <n v="61.654285714285713"/>
    <n v="63.395000000000003"/>
    <n v="61.907142857142858"/>
    <n v="62.545000000000009"/>
    <m/>
    <n v="51.36"/>
    <n v="59.510000000000005"/>
    <n v="64.088571428571441"/>
    <n v="61.558571428571433"/>
  </r>
  <r>
    <x v="0"/>
    <n v="11"/>
    <n v="60.837142857142858"/>
    <n v="60.124285714285712"/>
    <n v="58.784285714285716"/>
    <n v="62.149999999999991"/>
    <n v="60.362499999999997"/>
    <n v="61.970000000000006"/>
    <n v="62.110000000000007"/>
    <m/>
    <n v="51.515714285714289"/>
    <n v="58.394285714285715"/>
    <n v="62.501428571428569"/>
    <n v="61.221428571428575"/>
  </r>
  <r>
    <x v="0"/>
    <n v="12"/>
    <n v="60.51428571428572"/>
    <n v="60.841428571428573"/>
    <n v="60.265714285714289"/>
    <n v="62.155714285714289"/>
    <n v="61.904285714285713"/>
    <n v="61.972857142857137"/>
    <n v="62.787142857142847"/>
    <m/>
    <n v="52.779999999999994"/>
    <n v="59.629999999999995"/>
    <n v="62.56428571428571"/>
    <n v="61.022857142857141"/>
  </r>
  <r>
    <x v="0"/>
    <n v="13"/>
    <n v="61.02428571428571"/>
    <n v="60.494285714285716"/>
    <n v="60.574285714285715"/>
    <n v="61.068571428571424"/>
    <n v="62.032857142857146"/>
    <n v="62.162857142857142"/>
    <n v="64.55"/>
    <m/>
    <n v="50.981428571428566"/>
    <n v="59.340000000000011"/>
    <n v="63.105714285714278"/>
    <n v="62.442857142857143"/>
  </r>
  <r>
    <x v="0"/>
    <n v="14"/>
    <n v="61.65428571428572"/>
    <n v="61.392857142857153"/>
    <n v="62.27571428571428"/>
    <n v="61.65857142857142"/>
    <n v="61.784999999999997"/>
    <n v="61.635714285714293"/>
    <n v="62.255714285714291"/>
    <m/>
    <n v="50.798571428571435"/>
    <n v="60.989999999999995"/>
    <n v="64.102857142857147"/>
    <n v="63.124285714285712"/>
  </r>
  <r>
    <x v="0"/>
    <n v="15"/>
    <n v="61.446666666666658"/>
    <n v="60.61"/>
    <n v="59.874285714285712"/>
    <n v="61.475714285714282"/>
    <n v="62.398571428571437"/>
    <n v="62.48571428571428"/>
    <n v="63.205714285714286"/>
    <m/>
    <n v="51.250000000000007"/>
    <n v="62.065714285714293"/>
    <n v="63.155000000000001"/>
    <n v="63.655714285714289"/>
  </r>
  <r>
    <x v="0"/>
    <n v="16"/>
    <n v="60.331428571428582"/>
    <n v="61.402857142857144"/>
    <n v="60.265714285714289"/>
    <n v="60.529999999999994"/>
    <n v="63.27428571428571"/>
    <n v="61.931428571428569"/>
    <n v="62.234285714285711"/>
    <m/>
    <n v="54.58"/>
    <n v="60.574285714285715"/>
    <n v="65.570000000000007"/>
    <n v="63.228571428571435"/>
  </r>
  <r>
    <x v="0"/>
    <n v="17"/>
    <n v="60.85857142857143"/>
    <n v="61.984285714285711"/>
    <n v="60.208571428571418"/>
    <n v="60.671428571428578"/>
    <n v="62.212857142857146"/>
    <n v="61.86999999999999"/>
    <n v="62.329999999999991"/>
    <m/>
    <n v="50.62"/>
    <n v="61.908571428571427"/>
    <n v="64.53"/>
    <n v="64.018571428571434"/>
  </r>
  <r>
    <x v="0"/>
    <n v="18"/>
    <n v="60.594999999999999"/>
    <n v="62.866666666666674"/>
    <n v="61.027499999999996"/>
    <n v="60.653333333333329"/>
    <n v="62.49285714285714"/>
    <n v="61.61"/>
    <n v="63.545000000000002"/>
    <m/>
    <n v="51.79"/>
    <n v="60.823999999999998"/>
    <n v="63.502857142857138"/>
    <n v="62.31"/>
  </r>
  <r>
    <x v="1"/>
    <n v="18"/>
    <n v="60.898000000000003"/>
    <n v="62.040000000000006"/>
    <n v="59.96"/>
    <n v="60.96"/>
    <m/>
    <n v="62.656666666666666"/>
    <n v="62.887999999999998"/>
    <m/>
    <n v="53.379999999999995"/>
    <n v="61.72"/>
    <m/>
    <n v="63.36"/>
  </r>
  <r>
    <x v="1"/>
    <n v="19"/>
    <n v="61.622857142857143"/>
    <n v="61.59571428571428"/>
    <n v="60.864285714285714"/>
    <n v="62.122857142857143"/>
    <n v="62.951666666666661"/>
    <n v="62.188571428571429"/>
    <n v="64.165714285714287"/>
    <m/>
    <n v="52.164285714285718"/>
    <n v="61.818571428571431"/>
    <n v="64.94285714285715"/>
    <n v="62.854285714285723"/>
  </r>
  <r>
    <x v="1"/>
    <n v="20"/>
    <n v="60.471428571428568"/>
    <n v="62.601428571428578"/>
    <n v="61.14"/>
    <n v="60.645714285714284"/>
    <n v="62.897999999999989"/>
    <n v="61.867142857142866"/>
    <n v="63.698571428571427"/>
    <m/>
    <n v="54.115714285714276"/>
    <n v="60.98571428571428"/>
    <n v="65.561428571428578"/>
    <n v="63.697142857142858"/>
  </r>
  <r>
    <x v="1"/>
    <n v="21"/>
    <n v="61.179999999999993"/>
    <n v="61.514285714285712"/>
    <n v="62.61"/>
    <n v="61.875714285714288"/>
    <n v="62.171428571428571"/>
    <n v="62.152857142857151"/>
    <n v="63.538571428571423"/>
    <m/>
    <n v="54.684285714285707"/>
    <n v="61.654285714285713"/>
    <n v="65.84"/>
    <n v="63.217142857142861"/>
  </r>
  <r>
    <x v="1"/>
    <n v="22"/>
    <n v="61.832857142857151"/>
    <n v="62.794285714285714"/>
    <n v="60.894285714285715"/>
    <n v="62.682857142857138"/>
    <n v="62.480000000000004"/>
    <n v="61.976666666666659"/>
    <n v="63.854285714285716"/>
    <m/>
    <n v="30.682857142857141"/>
    <n v="63.128571428571433"/>
    <n v="64.852857142857133"/>
    <n v="63.577500000000001"/>
  </r>
  <r>
    <x v="1"/>
    <n v="23"/>
    <n v="61.355714285714285"/>
    <n v="62.23714285714285"/>
    <n v="60.640000000000008"/>
    <n v="62.365714285714276"/>
    <n v="62.407142857142851"/>
    <n v="63.397142857142853"/>
    <n v="62.514285714285712"/>
    <m/>
    <n v="45.06"/>
    <n v="62.652857142857151"/>
    <n v="63.82714285714286"/>
    <n v="63.158571428571427"/>
  </r>
  <r>
    <x v="1"/>
    <n v="24"/>
    <n v="61.23714285714285"/>
    <n v="62.278571428571425"/>
    <n v="61.1"/>
    <n v="62.048571428571428"/>
    <n v="62.822857142857131"/>
    <n v="62.87"/>
    <n v="62.51428571428572"/>
    <n v="46.588333333333331"/>
    <n v="58.132857142857141"/>
    <n v="64.141428571428577"/>
    <n v="65.83"/>
    <n v="63.534285714285716"/>
  </r>
  <r>
    <x v="1"/>
    <n v="25"/>
    <n v="61.125714285714288"/>
    <n v="63.057142857142857"/>
    <n v="61.31"/>
    <n v="65.081428571428575"/>
    <n v="62.978571428571435"/>
    <n v="62.505714285714284"/>
    <n v="63.266666666666659"/>
    <n v="46.248571428571431"/>
    <n v="57.14"/>
    <n v="64.315714285714293"/>
    <n v="64.334285714285713"/>
    <n v="63.087142857142858"/>
  </r>
  <r>
    <x v="1"/>
    <n v="26"/>
    <n v="62.25714285714286"/>
    <n v="63.491428571428571"/>
    <n v="61.484285714285711"/>
    <n v="63.422857142857147"/>
    <n v="63.087142857142858"/>
    <n v="62.592857142857142"/>
    <n v="63.871428571428574"/>
    <n v="47.837142857142858"/>
    <n v="58.882857142857134"/>
    <n v="64.358571428571437"/>
    <n v="63.048571428571435"/>
    <n v="64.945714285714274"/>
  </r>
  <r>
    <x v="1"/>
    <n v="27"/>
    <n v="61.667142857142849"/>
    <n v="63.298571428571435"/>
    <n v="60.79"/>
    <n v="63.128571428571433"/>
    <n v="63.422857142857147"/>
    <n v="63.245714285714293"/>
    <n v="63.022857142857156"/>
    <n v="54.231428571428573"/>
    <n v="59.804285714285719"/>
    <n v="64.537142857142854"/>
    <n v="63.152857142857137"/>
    <n v="63.472857142857144"/>
  </r>
  <r>
    <x v="1"/>
    <n v="28"/>
    <n v="61.571428571428569"/>
    <n v="62.862500000000004"/>
    <n v="61.115714285714297"/>
    <n v="62.25"/>
    <n v="62.80857142857144"/>
    <n v="62.847142857142856"/>
    <n v="63.372857142857143"/>
    <n v="56.741428571428578"/>
    <n v="62.152857142857151"/>
    <n v="63.647142857142853"/>
    <n v="63.132857142857134"/>
    <n v="63.53142857142857"/>
  </r>
  <r>
    <x v="1"/>
    <n v="29"/>
    <n v="61.37"/>
    <n v="62.804285714285719"/>
    <n v="61.974285714285713"/>
    <n v="63.74"/>
    <n v="63.887142857142855"/>
    <n v="63.104285714285709"/>
    <n v="63.410000000000004"/>
    <n v="58.338571428571427"/>
    <n v="61.437142857142867"/>
    <n v="63.489999999999995"/>
    <n v="62.927142857142861"/>
    <n v="63.361428571428576"/>
  </r>
  <r>
    <x v="1"/>
    <n v="30"/>
    <n v="61.131428571428572"/>
    <n v="63.66571428571428"/>
    <n v="61.910000000000011"/>
    <n v="62.66571428571428"/>
    <n v="63.62"/>
    <n v="62.620000000000005"/>
    <n v="63.257142857142853"/>
    <n v="59.704285714285717"/>
    <n v="59.744285714285716"/>
    <n v="62.879999999999995"/>
    <n v="63.957142857142856"/>
    <n v="63.079999999999991"/>
  </r>
  <r>
    <x v="1"/>
    <n v="31"/>
    <n v="62.222857142857137"/>
    <n v="63.48571428571428"/>
    <n v="62.792857142857144"/>
    <n v="64.012499999999989"/>
    <n v="63.359999999999992"/>
    <n v="62.978571428571435"/>
    <n v="63.058571428571433"/>
    <n v="59.447142857142858"/>
    <n v="60.530000000000008"/>
    <n v="65.188571428571422"/>
    <n v="64.451428571428565"/>
    <n v="63.082857142857151"/>
  </r>
  <r>
    <x v="1"/>
    <n v="32"/>
    <n v="62.392857142857146"/>
    <n v="63.162857142857142"/>
    <n v="61.984285714285718"/>
    <n v="64.42285714285714"/>
    <n v="62.932857142857138"/>
    <n v="62.682857142857145"/>
    <n v="63.51428571428572"/>
    <n v="58.197142857142858"/>
    <n v="60.934285714285707"/>
    <n v="63.448571428571427"/>
    <n v="64.457142857142841"/>
    <n v="63.182857142857145"/>
  </r>
  <r>
    <x v="1"/>
    <n v="33"/>
    <n v="61.254285714285707"/>
    <n v="62.456666666666671"/>
    <n v="61.481428571428573"/>
    <n v="62.675714285714285"/>
    <n v="62.234285714285711"/>
    <n v="62.845714285714287"/>
    <n v="62.741428571428578"/>
    <n v="57.99"/>
    <n v="60.071428571428569"/>
    <n v="63.284285714285716"/>
    <n v="63.528571428571432"/>
    <n v="63.691428571428574"/>
  </r>
  <r>
    <x v="1"/>
    <n v="34"/>
    <n v="61.847142857142849"/>
    <n v="61.819999999999993"/>
    <n v="61.728571428571421"/>
    <n v="64.098571428571432"/>
    <n v="61.605714285714285"/>
    <n v="62.117142857142859"/>
    <n v="62.242500000000007"/>
    <n v="56.629999999999995"/>
    <n v="60.72571428571429"/>
    <n v="64.36999999999999"/>
    <n v="62.885714285714286"/>
    <n v="63.629999999999995"/>
  </r>
  <r>
    <x v="1"/>
    <n v="35"/>
    <n v="61.576666666666675"/>
    <n v="62.088571428571427"/>
    <n v="61.297142857142852"/>
    <n v="62.84142857142858"/>
    <n v="61.741428571428571"/>
    <n v="62.048000000000002"/>
    <n v="62.037500000000001"/>
    <n v="57.712857142857139"/>
    <n v="59.850000000000009"/>
    <n v="63.378571428571426"/>
    <n v="62.471428571428575"/>
    <n v="63.569999999999993"/>
  </r>
  <r>
    <x v="1"/>
    <n v="36"/>
    <m/>
    <m/>
    <n v="60.73"/>
    <n v="62.50333333333333"/>
    <n v="62.35"/>
    <m/>
    <m/>
    <n v="56.44"/>
    <n v="59.984999999999999"/>
    <n v="64.026666666666671"/>
    <n v="65.600000000000009"/>
    <m/>
  </r>
  <r>
    <x v="2"/>
    <n v="35"/>
    <n v="61.84"/>
    <m/>
    <m/>
    <m/>
    <m/>
    <n v="63.3"/>
    <n v="61.66"/>
    <m/>
    <m/>
    <m/>
    <m/>
    <n v="63.35"/>
  </r>
  <r>
    <x v="2"/>
    <n v="36"/>
    <n v="60.25"/>
    <n v="64.098571428571432"/>
    <n v="61.69"/>
    <n v="63.077500000000001"/>
    <n v="64.833333333333329"/>
    <n v="63.304285714285712"/>
    <n v="62.838571428571434"/>
    <n v="56.784999999999997"/>
    <n v="59.452500000000001"/>
    <n v="63.557500000000005"/>
    <n v="63.693333333333328"/>
    <n v="63.302857142857142"/>
  </r>
  <r>
    <x v="2"/>
    <n v="37"/>
    <n v="61.334285714285713"/>
    <n v="63.00714285714286"/>
    <n v="61.255000000000003"/>
    <n v="63.480000000000004"/>
    <n v="63.474285714285713"/>
    <n v="53.837142857142858"/>
    <n v="62.954285714285717"/>
    <n v="51.084285714285713"/>
    <n v="60.118571428571428"/>
    <n v="63.362857142857145"/>
    <n v="62.771428571428579"/>
    <n v="65.27"/>
  </r>
  <r>
    <x v="2"/>
    <n v="38"/>
    <n v="61.71"/>
    <n v="63.024000000000001"/>
    <n v="61.424285714285716"/>
    <n v="63.66571428571428"/>
    <n v="63.878571428571426"/>
    <n v="60.51285714285715"/>
    <n v="62.839999999999996"/>
    <n v="39.480000000000004"/>
    <n v="60.842857142857142"/>
    <n v="62.508571428571429"/>
    <n v="63.28142857142857"/>
    <n v="64.532857142857154"/>
  </r>
  <r>
    <x v="2"/>
    <n v="39"/>
    <n v="61.35857142857143"/>
    <n v="62.64"/>
    <n v="62.935714285714276"/>
    <n v="62.607142857142854"/>
    <n v="63.212857142857139"/>
    <n v="62.410000000000004"/>
    <n v="63.885714285714293"/>
    <n v="56.49"/>
    <n v="61.294999999999995"/>
    <n v="63.042857142857144"/>
    <n v="63.481428571428566"/>
    <n v="63.498571428571424"/>
  </r>
  <r>
    <x v="2"/>
    <n v="40"/>
    <n v="60.457142857142856"/>
    <n v="61.492857142857147"/>
    <n v="61.550000000000004"/>
    <n v="62.9"/>
    <n v="62.94"/>
    <n v="62.964285714285715"/>
    <n v="62.485714285714288"/>
    <n v="56.624000000000002"/>
    <n v="60.86"/>
    <n v="65.395714285714291"/>
    <n v="63.747142857142855"/>
    <n v="64.36"/>
  </r>
  <r>
    <x v="2"/>
    <n v="41"/>
    <n v="61.17"/>
    <n v="61.571428571428562"/>
    <m/>
    <n v="62.320000000000007"/>
    <n v="62.387142857142855"/>
    <n v="62.755714285714291"/>
    <n v="63.244285714285716"/>
    <n v="55.410000000000011"/>
    <n v="61.607142857142854"/>
    <n v="63.825714285714291"/>
    <n v="63.21857142857143"/>
    <n v="63.425714285714285"/>
  </r>
  <r>
    <x v="2"/>
    <n v="42"/>
    <n v="60.319999999999993"/>
    <n v="61.701428571428565"/>
    <m/>
    <n v="63.898571428571429"/>
    <n v="62.327142857142853"/>
    <n v="62.864285714285714"/>
    <n v="62.42285714285714"/>
    <n v="57.405714285714282"/>
    <n v="60.215714285714284"/>
    <n v="63.887142857142862"/>
    <n v="62.99"/>
    <n v="62.965714285714292"/>
  </r>
  <r>
    <x v="2"/>
    <n v="43"/>
    <n v="60.275714285714287"/>
    <n v="62.664285714285718"/>
    <m/>
    <n v="62.892857142857146"/>
    <n v="62.237142857142871"/>
    <n v="62.972857142857144"/>
    <n v="62.198571428571427"/>
    <n v="57.252857142857145"/>
    <n v="60.351428571428571"/>
    <n v="62.85285714285714"/>
    <n v="62.755714285714291"/>
    <n v="62.755714285714284"/>
  </r>
  <r>
    <x v="2"/>
    <n v="44"/>
    <n v="60.435714285714276"/>
    <n v="61.230000000000004"/>
    <m/>
    <n v="63.418571428571433"/>
    <n v="61.738571428571433"/>
    <n v="63.424285714285702"/>
    <n v="63.168571428571418"/>
    <n v="56.357142857142854"/>
    <n v="60.342857142857142"/>
    <n v="63.637142857142862"/>
    <n v="63.495714285714293"/>
    <n v="62.861428571428576"/>
  </r>
  <r>
    <x v="2"/>
    <n v="45"/>
    <n v="60.28142857142857"/>
    <n v="61.704285714285717"/>
    <n v="61.545000000000002"/>
    <n v="62.767142857142858"/>
    <n v="62.202857142857148"/>
    <n v="63.294285714285706"/>
    <n v="63.33857142857142"/>
    <n v="54.77"/>
    <n v="61.924285714285709"/>
    <n v="62.03142857142857"/>
    <n v="62.638571428571431"/>
    <n v="63.887142857142855"/>
  </r>
  <r>
    <x v="2"/>
    <n v="46"/>
    <n v="60.499999999999993"/>
    <n v="61.45428571428571"/>
    <n v="62.405714285714289"/>
    <n v="63.082857142857144"/>
    <n v="62.042857142857144"/>
    <n v="62.705714285714286"/>
    <n v="63.269999999999996"/>
    <n v="54.209999999999994"/>
    <n v="61.83428571428572"/>
    <n v="62.818571428571417"/>
    <n v="62.987142857142864"/>
    <n v="62.124285714285705"/>
  </r>
  <r>
    <x v="2"/>
    <n v="47"/>
    <n v="60.01428571428572"/>
    <n v="61.367142857142859"/>
    <n v="60.554285714285712"/>
    <n v="61.817142857142862"/>
    <n v="63.008571428571429"/>
    <n v="63.337142857142858"/>
    <n v="63.338571428571427"/>
    <n v="56.284285714285716"/>
    <n v="61.662857142857149"/>
    <n v="63.295714285714276"/>
    <n v="61.398571428571422"/>
    <n v="63.802857142857135"/>
  </r>
  <r>
    <x v="2"/>
    <n v="48"/>
    <n v="60.175714285714285"/>
    <n v="61.18"/>
    <n v="62.388571428571424"/>
    <n v="61.422857142857147"/>
    <n v="61.73714285714285"/>
    <n v="62.26"/>
    <n v="63.230000000000004"/>
    <n v="53.242857142857147"/>
    <n v="60.768571428571427"/>
    <n v="63.64714285714286"/>
    <n v="61.65"/>
    <m/>
  </r>
  <r>
    <x v="2"/>
    <n v="49"/>
    <n v="60.74"/>
    <n v="61.911428571428566"/>
    <n v="61.257142857142853"/>
    <n v="61.98"/>
    <n v="61.261428571428574"/>
    <n v="63.08428571428572"/>
    <n v="63.114285714285721"/>
    <n v="57.695714285714288"/>
    <n v="61.040000000000013"/>
    <n v="63.933333333333337"/>
    <n v="62.145714285714291"/>
    <m/>
  </r>
  <r>
    <x v="2"/>
    <n v="50"/>
    <n v="62.237142857142864"/>
    <n v="61.057142857142857"/>
    <n v="61.578571428571429"/>
    <n v="62.148571428571437"/>
    <n v="61.097142857142856"/>
    <n v="63.247142857142862"/>
    <n v="62.878571428571426"/>
    <n v="54.701428571428572"/>
    <n v="61.121428571428567"/>
    <n v="64.55"/>
    <n v="62.215999999999994"/>
    <m/>
  </r>
  <r>
    <x v="2"/>
    <n v="51"/>
    <n v="61.302857142857135"/>
    <n v="62.628571428571426"/>
    <n v="61.779999999999994"/>
    <n v="62.105714285714278"/>
    <n v="62.719999999999992"/>
    <n v="63.682857142857138"/>
    <n v="65.951428571428579"/>
    <n v="55.787142857142861"/>
    <n v="61.18571428571429"/>
    <n v="63.738571428571433"/>
    <n v="61.877142857142857"/>
    <m/>
  </r>
  <r>
    <x v="2"/>
    <n v="52"/>
    <n v="60.117142857142866"/>
    <n v="60.124285714285712"/>
    <n v="60.668571428571433"/>
    <n v="62.298571428571428"/>
    <n v="61.567142857142855"/>
    <n v="62.958571428571432"/>
    <n v="64.710000000000008"/>
    <n v="53.877142857142857"/>
    <n v="59.80285714285715"/>
    <n v="59.958571428571418"/>
    <n v="63.381428571428572"/>
    <m/>
  </r>
  <r>
    <x v="2"/>
    <n v="53"/>
    <n v="60.37"/>
    <n v="61.59"/>
    <n v="62.963333333333331"/>
    <n v="62.782499999999999"/>
    <n v="60.881666666666668"/>
    <m/>
    <n v="65.209999999999994"/>
    <n v="57.085000000000001"/>
    <n v="62.06"/>
    <n v="62.334000000000003"/>
    <n v="59.096666666666664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8">
  <r>
    <d v="2013-01-01T00:00:00"/>
    <n v="27"/>
    <n v="56.53"/>
    <n v="72.37"/>
    <n v="72.25"/>
    <x v="0"/>
    <s v="01/01/2013"/>
    <x v="0"/>
    <n v="1"/>
    <n v="1"/>
    <s v="01-01"/>
    <n v="1"/>
    <n v="0"/>
    <x v="0"/>
    <x v="0"/>
  </r>
  <r>
    <d v="2013-01-02T00:00:00"/>
    <n v="37"/>
    <n v="59.26"/>
    <n v="59.88"/>
    <n v="51.17"/>
    <x v="1"/>
    <s v="01/01/2013"/>
    <x v="0"/>
    <n v="1"/>
    <n v="2"/>
    <s v="01-02"/>
    <n v="1"/>
    <n v="1"/>
    <x v="0"/>
    <x v="0"/>
  </r>
  <r>
    <d v="2013-01-03T00:00:00"/>
    <n v="38"/>
    <n v="60.7"/>
    <n v="60.82"/>
    <n v="45.18"/>
    <x v="2"/>
    <s v="01/01/2013"/>
    <x v="0"/>
    <n v="1"/>
    <n v="3"/>
    <s v="01-03"/>
    <n v="1"/>
    <n v="1"/>
    <x v="0"/>
    <x v="0"/>
  </r>
  <r>
    <d v="2013-01-04T00:00:00"/>
    <n v="27"/>
    <n v="58.26"/>
    <n v="58.42"/>
    <n v="44"/>
    <x v="3"/>
    <s v="01/01/2013"/>
    <x v="0"/>
    <n v="1"/>
    <n v="4"/>
    <s v="01-04"/>
    <n v="1"/>
    <n v="1"/>
    <x v="0"/>
    <x v="0"/>
  </r>
  <r>
    <d v="2013-01-05T00:00:00"/>
    <n v="32"/>
    <n v="58.82"/>
    <n v="59.66"/>
    <n v="52.1"/>
    <x v="4"/>
    <s v="01/01/2013"/>
    <x v="0"/>
    <n v="1"/>
    <n v="5"/>
    <s v="01-05"/>
    <n v="1"/>
    <n v="1"/>
    <x v="0"/>
    <x v="0"/>
  </r>
  <r>
    <d v="2013-01-06T00:00:00"/>
    <n v="58"/>
    <n v="62.82"/>
    <n v="62.99"/>
    <n v="48.99"/>
    <x v="5"/>
    <s v="01/01/2013"/>
    <x v="0"/>
    <n v="1"/>
    <n v="6"/>
    <s v="01-06"/>
    <n v="1"/>
    <n v="1"/>
    <x v="0"/>
    <x v="0"/>
  </r>
  <r>
    <d v="2013-01-07T00:00:00"/>
    <n v="52"/>
    <n v="60.03"/>
    <n v="60.36"/>
    <n v="49.12"/>
    <x v="6"/>
    <s v="01/01/2013"/>
    <x v="0"/>
    <n v="1"/>
    <n v="7"/>
    <s v="01-07"/>
    <n v="1"/>
    <n v="1"/>
    <x v="0"/>
    <x v="1"/>
  </r>
  <r>
    <d v="2013-01-08T00:00:00"/>
    <n v="44"/>
    <n v="59.07"/>
    <n v="59.94"/>
    <n v="52.54"/>
    <x v="7"/>
    <s v="08/01/2013"/>
    <x v="0"/>
    <n v="1"/>
    <n v="8"/>
    <s v="01-08"/>
    <n v="1"/>
    <n v="1"/>
    <x v="0"/>
    <x v="1"/>
  </r>
  <r>
    <d v="2013-01-09T00:00:00"/>
    <n v="36"/>
    <n v="58.12"/>
    <n v="59.1"/>
    <n v="52.17"/>
    <x v="8"/>
    <s v="08/01/2013"/>
    <x v="0"/>
    <n v="1"/>
    <n v="9"/>
    <s v="01-09"/>
    <n v="1"/>
    <n v="1"/>
    <x v="0"/>
    <x v="1"/>
  </r>
  <r>
    <d v="2013-01-10T00:00:00"/>
    <n v="48"/>
    <n v="59.66"/>
    <n v="59.75"/>
    <n v="43.05"/>
    <x v="9"/>
    <s v="08/01/2013"/>
    <x v="0"/>
    <n v="1"/>
    <n v="10"/>
    <s v="01-10"/>
    <n v="1"/>
    <n v="1"/>
    <x v="0"/>
    <x v="1"/>
  </r>
  <r>
    <d v="2013-01-11T00:00:00"/>
    <n v="44"/>
    <n v="57.24"/>
    <n v="57.41"/>
    <n v="43.27"/>
    <x v="10"/>
    <s v="08/01/2013"/>
    <x v="0"/>
    <n v="1"/>
    <n v="11"/>
    <s v="01-11"/>
    <n v="1"/>
    <n v="1"/>
    <x v="0"/>
    <x v="1"/>
  </r>
  <r>
    <d v="2013-01-12T00:00:00"/>
    <n v="48"/>
    <n v="58.01"/>
    <n v="58.23"/>
    <n v="45.19"/>
    <x v="11"/>
    <s v="08/01/2013"/>
    <x v="0"/>
    <n v="1"/>
    <n v="12"/>
    <s v="01-12"/>
    <n v="1"/>
    <n v="1"/>
    <x v="0"/>
    <x v="1"/>
  </r>
  <r>
    <d v="2013-01-13T00:00:00"/>
    <n v="40"/>
    <n v="59.17"/>
    <n v="59.55"/>
    <n v="48.76"/>
    <x v="12"/>
    <s v="08/01/2013"/>
    <x v="0"/>
    <n v="1"/>
    <n v="13"/>
    <s v="01-13"/>
    <n v="1"/>
    <n v="1"/>
    <x v="0"/>
    <x v="1"/>
  </r>
  <r>
    <d v="2013-01-14T00:00:00"/>
    <n v="39"/>
    <n v="59.46"/>
    <n v="61.23"/>
    <n v="56.49"/>
    <x v="13"/>
    <s v="08/01/2013"/>
    <x v="0"/>
    <n v="1"/>
    <n v="14"/>
    <s v="01-14"/>
    <n v="1"/>
    <n v="1"/>
    <x v="0"/>
    <x v="2"/>
  </r>
  <r>
    <d v="2013-01-15T00:00:00"/>
    <n v="54"/>
    <n v="60.86"/>
    <n v="60.98"/>
    <n v="45.63"/>
    <x v="14"/>
    <s v="15/01/2013"/>
    <x v="0"/>
    <n v="1"/>
    <n v="15"/>
    <s v="01-15"/>
    <n v="1"/>
    <n v="1"/>
    <x v="0"/>
    <x v="2"/>
  </r>
  <r>
    <d v="2013-01-16T00:00:00"/>
    <n v="50"/>
    <n v="61.24"/>
    <n v="62.7"/>
    <n v="57.25"/>
    <x v="15"/>
    <s v="15/01/2013"/>
    <x v="0"/>
    <n v="1"/>
    <n v="16"/>
    <s v="01-16"/>
    <n v="1"/>
    <n v="1"/>
    <x v="0"/>
    <x v="2"/>
  </r>
  <r>
    <d v="2013-01-17T00:00:00"/>
    <n v="48"/>
    <n v="62.05"/>
    <n v="62.42"/>
    <n v="51.54"/>
    <x v="16"/>
    <s v="15/01/2013"/>
    <x v="0"/>
    <n v="1"/>
    <n v="17"/>
    <s v="01-17"/>
    <n v="1"/>
    <n v="1"/>
    <x v="0"/>
    <x v="2"/>
  </r>
  <r>
    <d v="2013-01-18T00:00:00"/>
    <n v="63"/>
    <n v="60.51"/>
    <n v="61.42"/>
    <n v="54.17"/>
    <x v="17"/>
    <s v="15/01/2013"/>
    <x v="0"/>
    <n v="1"/>
    <n v="18"/>
    <s v="01-18"/>
    <n v="1"/>
    <n v="1"/>
    <x v="0"/>
    <x v="2"/>
  </r>
  <r>
    <d v="2013-01-19T00:00:00"/>
    <n v="35"/>
    <n v="56.86"/>
    <n v="57.24"/>
    <n v="46.43"/>
    <x v="18"/>
    <s v="15/01/2013"/>
    <x v="0"/>
    <n v="1"/>
    <n v="19"/>
    <s v="01-19"/>
    <n v="1"/>
    <n v="1"/>
    <x v="0"/>
    <x v="2"/>
  </r>
  <r>
    <d v="2013-01-20T00:00:00"/>
    <n v="31"/>
    <n v="59.9"/>
    <n v="60.09"/>
    <n v="46.24"/>
    <x v="19"/>
    <s v="15/01/2013"/>
    <x v="0"/>
    <n v="1"/>
    <n v="20"/>
    <s v="01-20"/>
    <n v="1"/>
    <n v="1"/>
    <x v="0"/>
    <x v="2"/>
  </r>
  <r>
    <d v="2013-01-21T00:00:00"/>
    <n v="35"/>
    <n v="59.49"/>
    <n v="60.73"/>
    <n v="54.66"/>
    <x v="20"/>
    <s v="15/01/2013"/>
    <x v="0"/>
    <n v="1"/>
    <n v="21"/>
    <s v="01-21"/>
    <n v="1"/>
    <n v="1"/>
    <x v="0"/>
    <x v="3"/>
  </r>
  <r>
    <d v="2013-01-22T00:00:00"/>
    <n v="37"/>
    <n v="59.4"/>
    <n v="59.89"/>
    <n v="50.2"/>
    <x v="21"/>
    <s v="22/01/2013"/>
    <x v="0"/>
    <n v="1"/>
    <n v="22"/>
    <s v="01-22"/>
    <n v="1"/>
    <n v="1"/>
    <x v="0"/>
    <x v="3"/>
  </r>
  <r>
    <d v="2013-01-23T00:00:00"/>
    <n v="52"/>
    <n v="59.56"/>
    <n v="59.87"/>
    <n v="48.26"/>
    <x v="22"/>
    <s v="22/01/2013"/>
    <x v="0"/>
    <n v="1"/>
    <n v="23"/>
    <s v="01-23"/>
    <n v="1"/>
    <n v="1"/>
    <x v="0"/>
    <x v="3"/>
  </r>
  <r>
    <d v="2013-01-24T00:00:00"/>
    <n v="54"/>
    <n v="60.25"/>
    <n v="61.51"/>
    <n v="55.53"/>
    <x v="23"/>
    <s v="22/01/2013"/>
    <x v="0"/>
    <n v="1"/>
    <n v="24"/>
    <s v="01-24"/>
    <n v="1"/>
    <n v="1"/>
    <x v="0"/>
    <x v="3"/>
  </r>
  <r>
    <d v="2013-01-25T00:00:00"/>
    <n v="52"/>
    <n v="60.28"/>
    <n v="60.57"/>
    <n v="48.55"/>
    <x v="24"/>
    <s v="22/01/2013"/>
    <x v="0"/>
    <n v="1"/>
    <n v="25"/>
    <s v="01-25"/>
    <n v="1"/>
    <n v="1"/>
    <x v="0"/>
    <x v="3"/>
  </r>
  <r>
    <d v="2013-01-26T00:00:00"/>
    <n v="24"/>
    <n v="56.32"/>
    <n v="57.3"/>
    <n v="50.35"/>
    <x v="25"/>
    <s v="22/01/2013"/>
    <x v="0"/>
    <n v="1"/>
    <n v="26"/>
    <s v="01-26"/>
    <n v="1"/>
    <n v="1"/>
    <x v="0"/>
    <x v="3"/>
  </r>
  <r>
    <d v="2013-01-27T00:00:00"/>
    <n v="43"/>
    <n v="59.58"/>
    <n v="59.81"/>
    <n v="46.96"/>
    <x v="26"/>
    <s v="22/01/2013"/>
    <x v="0"/>
    <n v="1"/>
    <n v="27"/>
    <s v="01-27"/>
    <n v="1"/>
    <n v="1"/>
    <x v="0"/>
    <x v="3"/>
  </r>
  <r>
    <d v="2013-01-28T00:00:00"/>
    <n v="39"/>
    <n v="60.02"/>
    <n v="60.5"/>
    <n v="50.7"/>
    <x v="27"/>
    <s v="22/01/2013"/>
    <x v="0"/>
    <n v="1"/>
    <n v="28"/>
    <s v="01-28"/>
    <n v="1"/>
    <n v="1"/>
    <x v="0"/>
    <x v="4"/>
  </r>
  <r>
    <d v="2013-01-29T00:00:00"/>
    <n v="37"/>
    <n v="59.29"/>
    <n v="59.46"/>
    <n v="45.29"/>
    <x v="28"/>
    <s v="29/01/2013"/>
    <x v="0"/>
    <n v="1"/>
    <n v="29"/>
    <s v="01-29"/>
    <n v="1"/>
    <n v="1"/>
    <x v="0"/>
    <x v="4"/>
  </r>
  <r>
    <d v="2013-01-30T00:00:00"/>
    <n v="65"/>
    <n v="61.65"/>
    <n v="61.76"/>
    <n v="45.49"/>
    <x v="29"/>
    <s v="29/01/2013"/>
    <x v="0"/>
    <n v="1"/>
    <n v="30"/>
    <s v="01-30"/>
    <n v="1"/>
    <n v="1"/>
    <x v="0"/>
    <x v="4"/>
  </r>
  <r>
    <d v="2013-01-31T00:00:00"/>
    <n v="67"/>
    <n v="60.07"/>
    <n v="60.35"/>
    <n v="48.3"/>
    <x v="30"/>
    <s v="29/01/2013"/>
    <x v="0"/>
    <n v="1"/>
    <n v="31"/>
    <s v="01-31"/>
    <n v="1"/>
    <n v="1"/>
    <x v="0"/>
    <x v="4"/>
  </r>
  <r>
    <d v="2013-02-01T00:00:00"/>
    <n v="74"/>
    <n v="58.39"/>
    <n v="58.47"/>
    <n v="41.28"/>
    <x v="31"/>
    <s v="29/01/2013"/>
    <x v="0"/>
    <n v="2"/>
    <n v="1"/>
    <s v="02-01"/>
    <n v="1"/>
    <n v="1"/>
    <x v="0"/>
    <x v="4"/>
  </r>
  <r>
    <d v="2013-02-02T00:00:00"/>
    <n v="41"/>
    <n v="55.89"/>
    <n v="58.23"/>
    <n v="54.43"/>
    <x v="11"/>
    <s v="29/01/2013"/>
    <x v="0"/>
    <n v="2"/>
    <n v="2"/>
    <s v="02-02"/>
    <n v="1"/>
    <n v="1"/>
    <x v="0"/>
    <x v="4"/>
  </r>
  <r>
    <d v="2013-02-03T00:00:00"/>
    <n v="50"/>
    <n v="60.34"/>
    <n v="60.93"/>
    <n v="51.96"/>
    <x v="32"/>
    <s v="29/01/2013"/>
    <x v="0"/>
    <n v="2"/>
    <n v="3"/>
    <s v="02-03"/>
    <n v="1"/>
    <n v="1"/>
    <x v="0"/>
    <x v="4"/>
  </r>
  <r>
    <d v="2013-02-04T00:00:00"/>
    <n v="52"/>
    <n v="60.25"/>
    <n v="60.38"/>
    <n v="45.1"/>
    <x v="33"/>
    <s v="29/01/2013"/>
    <x v="0"/>
    <n v="2"/>
    <n v="4"/>
    <s v="02-04"/>
    <n v="1"/>
    <n v="1"/>
    <x v="0"/>
    <x v="5"/>
  </r>
  <r>
    <d v="2013-02-05T00:00:00"/>
    <n v="47"/>
    <n v="62.81"/>
    <n v="63.86"/>
    <n v="57.21"/>
    <x v="34"/>
    <s v="05/02/2013"/>
    <x v="0"/>
    <n v="2"/>
    <n v="5"/>
    <s v="02-05"/>
    <n v="1"/>
    <n v="1"/>
    <x v="0"/>
    <x v="5"/>
  </r>
  <r>
    <d v="2013-02-06T00:00:00"/>
    <n v="47"/>
    <n v="58.3"/>
    <n v="59.64"/>
    <n v="53.86"/>
    <x v="35"/>
    <s v="05/02/2013"/>
    <x v="0"/>
    <n v="2"/>
    <n v="6"/>
    <s v="02-06"/>
    <n v="1"/>
    <n v="1"/>
    <x v="0"/>
    <x v="5"/>
  </r>
  <r>
    <d v="2013-02-07T00:00:00"/>
    <n v="52"/>
    <n v="59.66"/>
    <n v="62"/>
    <n v="58.18"/>
    <x v="36"/>
    <s v="05/02/2013"/>
    <x v="0"/>
    <n v="2"/>
    <n v="7"/>
    <s v="02-07"/>
    <n v="1"/>
    <n v="1"/>
    <x v="0"/>
    <x v="5"/>
  </r>
  <r>
    <d v="2013-02-08T00:00:00"/>
    <n v="50"/>
    <n v="60.87"/>
    <n v="62.39"/>
    <n v="57.12"/>
    <x v="37"/>
    <s v="05/02/2013"/>
    <x v="0"/>
    <n v="2"/>
    <n v="8"/>
    <s v="02-08"/>
    <n v="1"/>
    <n v="1"/>
    <x v="0"/>
    <x v="5"/>
  </r>
  <r>
    <d v="2013-02-09T00:00:00"/>
    <n v="32"/>
    <n v="56.32"/>
    <n v="58.72"/>
    <n v="55"/>
    <x v="38"/>
    <s v="05/02/2013"/>
    <x v="0"/>
    <n v="2"/>
    <n v="9"/>
    <s v="02-09"/>
    <n v="1"/>
    <n v="1"/>
    <x v="0"/>
    <x v="5"/>
  </r>
  <r>
    <d v="2013-02-10T00:00:00"/>
    <n v="54"/>
    <n v="59.45"/>
    <n v="59.67"/>
    <n v="46.59"/>
    <x v="39"/>
    <s v="05/02/2013"/>
    <x v="0"/>
    <n v="2"/>
    <n v="10"/>
    <s v="02-10"/>
    <n v="1"/>
    <n v="1"/>
    <x v="0"/>
    <x v="5"/>
  </r>
  <r>
    <d v="2013-02-11T00:00:00"/>
    <n v="50"/>
    <n v="57.27"/>
    <n v="58.41"/>
    <n v="52.04"/>
    <x v="40"/>
    <s v="05/02/2013"/>
    <x v="0"/>
    <n v="2"/>
    <n v="11"/>
    <s v="02-11"/>
    <n v="1"/>
    <n v="1"/>
    <x v="0"/>
    <x v="6"/>
  </r>
  <r>
    <d v="2013-02-12T00:00:00"/>
    <n v="48"/>
    <n v="60.94"/>
    <n v="62.13"/>
    <n v="55.94"/>
    <x v="41"/>
    <s v="12/02/2013"/>
    <x v="0"/>
    <n v="2"/>
    <n v="12"/>
    <s v="02-12"/>
    <n v="1"/>
    <n v="1"/>
    <x v="0"/>
    <x v="6"/>
  </r>
  <r>
    <d v="2013-02-13T00:00:00"/>
    <n v="59"/>
    <n v="61.31"/>
    <n v="61.76"/>
    <n v="51.68"/>
    <x v="29"/>
    <s v="12/02/2013"/>
    <x v="0"/>
    <n v="2"/>
    <n v="13"/>
    <s v="02-13"/>
    <n v="1"/>
    <n v="1"/>
    <x v="0"/>
    <x v="6"/>
  </r>
  <r>
    <d v="2013-02-14T00:00:00"/>
    <n v="55"/>
    <n v="60.41"/>
    <n v="60.86"/>
    <n v="50.81"/>
    <x v="42"/>
    <s v="12/02/2013"/>
    <x v="0"/>
    <n v="2"/>
    <n v="14"/>
    <s v="02-14"/>
    <n v="1"/>
    <n v="1"/>
    <x v="0"/>
    <x v="6"/>
  </r>
  <r>
    <d v="2013-02-15T00:00:00"/>
    <n v="39"/>
    <n v="58.92"/>
    <n v="59.49"/>
    <n v="50.43"/>
    <x v="43"/>
    <s v="12/02/2013"/>
    <x v="0"/>
    <n v="2"/>
    <n v="15"/>
    <s v="02-15"/>
    <n v="1"/>
    <n v="1"/>
    <x v="0"/>
    <x v="6"/>
  </r>
  <r>
    <d v="2013-02-16T00:00:00"/>
    <n v="25"/>
    <n v="56.66"/>
    <n v="57.65"/>
    <n v="50.74"/>
    <x v="44"/>
    <s v="12/02/2013"/>
    <x v="0"/>
    <n v="2"/>
    <n v="16"/>
    <s v="02-16"/>
    <n v="1"/>
    <n v="1"/>
    <x v="0"/>
    <x v="6"/>
  </r>
  <r>
    <d v="2013-02-17T00:00:00"/>
    <n v="52"/>
    <n v="62.13"/>
    <n v="62.29"/>
    <n v="48.02"/>
    <x v="45"/>
    <s v="12/02/2013"/>
    <x v="0"/>
    <n v="2"/>
    <n v="17"/>
    <s v="02-17"/>
    <n v="1"/>
    <n v="1"/>
    <x v="0"/>
    <x v="6"/>
  </r>
  <r>
    <d v="2013-02-18T00:00:00"/>
    <n v="47"/>
    <n v="60.33"/>
    <n v="60.67"/>
    <n v="49.46"/>
    <x v="46"/>
    <s v="12/02/2013"/>
    <x v="0"/>
    <n v="2"/>
    <n v="18"/>
    <s v="02-18"/>
    <n v="1"/>
    <n v="1"/>
    <x v="0"/>
    <x v="7"/>
  </r>
  <r>
    <d v="2013-02-19T00:00:00"/>
    <n v="44"/>
    <n v="58.54"/>
    <n v="58.82"/>
    <n v="46.77"/>
    <x v="47"/>
    <s v="19/02/2013"/>
    <x v="0"/>
    <n v="2"/>
    <n v="19"/>
    <s v="02-19"/>
    <n v="1"/>
    <n v="1"/>
    <x v="0"/>
    <x v="7"/>
  </r>
  <r>
    <d v="2013-02-20T00:00:00"/>
    <n v="53"/>
    <n v="58.25"/>
    <n v="58.76"/>
    <n v="49.15"/>
    <x v="48"/>
    <s v="19/02/2013"/>
    <x v="0"/>
    <n v="2"/>
    <n v="20"/>
    <s v="02-20"/>
    <n v="1"/>
    <n v="1"/>
    <x v="0"/>
    <x v="7"/>
  </r>
  <r>
    <d v="2013-02-21T00:00:00"/>
    <n v="43"/>
    <n v="57.5"/>
    <n v="58.13"/>
    <n v="49.39"/>
    <x v="49"/>
    <s v="19/02/2013"/>
    <x v="0"/>
    <n v="2"/>
    <n v="21"/>
    <s v="02-21"/>
    <n v="1"/>
    <n v="1"/>
    <x v="0"/>
    <x v="7"/>
  </r>
  <r>
    <d v="2013-02-22T00:00:00"/>
    <n v="48"/>
    <n v="61.66"/>
    <n v="61.79"/>
    <n v="46.51"/>
    <x v="50"/>
    <s v="19/02/2013"/>
    <x v="0"/>
    <n v="2"/>
    <n v="22"/>
    <s v="02-22"/>
    <n v="1"/>
    <n v="1"/>
    <x v="0"/>
    <x v="7"/>
  </r>
  <r>
    <d v="2013-02-23T00:00:00"/>
    <n v="27"/>
    <n v="55.52"/>
    <n v="55.58"/>
    <n v="36.51"/>
    <x v="51"/>
    <s v="19/02/2013"/>
    <x v="0"/>
    <n v="2"/>
    <n v="23"/>
    <s v="02-23"/>
    <n v="1"/>
    <n v="1"/>
    <x v="0"/>
    <x v="7"/>
  </r>
  <r>
    <d v="2013-02-24T00:00:00"/>
    <n v="54"/>
    <n v="59.15"/>
    <n v="59.62"/>
    <n v="49.75"/>
    <x v="52"/>
    <s v="19/02/2013"/>
    <x v="0"/>
    <n v="2"/>
    <n v="24"/>
    <s v="02-24"/>
    <n v="1"/>
    <n v="1"/>
    <x v="0"/>
    <x v="7"/>
  </r>
  <r>
    <d v="2013-02-25T00:00:00"/>
    <n v="68"/>
    <n v="59.01"/>
    <n v="59.21"/>
    <n v="45.7"/>
    <x v="53"/>
    <s v="19/02/2013"/>
    <x v="0"/>
    <n v="2"/>
    <n v="25"/>
    <s v="02-25"/>
    <n v="1"/>
    <n v="1"/>
    <x v="0"/>
    <x v="8"/>
  </r>
  <r>
    <d v="2013-02-26T00:00:00"/>
    <n v="48"/>
    <n v="59.06"/>
    <n v="59.42"/>
    <n v="48.45"/>
    <x v="54"/>
    <s v="26/02/2013"/>
    <x v="0"/>
    <n v="2"/>
    <n v="26"/>
    <s v="02-26"/>
    <n v="1"/>
    <n v="1"/>
    <x v="0"/>
    <x v="8"/>
  </r>
  <r>
    <d v="2013-02-27T00:00:00"/>
    <n v="56"/>
    <n v="60.05"/>
    <n v="60.32"/>
    <n v="48.09"/>
    <x v="55"/>
    <s v="26/02/2013"/>
    <x v="0"/>
    <n v="2"/>
    <n v="27"/>
    <s v="02-27"/>
    <n v="1"/>
    <n v="1"/>
    <x v="0"/>
    <x v="8"/>
  </r>
  <r>
    <d v="2013-02-28T00:00:00"/>
    <n v="65"/>
    <n v="60.23"/>
    <n v="60.55"/>
    <n v="49.03"/>
    <x v="56"/>
    <s v="26/02/2013"/>
    <x v="0"/>
    <n v="2"/>
    <n v="28"/>
    <s v="02-28"/>
    <n v="1"/>
    <n v="1"/>
    <x v="0"/>
    <x v="8"/>
  </r>
  <r>
    <d v="2013-03-01T00:00:00"/>
    <n v="62"/>
    <n v="59.97"/>
    <n v="60.07"/>
    <n v="43.85"/>
    <x v="57"/>
    <s v="26/02/2013"/>
    <x v="0"/>
    <n v="3"/>
    <n v="1"/>
    <s v="03-01"/>
    <n v="1"/>
    <n v="1"/>
    <x v="0"/>
    <x v="8"/>
  </r>
  <r>
    <d v="2013-03-02T00:00:00"/>
    <n v="47"/>
    <n v="59.91"/>
    <n v="59.99"/>
    <n v="42.84"/>
    <x v="58"/>
    <s v="26/02/2013"/>
    <x v="0"/>
    <n v="3"/>
    <n v="2"/>
    <s v="03-02"/>
    <n v="1"/>
    <n v="1"/>
    <x v="0"/>
    <x v="8"/>
  </r>
  <r>
    <d v="2013-03-03T00:00:00"/>
    <n v="60"/>
    <n v="69.930000000000007"/>
    <n v="69.95"/>
    <n v="46.07"/>
    <x v="59"/>
    <s v="26/02/2013"/>
    <x v="0"/>
    <n v="3"/>
    <n v="3"/>
    <s v="03-03"/>
    <n v="1"/>
    <n v="1"/>
    <x v="0"/>
    <x v="8"/>
  </r>
  <r>
    <d v="2013-03-04T00:00:00"/>
    <n v="58"/>
    <n v="58.27"/>
    <n v="58.5"/>
    <n v="45.59"/>
    <x v="60"/>
    <s v="26/02/2013"/>
    <x v="0"/>
    <n v="3"/>
    <n v="4"/>
    <s v="03-04"/>
    <n v="1"/>
    <n v="1"/>
    <x v="0"/>
    <x v="9"/>
  </r>
  <r>
    <d v="2013-03-05T00:00:00"/>
    <n v="72"/>
    <n v="59.68"/>
    <n v="59.85"/>
    <n v="45.7"/>
    <x v="61"/>
    <s v="05/03/2013"/>
    <x v="0"/>
    <n v="3"/>
    <n v="5"/>
    <s v="03-05"/>
    <n v="1"/>
    <n v="1"/>
    <x v="0"/>
    <x v="9"/>
  </r>
  <r>
    <d v="2013-03-06T00:00:00"/>
    <n v="74"/>
    <n v="60.35"/>
    <n v="60.69"/>
    <n v="49.46"/>
    <x v="62"/>
    <s v="05/03/2013"/>
    <x v="0"/>
    <n v="3"/>
    <n v="6"/>
    <s v="03-06"/>
    <n v="1"/>
    <n v="1"/>
    <x v="0"/>
    <x v="9"/>
  </r>
  <r>
    <d v="2013-03-07T00:00:00"/>
    <n v="67"/>
    <n v="61.91"/>
    <n v="62.04"/>
    <n v="46.87"/>
    <x v="63"/>
    <s v="05/03/2013"/>
    <x v="0"/>
    <n v="3"/>
    <n v="7"/>
    <s v="03-07"/>
    <n v="1"/>
    <n v="1"/>
    <x v="0"/>
    <x v="9"/>
  </r>
  <r>
    <d v="2013-03-08T00:00:00"/>
    <n v="55"/>
    <n v="59.98"/>
    <n v="60.17"/>
    <n v="46.56"/>
    <x v="64"/>
    <s v="05/03/2013"/>
    <x v="0"/>
    <n v="3"/>
    <n v="8"/>
    <s v="03-08"/>
    <n v="1"/>
    <n v="1"/>
    <x v="0"/>
    <x v="9"/>
  </r>
  <r>
    <d v="2013-03-09T00:00:00"/>
    <n v="43"/>
    <n v="59.4"/>
    <n v="59.61"/>
    <n v="46.2"/>
    <x v="65"/>
    <s v="05/03/2013"/>
    <x v="0"/>
    <n v="3"/>
    <n v="9"/>
    <s v="03-09"/>
    <n v="1"/>
    <n v="1"/>
    <x v="0"/>
    <x v="9"/>
  </r>
  <r>
    <d v="2013-03-10T00:00:00"/>
    <n v="66"/>
    <n v="62.84"/>
    <n v="63.02"/>
    <n v="49.11"/>
    <x v="66"/>
    <s v="05/03/2013"/>
    <x v="0"/>
    <n v="3"/>
    <n v="10"/>
    <s v="03-10"/>
    <n v="1"/>
    <n v="1"/>
    <x v="0"/>
    <x v="9"/>
  </r>
  <r>
    <d v="2013-03-11T00:00:00"/>
    <n v="59"/>
    <n v="61.58"/>
    <n v="61.64"/>
    <n v="43.34"/>
    <x v="67"/>
    <s v="05/03/2013"/>
    <x v="0"/>
    <n v="3"/>
    <n v="11"/>
    <s v="03-11"/>
    <n v="1"/>
    <n v="1"/>
    <x v="0"/>
    <x v="10"/>
  </r>
  <r>
    <d v="2013-03-12T00:00:00"/>
    <n v="51"/>
    <n v="60.2"/>
    <n v="60.82"/>
    <n v="52.04"/>
    <x v="2"/>
    <s v="12/03/2013"/>
    <x v="0"/>
    <n v="3"/>
    <n v="12"/>
    <s v="03-12"/>
    <n v="1"/>
    <n v="1"/>
    <x v="0"/>
    <x v="10"/>
  </r>
  <r>
    <d v="2013-03-13T00:00:00"/>
    <n v="55"/>
    <n v="62.3"/>
    <n v="62.51"/>
    <n v="49.4"/>
    <x v="68"/>
    <s v="12/03/2013"/>
    <x v="0"/>
    <n v="3"/>
    <n v="13"/>
    <s v="03-13"/>
    <n v="1"/>
    <n v="1"/>
    <x v="0"/>
    <x v="10"/>
  </r>
  <r>
    <d v="2013-03-14T00:00:00"/>
    <n v="67"/>
    <n v="61.13"/>
    <n v="61.38"/>
    <n v="48.79"/>
    <x v="69"/>
    <s v="12/03/2013"/>
    <x v="0"/>
    <n v="3"/>
    <n v="14"/>
    <s v="03-14"/>
    <n v="1"/>
    <n v="1"/>
    <x v="0"/>
    <x v="10"/>
  </r>
  <r>
    <d v="2013-03-15T00:00:00"/>
    <n v="60"/>
    <n v="59.6"/>
    <n v="60.02"/>
    <n v="49.65"/>
    <x v="70"/>
    <s v="12/03/2013"/>
    <x v="0"/>
    <n v="3"/>
    <n v="15"/>
    <s v="03-15"/>
    <n v="1"/>
    <n v="1"/>
    <x v="0"/>
    <x v="10"/>
  </r>
  <r>
    <d v="2013-03-16T00:00:00"/>
    <n v="49"/>
    <n v="58.16"/>
    <n v="58.47"/>
    <n v="46.87"/>
    <x v="31"/>
    <s v="12/03/2013"/>
    <x v="0"/>
    <n v="3"/>
    <n v="16"/>
    <s v="03-16"/>
    <n v="1"/>
    <n v="1"/>
    <x v="0"/>
    <x v="10"/>
  </r>
  <r>
    <d v="2013-03-17T00:00:00"/>
    <n v="58"/>
    <n v="61"/>
    <n v="61.02"/>
    <n v="37.799999999999997"/>
    <x v="71"/>
    <s v="12/03/2013"/>
    <x v="0"/>
    <n v="3"/>
    <n v="17"/>
    <s v="03-17"/>
    <n v="1"/>
    <n v="1"/>
    <x v="0"/>
    <x v="10"/>
  </r>
  <r>
    <d v="2013-03-18T00:00:00"/>
    <n v="151"/>
    <n v="63.4"/>
    <n v="63.71"/>
    <n v="52.08"/>
    <x v="72"/>
    <s v="12/03/2013"/>
    <x v="0"/>
    <n v="3"/>
    <n v="18"/>
    <s v="03-18"/>
    <n v="1"/>
    <n v="1"/>
    <x v="0"/>
    <x v="11"/>
  </r>
  <r>
    <d v="2013-03-19T00:00:00"/>
    <n v="56"/>
    <n v="59.51"/>
    <n v="60.03"/>
    <n v="50.58"/>
    <x v="73"/>
    <s v="19/03/2013"/>
    <x v="0"/>
    <n v="3"/>
    <n v="19"/>
    <s v="03-19"/>
    <n v="1"/>
    <n v="1"/>
    <x v="0"/>
    <x v="11"/>
  </r>
  <r>
    <d v="2013-03-20T00:00:00"/>
    <n v="57"/>
    <n v="60.26"/>
    <n v="60.64"/>
    <n v="49.79"/>
    <x v="74"/>
    <s v="19/03/2013"/>
    <x v="0"/>
    <n v="3"/>
    <n v="20"/>
    <s v="03-20"/>
    <n v="1"/>
    <n v="1"/>
    <x v="0"/>
    <x v="11"/>
  </r>
  <r>
    <d v="2013-03-21T00:00:00"/>
    <n v="55"/>
    <n v="58.77"/>
    <n v="60.37"/>
    <n v="55.24"/>
    <x v="75"/>
    <s v="19/03/2013"/>
    <x v="0"/>
    <n v="3"/>
    <n v="21"/>
    <s v="03-21"/>
    <n v="1"/>
    <n v="1"/>
    <x v="0"/>
    <x v="11"/>
  </r>
  <r>
    <d v="2013-03-22T00:00:00"/>
    <n v="49"/>
    <n v="60.16"/>
    <n v="60.26"/>
    <n v="43.76"/>
    <x v="76"/>
    <s v="19/03/2013"/>
    <x v="0"/>
    <n v="3"/>
    <n v="22"/>
    <s v="03-22"/>
    <n v="1"/>
    <n v="1"/>
    <x v="0"/>
    <x v="11"/>
  </r>
  <r>
    <d v="2013-03-23T00:00:00"/>
    <n v="38"/>
    <n v="59.16"/>
    <n v="59.35"/>
    <n v="45.64"/>
    <x v="77"/>
    <s v="19/03/2013"/>
    <x v="0"/>
    <n v="3"/>
    <n v="23"/>
    <s v="03-23"/>
    <n v="1"/>
    <n v="1"/>
    <x v="0"/>
    <x v="11"/>
  </r>
  <r>
    <d v="2013-03-24T00:00:00"/>
    <n v="49"/>
    <n v="59"/>
    <n v="59.24"/>
    <n v="46.64"/>
    <x v="78"/>
    <s v="19/03/2013"/>
    <x v="0"/>
    <n v="3"/>
    <n v="24"/>
    <s v="03-24"/>
    <n v="1"/>
    <n v="1"/>
    <x v="0"/>
    <x v="11"/>
  </r>
  <r>
    <d v="2013-03-25T00:00:00"/>
    <n v="46"/>
    <n v="59.53"/>
    <n v="60.11"/>
    <n v="51.07"/>
    <x v="79"/>
    <s v="19/03/2013"/>
    <x v="0"/>
    <n v="3"/>
    <n v="25"/>
    <s v="03-25"/>
    <n v="1"/>
    <n v="1"/>
    <x v="0"/>
    <x v="12"/>
  </r>
  <r>
    <d v="2013-03-26T00:00:00"/>
    <n v="46"/>
    <n v="60.15"/>
    <n v="60.32"/>
    <n v="46.25"/>
    <x v="55"/>
    <s v="26/03/2013"/>
    <x v="0"/>
    <n v="3"/>
    <n v="26"/>
    <s v="03-26"/>
    <n v="1"/>
    <n v="1"/>
    <x v="0"/>
    <x v="12"/>
  </r>
  <r>
    <d v="2013-03-27T00:00:00"/>
    <n v="54"/>
    <n v="61.1"/>
    <n v="61.33"/>
    <n v="48.32"/>
    <x v="80"/>
    <s v="26/03/2013"/>
    <x v="0"/>
    <n v="3"/>
    <n v="27"/>
    <s v="03-27"/>
    <n v="1"/>
    <n v="1"/>
    <x v="0"/>
    <x v="12"/>
  </r>
  <r>
    <d v="2013-03-28T00:00:00"/>
    <n v="62"/>
    <n v="61.74"/>
    <n v="61.83"/>
    <n v="44.94"/>
    <x v="81"/>
    <s v="26/03/2013"/>
    <x v="0"/>
    <n v="3"/>
    <n v="28"/>
    <s v="03-28"/>
    <n v="1"/>
    <n v="1"/>
    <x v="0"/>
    <x v="12"/>
  </r>
  <r>
    <d v="2013-03-29T00:00:00"/>
    <n v="23"/>
    <n v="60.1"/>
    <n v="61.84"/>
    <n v="57.03"/>
    <x v="82"/>
    <s v="26/03/2013"/>
    <x v="0"/>
    <n v="3"/>
    <n v="29"/>
    <s v="03-29"/>
    <n v="1"/>
    <n v="1"/>
    <x v="0"/>
    <x v="12"/>
  </r>
  <r>
    <d v="2013-03-30T00:00:00"/>
    <n v="36"/>
    <n v="58.25"/>
    <n v="59.61"/>
    <n v="53.9"/>
    <x v="65"/>
    <s v="26/03/2013"/>
    <x v="0"/>
    <n v="3"/>
    <n v="30"/>
    <s v="03-30"/>
    <n v="1"/>
    <n v="1"/>
    <x v="0"/>
    <x v="12"/>
  </r>
  <r>
    <d v="2013-03-31T00:00:00"/>
    <n v="46"/>
    <n v="62.05"/>
    <n v="62.13"/>
    <n v="44.47"/>
    <x v="41"/>
    <s v="26/03/2013"/>
    <x v="0"/>
    <n v="3"/>
    <n v="31"/>
    <s v="03-31"/>
    <n v="1"/>
    <n v="1"/>
    <x v="0"/>
    <x v="12"/>
  </r>
  <r>
    <d v="2013-04-01T00:00:00"/>
    <n v="60"/>
    <n v="61.19"/>
    <n v="61.23"/>
    <n v="40.03"/>
    <x v="13"/>
    <s v="26/03/2013"/>
    <x v="0"/>
    <n v="4"/>
    <n v="1"/>
    <s v="04-01"/>
    <n v="1"/>
    <n v="1"/>
    <x v="0"/>
    <x v="13"/>
  </r>
  <r>
    <d v="2013-04-02T00:00:00"/>
    <n v="61"/>
    <n v="61.14"/>
    <n v="61.33"/>
    <n v="47.48"/>
    <x v="80"/>
    <s v="02/04/2013"/>
    <x v="0"/>
    <n v="4"/>
    <n v="2"/>
    <s v="04-02"/>
    <n v="1"/>
    <n v="1"/>
    <x v="0"/>
    <x v="13"/>
  </r>
  <r>
    <d v="2013-04-03T00:00:00"/>
    <n v="68"/>
    <n v="61.26"/>
    <n v="61.41"/>
    <n v="46.79"/>
    <x v="83"/>
    <s v="02/04/2013"/>
    <x v="0"/>
    <n v="4"/>
    <n v="3"/>
    <s v="04-03"/>
    <n v="1"/>
    <n v="1"/>
    <x v="0"/>
    <x v="13"/>
  </r>
  <r>
    <d v="2013-04-04T00:00:00"/>
    <n v="73"/>
    <n v="61.31"/>
    <n v="61.45"/>
    <n v="46.51"/>
    <x v="84"/>
    <s v="02/04/2013"/>
    <x v="0"/>
    <n v="4"/>
    <n v="4"/>
    <s v="04-04"/>
    <n v="1"/>
    <n v="1"/>
    <x v="0"/>
    <x v="13"/>
  </r>
  <r>
    <d v="2013-04-05T00:00:00"/>
    <n v="39"/>
    <n v="58.43"/>
    <n v="62.61"/>
    <n v="60.51"/>
    <x v="85"/>
    <s v="02/04/2013"/>
    <x v="0"/>
    <n v="4"/>
    <n v="5"/>
    <s v="04-05"/>
    <n v="1"/>
    <n v="0"/>
    <x v="0"/>
    <x v="13"/>
  </r>
  <r>
    <d v="2013-04-06T00:00:00"/>
    <n v="61"/>
    <n v="61.56"/>
    <n v="61.81"/>
    <n v="49.34"/>
    <x v="86"/>
    <s v="02/04/2013"/>
    <x v="0"/>
    <n v="4"/>
    <n v="6"/>
    <s v="04-06"/>
    <n v="1"/>
    <n v="1"/>
    <x v="0"/>
    <x v="13"/>
  </r>
  <r>
    <d v="2013-04-07T00:00:00"/>
    <n v="54"/>
    <n v="61.74"/>
    <n v="61.74"/>
    <n v="33.54"/>
    <x v="87"/>
    <s v="02/04/2013"/>
    <x v="0"/>
    <n v="4"/>
    <n v="7"/>
    <s v="04-07"/>
    <n v="0"/>
    <n v="1"/>
    <x v="0"/>
    <x v="13"/>
  </r>
  <r>
    <d v="2013-04-08T00:00:00"/>
    <n v="64"/>
    <n v="60.38"/>
    <n v="60.63"/>
    <n v="48.08"/>
    <x v="88"/>
    <s v="02/04/2013"/>
    <x v="0"/>
    <n v="4"/>
    <n v="8"/>
    <s v="04-08"/>
    <n v="1"/>
    <n v="1"/>
    <x v="0"/>
    <x v="14"/>
  </r>
  <r>
    <d v="2013-04-09T00:00:00"/>
    <m/>
    <m/>
    <m/>
    <m/>
    <x v="89"/>
    <s v="09/04/2013"/>
    <x v="0"/>
    <n v="4"/>
    <n v="9"/>
    <s v="04-09"/>
    <s v="Null"/>
    <s v="Null"/>
    <x v="0"/>
    <x v="14"/>
  </r>
  <r>
    <d v="2013-04-10T00:00:00"/>
    <n v="64"/>
    <n v="60.69"/>
    <n v="60.96"/>
    <n v="48.8"/>
    <x v="90"/>
    <s v="09/04/2013"/>
    <x v="0"/>
    <n v="4"/>
    <n v="10"/>
    <s v="04-10"/>
    <n v="1"/>
    <n v="1"/>
    <x v="0"/>
    <x v="14"/>
  </r>
  <r>
    <d v="2013-04-11T00:00:00"/>
    <n v="68"/>
    <n v="61.16"/>
    <n v="61.36"/>
    <n v="47.76"/>
    <x v="91"/>
    <s v="09/04/2013"/>
    <x v="0"/>
    <n v="4"/>
    <n v="11"/>
    <s v="04-11"/>
    <n v="1"/>
    <n v="1"/>
    <x v="0"/>
    <x v="14"/>
  </r>
  <r>
    <d v="2013-04-12T00:00:00"/>
    <n v="79"/>
    <n v="61.38"/>
    <n v="61.89"/>
    <n v="52.31"/>
    <x v="92"/>
    <s v="09/04/2013"/>
    <x v="0"/>
    <n v="4"/>
    <n v="12"/>
    <s v="04-12"/>
    <n v="1"/>
    <n v="1"/>
    <x v="0"/>
    <x v="14"/>
  </r>
  <r>
    <d v="2013-04-13T00:00:00"/>
    <n v="47"/>
    <n v="61.51"/>
    <n v="61.62"/>
    <n v="45.31"/>
    <x v="93"/>
    <s v="09/04/2013"/>
    <x v="0"/>
    <n v="4"/>
    <n v="13"/>
    <s v="04-13"/>
    <n v="1"/>
    <n v="1"/>
    <x v="0"/>
    <x v="14"/>
  </r>
  <r>
    <d v="2013-04-14T00:00:00"/>
    <n v="69"/>
    <n v="62.09"/>
    <n v="62.22"/>
    <n v="46.83"/>
    <x v="94"/>
    <s v="09/04/2013"/>
    <x v="0"/>
    <n v="4"/>
    <n v="14"/>
    <s v="04-14"/>
    <n v="1"/>
    <n v="1"/>
    <x v="0"/>
    <x v="14"/>
  </r>
  <r>
    <d v="2013-04-15T00:00:00"/>
    <n v="65"/>
    <n v="59.13"/>
    <n v="59.28"/>
    <n v="44.47"/>
    <x v="95"/>
    <s v="09/04/2013"/>
    <x v="0"/>
    <n v="4"/>
    <n v="15"/>
    <s v="04-15"/>
    <n v="1"/>
    <n v="1"/>
    <x v="0"/>
    <x v="15"/>
  </r>
  <r>
    <d v="2013-04-16T00:00:00"/>
    <n v="67"/>
    <n v="60.33"/>
    <n v="60.45"/>
    <n v="44.67"/>
    <x v="96"/>
    <s v="16/04/2013"/>
    <x v="0"/>
    <n v="4"/>
    <n v="16"/>
    <s v="04-16"/>
    <n v="1"/>
    <n v="1"/>
    <x v="0"/>
    <x v="15"/>
  </r>
  <r>
    <d v="2013-04-17T00:00:00"/>
    <n v="61"/>
    <n v="59.07"/>
    <n v="59.33"/>
    <n v="46.99"/>
    <x v="97"/>
    <s v="16/04/2013"/>
    <x v="0"/>
    <n v="4"/>
    <n v="17"/>
    <s v="04-17"/>
    <n v="1"/>
    <n v="1"/>
    <x v="0"/>
    <x v="15"/>
  </r>
  <r>
    <d v="2013-04-18T00:00:00"/>
    <n v="67"/>
    <n v="60.64"/>
    <n v="60.68"/>
    <n v="40.46"/>
    <x v="98"/>
    <s v="16/04/2013"/>
    <x v="0"/>
    <n v="4"/>
    <n v="18"/>
    <s v="04-18"/>
    <n v="1"/>
    <n v="1"/>
    <x v="0"/>
    <x v="15"/>
  </r>
  <r>
    <d v="2013-04-19T00:00:00"/>
    <n v="74"/>
    <n v="60.5"/>
    <n v="60.79"/>
    <n v="48.81"/>
    <x v="99"/>
    <s v="16/04/2013"/>
    <x v="0"/>
    <n v="4"/>
    <n v="19"/>
    <s v="04-19"/>
    <n v="1"/>
    <n v="1"/>
    <x v="0"/>
    <x v="15"/>
  </r>
  <r>
    <d v="2013-04-20T00:00:00"/>
    <n v="56"/>
    <n v="60.19"/>
    <n v="60.54"/>
    <n v="49.46"/>
    <x v="100"/>
    <s v="16/04/2013"/>
    <x v="0"/>
    <n v="4"/>
    <n v="20"/>
    <s v="04-20"/>
    <n v="1"/>
    <n v="1"/>
    <x v="0"/>
    <x v="15"/>
  </r>
  <r>
    <d v="2013-04-21T00:00:00"/>
    <n v="62"/>
    <n v="61.08"/>
    <n v="61.25"/>
    <n v="47.11"/>
    <x v="101"/>
    <s v="16/04/2013"/>
    <x v="0"/>
    <n v="4"/>
    <n v="21"/>
    <s v="04-21"/>
    <n v="1"/>
    <n v="1"/>
    <x v="0"/>
    <x v="15"/>
  </r>
  <r>
    <d v="2013-04-22T00:00:00"/>
    <n v="51"/>
    <n v="60.7"/>
    <n v="61.12"/>
    <n v="50.72"/>
    <x v="102"/>
    <s v="16/04/2013"/>
    <x v="0"/>
    <n v="4"/>
    <n v="22"/>
    <s v="04-22"/>
    <n v="1"/>
    <n v="1"/>
    <x v="0"/>
    <x v="16"/>
  </r>
  <r>
    <d v="2013-04-23T00:00:00"/>
    <n v="60"/>
    <n v="60.78"/>
    <n v="61.01"/>
    <n v="48.13"/>
    <x v="103"/>
    <s v="23/04/2013"/>
    <x v="0"/>
    <n v="4"/>
    <n v="23"/>
    <s v="04-23"/>
    <n v="1"/>
    <n v="1"/>
    <x v="0"/>
    <x v="16"/>
  </r>
  <r>
    <d v="2013-04-24T00:00:00"/>
    <n v="58"/>
    <n v="60.86"/>
    <n v="61.9"/>
    <n v="55.19"/>
    <x v="104"/>
    <s v="23/04/2013"/>
    <x v="0"/>
    <n v="4"/>
    <n v="24"/>
    <s v="04-24"/>
    <n v="1"/>
    <n v="1"/>
    <x v="0"/>
    <x v="16"/>
  </r>
  <r>
    <d v="2013-04-25T00:00:00"/>
    <n v="70"/>
    <n v="60.98"/>
    <n v="61.01"/>
    <n v="38.479999999999997"/>
    <x v="103"/>
    <s v="23/04/2013"/>
    <x v="0"/>
    <n v="4"/>
    <n v="25"/>
    <s v="04-25"/>
    <n v="1"/>
    <n v="1"/>
    <x v="0"/>
    <x v="16"/>
  </r>
  <r>
    <d v="2013-04-26T00:00:00"/>
    <n v="48"/>
    <n v="59.31"/>
    <n v="59.94"/>
    <n v="51.26"/>
    <x v="7"/>
    <s v="23/04/2013"/>
    <x v="0"/>
    <n v="4"/>
    <n v="26"/>
    <s v="04-26"/>
    <n v="1"/>
    <n v="1"/>
    <x v="0"/>
    <x v="16"/>
  </r>
  <r>
    <d v="2013-04-27T00:00:00"/>
    <n v="56"/>
    <n v="60.17"/>
    <n v="60.51"/>
    <n v="49.28"/>
    <x v="105"/>
    <s v="23/04/2013"/>
    <x v="0"/>
    <n v="4"/>
    <n v="27"/>
    <s v="04-27"/>
    <n v="1"/>
    <n v="1"/>
    <x v="0"/>
    <x v="16"/>
  </r>
  <r>
    <d v="2013-04-28T00:00:00"/>
    <n v="55"/>
    <n v="60.5"/>
    <n v="60.52"/>
    <n v="38.57"/>
    <x v="106"/>
    <s v="23/04/2013"/>
    <x v="0"/>
    <n v="4"/>
    <n v="28"/>
    <s v="04-28"/>
    <n v="1"/>
    <n v="1"/>
    <x v="0"/>
    <x v="16"/>
  </r>
  <r>
    <d v="2013-04-29T00:00:00"/>
    <n v="71"/>
    <n v="61.79"/>
    <n v="61.83"/>
    <n v="41.81"/>
    <x v="81"/>
    <s v="23/04/2013"/>
    <x v="0"/>
    <n v="4"/>
    <n v="29"/>
    <s v="04-29"/>
    <n v="1"/>
    <n v="1"/>
    <x v="0"/>
    <x v="17"/>
  </r>
  <r>
    <d v="2013-04-30T00:00:00"/>
    <n v="53"/>
    <n v="58.57"/>
    <n v="59.36"/>
    <n v="51.55"/>
    <x v="107"/>
    <s v="30/04/2013"/>
    <x v="0"/>
    <n v="4"/>
    <n v="30"/>
    <s v="04-30"/>
    <n v="1"/>
    <n v="1"/>
    <x v="0"/>
    <x v="17"/>
  </r>
  <r>
    <d v="2013-05-01T00:00:00"/>
    <n v="44"/>
    <n v="57.4"/>
    <n v="57.42"/>
    <n v="33.44"/>
    <x v="108"/>
    <s v="30/04/2013"/>
    <x v="0"/>
    <n v="5"/>
    <n v="1"/>
    <s v="05-01"/>
    <n v="1"/>
    <n v="1"/>
    <x v="1"/>
    <x v="17"/>
  </r>
  <r>
    <d v="2013-05-02T00:00:00"/>
    <n v="59"/>
    <n v="60.6"/>
    <n v="60.81"/>
    <n v="47.42"/>
    <x v="109"/>
    <s v="30/04/2013"/>
    <x v="0"/>
    <n v="5"/>
    <n v="2"/>
    <s v="05-02"/>
    <n v="1"/>
    <n v="1"/>
    <x v="1"/>
    <x v="17"/>
  </r>
  <r>
    <d v="2013-05-03T00:00:00"/>
    <n v="74"/>
    <n v="62.25"/>
    <n v="63.24"/>
    <n v="56.35"/>
    <x v="110"/>
    <s v="30/04/2013"/>
    <x v="0"/>
    <n v="5"/>
    <n v="3"/>
    <s v="05-03"/>
    <n v="1"/>
    <n v="1"/>
    <x v="1"/>
    <x v="17"/>
  </r>
  <r>
    <d v="2013-05-04T00:00:00"/>
    <n v="43"/>
    <n v="59.4"/>
    <n v="59.68"/>
    <n v="47.55"/>
    <x v="111"/>
    <s v="30/04/2013"/>
    <x v="0"/>
    <n v="5"/>
    <n v="4"/>
    <s v="05-04"/>
    <n v="1"/>
    <n v="1"/>
    <x v="1"/>
    <x v="17"/>
  </r>
  <r>
    <d v="2013-05-05T00:00:00"/>
    <n v="63"/>
    <n v="61.88"/>
    <n v="63.34"/>
    <n v="57.9"/>
    <x v="112"/>
    <s v="30/04/2013"/>
    <x v="0"/>
    <n v="5"/>
    <n v="5"/>
    <s v="05-05"/>
    <n v="1"/>
    <n v="1"/>
    <x v="1"/>
    <x v="17"/>
  </r>
  <r>
    <d v="2013-05-06T00:00:00"/>
    <n v="53"/>
    <n v="61"/>
    <n v="61"/>
    <n v="48"/>
    <x v="113"/>
    <s v="30/04/2013"/>
    <x v="0"/>
    <n v="5"/>
    <n v="6"/>
    <s v="05-06"/>
    <n v="0"/>
    <n v="1"/>
    <x v="1"/>
    <x v="18"/>
  </r>
  <r>
    <d v="2013-05-07T00:00:00"/>
    <n v="65"/>
    <n v="59.69"/>
    <n v="61.22"/>
    <n v="55.96"/>
    <x v="114"/>
    <s v="07/05/2013"/>
    <x v="0"/>
    <n v="5"/>
    <n v="7"/>
    <s v="05-07"/>
    <n v="1"/>
    <n v="1"/>
    <x v="1"/>
    <x v="18"/>
  </r>
  <r>
    <d v="2013-05-08T00:00:00"/>
    <n v="56"/>
    <n v="60.11"/>
    <n v="61.05"/>
    <n v="53.94"/>
    <x v="115"/>
    <s v="07/05/2013"/>
    <x v="0"/>
    <n v="5"/>
    <n v="8"/>
    <s v="05-08"/>
    <n v="1"/>
    <n v="1"/>
    <x v="1"/>
    <x v="18"/>
  </r>
  <r>
    <d v="2013-05-09T00:00:00"/>
    <n v="64"/>
    <n v="60.42"/>
    <n v="60.9"/>
    <n v="51.09"/>
    <x v="116"/>
    <s v="07/05/2013"/>
    <x v="0"/>
    <n v="5"/>
    <n v="9"/>
    <s v="05-09"/>
    <n v="1"/>
    <n v="1"/>
    <x v="1"/>
    <x v="18"/>
  </r>
  <r>
    <d v="2013-05-10T00:00:00"/>
    <n v="58"/>
    <n v="61.85"/>
    <n v="61.88"/>
    <n v="40.520000000000003"/>
    <x v="117"/>
    <s v="07/05/2013"/>
    <x v="0"/>
    <n v="5"/>
    <n v="10"/>
    <s v="05-10"/>
    <n v="1"/>
    <n v="1"/>
    <x v="1"/>
    <x v="18"/>
  </r>
  <r>
    <d v="2013-05-11T00:00:00"/>
    <n v="53"/>
    <n v="61.79"/>
    <n v="62.65"/>
    <n v="55.21"/>
    <x v="118"/>
    <s v="07/05/2013"/>
    <x v="0"/>
    <n v="5"/>
    <n v="11"/>
    <s v="05-11"/>
    <n v="1"/>
    <n v="1"/>
    <x v="1"/>
    <x v="18"/>
  </r>
  <r>
    <d v="2013-05-12T00:00:00"/>
    <n v="62"/>
    <n v="61.69"/>
    <n v="62.66"/>
    <n v="55.68"/>
    <x v="119"/>
    <s v="07/05/2013"/>
    <x v="0"/>
    <n v="5"/>
    <n v="12"/>
    <s v="05-12"/>
    <n v="1"/>
    <n v="1"/>
    <x v="1"/>
    <x v="18"/>
  </r>
  <r>
    <d v="2013-05-13T00:00:00"/>
    <n v="71"/>
    <n v="61.68"/>
    <n v="62.07"/>
    <n v="51.42"/>
    <x v="120"/>
    <s v="07/05/2013"/>
    <x v="0"/>
    <n v="5"/>
    <n v="13"/>
    <s v="05-13"/>
    <n v="1"/>
    <n v="1"/>
    <x v="1"/>
    <x v="19"/>
  </r>
  <r>
    <d v="2013-05-14T00:00:00"/>
    <n v="70"/>
    <n v="60.08"/>
    <n v="60.17"/>
    <n v="43.05"/>
    <x v="64"/>
    <s v="14/05/2013"/>
    <x v="0"/>
    <n v="5"/>
    <n v="14"/>
    <s v="05-14"/>
    <n v="1"/>
    <n v="1"/>
    <x v="1"/>
    <x v="19"/>
  </r>
  <r>
    <d v="2013-05-15T00:00:00"/>
    <n v="58"/>
    <n v="59.25"/>
    <n v="59.87"/>
    <n v="51.07"/>
    <x v="22"/>
    <s v="14/05/2013"/>
    <x v="0"/>
    <n v="5"/>
    <n v="15"/>
    <s v="05-15"/>
    <n v="1"/>
    <n v="1"/>
    <x v="1"/>
    <x v="19"/>
  </r>
  <r>
    <d v="2013-05-16T00:00:00"/>
    <n v="76"/>
    <n v="59.7"/>
    <n v="59.99"/>
    <n v="48.05"/>
    <x v="58"/>
    <s v="14/05/2013"/>
    <x v="0"/>
    <n v="5"/>
    <n v="16"/>
    <s v="05-16"/>
    <n v="1"/>
    <n v="1"/>
    <x v="1"/>
    <x v="19"/>
  </r>
  <r>
    <d v="2013-05-17T00:00:00"/>
    <n v="60"/>
    <n v="60.43"/>
    <n v="60.66"/>
    <n v="47.8"/>
    <x v="121"/>
    <s v="14/05/2013"/>
    <x v="0"/>
    <n v="5"/>
    <n v="17"/>
    <s v="05-17"/>
    <n v="1"/>
    <n v="1"/>
    <x v="1"/>
    <x v="19"/>
  </r>
  <r>
    <d v="2013-05-18T00:00:00"/>
    <n v="58"/>
    <n v="59.41"/>
    <n v="59.63"/>
    <n v="46.61"/>
    <x v="122"/>
    <s v="14/05/2013"/>
    <x v="0"/>
    <n v="5"/>
    <n v="18"/>
    <s v="05-18"/>
    <n v="1"/>
    <n v="1"/>
    <x v="1"/>
    <x v="19"/>
  </r>
  <r>
    <d v="2013-05-19T00:00:00"/>
    <n v="60"/>
    <n v="60.75"/>
    <n v="60.91"/>
    <n v="46.55"/>
    <x v="123"/>
    <s v="14/05/2013"/>
    <x v="0"/>
    <n v="5"/>
    <n v="19"/>
    <s v="05-19"/>
    <n v="1"/>
    <n v="1"/>
    <x v="1"/>
    <x v="19"/>
  </r>
  <r>
    <d v="2013-05-20T00:00:00"/>
    <n v="49"/>
    <n v="60.47"/>
    <n v="60.76"/>
    <n v="49.01"/>
    <x v="124"/>
    <s v="14/05/2013"/>
    <x v="0"/>
    <n v="5"/>
    <n v="20"/>
    <s v="05-20"/>
    <n v="1"/>
    <n v="1"/>
    <x v="1"/>
    <x v="20"/>
  </r>
  <r>
    <d v="2013-05-21T00:00:00"/>
    <n v="62"/>
    <n v="59.34"/>
    <n v="59.53"/>
    <n v="46.01"/>
    <x v="125"/>
    <s v="21/05/2013"/>
    <x v="0"/>
    <n v="5"/>
    <n v="21"/>
    <s v="05-21"/>
    <n v="1"/>
    <n v="1"/>
    <x v="1"/>
    <x v="20"/>
  </r>
  <r>
    <d v="2013-05-22T00:00:00"/>
    <n v="68"/>
    <n v="60.83"/>
    <n v="61.05"/>
    <n v="48.04"/>
    <x v="115"/>
    <s v="21/05/2013"/>
    <x v="0"/>
    <n v="5"/>
    <n v="22"/>
    <s v="05-22"/>
    <n v="1"/>
    <n v="1"/>
    <x v="1"/>
    <x v="20"/>
  </r>
  <r>
    <d v="2013-05-23T00:00:00"/>
    <n v="64"/>
    <n v="60.56"/>
    <n v="60.64"/>
    <n v="43.25"/>
    <x v="74"/>
    <s v="21/05/2013"/>
    <x v="0"/>
    <n v="5"/>
    <n v="23"/>
    <s v="05-23"/>
    <n v="1"/>
    <n v="1"/>
    <x v="1"/>
    <x v="20"/>
  </r>
  <r>
    <d v="2013-05-24T00:00:00"/>
    <n v="74"/>
    <n v="60.5"/>
    <n v="62.15"/>
    <n v="57.16"/>
    <x v="126"/>
    <s v="21/05/2013"/>
    <x v="0"/>
    <n v="5"/>
    <n v="24"/>
    <s v="05-24"/>
    <n v="1"/>
    <n v="1"/>
    <x v="1"/>
    <x v="20"/>
  </r>
  <r>
    <d v="2013-05-25T00:00:00"/>
    <n v="69"/>
    <n v="61.63"/>
    <n v="61.81"/>
    <n v="48.05"/>
    <x v="86"/>
    <s v="21/05/2013"/>
    <x v="0"/>
    <n v="5"/>
    <n v="25"/>
    <s v="05-25"/>
    <n v="1"/>
    <n v="1"/>
    <x v="1"/>
    <x v="20"/>
  </r>
  <r>
    <d v="2013-05-26T00:00:00"/>
    <n v="53"/>
    <n v="62.13"/>
    <n v="62.32"/>
    <n v="48.74"/>
    <x v="127"/>
    <s v="21/05/2013"/>
    <x v="0"/>
    <n v="5"/>
    <n v="26"/>
    <s v="05-26"/>
    <n v="1"/>
    <n v="1"/>
    <x v="1"/>
    <x v="20"/>
  </r>
  <r>
    <d v="2013-05-27T00:00:00"/>
    <n v="76"/>
    <n v="61.54"/>
    <n v="61.63"/>
    <n v="45.15"/>
    <x v="128"/>
    <s v="21/05/2013"/>
    <x v="0"/>
    <n v="5"/>
    <n v="27"/>
    <s v="05-27"/>
    <n v="1"/>
    <n v="1"/>
    <x v="1"/>
    <x v="21"/>
  </r>
  <r>
    <d v="2013-05-28T00:00:00"/>
    <n v="80"/>
    <n v="61.8"/>
    <n v="61.81"/>
    <n v="36.25"/>
    <x v="86"/>
    <s v="28/05/2013"/>
    <x v="0"/>
    <n v="5"/>
    <n v="28"/>
    <s v="05-28"/>
    <n v="1"/>
    <n v="1"/>
    <x v="1"/>
    <x v="21"/>
  </r>
  <r>
    <d v="2013-05-29T00:00:00"/>
    <n v="90"/>
    <n v="62.36"/>
    <n v="62.43"/>
    <n v="44.08"/>
    <x v="129"/>
    <s v="28/05/2013"/>
    <x v="0"/>
    <n v="5"/>
    <n v="29"/>
    <s v="05-29"/>
    <n v="1"/>
    <n v="1"/>
    <x v="1"/>
    <x v="21"/>
  </r>
  <r>
    <d v="2013-05-30T00:00:00"/>
    <n v="66"/>
    <n v="61.35"/>
    <n v="61.91"/>
    <n v="52.78"/>
    <x v="130"/>
    <s v="28/05/2013"/>
    <x v="0"/>
    <n v="5"/>
    <n v="30"/>
    <s v="05-30"/>
    <n v="1"/>
    <n v="1"/>
    <x v="1"/>
    <x v="21"/>
  </r>
  <r>
    <d v="2013-05-31T00:00:00"/>
    <n v="67"/>
    <n v="61.32"/>
    <n v="61.38"/>
    <n v="42.73"/>
    <x v="69"/>
    <s v="28/05/2013"/>
    <x v="0"/>
    <n v="5"/>
    <n v="31"/>
    <s v="05-31"/>
    <n v="1"/>
    <n v="1"/>
    <x v="1"/>
    <x v="21"/>
  </r>
  <r>
    <d v="2013-06-01T00:00:00"/>
    <n v="67"/>
    <n v="61.36"/>
    <n v="61.98"/>
    <n v="53.29"/>
    <x v="131"/>
    <s v="28/05/2013"/>
    <x v="0"/>
    <n v="6"/>
    <n v="1"/>
    <s v="06-01"/>
    <n v="1"/>
    <n v="1"/>
    <x v="1"/>
    <x v="21"/>
  </r>
  <r>
    <d v="2013-06-02T00:00:00"/>
    <n v="58"/>
    <n v="61.2"/>
    <n v="61.69"/>
    <n v="52.05"/>
    <x v="132"/>
    <s v="28/05/2013"/>
    <x v="0"/>
    <n v="6"/>
    <n v="2"/>
    <s v="06-02"/>
    <n v="1"/>
    <n v="1"/>
    <x v="1"/>
    <x v="21"/>
  </r>
  <r>
    <d v="2013-06-03T00:00:00"/>
    <n v="63"/>
    <n v="59.68"/>
    <n v="61.03"/>
    <n v="55.3"/>
    <x v="133"/>
    <s v="28/05/2013"/>
    <x v="0"/>
    <n v="6"/>
    <n v="3"/>
    <s v="06-03"/>
    <n v="1"/>
    <n v="1"/>
    <x v="1"/>
    <x v="22"/>
  </r>
  <r>
    <d v="2013-06-04T00:00:00"/>
    <n v="74"/>
    <n v="61.71"/>
    <n v="61.82"/>
    <n v="45.71"/>
    <x v="134"/>
    <s v="04/06/2013"/>
    <x v="0"/>
    <n v="6"/>
    <n v="4"/>
    <s v="06-04"/>
    <n v="1"/>
    <n v="1"/>
    <x v="1"/>
    <x v="22"/>
  </r>
  <r>
    <d v="2013-06-05T00:00:00"/>
    <n v="56"/>
    <n v="59.2"/>
    <n v="59.41"/>
    <n v="46.11"/>
    <x v="135"/>
    <s v="04/06/2013"/>
    <x v="0"/>
    <n v="6"/>
    <n v="5"/>
    <s v="06-05"/>
    <n v="1"/>
    <n v="1"/>
    <x v="1"/>
    <x v="22"/>
  </r>
  <r>
    <d v="2013-06-06T00:00:00"/>
    <n v="67"/>
    <n v="60.88"/>
    <n v="60.94"/>
    <n v="42.43"/>
    <x v="136"/>
    <s v="04/06/2013"/>
    <x v="0"/>
    <n v="6"/>
    <n v="6"/>
    <s v="06-06"/>
    <n v="1"/>
    <n v="1"/>
    <x v="1"/>
    <x v="22"/>
  </r>
  <r>
    <d v="2013-06-07T00:00:00"/>
    <n v="80"/>
    <n v="63.07"/>
    <n v="63.87"/>
    <n v="56.13"/>
    <x v="137"/>
    <s v="04/06/2013"/>
    <x v="0"/>
    <n v="6"/>
    <n v="7"/>
    <s v="06-07"/>
    <n v="1"/>
    <n v="1"/>
    <x v="1"/>
    <x v="22"/>
  </r>
  <r>
    <d v="2013-06-08T00:00:00"/>
    <n v="53"/>
    <n v="60.27"/>
    <n v="60.42"/>
    <n v="45.85"/>
    <x v="138"/>
    <s v="04/06/2013"/>
    <x v="0"/>
    <n v="6"/>
    <n v="8"/>
    <s v="06-08"/>
    <n v="1"/>
    <n v="1"/>
    <x v="1"/>
    <x v="22"/>
  </r>
  <r>
    <d v="2013-06-09T00:00:00"/>
    <n v="73"/>
    <n v="62"/>
    <n v="62"/>
    <n v="44"/>
    <x v="36"/>
    <s v="04/06/2013"/>
    <x v="0"/>
    <n v="6"/>
    <n v="9"/>
    <s v="06-09"/>
    <n v="0"/>
    <n v="1"/>
    <x v="1"/>
    <x v="22"/>
  </r>
  <r>
    <d v="2013-06-10T00:00:00"/>
    <n v="73"/>
    <n v="62.23"/>
    <n v="62.38"/>
    <n v="47.66"/>
    <x v="139"/>
    <s v="04/06/2013"/>
    <x v="0"/>
    <n v="6"/>
    <n v="10"/>
    <s v="06-10"/>
    <n v="1"/>
    <n v="1"/>
    <x v="1"/>
    <x v="23"/>
  </r>
  <r>
    <d v="2013-06-11T00:00:00"/>
    <n v="54"/>
    <n v="60.19"/>
    <n v="60.88"/>
    <n v="52.53"/>
    <x v="140"/>
    <s v="11/06/2013"/>
    <x v="0"/>
    <n v="6"/>
    <n v="11"/>
    <s v="06-11"/>
    <n v="1"/>
    <n v="1"/>
    <x v="1"/>
    <x v="23"/>
  </r>
  <r>
    <d v="2013-06-12T00:00:00"/>
    <n v="60"/>
    <n v="59.97"/>
    <n v="60.24"/>
    <n v="48.04"/>
    <x v="141"/>
    <s v="11/06/2013"/>
    <x v="0"/>
    <n v="6"/>
    <n v="12"/>
    <s v="06-12"/>
    <n v="1"/>
    <n v="1"/>
    <x v="1"/>
    <x v="23"/>
  </r>
  <r>
    <d v="2013-06-13T00:00:00"/>
    <n v="83"/>
    <n v="61.49"/>
    <n v="61.54"/>
    <n v="41.78"/>
    <x v="142"/>
    <s v="11/06/2013"/>
    <x v="0"/>
    <n v="6"/>
    <n v="13"/>
    <s v="06-13"/>
    <n v="1"/>
    <n v="1"/>
    <x v="1"/>
    <x v="23"/>
  </r>
  <r>
    <d v="2013-06-14T00:00:00"/>
    <n v="89"/>
    <n v="61.59"/>
    <n v="61.68"/>
    <n v="44.96"/>
    <x v="143"/>
    <s v="11/06/2013"/>
    <x v="0"/>
    <n v="6"/>
    <n v="14"/>
    <s v="06-14"/>
    <n v="1"/>
    <n v="1"/>
    <x v="1"/>
    <x v="23"/>
  </r>
  <r>
    <d v="2013-06-15T00:00:00"/>
    <n v="66"/>
    <n v="61.23"/>
    <n v="61.56"/>
    <n v="50.31"/>
    <x v="144"/>
    <s v="11/06/2013"/>
    <x v="0"/>
    <n v="6"/>
    <n v="15"/>
    <s v="06-15"/>
    <n v="1"/>
    <n v="1"/>
    <x v="1"/>
    <x v="23"/>
  </r>
  <r>
    <d v="2013-06-16T00:00:00"/>
    <n v="55"/>
    <n v="60.3"/>
    <n v="60.38"/>
    <n v="42.55"/>
    <x v="33"/>
    <s v="11/06/2013"/>
    <x v="0"/>
    <n v="6"/>
    <n v="16"/>
    <s v="06-16"/>
    <n v="1"/>
    <n v="1"/>
    <x v="1"/>
    <x v="23"/>
  </r>
  <r>
    <d v="2013-06-17T00:00:00"/>
    <n v="63"/>
    <n v="60.14"/>
    <n v="60.67"/>
    <n v="51.23"/>
    <x v="46"/>
    <s v="11/06/2013"/>
    <x v="0"/>
    <n v="6"/>
    <n v="17"/>
    <s v="06-17"/>
    <n v="1"/>
    <n v="1"/>
    <x v="1"/>
    <x v="24"/>
  </r>
  <r>
    <d v="2013-06-18T00:00:00"/>
    <n v="64"/>
    <n v="60.09"/>
    <n v="60.25"/>
    <n v="45.58"/>
    <x v="145"/>
    <s v="18/06/2013"/>
    <x v="0"/>
    <n v="6"/>
    <n v="18"/>
    <s v="06-18"/>
    <n v="1"/>
    <n v="1"/>
    <x v="1"/>
    <x v="24"/>
  </r>
  <r>
    <d v="2013-06-19T00:00:00"/>
    <n v="71"/>
    <n v="60.35"/>
    <n v="61.03"/>
    <n v="52.65"/>
    <x v="133"/>
    <s v="18/06/2013"/>
    <x v="0"/>
    <n v="6"/>
    <n v="19"/>
    <s v="06-19"/>
    <n v="1"/>
    <n v="1"/>
    <x v="1"/>
    <x v="24"/>
  </r>
  <r>
    <d v="2013-06-20T00:00:00"/>
    <n v="72"/>
    <n v="60.42"/>
    <n v="60.45"/>
    <n v="38.57"/>
    <x v="96"/>
    <s v="18/06/2013"/>
    <x v="0"/>
    <n v="6"/>
    <n v="20"/>
    <s v="06-20"/>
    <n v="1"/>
    <n v="1"/>
    <x v="1"/>
    <x v="24"/>
  </r>
  <r>
    <d v="2013-06-21T00:00:00"/>
    <n v="78"/>
    <n v="61.29"/>
    <n v="61.34"/>
    <n v="42.11"/>
    <x v="146"/>
    <s v="18/06/2013"/>
    <x v="0"/>
    <n v="6"/>
    <n v="21"/>
    <s v="06-21"/>
    <n v="1"/>
    <n v="1"/>
    <x v="1"/>
    <x v="24"/>
  </r>
  <r>
    <d v="2013-06-22T00:00:00"/>
    <n v="61"/>
    <n v="61.51"/>
    <n v="61.83"/>
    <n v="50.3"/>
    <x v="81"/>
    <s v="18/06/2013"/>
    <x v="0"/>
    <n v="6"/>
    <n v="22"/>
    <s v="06-22"/>
    <n v="1"/>
    <n v="1"/>
    <x v="1"/>
    <x v="24"/>
  </r>
  <r>
    <d v="2013-06-23T00:00:00"/>
    <n v="71"/>
    <n v="62.08"/>
    <n v="62.31"/>
    <n v="49.59"/>
    <x v="147"/>
    <s v="18/06/2013"/>
    <x v="0"/>
    <n v="6"/>
    <n v="23"/>
    <s v="06-23"/>
    <n v="1"/>
    <n v="1"/>
    <x v="1"/>
    <x v="24"/>
  </r>
  <r>
    <d v="2013-06-24T00:00:00"/>
    <n v="86"/>
    <n v="62.76"/>
    <n v="63.23"/>
    <n v="53.32"/>
    <x v="148"/>
    <s v="18/06/2013"/>
    <x v="0"/>
    <n v="6"/>
    <n v="24"/>
    <s v="06-24"/>
    <n v="1"/>
    <n v="1"/>
    <x v="1"/>
    <x v="25"/>
  </r>
  <r>
    <d v="2013-06-25T00:00:00"/>
    <n v="66"/>
    <n v="60.45"/>
    <n v="61.1"/>
    <n v="52.55"/>
    <x v="149"/>
    <s v="25/06/2013"/>
    <x v="0"/>
    <n v="6"/>
    <n v="25"/>
    <s v="06-25"/>
    <n v="1"/>
    <n v="1"/>
    <x v="1"/>
    <x v="25"/>
  </r>
  <r>
    <d v="2013-06-26T00:00:00"/>
    <n v="72"/>
    <n v="60.9"/>
    <n v="62.44"/>
    <n v="57.19"/>
    <x v="150"/>
    <s v="25/06/2013"/>
    <x v="0"/>
    <n v="6"/>
    <n v="26"/>
    <s v="06-26"/>
    <n v="1"/>
    <n v="1"/>
    <x v="1"/>
    <x v="25"/>
  </r>
  <r>
    <d v="2013-06-27T00:00:00"/>
    <n v="89"/>
    <n v="63.08"/>
    <n v="63.65"/>
    <n v="54.57"/>
    <x v="151"/>
    <s v="25/06/2013"/>
    <x v="0"/>
    <n v="6"/>
    <n v="27"/>
    <s v="06-27"/>
    <n v="1"/>
    <n v="1"/>
    <x v="1"/>
    <x v="25"/>
  </r>
  <r>
    <d v="2013-06-28T00:00:00"/>
    <n v="64"/>
    <n v="62.34"/>
    <n v="62.94"/>
    <n v="54.05"/>
    <x v="152"/>
    <s v="25/06/2013"/>
    <x v="0"/>
    <n v="6"/>
    <n v="28"/>
    <s v="06-28"/>
    <n v="1"/>
    <n v="1"/>
    <x v="1"/>
    <x v="25"/>
  </r>
  <r>
    <d v="2013-06-29T00:00:00"/>
    <n v="66"/>
    <n v="60.81"/>
    <n v="61.17"/>
    <n v="50.18"/>
    <x v="153"/>
    <s v="25/06/2013"/>
    <x v="0"/>
    <n v="6"/>
    <n v="29"/>
    <s v="06-29"/>
    <n v="1"/>
    <n v="1"/>
    <x v="1"/>
    <x v="25"/>
  </r>
  <r>
    <d v="2013-06-30T00:00:00"/>
    <n v="65"/>
    <n v="61.12"/>
    <n v="61.27"/>
    <n v="46.71"/>
    <x v="154"/>
    <s v="25/06/2013"/>
    <x v="0"/>
    <n v="6"/>
    <n v="30"/>
    <s v="06-30"/>
    <n v="1"/>
    <n v="1"/>
    <x v="1"/>
    <x v="25"/>
  </r>
  <r>
    <d v="2013-07-01T00:00:00"/>
    <n v="76"/>
    <n v="61.69"/>
    <n v="61.79"/>
    <n v="45.01"/>
    <x v="50"/>
    <s v="25/06/2013"/>
    <x v="0"/>
    <n v="7"/>
    <n v="1"/>
    <s v="07-01"/>
    <n v="1"/>
    <n v="1"/>
    <x v="1"/>
    <x v="26"/>
  </r>
  <r>
    <d v="2013-07-02T00:00:00"/>
    <n v="63"/>
    <n v="61.01"/>
    <n v="61.13"/>
    <n v="45.43"/>
    <x v="155"/>
    <s v="02/07/2013"/>
    <x v="0"/>
    <n v="7"/>
    <n v="2"/>
    <s v="07-02"/>
    <n v="1"/>
    <n v="1"/>
    <x v="1"/>
    <x v="26"/>
  </r>
  <r>
    <d v="2013-07-03T00:00:00"/>
    <n v="54"/>
    <n v="60.37"/>
    <n v="60.84"/>
    <n v="50.99"/>
    <x v="156"/>
    <s v="02/07/2013"/>
    <x v="0"/>
    <n v="7"/>
    <n v="3"/>
    <s v="07-03"/>
    <n v="1"/>
    <n v="1"/>
    <x v="1"/>
    <x v="26"/>
  </r>
  <r>
    <d v="2013-07-04T00:00:00"/>
    <n v="75"/>
    <n v="62.23"/>
    <n v="62.4"/>
    <n v="48.13"/>
    <x v="157"/>
    <s v="02/07/2013"/>
    <x v="0"/>
    <n v="7"/>
    <n v="4"/>
    <s v="07-04"/>
    <n v="1"/>
    <n v="1"/>
    <x v="1"/>
    <x v="26"/>
  </r>
  <r>
    <d v="2013-07-05T00:00:00"/>
    <n v="72"/>
    <n v="61.55"/>
    <n v="61.61"/>
    <n v="43.02"/>
    <x v="158"/>
    <s v="02/07/2013"/>
    <x v="0"/>
    <n v="7"/>
    <n v="5"/>
    <s v="07-05"/>
    <n v="1"/>
    <n v="1"/>
    <x v="1"/>
    <x v="26"/>
  </r>
  <r>
    <d v="2013-07-06T00:00:00"/>
    <n v="79"/>
    <n v="61.64"/>
    <n v="61.91"/>
    <n v="49.66"/>
    <x v="130"/>
    <s v="02/07/2013"/>
    <x v="0"/>
    <n v="7"/>
    <n v="6"/>
    <s v="07-06"/>
    <n v="1"/>
    <n v="1"/>
    <x v="1"/>
    <x v="26"/>
  </r>
  <r>
    <d v="2013-07-07T00:00:00"/>
    <n v="68"/>
    <n v="61.93"/>
    <n v="61.99"/>
    <n v="43.27"/>
    <x v="159"/>
    <s v="02/07/2013"/>
    <x v="0"/>
    <n v="7"/>
    <n v="7"/>
    <s v="07-07"/>
    <n v="1"/>
    <n v="1"/>
    <x v="1"/>
    <x v="26"/>
  </r>
  <r>
    <d v="2013-07-08T00:00:00"/>
    <n v="77"/>
    <n v="61.2"/>
    <n v="61.35"/>
    <n v="46.65"/>
    <x v="160"/>
    <s v="02/07/2013"/>
    <x v="0"/>
    <n v="7"/>
    <n v="8"/>
    <s v="07-08"/>
    <n v="1"/>
    <n v="1"/>
    <x v="1"/>
    <x v="27"/>
  </r>
  <r>
    <d v="2013-07-09T00:00:00"/>
    <n v="62"/>
    <n v="60.39"/>
    <n v="60.45"/>
    <n v="42.27"/>
    <x v="96"/>
    <s v="09/07/2013"/>
    <x v="0"/>
    <n v="7"/>
    <n v="9"/>
    <s v="07-09"/>
    <n v="1"/>
    <n v="1"/>
    <x v="1"/>
    <x v="27"/>
  </r>
  <r>
    <d v="2013-07-10T00:00:00"/>
    <n v="69"/>
    <n v="61.27"/>
    <n v="61.38"/>
    <n v="45.52"/>
    <x v="69"/>
    <s v="09/07/2013"/>
    <x v="0"/>
    <n v="7"/>
    <n v="10"/>
    <s v="07-10"/>
    <n v="1"/>
    <n v="1"/>
    <x v="1"/>
    <x v="27"/>
  </r>
  <r>
    <d v="2013-07-11T00:00:00"/>
    <n v="73"/>
    <n v="61.68"/>
    <n v="61.85"/>
    <n v="47.55"/>
    <x v="161"/>
    <s v="09/07/2013"/>
    <x v="0"/>
    <n v="7"/>
    <n v="11"/>
    <s v="07-11"/>
    <n v="1"/>
    <n v="1"/>
    <x v="1"/>
    <x v="27"/>
  </r>
  <r>
    <d v="2013-07-12T00:00:00"/>
    <n v="76"/>
    <n v="61.33"/>
    <n v="61.37"/>
    <n v="40.97"/>
    <x v="162"/>
    <s v="09/07/2013"/>
    <x v="0"/>
    <n v="7"/>
    <n v="12"/>
    <s v="07-12"/>
    <n v="1"/>
    <n v="1"/>
    <x v="1"/>
    <x v="27"/>
  </r>
  <r>
    <d v="2013-07-13T00:00:00"/>
    <n v="76"/>
    <n v="61.61"/>
    <n v="61.85"/>
    <n v="49.3"/>
    <x v="161"/>
    <s v="09/07/2013"/>
    <x v="0"/>
    <n v="7"/>
    <n v="13"/>
    <s v="07-13"/>
    <n v="1"/>
    <n v="1"/>
    <x v="1"/>
    <x v="27"/>
  </r>
  <r>
    <d v="2013-07-14T00:00:00"/>
    <n v="70"/>
    <n v="62.7"/>
    <n v="62.75"/>
    <n v="43.08"/>
    <x v="163"/>
    <s v="09/07/2013"/>
    <x v="0"/>
    <n v="7"/>
    <n v="14"/>
    <s v="07-14"/>
    <n v="1"/>
    <n v="1"/>
    <x v="1"/>
    <x v="27"/>
  </r>
  <r>
    <d v="2013-07-15T00:00:00"/>
    <n v="78"/>
    <n v="61.15"/>
    <n v="61.17"/>
    <n v="36.979999999999997"/>
    <x v="153"/>
    <s v="09/07/2013"/>
    <x v="0"/>
    <n v="7"/>
    <n v="15"/>
    <s v="07-15"/>
    <n v="1"/>
    <n v="1"/>
    <x v="1"/>
    <x v="28"/>
  </r>
  <r>
    <d v="2013-07-16T00:00:00"/>
    <n v="89"/>
    <n v="61.35"/>
    <n v="61.42"/>
    <n v="43.68"/>
    <x v="17"/>
    <s v="16/07/2013"/>
    <x v="0"/>
    <n v="7"/>
    <n v="16"/>
    <s v="07-16"/>
    <n v="1"/>
    <n v="1"/>
    <x v="1"/>
    <x v="28"/>
  </r>
  <r>
    <d v="2013-07-17T00:00:00"/>
    <n v="78"/>
    <n v="60.31"/>
    <n v="60.41"/>
    <n v="43.76"/>
    <x v="164"/>
    <s v="16/07/2013"/>
    <x v="0"/>
    <n v="7"/>
    <n v="17"/>
    <s v="07-17"/>
    <n v="1"/>
    <n v="1"/>
    <x v="1"/>
    <x v="28"/>
  </r>
  <r>
    <d v="2013-07-18T00:00:00"/>
    <n v="71"/>
    <n v="62.05"/>
    <n v="62.09"/>
    <n v="42.06"/>
    <x v="165"/>
    <s v="16/07/2013"/>
    <x v="0"/>
    <n v="7"/>
    <n v="18"/>
    <s v="07-18"/>
    <n v="1"/>
    <n v="1"/>
    <x v="1"/>
    <x v="28"/>
  </r>
  <r>
    <d v="2013-07-19T00:00:00"/>
    <n v="65"/>
    <n v="60.62"/>
    <n v="60.73"/>
    <n v="44.76"/>
    <x v="20"/>
    <s v="16/07/2013"/>
    <x v="0"/>
    <n v="7"/>
    <n v="19"/>
    <s v="07-19"/>
    <n v="1"/>
    <n v="1"/>
    <x v="1"/>
    <x v="28"/>
  </r>
  <r>
    <d v="2013-07-20T00:00:00"/>
    <n v="75"/>
    <n v="62.09"/>
    <n v="62.21"/>
    <n v="46.49"/>
    <x v="166"/>
    <s v="16/07/2013"/>
    <x v="0"/>
    <n v="7"/>
    <n v="20"/>
    <s v="07-20"/>
    <n v="1"/>
    <n v="1"/>
    <x v="1"/>
    <x v="28"/>
  </r>
  <r>
    <d v="2013-07-21T00:00:00"/>
    <n v="68"/>
    <n v="61.53"/>
    <n v="61.56"/>
    <n v="38.96"/>
    <x v="144"/>
    <s v="16/07/2013"/>
    <x v="0"/>
    <n v="7"/>
    <n v="21"/>
    <s v="07-21"/>
    <n v="1"/>
    <n v="1"/>
    <x v="1"/>
    <x v="28"/>
  </r>
  <r>
    <d v="2013-07-22T00:00:00"/>
    <n v="64"/>
    <n v="60.61"/>
    <n v="60.78"/>
    <n v="46.59"/>
    <x v="167"/>
    <s v="16/07/2013"/>
    <x v="0"/>
    <n v="7"/>
    <n v="22"/>
    <s v="07-22"/>
    <n v="1"/>
    <n v="1"/>
    <x v="1"/>
    <x v="29"/>
  </r>
  <r>
    <d v="2013-07-23T00:00:00"/>
    <n v="71"/>
    <n v="60.62"/>
    <n v="61"/>
    <n v="50.18"/>
    <x v="113"/>
    <s v="23/07/2013"/>
    <x v="0"/>
    <n v="7"/>
    <n v="23"/>
    <s v="07-23"/>
    <n v="1"/>
    <n v="1"/>
    <x v="1"/>
    <x v="29"/>
  </r>
  <r>
    <d v="2013-07-24T00:00:00"/>
    <n v="76"/>
    <n v="60.91"/>
    <n v="61.13"/>
    <n v="47.95"/>
    <x v="155"/>
    <s v="23/07/2013"/>
    <x v="0"/>
    <n v="7"/>
    <n v="24"/>
    <s v="07-24"/>
    <n v="1"/>
    <n v="1"/>
    <x v="1"/>
    <x v="29"/>
  </r>
  <r>
    <d v="2013-07-25T00:00:00"/>
    <n v="62"/>
    <n v="60.56"/>
    <n v="60.77"/>
    <n v="47.53"/>
    <x v="168"/>
    <s v="23/07/2013"/>
    <x v="0"/>
    <n v="7"/>
    <n v="25"/>
    <s v="07-25"/>
    <n v="1"/>
    <n v="1"/>
    <x v="1"/>
    <x v="29"/>
  </r>
  <r>
    <d v="2013-07-26T00:00:00"/>
    <n v="71"/>
    <n v="61.23"/>
    <n v="61.35"/>
    <n v="45.82"/>
    <x v="160"/>
    <s v="23/07/2013"/>
    <x v="0"/>
    <n v="7"/>
    <n v="26"/>
    <s v="07-26"/>
    <n v="1"/>
    <n v="1"/>
    <x v="1"/>
    <x v="29"/>
  </r>
  <r>
    <d v="2013-07-27T00:00:00"/>
    <n v="67"/>
    <n v="61.62"/>
    <n v="61.75"/>
    <n v="46.4"/>
    <x v="169"/>
    <s v="23/07/2013"/>
    <x v="0"/>
    <n v="7"/>
    <n v="27"/>
    <s v="07-27"/>
    <n v="1"/>
    <n v="1"/>
    <x v="1"/>
    <x v="29"/>
  </r>
  <r>
    <d v="2013-07-28T00:00:00"/>
    <n v="65"/>
    <n v="60.94"/>
    <n v="61.14"/>
    <n v="47.69"/>
    <x v="170"/>
    <s v="23/07/2013"/>
    <x v="0"/>
    <n v="7"/>
    <n v="28"/>
    <s v="07-28"/>
    <n v="1"/>
    <n v="1"/>
    <x v="1"/>
    <x v="29"/>
  </r>
  <r>
    <d v="2013-07-29T00:00:00"/>
    <n v="88"/>
    <n v="62.16"/>
    <n v="62.51"/>
    <n v="51.36"/>
    <x v="68"/>
    <s v="23/07/2013"/>
    <x v="0"/>
    <n v="7"/>
    <n v="29"/>
    <s v="07-29"/>
    <n v="1"/>
    <n v="1"/>
    <x v="1"/>
    <x v="30"/>
  </r>
  <r>
    <d v="2013-07-30T00:00:00"/>
    <n v="80"/>
    <n v="60.67"/>
    <n v="61.14"/>
    <n v="51.24"/>
    <x v="170"/>
    <s v="30/07/2013"/>
    <x v="0"/>
    <n v="7"/>
    <n v="30"/>
    <s v="07-30"/>
    <n v="1"/>
    <n v="1"/>
    <x v="1"/>
    <x v="30"/>
  </r>
  <r>
    <d v="2013-07-31T00:00:00"/>
    <n v="73"/>
    <n v="60.9"/>
    <n v="61.11"/>
    <n v="47.77"/>
    <x v="171"/>
    <s v="30/07/2013"/>
    <x v="0"/>
    <n v="7"/>
    <n v="31"/>
    <s v="07-31"/>
    <n v="1"/>
    <n v="1"/>
    <x v="1"/>
    <x v="30"/>
  </r>
  <r>
    <d v="2013-08-01T00:00:00"/>
    <n v="65"/>
    <n v="61.06"/>
    <n v="63.89"/>
    <n v="60.7"/>
    <x v="172"/>
    <s v="30/07/2013"/>
    <x v="0"/>
    <n v="8"/>
    <n v="1"/>
    <s v="08-01"/>
    <n v="1"/>
    <n v="1"/>
    <x v="1"/>
    <x v="30"/>
  </r>
  <r>
    <d v="2013-08-02T00:00:00"/>
    <n v="67"/>
    <n v="61.14"/>
    <n v="61.94"/>
    <n v="54.18"/>
    <x v="173"/>
    <s v="30/07/2013"/>
    <x v="0"/>
    <n v="8"/>
    <n v="2"/>
    <s v="08-02"/>
    <n v="1"/>
    <n v="1"/>
    <x v="1"/>
    <x v="30"/>
  </r>
  <r>
    <d v="2013-08-03T00:00:00"/>
    <n v="56"/>
    <n v="62.01"/>
    <n v="62.22"/>
    <n v="49.05"/>
    <x v="94"/>
    <s v="30/07/2013"/>
    <x v="0"/>
    <n v="8"/>
    <n v="3"/>
    <s v="08-03"/>
    <n v="1"/>
    <n v="1"/>
    <x v="1"/>
    <x v="30"/>
  </r>
  <r>
    <d v="2013-08-04T00:00:00"/>
    <n v="51"/>
    <n v="61.93"/>
    <n v="62.75"/>
    <n v="55.12"/>
    <x v="163"/>
    <s v="30/07/2013"/>
    <x v="0"/>
    <n v="8"/>
    <n v="4"/>
    <s v="08-04"/>
    <n v="1"/>
    <n v="1"/>
    <x v="1"/>
    <x v="30"/>
  </r>
  <r>
    <d v="2013-08-05T00:00:00"/>
    <n v="64"/>
    <n v="60.68"/>
    <n v="61.3"/>
    <n v="52.58"/>
    <x v="174"/>
    <s v="30/07/2013"/>
    <x v="0"/>
    <n v="8"/>
    <n v="5"/>
    <s v="08-05"/>
    <n v="1"/>
    <n v="1"/>
    <x v="1"/>
    <x v="31"/>
  </r>
  <r>
    <d v="2013-08-06T00:00:00"/>
    <n v="48"/>
    <n v="61.35"/>
    <n v="62.32"/>
    <n v="55.36"/>
    <x v="127"/>
    <s v="06/08/2013"/>
    <x v="0"/>
    <n v="8"/>
    <n v="6"/>
    <s v="08-06"/>
    <n v="1"/>
    <n v="1"/>
    <x v="1"/>
    <x v="31"/>
  </r>
  <r>
    <d v="2013-08-07T00:00:00"/>
    <n v="64"/>
    <n v="63.8"/>
    <n v="64.86"/>
    <n v="58.2"/>
    <x v="175"/>
    <s v="06/08/2013"/>
    <x v="0"/>
    <n v="8"/>
    <n v="7"/>
    <s v="08-07"/>
    <n v="1"/>
    <n v="1"/>
    <x v="1"/>
    <x v="31"/>
  </r>
  <r>
    <d v="2013-08-08T00:00:00"/>
    <n v="72"/>
    <n v="60.53"/>
    <n v="61.45"/>
    <n v="54.24"/>
    <x v="84"/>
    <s v="06/08/2013"/>
    <x v="0"/>
    <n v="8"/>
    <n v="8"/>
    <s v="08-08"/>
    <n v="1"/>
    <n v="1"/>
    <x v="1"/>
    <x v="31"/>
  </r>
  <r>
    <d v="2013-08-09T00:00:00"/>
    <n v="54"/>
    <n v="60.16"/>
    <n v="60.74"/>
    <n v="51.76"/>
    <x v="176"/>
    <s v="06/08/2013"/>
    <x v="0"/>
    <n v="8"/>
    <n v="9"/>
    <s v="08-09"/>
    <n v="1"/>
    <n v="1"/>
    <x v="1"/>
    <x v="31"/>
  </r>
  <r>
    <d v="2013-08-10T00:00:00"/>
    <n v="53"/>
    <n v="61.96"/>
    <n v="62.8"/>
    <n v="55.25"/>
    <x v="177"/>
    <s v="06/08/2013"/>
    <x v="0"/>
    <n v="8"/>
    <n v="10"/>
    <s v="08-10"/>
    <n v="1"/>
    <n v="1"/>
    <x v="1"/>
    <x v="31"/>
  </r>
  <r>
    <d v="2013-08-11T00:00:00"/>
    <n v="63"/>
    <n v="63.02"/>
    <n v="63.28"/>
    <n v="50.88"/>
    <x v="178"/>
    <s v="06/08/2013"/>
    <x v="0"/>
    <n v="8"/>
    <n v="11"/>
    <s v="08-11"/>
    <n v="1"/>
    <n v="1"/>
    <x v="1"/>
    <x v="31"/>
  </r>
  <r>
    <d v="2013-08-12T00:00:00"/>
    <n v="69"/>
    <n v="61.41"/>
    <n v="61.46"/>
    <n v="42.29"/>
    <x v="179"/>
    <s v="06/08/2013"/>
    <x v="0"/>
    <n v="8"/>
    <n v="12"/>
    <s v="08-12"/>
    <n v="1"/>
    <n v="1"/>
    <x v="1"/>
    <x v="32"/>
  </r>
  <r>
    <d v="2013-08-13T00:00:00"/>
    <n v="49"/>
    <n v="59.2"/>
    <n v="60.02"/>
    <n v="52.36"/>
    <x v="70"/>
    <s v="13/08/2013"/>
    <x v="0"/>
    <n v="8"/>
    <n v="13"/>
    <s v="08-13"/>
    <n v="1"/>
    <n v="1"/>
    <x v="1"/>
    <x v="32"/>
  </r>
  <r>
    <d v="2013-08-14T00:00:00"/>
    <n v="64"/>
    <n v="64.540000000000006"/>
    <n v="64.66"/>
    <n v="49.06"/>
    <x v="180"/>
    <s v="13/08/2013"/>
    <x v="0"/>
    <n v="8"/>
    <n v="14"/>
    <s v="08-14"/>
    <n v="1"/>
    <n v="1"/>
    <x v="1"/>
    <x v="32"/>
  </r>
  <r>
    <d v="2013-08-15T00:00:00"/>
    <n v="45"/>
    <n v="59.52"/>
    <n v="59.81"/>
    <n v="47.97"/>
    <x v="26"/>
    <s v="13/08/2013"/>
    <x v="0"/>
    <n v="8"/>
    <n v="15"/>
    <s v="08-15"/>
    <n v="1"/>
    <n v="1"/>
    <x v="1"/>
    <x v="32"/>
  </r>
  <r>
    <d v="2013-08-16T00:00:00"/>
    <n v="52"/>
    <n v="61.35"/>
    <n v="61.77"/>
    <n v="51.43"/>
    <x v="181"/>
    <s v="13/08/2013"/>
    <x v="0"/>
    <n v="8"/>
    <n v="16"/>
    <s v="08-16"/>
    <n v="1"/>
    <n v="1"/>
    <x v="1"/>
    <x v="32"/>
  </r>
  <r>
    <d v="2013-08-17T00:00:00"/>
    <n v="44"/>
    <n v="58.49"/>
    <n v="59.13"/>
    <n v="50.48"/>
    <x v="182"/>
    <s v="13/08/2013"/>
    <x v="0"/>
    <n v="8"/>
    <n v="17"/>
    <s v="08-17"/>
    <n v="1"/>
    <n v="1"/>
    <x v="1"/>
    <x v="32"/>
  </r>
  <r>
    <d v="2013-08-18T00:00:00"/>
    <n v="62"/>
    <n v="61.8"/>
    <n v="61.93"/>
    <n v="46.55"/>
    <x v="183"/>
    <s v="13/08/2013"/>
    <x v="0"/>
    <n v="8"/>
    <n v="18"/>
    <s v="08-18"/>
    <n v="1"/>
    <n v="1"/>
    <x v="1"/>
    <x v="32"/>
  </r>
  <r>
    <d v="2013-08-19T00:00:00"/>
    <n v="72"/>
    <n v="63.59"/>
    <n v="63.87"/>
    <n v="51.79"/>
    <x v="137"/>
    <s v="13/08/2013"/>
    <x v="0"/>
    <n v="8"/>
    <n v="19"/>
    <s v="08-19"/>
    <n v="1"/>
    <n v="1"/>
    <x v="1"/>
    <x v="33"/>
  </r>
  <r>
    <d v="2013-08-20T00:00:00"/>
    <n v="55"/>
    <n v="61.52"/>
    <n v="62.23"/>
    <n v="54"/>
    <x v="184"/>
    <s v="20/08/2013"/>
    <x v="0"/>
    <n v="8"/>
    <n v="20"/>
    <s v="08-20"/>
    <n v="1"/>
    <n v="1"/>
    <x v="1"/>
    <x v="33"/>
  </r>
  <r>
    <d v="2013-08-21T00:00:00"/>
    <n v="53"/>
    <n v="59.75"/>
    <n v="61.8"/>
    <n v="57.55"/>
    <x v="185"/>
    <s v="20/08/2013"/>
    <x v="0"/>
    <n v="8"/>
    <n v="21"/>
    <s v="08-21"/>
    <n v="1"/>
    <n v="1"/>
    <x v="1"/>
    <x v="33"/>
  </r>
  <r>
    <d v="2013-08-22T00:00:00"/>
    <n v="51"/>
    <n v="59.85"/>
    <n v="60.8"/>
    <n v="53.72"/>
    <x v="186"/>
    <s v="20/08/2013"/>
    <x v="0"/>
    <n v="8"/>
    <n v="22"/>
    <s v="08-22"/>
    <n v="1"/>
    <n v="1"/>
    <x v="1"/>
    <x v="33"/>
  </r>
  <r>
    <d v="2013-08-23T00:00:00"/>
    <n v="59"/>
    <n v="59.23"/>
    <n v="60.67"/>
    <n v="55.18"/>
    <x v="46"/>
    <s v="20/08/2013"/>
    <x v="0"/>
    <n v="8"/>
    <n v="23"/>
    <s v="08-23"/>
    <n v="1"/>
    <n v="1"/>
    <x v="1"/>
    <x v="33"/>
  </r>
  <r>
    <d v="2013-08-24T00:00:00"/>
    <n v="43"/>
    <n v="59.38"/>
    <n v="60.53"/>
    <n v="54.2"/>
    <x v="187"/>
    <s v="20/08/2013"/>
    <x v="0"/>
    <n v="8"/>
    <n v="24"/>
    <s v="08-24"/>
    <n v="1"/>
    <n v="1"/>
    <x v="1"/>
    <x v="33"/>
  </r>
  <r>
    <d v="2013-08-25T00:00:00"/>
    <n v="61"/>
    <n v="62.7"/>
    <n v="63.03"/>
    <n v="51.63"/>
    <x v="188"/>
    <s v="20/08/2013"/>
    <x v="0"/>
    <n v="8"/>
    <n v="25"/>
    <s v="08-25"/>
    <n v="1"/>
    <n v="1"/>
    <x v="1"/>
    <x v="33"/>
  </r>
  <r>
    <d v="2013-08-26T00:00:00"/>
    <n v="62"/>
    <n v="61.71"/>
    <n v="62.51"/>
    <n v="54.76"/>
    <x v="68"/>
    <s v="20/08/2013"/>
    <x v="0"/>
    <n v="8"/>
    <n v="26"/>
    <s v="08-26"/>
    <n v="1"/>
    <n v="1"/>
    <x v="1"/>
    <x v="34"/>
  </r>
  <r>
    <d v="2013-08-27T00:00:00"/>
    <n v="57"/>
    <n v="60.37"/>
    <n v="60.73"/>
    <n v="49.84"/>
    <x v="20"/>
    <s v="27/08/2013"/>
    <x v="0"/>
    <n v="8"/>
    <n v="27"/>
    <s v="08-27"/>
    <n v="1"/>
    <n v="1"/>
    <x v="1"/>
    <x v="34"/>
  </r>
  <r>
    <d v="2013-08-28T00:00:00"/>
    <n v="69"/>
    <n v="61.85"/>
    <n v="62.05"/>
    <n v="48.62"/>
    <x v="189"/>
    <s v="27/08/2013"/>
    <x v="0"/>
    <n v="8"/>
    <n v="28"/>
    <s v="08-28"/>
    <n v="1"/>
    <n v="1"/>
    <x v="1"/>
    <x v="34"/>
  </r>
  <r>
    <d v="2013-08-29T00:00:00"/>
    <n v="67"/>
    <n v="59.91"/>
    <n v="60.44"/>
    <n v="51.03"/>
    <x v="190"/>
    <s v="27/08/2013"/>
    <x v="0"/>
    <n v="8"/>
    <n v="29"/>
    <s v="08-29"/>
    <n v="1"/>
    <n v="1"/>
    <x v="1"/>
    <x v="34"/>
  </r>
  <r>
    <d v="2013-08-30T00:00:00"/>
    <n v="76"/>
    <n v="61.4"/>
    <n v="61.89"/>
    <n v="52.18"/>
    <x v="92"/>
    <s v="27/08/2013"/>
    <x v="0"/>
    <n v="8"/>
    <n v="30"/>
    <s v="08-30"/>
    <n v="1"/>
    <n v="1"/>
    <x v="1"/>
    <x v="34"/>
  </r>
  <r>
    <d v="2013-08-31T00:00:00"/>
    <n v="59"/>
    <n v="61.76"/>
    <n v="61.84"/>
    <n v="44.85"/>
    <x v="82"/>
    <s v="27/08/2013"/>
    <x v="0"/>
    <n v="8"/>
    <n v="31"/>
    <s v="08-31"/>
    <n v="1"/>
    <n v="1"/>
    <x v="1"/>
    <x v="34"/>
  </r>
  <r>
    <d v="2013-09-01T00:00:00"/>
    <n v="69"/>
    <n v="61.79"/>
    <n v="61.84"/>
    <n v="42.14"/>
    <x v="82"/>
    <s v="27/08/2013"/>
    <x v="0"/>
    <n v="9"/>
    <n v="1"/>
    <s v="09-01"/>
    <n v="1"/>
    <n v="1"/>
    <x v="2"/>
    <x v="34"/>
  </r>
  <r>
    <d v="2013-09-02T00:00:00"/>
    <n v="61"/>
    <n v="60.29"/>
    <n v="60.73"/>
    <n v="50.63"/>
    <x v="20"/>
    <s v="27/08/2013"/>
    <x v="0"/>
    <n v="9"/>
    <n v="2"/>
    <s v="09-02"/>
    <n v="1"/>
    <n v="1"/>
    <x v="2"/>
    <x v="35"/>
  </r>
  <r>
    <d v="2013-09-03T00:00:00"/>
    <n v="65"/>
    <n v="59.29"/>
    <n v="59.33"/>
    <n v="38.19"/>
    <x v="97"/>
    <s v="03/09/2013"/>
    <x v="0"/>
    <n v="9"/>
    <n v="3"/>
    <s v="09-03"/>
    <n v="1"/>
    <n v="1"/>
    <x v="2"/>
    <x v="35"/>
  </r>
  <r>
    <d v="2013-09-04T00:00:00"/>
    <n v="65"/>
    <n v="58.73"/>
    <n v="58.87"/>
    <n v="43.88"/>
    <x v="191"/>
    <s v="03/09/2013"/>
    <x v="0"/>
    <n v="9"/>
    <n v="4"/>
    <s v="09-04"/>
    <n v="1"/>
    <n v="1"/>
    <x v="2"/>
    <x v="35"/>
  </r>
  <r>
    <d v="2013-09-05T00:00:00"/>
    <n v="66"/>
    <n v="59.93"/>
    <n v="60.13"/>
    <n v="46.68"/>
    <x v="192"/>
    <s v="03/09/2013"/>
    <x v="0"/>
    <n v="9"/>
    <n v="5"/>
    <s v="09-05"/>
    <n v="1"/>
    <n v="1"/>
    <x v="2"/>
    <x v="35"/>
  </r>
  <r>
    <d v="2013-09-06T00:00:00"/>
    <n v="75"/>
    <n v="61.22"/>
    <n v="61.25"/>
    <n v="38.39"/>
    <x v="101"/>
    <s v="03/09/2013"/>
    <x v="0"/>
    <n v="9"/>
    <n v="6"/>
    <s v="09-06"/>
    <n v="1"/>
    <n v="1"/>
    <x v="2"/>
    <x v="35"/>
  </r>
  <r>
    <d v="2013-09-07T00:00:00"/>
    <n v="62"/>
    <n v="60.18"/>
    <n v="60.25"/>
    <n v="42.08"/>
    <x v="145"/>
    <s v="03/09/2013"/>
    <x v="0"/>
    <n v="9"/>
    <n v="7"/>
    <s v="09-07"/>
    <n v="1"/>
    <n v="1"/>
    <x v="2"/>
    <x v="35"/>
  </r>
  <r>
    <d v="2013-09-08T00:00:00"/>
    <n v="72"/>
    <n v="61.12"/>
    <n v="61.19"/>
    <n v="43.37"/>
    <x v="193"/>
    <s v="03/09/2013"/>
    <x v="0"/>
    <n v="9"/>
    <n v="8"/>
    <s v="09-08"/>
    <n v="1"/>
    <n v="1"/>
    <x v="2"/>
    <x v="35"/>
  </r>
  <r>
    <d v="2013-09-09T00:00:00"/>
    <n v="80"/>
    <n v="61.16"/>
    <n v="61.26"/>
    <n v="44.83"/>
    <x v="194"/>
    <s v="03/09/2013"/>
    <x v="0"/>
    <n v="9"/>
    <n v="9"/>
    <s v="09-09"/>
    <n v="1"/>
    <n v="1"/>
    <x v="2"/>
    <x v="36"/>
  </r>
  <r>
    <d v="2013-09-10T00:00:00"/>
    <n v="74"/>
    <n v="60.42"/>
    <n v="60.86"/>
    <n v="50.65"/>
    <x v="42"/>
    <s v="10/09/2013"/>
    <x v="0"/>
    <n v="9"/>
    <n v="10"/>
    <s v="09-10"/>
    <n v="1"/>
    <n v="1"/>
    <x v="2"/>
    <x v="36"/>
  </r>
  <r>
    <d v="2013-09-11T00:00:00"/>
    <n v="81"/>
    <n v="61.79"/>
    <n v="62.15"/>
    <n v="51.1"/>
    <x v="126"/>
    <s v="10/09/2013"/>
    <x v="0"/>
    <n v="9"/>
    <n v="11"/>
    <s v="09-11"/>
    <n v="1"/>
    <n v="1"/>
    <x v="2"/>
    <x v="36"/>
  </r>
  <r>
    <d v="2013-09-12T00:00:00"/>
    <n v="78"/>
    <n v="62.06"/>
    <n v="62.09"/>
    <n v="41.01"/>
    <x v="165"/>
    <s v="10/09/2013"/>
    <x v="0"/>
    <n v="9"/>
    <n v="12"/>
    <s v="09-12"/>
    <n v="1"/>
    <n v="1"/>
    <x v="2"/>
    <x v="36"/>
  </r>
  <r>
    <d v="2013-09-13T00:00:00"/>
    <n v="71"/>
    <n v="61.77"/>
    <n v="61.87"/>
    <n v="45.33"/>
    <x v="195"/>
    <s v="10/09/2013"/>
    <x v="0"/>
    <n v="9"/>
    <n v="13"/>
    <s v="09-13"/>
    <n v="1"/>
    <n v="1"/>
    <x v="2"/>
    <x v="36"/>
  </r>
  <r>
    <d v="2013-09-14T00:00:00"/>
    <n v="55"/>
    <n v="60.07"/>
    <n v="60.16"/>
    <n v="43.12"/>
    <x v="196"/>
    <s v="10/09/2013"/>
    <x v="0"/>
    <n v="9"/>
    <n v="14"/>
    <s v="09-14"/>
    <n v="1"/>
    <n v="1"/>
    <x v="2"/>
    <x v="36"/>
  </r>
  <r>
    <d v="2013-09-15T00:00:00"/>
    <n v="69"/>
    <n v="60.78"/>
    <n v="60.95"/>
    <n v="46.55"/>
    <x v="197"/>
    <s v="10/09/2013"/>
    <x v="0"/>
    <n v="9"/>
    <n v="15"/>
    <s v="09-15"/>
    <n v="1"/>
    <n v="1"/>
    <x v="2"/>
    <x v="36"/>
  </r>
  <r>
    <d v="2013-09-16T00:00:00"/>
    <n v="82"/>
    <n v="63.49"/>
    <n v="63.74"/>
    <n v="51.06"/>
    <x v="198"/>
    <s v="10/09/2013"/>
    <x v="0"/>
    <n v="9"/>
    <n v="16"/>
    <s v="09-16"/>
    <n v="1"/>
    <n v="1"/>
    <x v="2"/>
    <x v="37"/>
  </r>
  <r>
    <d v="2013-09-17T00:00:00"/>
    <n v="86"/>
    <n v="60.98"/>
    <n v="61.92"/>
    <n v="54.8"/>
    <x v="199"/>
    <s v="17/09/2013"/>
    <x v="0"/>
    <n v="9"/>
    <n v="17"/>
    <s v="09-17"/>
    <n v="1"/>
    <n v="1"/>
    <x v="2"/>
    <x v="37"/>
  </r>
  <r>
    <d v="2013-09-18T00:00:00"/>
    <n v="80"/>
    <n v="61.78"/>
    <n v="62.04"/>
    <n v="49.66"/>
    <x v="63"/>
    <s v="17/09/2013"/>
    <x v="0"/>
    <n v="9"/>
    <n v="18"/>
    <s v="09-18"/>
    <n v="1"/>
    <n v="1"/>
    <x v="2"/>
    <x v="37"/>
  </r>
  <r>
    <d v="2013-09-19T00:00:00"/>
    <n v="66"/>
    <n v="61.74"/>
    <n v="61.85"/>
    <n v="45.55"/>
    <x v="161"/>
    <s v="17/09/2013"/>
    <x v="0"/>
    <n v="9"/>
    <n v="19"/>
    <s v="09-19"/>
    <n v="1"/>
    <n v="1"/>
    <x v="2"/>
    <x v="37"/>
  </r>
  <r>
    <d v="2013-09-20T00:00:00"/>
    <n v="78"/>
    <n v="61.39"/>
    <n v="61.53"/>
    <n v="46.63"/>
    <x v="200"/>
    <s v="17/09/2013"/>
    <x v="0"/>
    <n v="9"/>
    <n v="20"/>
    <s v="09-20"/>
    <n v="1"/>
    <n v="1"/>
    <x v="2"/>
    <x v="37"/>
  </r>
  <r>
    <d v="2013-09-21T00:00:00"/>
    <n v="63"/>
    <n v="60.76"/>
    <n v="60.85"/>
    <n v="44.24"/>
    <x v="201"/>
    <s v="17/09/2013"/>
    <x v="0"/>
    <n v="9"/>
    <n v="21"/>
    <s v="09-21"/>
    <n v="1"/>
    <n v="1"/>
    <x v="2"/>
    <x v="37"/>
  </r>
  <r>
    <d v="2013-09-22T00:00:00"/>
    <n v="70"/>
    <n v="59.89"/>
    <n v="60.04"/>
    <n v="45.54"/>
    <x v="202"/>
    <s v="17/09/2013"/>
    <x v="0"/>
    <n v="9"/>
    <n v="22"/>
    <s v="09-22"/>
    <n v="1"/>
    <n v="1"/>
    <x v="2"/>
    <x v="37"/>
  </r>
  <r>
    <d v="2013-09-23T00:00:00"/>
    <n v="70"/>
    <n v="60.86"/>
    <n v="61.35"/>
    <n v="51.66"/>
    <x v="160"/>
    <s v="17/09/2013"/>
    <x v="0"/>
    <n v="9"/>
    <n v="23"/>
    <s v="09-23"/>
    <n v="1"/>
    <n v="1"/>
    <x v="2"/>
    <x v="38"/>
  </r>
  <r>
    <d v="2013-09-24T00:00:00"/>
    <n v="55"/>
    <n v="59.4"/>
    <n v="60.4"/>
    <n v="53.57"/>
    <x v="203"/>
    <s v="24/09/2013"/>
    <x v="0"/>
    <n v="9"/>
    <n v="24"/>
    <s v="09-24"/>
    <n v="1"/>
    <n v="1"/>
    <x v="2"/>
    <x v="38"/>
  </r>
  <r>
    <d v="2013-09-25T00:00:00"/>
    <n v="73"/>
    <n v="60.92"/>
    <n v="61.32"/>
    <n v="50.77"/>
    <x v="204"/>
    <s v="24/09/2013"/>
    <x v="0"/>
    <n v="9"/>
    <n v="25"/>
    <s v="09-25"/>
    <n v="1"/>
    <n v="1"/>
    <x v="2"/>
    <x v="38"/>
  </r>
  <r>
    <d v="2013-09-26T00:00:00"/>
    <n v="61"/>
    <n v="61.78"/>
    <n v="61.89"/>
    <n v="45.67"/>
    <x v="92"/>
    <s v="24/09/2013"/>
    <x v="0"/>
    <n v="9"/>
    <n v="26"/>
    <s v="09-26"/>
    <n v="1"/>
    <n v="1"/>
    <x v="2"/>
    <x v="38"/>
  </r>
  <r>
    <d v="2013-09-27T00:00:00"/>
    <n v="70"/>
    <n v="61.35"/>
    <n v="61.56"/>
    <n v="48.4"/>
    <x v="144"/>
    <s v="24/09/2013"/>
    <x v="0"/>
    <n v="9"/>
    <n v="27"/>
    <s v="09-27"/>
    <n v="1"/>
    <n v="1"/>
    <x v="2"/>
    <x v="38"/>
  </r>
  <r>
    <d v="2013-09-28T00:00:00"/>
    <n v="60"/>
    <n v="60.76"/>
    <n v="60.81"/>
    <n v="41.82"/>
    <x v="109"/>
    <s v="24/09/2013"/>
    <x v="0"/>
    <n v="9"/>
    <n v="28"/>
    <s v="09-28"/>
    <n v="1"/>
    <n v="1"/>
    <x v="2"/>
    <x v="38"/>
  </r>
  <r>
    <d v="2013-09-29T00:00:00"/>
    <n v="69"/>
    <n v="61.95"/>
    <n v="62.18"/>
    <n v="49.2"/>
    <x v="205"/>
    <s v="24/09/2013"/>
    <x v="0"/>
    <n v="9"/>
    <n v="29"/>
    <s v="09-29"/>
    <n v="1"/>
    <n v="1"/>
    <x v="2"/>
    <x v="38"/>
  </r>
  <r>
    <d v="2013-09-30T00:00:00"/>
    <n v="55"/>
    <n v="61.48"/>
    <n v="61.61"/>
    <n v="46.2"/>
    <x v="158"/>
    <s v="24/09/2013"/>
    <x v="0"/>
    <n v="9"/>
    <n v="30"/>
    <s v="09-30"/>
    <n v="1"/>
    <n v="1"/>
    <x v="2"/>
    <x v="39"/>
  </r>
  <r>
    <d v="2013-10-01T00:00:00"/>
    <n v="72"/>
    <n v="60.52"/>
    <n v="61.71"/>
    <n v="55.5"/>
    <x v="206"/>
    <s v="01/10/2013"/>
    <x v="0"/>
    <n v="10"/>
    <n v="1"/>
    <s v="10-01"/>
    <n v="1"/>
    <n v="1"/>
    <x v="2"/>
    <x v="39"/>
  </r>
  <r>
    <d v="2013-10-02T00:00:00"/>
    <n v="82"/>
    <n v="61.08"/>
    <n v="61.21"/>
    <n v="45.82"/>
    <x v="207"/>
    <s v="01/10/2013"/>
    <x v="0"/>
    <n v="10"/>
    <n v="2"/>
    <s v="10-02"/>
    <n v="1"/>
    <n v="1"/>
    <x v="2"/>
    <x v="39"/>
  </r>
  <r>
    <d v="2013-10-03T00:00:00"/>
    <n v="66"/>
    <n v="59.03"/>
    <n v="59.19"/>
    <n v="44.69"/>
    <x v="208"/>
    <s v="01/10/2013"/>
    <x v="0"/>
    <n v="10"/>
    <n v="3"/>
    <s v="10-03"/>
    <n v="1"/>
    <n v="1"/>
    <x v="2"/>
    <x v="39"/>
  </r>
  <r>
    <d v="2013-10-04T00:00:00"/>
    <n v="64"/>
    <n v="59.89"/>
    <n v="60.13"/>
    <n v="47.33"/>
    <x v="192"/>
    <s v="01/10/2013"/>
    <x v="0"/>
    <n v="10"/>
    <n v="4"/>
    <s v="10-04"/>
    <n v="1"/>
    <n v="1"/>
    <x v="2"/>
    <x v="39"/>
  </r>
  <r>
    <d v="2013-10-05T00:00:00"/>
    <n v="54"/>
    <n v="59.16"/>
    <n v="59.66"/>
    <n v="50.01"/>
    <x v="4"/>
    <s v="01/10/2013"/>
    <x v="0"/>
    <n v="10"/>
    <n v="5"/>
    <s v="10-05"/>
    <n v="1"/>
    <n v="1"/>
    <x v="2"/>
    <x v="39"/>
  </r>
  <r>
    <d v="2013-10-06T00:00:00"/>
    <n v="38"/>
    <n v="59.5"/>
    <n v="59.69"/>
    <n v="46.08"/>
    <x v="209"/>
    <s v="01/10/2013"/>
    <x v="0"/>
    <n v="10"/>
    <n v="6"/>
    <s v="10-06"/>
    <n v="1"/>
    <n v="1"/>
    <x v="2"/>
    <x v="39"/>
  </r>
  <r>
    <d v="2013-10-07T00:00:00"/>
    <n v="70"/>
    <n v="60.74"/>
    <n v="60.96"/>
    <n v="47.89"/>
    <x v="90"/>
    <s v="01/10/2013"/>
    <x v="0"/>
    <n v="10"/>
    <n v="7"/>
    <s v="10-07"/>
    <n v="1"/>
    <n v="1"/>
    <x v="2"/>
    <x v="40"/>
  </r>
  <r>
    <d v="2013-10-08T00:00:00"/>
    <n v="69"/>
    <n v="61.66"/>
    <n v="61.83"/>
    <n v="47.81"/>
    <x v="81"/>
    <s v="08/10/2013"/>
    <x v="0"/>
    <n v="10"/>
    <n v="8"/>
    <s v="10-08"/>
    <n v="1"/>
    <n v="1"/>
    <x v="2"/>
    <x v="40"/>
  </r>
  <r>
    <d v="2013-10-09T00:00:00"/>
    <n v="56"/>
    <n v="59.89"/>
    <n v="60.01"/>
    <n v="44.25"/>
    <x v="210"/>
    <s v="08/10/2013"/>
    <x v="0"/>
    <n v="10"/>
    <n v="9"/>
    <s v="10-09"/>
    <n v="1"/>
    <n v="1"/>
    <x v="2"/>
    <x v="40"/>
  </r>
  <r>
    <d v="2013-10-10T00:00:00"/>
    <n v="77"/>
    <n v="61.7"/>
    <n v="61.88"/>
    <n v="47.81"/>
    <x v="117"/>
    <s v="08/10/2013"/>
    <x v="0"/>
    <n v="10"/>
    <n v="10"/>
    <s v="10-10"/>
    <n v="1"/>
    <n v="1"/>
    <x v="2"/>
    <x v="40"/>
  </r>
  <r>
    <d v="2013-10-11T00:00:00"/>
    <n v="72"/>
    <n v="61.65"/>
    <n v="62.14"/>
    <n v="52.43"/>
    <x v="211"/>
    <s v="08/10/2013"/>
    <x v="0"/>
    <n v="10"/>
    <n v="11"/>
    <s v="10-11"/>
    <n v="1"/>
    <n v="1"/>
    <x v="2"/>
    <x v="40"/>
  </r>
  <r>
    <d v="2013-10-12T00:00:00"/>
    <n v="50"/>
    <n v="60.15"/>
    <n v="60.42"/>
    <n v="48.3"/>
    <x v="138"/>
    <s v="08/10/2013"/>
    <x v="0"/>
    <n v="10"/>
    <n v="12"/>
    <s v="10-12"/>
    <n v="1"/>
    <n v="1"/>
    <x v="2"/>
    <x v="40"/>
  </r>
  <r>
    <d v="2013-10-13T00:00:00"/>
    <n v="50"/>
    <n v="60.29"/>
    <n v="60.95"/>
    <n v="52.41"/>
    <x v="197"/>
    <s v="08/10/2013"/>
    <x v="0"/>
    <n v="10"/>
    <n v="13"/>
    <s v="10-13"/>
    <n v="1"/>
    <n v="1"/>
    <x v="2"/>
    <x v="40"/>
  </r>
  <r>
    <d v="2013-10-14T00:00:00"/>
    <n v="59"/>
    <n v="60.94"/>
    <n v="61.33"/>
    <n v="50.69"/>
    <x v="80"/>
    <s v="08/10/2013"/>
    <x v="0"/>
    <n v="10"/>
    <n v="14"/>
    <s v="10-14"/>
    <n v="1"/>
    <n v="1"/>
    <x v="2"/>
    <x v="41"/>
  </r>
  <r>
    <d v="2013-10-15T00:00:00"/>
    <n v="58"/>
    <n v="60.18"/>
    <n v="60.39"/>
    <n v="47.24"/>
    <x v="212"/>
    <s v="15/10/2013"/>
    <x v="0"/>
    <n v="10"/>
    <n v="15"/>
    <s v="10-15"/>
    <n v="1"/>
    <n v="1"/>
    <x v="2"/>
    <x v="41"/>
  </r>
  <r>
    <d v="2013-10-16T00:00:00"/>
    <n v="67"/>
    <n v="61.27"/>
    <n v="61.86"/>
    <n v="52.86"/>
    <x v="213"/>
    <s v="15/10/2013"/>
    <x v="0"/>
    <n v="10"/>
    <n v="16"/>
    <s v="10-16"/>
    <n v="1"/>
    <n v="1"/>
    <x v="2"/>
    <x v="41"/>
  </r>
  <r>
    <d v="2013-10-17T00:00:00"/>
    <n v="62"/>
    <n v="60.41"/>
    <n v="60.7"/>
    <n v="48.68"/>
    <x v="214"/>
    <s v="15/10/2013"/>
    <x v="0"/>
    <n v="10"/>
    <n v="17"/>
    <s v="10-17"/>
    <n v="1"/>
    <n v="1"/>
    <x v="2"/>
    <x v="41"/>
  </r>
  <r>
    <d v="2013-10-18T00:00:00"/>
    <n v="59"/>
    <n v="60.16"/>
    <n v="60.28"/>
    <n v="44.87"/>
    <x v="215"/>
    <s v="15/10/2013"/>
    <x v="0"/>
    <n v="10"/>
    <n v="18"/>
    <s v="10-18"/>
    <n v="1"/>
    <n v="1"/>
    <x v="2"/>
    <x v="41"/>
  </r>
  <r>
    <d v="2013-10-19T00:00:00"/>
    <n v="42"/>
    <n v="58.7"/>
    <n v="58.88"/>
    <n v="44.96"/>
    <x v="216"/>
    <s v="15/10/2013"/>
    <x v="0"/>
    <n v="10"/>
    <n v="19"/>
    <s v="10-19"/>
    <n v="1"/>
    <n v="1"/>
    <x v="2"/>
    <x v="41"/>
  </r>
  <r>
    <d v="2013-10-20T00:00:00"/>
    <n v="50"/>
    <n v="58.66"/>
    <n v="58.8"/>
    <n v="44.01"/>
    <x v="217"/>
    <s v="15/10/2013"/>
    <x v="0"/>
    <n v="10"/>
    <n v="20"/>
    <s v="10-20"/>
    <n v="1"/>
    <n v="1"/>
    <x v="2"/>
    <x v="41"/>
  </r>
  <r>
    <d v="2013-10-21T00:00:00"/>
    <n v="49"/>
    <n v="59.77"/>
    <n v="60.04"/>
    <n v="47.81"/>
    <x v="202"/>
    <s v="15/10/2013"/>
    <x v="0"/>
    <n v="10"/>
    <n v="21"/>
    <s v="10-21"/>
    <n v="1"/>
    <n v="1"/>
    <x v="2"/>
    <x v="42"/>
  </r>
  <r>
    <d v="2013-10-22T00:00:00"/>
    <n v="45"/>
    <n v="58.07"/>
    <n v="59.61"/>
    <n v="54.34"/>
    <x v="65"/>
    <s v="22/10/2013"/>
    <x v="0"/>
    <n v="10"/>
    <n v="22"/>
    <s v="10-22"/>
    <n v="1"/>
    <n v="1"/>
    <x v="2"/>
    <x v="42"/>
  </r>
  <r>
    <d v="2013-10-23T00:00:00"/>
    <n v="87"/>
    <n v="60.67"/>
    <n v="61"/>
    <n v="49.65"/>
    <x v="113"/>
    <s v="22/10/2013"/>
    <x v="0"/>
    <n v="10"/>
    <n v="23"/>
    <s v="10-23"/>
    <n v="1"/>
    <n v="1"/>
    <x v="2"/>
    <x v="42"/>
  </r>
  <r>
    <d v="2013-10-24T00:00:00"/>
    <n v="81"/>
    <n v="62.86"/>
    <n v="62.99"/>
    <n v="47.76"/>
    <x v="5"/>
    <s v="22/10/2013"/>
    <x v="0"/>
    <n v="10"/>
    <n v="24"/>
    <s v="10-24"/>
    <n v="1"/>
    <n v="1"/>
    <x v="2"/>
    <x v="42"/>
  </r>
  <r>
    <d v="2013-10-25T00:00:00"/>
    <n v="66"/>
    <n v="59.78"/>
    <n v="59.85"/>
    <n v="41.97"/>
    <x v="61"/>
    <s v="22/10/2013"/>
    <x v="0"/>
    <n v="10"/>
    <n v="25"/>
    <s v="10-25"/>
    <n v="1"/>
    <n v="1"/>
    <x v="2"/>
    <x v="42"/>
  </r>
  <r>
    <d v="2013-10-26T00:00:00"/>
    <n v="47"/>
    <n v="58.81"/>
    <n v="59.23"/>
    <n v="48.83"/>
    <x v="218"/>
    <s v="22/10/2013"/>
    <x v="0"/>
    <n v="10"/>
    <n v="26"/>
    <s v="10-26"/>
    <n v="1"/>
    <n v="1"/>
    <x v="2"/>
    <x v="42"/>
  </r>
  <r>
    <d v="2013-10-27T00:00:00"/>
    <n v="47"/>
    <n v="58.81"/>
    <n v="59.21"/>
    <n v="48.7"/>
    <x v="53"/>
    <s v="22/10/2013"/>
    <x v="0"/>
    <n v="10"/>
    <n v="27"/>
    <s v="10-27"/>
    <n v="1"/>
    <n v="1"/>
    <x v="2"/>
    <x v="42"/>
  </r>
  <r>
    <d v="2013-10-28T00:00:00"/>
    <n v="64"/>
    <n v="60.16"/>
    <n v="60.69"/>
    <n v="51.3"/>
    <x v="62"/>
    <s v="22/10/2013"/>
    <x v="0"/>
    <n v="10"/>
    <n v="28"/>
    <s v="10-28"/>
    <n v="1"/>
    <n v="1"/>
    <x v="2"/>
    <x v="43"/>
  </r>
  <r>
    <d v="2013-10-29T00:00:00"/>
    <n v="62"/>
    <n v="59.56"/>
    <n v="59.83"/>
    <n v="47.59"/>
    <x v="219"/>
    <s v="29/10/2013"/>
    <x v="0"/>
    <n v="10"/>
    <n v="29"/>
    <s v="10-29"/>
    <n v="1"/>
    <n v="1"/>
    <x v="2"/>
    <x v="43"/>
  </r>
  <r>
    <d v="2013-10-30T00:00:00"/>
    <n v="72"/>
    <n v="61.77"/>
    <n v="62.03"/>
    <n v="49.6"/>
    <x v="220"/>
    <s v="29/10/2013"/>
    <x v="0"/>
    <n v="10"/>
    <n v="30"/>
    <s v="10-30"/>
    <n v="1"/>
    <n v="1"/>
    <x v="2"/>
    <x v="43"/>
  </r>
  <r>
    <d v="2013-10-31T00:00:00"/>
    <n v="57"/>
    <n v="62.1"/>
    <n v="62.53"/>
    <n v="52.34"/>
    <x v="221"/>
    <s v="29/10/2013"/>
    <x v="0"/>
    <n v="10"/>
    <n v="31"/>
    <s v="10-31"/>
    <n v="1"/>
    <n v="1"/>
    <x v="2"/>
    <x v="43"/>
  </r>
  <r>
    <d v="2013-11-01T00:00:00"/>
    <n v="51"/>
    <n v="59.26"/>
    <n v="59.31"/>
    <n v="39.58"/>
    <x v="222"/>
    <s v="29/10/2013"/>
    <x v="0"/>
    <n v="11"/>
    <n v="1"/>
    <s v="11-01"/>
    <n v="1"/>
    <n v="1"/>
    <x v="2"/>
    <x v="43"/>
  </r>
  <r>
    <d v="2013-11-02T00:00:00"/>
    <n v="28"/>
    <n v="56.92"/>
    <n v="57.21"/>
    <n v="45.44"/>
    <x v="223"/>
    <s v="29/10/2013"/>
    <x v="0"/>
    <n v="11"/>
    <n v="2"/>
    <s v="11-02"/>
    <n v="1"/>
    <n v="1"/>
    <x v="2"/>
    <x v="43"/>
  </r>
  <r>
    <d v="2013-11-03T00:00:00"/>
    <n v="62"/>
    <n v="61.39"/>
    <n v="61.45"/>
    <n v="42.83"/>
    <x v="84"/>
    <s v="29/10/2013"/>
    <x v="0"/>
    <n v="11"/>
    <n v="3"/>
    <s v="11-03"/>
    <n v="1"/>
    <n v="1"/>
    <x v="2"/>
    <x v="43"/>
  </r>
  <r>
    <d v="2013-11-04T00:00:00"/>
    <n v="68"/>
    <n v="61.17"/>
    <n v="61.64"/>
    <n v="51.75"/>
    <x v="67"/>
    <s v="29/10/2013"/>
    <x v="0"/>
    <n v="11"/>
    <n v="4"/>
    <s v="11-04"/>
    <n v="1"/>
    <n v="1"/>
    <x v="2"/>
    <x v="44"/>
  </r>
  <r>
    <d v="2013-11-05T00:00:00"/>
    <n v="52"/>
    <n v="59.61"/>
    <n v="60.3"/>
    <n v="52.03"/>
    <x v="224"/>
    <s v="05/11/2013"/>
    <x v="0"/>
    <n v="11"/>
    <n v="5"/>
    <s v="11-05"/>
    <n v="1"/>
    <n v="1"/>
    <x v="2"/>
    <x v="44"/>
  </r>
  <r>
    <d v="2013-11-06T00:00:00"/>
    <n v="48"/>
    <n v="59.11"/>
    <n v="59.34"/>
    <n v="46.57"/>
    <x v="225"/>
    <s v="05/11/2013"/>
    <x v="0"/>
    <n v="11"/>
    <n v="6"/>
    <s v="11-06"/>
    <n v="1"/>
    <n v="1"/>
    <x v="2"/>
    <x v="44"/>
  </r>
  <r>
    <d v="2013-11-07T00:00:00"/>
    <n v="48"/>
    <n v="59.56"/>
    <n v="59.87"/>
    <n v="48.28"/>
    <x v="22"/>
    <s v="05/11/2013"/>
    <x v="0"/>
    <n v="11"/>
    <n v="7"/>
    <s v="11-07"/>
    <n v="1"/>
    <n v="1"/>
    <x v="2"/>
    <x v="44"/>
  </r>
  <r>
    <d v="2013-11-08T00:00:00"/>
    <n v="52"/>
    <n v="58.34"/>
    <n v="59.84"/>
    <n v="54.51"/>
    <x v="226"/>
    <s v="05/11/2013"/>
    <x v="0"/>
    <n v="11"/>
    <n v="8"/>
    <s v="11-08"/>
    <n v="1"/>
    <n v="1"/>
    <x v="2"/>
    <x v="44"/>
  </r>
  <r>
    <d v="2013-11-09T00:00:00"/>
    <n v="45"/>
    <n v="58.79"/>
    <n v="58.9"/>
    <n v="42.95"/>
    <x v="227"/>
    <s v="05/11/2013"/>
    <x v="0"/>
    <n v="11"/>
    <n v="9"/>
    <s v="11-09"/>
    <n v="1"/>
    <n v="1"/>
    <x v="2"/>
    <x v="44"/>
  </r>
  <r>
    <d v="2013-11-10T00:00:00"/>
    <n v="62"/>
    <n v="61.61"/>
    <n v="62.08"/>
    <n v="52.19"/>
    <x v="228"/>
    <s v="05/11/2013"/>
    <x v="0"/>
    <n v="11"/>
    <n v="10"/>
    <s v="11-10"/>
    <n v="1"/>
    <n v="1"/>
    <x v="2"/>
    <x v="44"/>
  </r>
  <r>
    <d v="2013-11-11T00:00:00"/>
    <n v="49"/>
    <n v="61.08"/>
    <n v="61.33"/>
    <n v="48.78"/>
    <x v="80"/>
    <s v="05/11/2013"/>
    <x v="0"/>
    <n v="11"/>
    <n v="11"/>
    <s v="11-11"/>
    <n v="1"/>
    <n v="1"/>
    <x v="2"/>
    <x v="45"/>
  </r>
  <r>
    <d v="2013-11-12T00:00:00"/>
    <n v="60"/>
    <n v="61.39"/>
    <n v="61.75"/>
    <n v="50.74"/>
    <x v="169"/>
    <s v="12/11/2013"/>
    <x v="0"/>
    <n v="11"/>
    <n v="12"/>
    <s v="11-12"/>
    <n v="1"/>
    <n v="1"/>
    <x v="2"/>
    <x v="45"/>
  </r>
  <r>
    <d v="2013-11-13T00:00:00"/>
    <n v="57"/>
    <n v="60.67"/>
    <n v="60.95"/>
    <n v="48.87"/>
    <x v="197"/>
    <s v="12/11/2013"/>
    <x v="0"/>
    <n v="11"/>
    <n v="13"/>
    <s v="11-13"/>
    <n v="1"/>
    <n v="1"/>
    <x v="2"/>
    <x v="45"/>
  </r>
  <r>
    <d v="2013-11-14T00:00:00"/>
    <n v="67"/>
    <n v="59.92"/>
    <n v="60.32"/>
    <n v="49.83"/>
    <x v="55"/>
    <s v="12/11/2013"/>
    <x v="0"/>
    <n v="11"/>
    <n v="14"/>
    <s v="11-14"/>
    <n v="1"/>
    <n v="1"/>
    <x v="2"/>
    <x v="45"/>
  </r>
  <r>
    <d v="2013-11-15T00:00:00"/>
    <n v="77"/>
    <n v="60.8"/>
    <n v="61.11"/>
    <n v="49.45"/>
    <x v="171"/>
    <s v="12/11/2013"/>
    <x v="0"/>
    <n v="11"/>
    <n v="15"/>
    <s v="11-15"/>
    <n v="1"/>
    <n v="1"/>
    <x v="2"/>
    <x v="45"/>
  </r>
  <r>
    <d v="2013-11-16T00:00:00"/>
    <n v="34"/>
    <n v="58.34"/>
    <n v="58.77"/>
    <n v="48.48"/>
    <x v="229"/>
    <s v="12/11/2013"/>
    <x v="0"/>
    <n v="11"/>
    <n v="16"/>
    <s v="11-16"/>
    <n v="1"/>
    <n v="1"/>
    <x v="2"/>
    <x v="45"/>
  </r>
  <r>
    <d v="2013-11-17T00:00:00"/>
    <n v="48"/>
    <n v="59.26"/>
    <n v="59.27"/>
    <n v="34.76"/>
    <x v="230"/>
    <s v="12/11/2013"/>
    <x v="0"/>
    <n v="11"/>
    <n v="17"/>
    <s v="11-17"/>
    <n v="1"/>
    <n v="1"/>
    <x v="2"/>
    <x v="45"/>
  </r>
  <r>
    <d v="2013-11-18T00:00:00"/>
    <n v="43"/>
    <n v="59.6"/>
    <n v="59.78"/>
    <n v="46"/>
    <x v="231"/>
    <s v="12/11/2013"/>
    <x v="0"/>
    <n v="11"/>
    <n v="18"/>
    <s v="11-18"/>
    <n v="1"/>
    <n v="1"/>
    <x v="2"/>
    <x v="46"/>
  </r>
  <r>
    <d v="2013-11-19T00:00:00"/>
    <n v="50"/>
    <n v="58.34"/>
    <n v="58.71"/>
    <n v="47.77"/>
    <x v="232"/>
    <s v="19/11/2013"/>
    <x v="0"/>
    <n v="11"/>
    <n v="19"/>
    <s v="11-19"/>
    <n v="1"/>
    <n v="1"/>
    <x v="2"/>
    <x v="46"/>
  </r>
  <r>
    <d v="2013-11-20T00:00:00"/>
    <n v="46"/>
    <n v="59.2"/>
    <n v="60.1"/>
    <n v="52.83"/>
    <x v="233"/>
    <s v="19/11/2013"/>
    <x v="0"/>
    <n v="11"/>
    <n v="20"/>
    <s v="11-20"/>
    <n v="1"/>
    <n v="1"/>
    <x v="2"/>
    <x v="46"/>
  </r>
  <r>
    <d v="2013-11-21T00:00:00"/>
    <n v="66"/>
    <n v="59.18"/>
    <n v="59.45"/>
    <n v="47.32"/>
    <x v="234"/>
    <s v="19/11/2013"/>
    <x v="0"/>
    <n v="11"/>
    <n v="21"/>
    <s v="11-21"/>
    <n v="1"/>
    <n v="1"/>
    <x v="2"/>
    <x v="46"/>
  </r>
  <r>
    <d v="2013-11-22T00:00:00"/>
    <n v="58"/>
    <n v="59.75"/>
    <n v="60.67"/>
    <n v="53.5"/>
    <x v="46"/>
    <s v="19/11/2013"/>
    <x v="0"/>
    <n v="11"/>
    <n v="22"/>
    <s v="11-22"/>
    <n v="1"/>
    <n v="1"/>
    <x v="2"/>
    <x v="46"/>
  </r>
  <r>
    <d v="2013-11-23T00:00:00"/>
    <n v="44"/>
    <n v="58.15"/>
    <n v="59.51"/>
    <n v="53.8"/>
    <x v="235"/>
    <s v="19/11/2013"/>
    <x v="0"/>
    <n v="11"/>
    <n v="23"/>
    <s v="11-23"/>
    <n v="1"/>
    <n v="1"/>
    <x v="2"/>
    <x v="46"/>
  </r>
  <r>
    <d v="2013-11-24T00:00:00"/>
    <n v="42"/>
    <n v="61.59"/>
    <n v="61.88"/>
    <n v="49.98"/>
    <x v="117"/>
    <s v="19/11/2013"/>
    <x v="0"/>
    <n v="11"/>
    <n v="24"/>
    <s v="11-24"/>
    <n v="1"/>
    <n v="1"/>
    <x v="2"/>
    <x v="46"/>
  </r>
  <r>
    <d v="2013-11-25T00:00:00"/>
    <n v="62"/>
    <n v="59.41"/>
    <n v="60.52"/>
    <n v="54.08"/>
    <x v="106"/>
    <s v="19/11/2013"/>
    <x v="0"/>
    <n v="11"/>
    <n v="25"/>
    <s v="11-25"/>
    <n v="1"/>
    <n v="1"/>
    <x v="2"/>
    <x v="47"/>
  </r>
  <r>
    <d v="2013-11-26T00:00:00"/>
    <n v="81"/>
    <n v="58.4"/>
    <n v="59.04"/>
    <n v="50.36"/>
    <x v="236"/>
    <s v="26/11/2013"/>
    <x v="0"/>
    <n v="11"/>
    <n v="26"/>
    <s v="11-26"/>
    <n v="1"/>
    <n v="1"/>
    <x v="2"/>
    <x v="47"/>
  </r>
  <r>
    <d v="2013-11-27T00:00:00"/>
    <n v="54"/>
    <n v="59.94"/>
    <n v="60.25"/>
    <n v="48.55"/>
    <x v="145"/>
    <s v="26/11/2013"/>
    <x v="0"/>
    <n v="11"/>
    <n v="27"/>
    <s v="11-27"/>
    <n v="1"/>
    <n v="1"/>
    <x v="2"/>
    <x v="47"/>
  </r>
  <r>
    <d v="2013-11-28T00:00:00"/>
    <n v="51"/>
    <n v="58.5"/>
    <n v="58.77"/>
    <n v="46.64"/>
    <x v="229"/>
    <s v="26/11/2013"/>
    <x v="0"/>
    <n v="11"/>
    <n v="28"/>
    <s v="11-28"/>
    <n v="1"/>
    <n v="1"/>
    <x v="2"/>
    <x v="47"/>
  </r>
  <r>
    <d v="2013-11-29T00:00:00"/>
    <n v="68"/>
    <n v="60.91"/>
    <n v="61.13"/>
    <n v="48.12"/>
    <x v="155"/>
    <s v="26/11/2013"/>
    <x v="0"/>
    <n v="11"/>
    <n v="29"/>
    <s v="11-29"/>
    <n v="1"/>
    <n v="1"/>
    <x v="2"/>
    <x v="47"/>
  </r>
  <r>
    <d v="2013-11-30T00:00:00"/>
    <n v="29"/>
    <n v="57.77"/>
    <n v="58.24"/>
    <n v="48.35"/>
    <x v="237"/>
    <s v="26/11/2013"/>
    <x v="0"/>
    <n v="11"/>
    <n v="30"/>
    <s v="11-30"/>
    <n v="1"/>
    <n v="1"/>
    <x v="2"/>
    <x v="47"/>
  </r>
  <r>
    <d v="2013-12-01T00:00:00"/>
    <n v="45"/>
    <n v="62.11"/>
    <n v="63.28"/>
    <n v="57.02"/>
    <x v="178"/>
    <s v="26/11/2013"/>
    <x v="0"/>
    <n v="12"/>
    <n v="1"/>
    <s v="12-01"/>
    <n v="1"/>
    <n v="1"/>
    <x v="2"/>
    <x v="47"/>
  </r>
  <r>
    <d v="2013-12-02T00:00:00"/>
    <n v="57"/>
    <n v="62"/>
    <n v="62.66"/>
    <n v="54.18"/>
    <x v="119"/>
    <s v="26/11/2013"/>
    <x v="0"/>
    <n v="12"/>
    <n v="2"/>
    <s v="12-02"/>
    <n v="1"/>
    <n v="1"/>
    <x v="2"/>
    <x v="48"/>
  </r>
  <r>
    <d v="2013-12-03T00:00:00"/>
    <n v="52"/>
    <n v="61.46"/>
    <n v="61.89"/>
    <n v="51.6"/>
    <x v="92"/>
    <s v="03/12/2013"/>
    <x v="0"/>
    <n v="12"/>
    <n v="3"/>
    <s v="12-03"/>
    <n v="1"/>
    <n v="1"/>
    <x v="2"/>
    <x v="48"/>
  </r>
  <r>
    <d v="2013-12-04T00:00:00"/>
    <n v="61"/>
    <n v="59.6"/>
    <n v="60.41"/>
    <n v="52.76"/>
    <x v="164"/>
    <s v="03/12/2013"/>
    <x v="0"/>
    <n v="12"/>
    <n v="4"/>
    <s v="12-04"/>
    <n v="1"/>
    <n v="1"/>
    <x v="2"/>
    <x v="48"/>
  </r>
  <r>
    <d v="2013-12-05T00:00:00"/>
    <n v="64"/>
    <n v="59.5"/>
    <n v="59.91"/>
    <n v="49.44"/>
    <x v="238"/>
    <s v="03/12/2013"/>
    <x v="0"/>
    <n v="12"/>
    <n v="5"/>
    <s v="12-05"/>
    <n v="1"/>
    <n v="1"/>
    <x v="2"/>
    <x v="48"/>
  </r>
  <r>
    <d v="2013-12-06T00:00:00"/>
    <n v="65"/>
    <n v="60.71"/>
    <n v="61.27"/>
    <n v="52.11"/>
    <x v="154"/>
    <s v="03/12/2013"/>
    <x v="0"/>
    <n v="12"/>
    <n v="6"/>
    <s v="12-06"/>
    <n v="1"/>
    <n v="1"/>
    <x v="2"/>
    <x v="48"/>
  </r>
  <r>
    <d v="2013-12-07T00:00:00"/>
    <n v="37"/>
    <n v="58.12"/>
    <n v="58.73"/>
    <n v="49.91"/>
    <x v="239"/>
    <s v="03/12/2013"/>
    <x v="0"/>
    <n v="12"/>
    <n v="7"/>
    <s v="12-07"/>
    <n v="1"/>
    <n v="1"/>
    <x v="2"/>
    <x v="48"/>
  </r>
  <r>
    <d v="2013-12-08T00:00:00"/>
    <n v="60"/>
    <n v="60.12"/>
    <n v="60.31"/>
    <n v="46.52"/>
    <x v="240"/>
    <s v="03/12/2013"/>
    <x v="0"/>
    <n v="12"/>
    <n v="8"/>
    <s v="12-08"/>
    <n v="1"/>
    <n v="1"/>
    <x v="2"/>
    <x v="48"/>
  </r>
  <r>
    <d v="2013-12-09T00:00:00"/>
    <n v="59"/>
    <n v="61.24"/>
    <n v="61.58"/>
    <n v="50.33"/>
    <x v="241"/>
    <s v="03/12/2013"/>
    <x v="0"/>
    <n v="12"/>
    <n v="9"/>
    <s v="12-09"/>
    <n v="1"/>
    <n v="1"/>
    <x v="2"/>
    <x v="49"/>
  </r>
  <r>
    <d v="2013-12-10T00:00:00"/>
    <n v="66"/>
    <n v="64.63"/>
    <n v="64.69"/>
    <n v="46.41"/>
    <x v="242"/>
    <s v="10/12/2013"/>
    <x v="0"/>
    <n v="12"/>
    <n v="10"/>
    <s v="12-10"/>
    <n v="1"/>
    <n v="1"/>
    <x v="2"/>
    <x v="49"/>
  </r>
  <r>
    <d v="2013-12-11T00:00:00"/>
    <n v="86"/>
    <n v="62.48"/>
    <n v="62.83"/>
    <n v="51.75"/>
    <x v="243"/>
    <s v="10/12/2013"/>
    <x v="0"/>
    <n v="12"/>
    <n v="11"/>
    <s v="12-11"/>
    <n v="1"/>
    <n v="1"/>
    <x v="2"/>
    <x v="49"/>
  </r>
  <r>
    <d v="2013-12-12T00:00:00"/>
    <n v="76"/>
    <n v="64.28"/>
    <n v="64.510000000000005"/>
    <n v="51.47"/>
    <x v="244"/>
    <s v="10/12/2013"/>
    <x v="0"/>
    <n v="12"/>
    <n v="12"/>
    <s v="12-12"/>
    <n v="1"/>
    <n v="1"/>
    <x v="2"/>
    <x v="49"/>
  </r>
  <r>
    <d v="2013-12-13T00:00:00"/>
    <n v="74"/>
    <n v="62.36"/>
    <n v="62.64"/>
    <n v="50.59"/>
    <x v="245"/>
    <s v="10/12/2013"/>
    <x v="0"/>
    <n v="12"/>
    <n v="13"/>
    <s v="12-13"/>
    <n v="1"/>
    <n v="1"/>
    <x v="2"/>
    <x v="49"/>
  </r>
  <r>
    <d v="2013-12-14T00:00:00"/>
    <n v="38"/>
    <n v="57.99"/>
    <n v="58.31"/>
    <n v="46.79"/>
    <x v="246"/>
    <s v="10/12/2013"/>
    <x v="0"/>
    <n v="12"/>
    <n v="14"/>
    <s v="12-14"/>
    <n v="1"/>
    <n v="1"/>
    <x v="2"/>
    <x v="49"/>
  </r>
  <r>
    <d v="2013-12-15T00:00:00"/>
    <n v="49"/>
    <n v="61.09"/>
    <n v="61.1"/>
    <n v="35.119999999999997"/>
    <x v="149"/>
    <s v="10/12/2013"/>
    <x v="0"/>
    <n v="12"/>
    <n v="15"/>
    <s v="12-15"/>
    <n v="1"/>
    <n v="1"/>
    <x v="2"/>
    <x v="49"/>
  </r>
  <r>
    <d v="2013-12-16T00:00:00"/>
    <n v="61"/>
    <n v="60.3"/>
    <n v="61.21"/>
    <n v="53.96"/>
    <x v="207"/>
    <s v="10/12/2013"/>
    <x v="0"/>
    <n v="12"/>
    <n v="16"/>
    <s v="12-16"/>
    <n v="1"/>
    <n v="1"/>
    <x v="2"/>
    <x v="50"/>
  </r>
  <r>
    <d v="2013-12-17T00:00:00"/>
    <n v="62"/>
    <n v="59.95"/>
    <n v="60.5"/>
    <n v="51.21"/>
    <x v="27"/>
    <s v="17/12/2013"/>
    <x v="0"/>
    <n v="12"/>
    <n v="17"/>
    <s v="12-17"/>
    <n v="1"/>
    <n v="1"/>
    <x v="2"/>
    <x v="50"/>
  </r>
  <r>
    <d v="2013-12-18T00:00:00"/>
    <n v="55"/>
    <n v="60.63"/>
    <n v="60.92"/>
    <n v="48.97"/>
    <x v="247"/>
    <s v="17/12/2013"/>
    <x v="0"/>
    <n v="12"/>
    <n v="18"/>
    <s v="12-18"/>
    <n v="1"/>
    <n v="1"/>
    <x v="2"/>
    <x v="50"/>
  </r>
  <r>
    <d v="2013-12-19T00:00:00"/>
    <n v="65"/>
    <n v="60.68"/>
    <n v="61.02"/>
    <n v="49.85"/>
    <x v="71"/>
    <s v="17/12/2013"/>
    <x v="0"/>
    <n v="12"/>
    <n v="19"/>
    <s v="12-19"/>
    <n v="1"/>
    <n v="1"/>
    <x v="2"/>
    <x v="50"/>
  </r>
  <r>
    <d v="2013-12-20T00:00:00"/>
    <n v="54"/>
    <n v="60.63"/>
    <n v="61.54"/>
    <n v="54.32"/>
    <x v="142"/>
    <s v="17/12/2013"/>
    <x v="0"/>
    <n v="12"/>
    <n v="20"/>
    <s v="12-20"/>
    <n v="1"/>
    <n v="1"/>
    <x v="2"/>
    <x v="50"/>
  </r>
  <r>
    <d v="2013-12-21T00:00:00"/>
    <n v="48"/>
    <n v="62.05"/>
    <n v="62.22"/>
    <n v="48.1"/>
    <x v="94"/>
    <s v="17/12/2013"/>
    <x v="0"/>
    <n v="12"/>
    <n v="21"/>
    <s v="12-21"/>
    <n v="1"/>
    <n v="1"/>
    <x v="2"/>
    <x v="50"/>
  </r>
  <r>
    <d v="2013-12-22T00:00:00"/>
    <n v="56"/>
    <n v="61.63"/>
    <n v="61.71"/>
    <n v="44.24"/>
    <x v="206"/>
    <s v="17/12/2013"/>
    <x v="0"/>
    <n v="12"/>
    <n v="22"/>
    <s v="12-22"/>
    <n v="1"/>
    <n v="1"/>
    <x v="2"/>
    <x v="50"/>
  </r>
  <r>
    <d v="2013-12-23T00:00:00"/>
    <n v="60"/>
    <n v="61.81"/>
    <n v="62.06"/>
    <n v="49.61"/>
    <x v="248"/>
    <s v="17/12/2013"/>
    <x v="0"/>
    <n v="12"/>
    <n v="23"/>
    <s v="12-23"/>
    <n v="1"/>
    <n v="1"/>
    <x v="2"/>
    <x v="51"/>
  </r>
  <r>
    <d v="2013-12-24T00:00:00"/>
    <n v="49"/>
    <n v="58.58"/>
    <n v="59.08"/>
    <n v="49.5"/>
    <x v="249"/>
    <s v="24/12/2013"/>
    <x v="0"/>
    <n v="12"/>
    <n v="24"/>
    <s v="12-24"/>
    <n v="1"/>
    <n v="1"/>
    <x v="2"/>
    <x v="51"/>
  </r>
  <r>
    <d v="2013-12-25T00:00:00"/>
    <n v="21"/>
    <n v="55.81"/>
    <n v="56.39"/>
    <n v="47.35"/>
    <x v="250"/>
    <s v="24/12/2013"/>
    <x v="0"/>
    <n v="12"/>
    <n v="25"/>
    <s v="12-25"/>
    <n v="1"/>
    <n v="1"/>
    <x v="2"/>
    <x v="51"/>
  </r>
  <r>
    <d v="2013-12-26T00:00:00"/>
    <n v="53"/>
    <n v="59.24"/>
    <n v="60.03"/>
    <n v="52.23"/>
    <x v="73"/>
    <s v="24/12/2013"/>
    <x v="0"/>
    <n v="12"/>
    <n v="26"/>
    <s v="12-26"/>
    <n v="1"/>
    <n v="1"/>
    <x v="2"/>
    <x v="51"/>
  </r>
  <r>
    <d v="2013-12-27T00:00:00"/>
    <n v="57"/>
    <n v="61.5"/>
    <n v="61.8"/>
    <n v="50.12"/>
    <x v="185"/>
    <s v="24/12/2013"/>
    <x v="0"/>
    <n v="12"/>
    <n v="27"/>
    <s v="12-27"/>
    <n v="1"/>
    <n v="1"/>
    <x v="2"/>
    <x v="51"/>
  </r>
  <r>
    <d v="2013-12-28T00:00:00"/>
    <n v="37"/>
    <n v="59.55"/>
    <n v="59.74"/>
    <n v="46.21"/>
    <x v="251"/>
    <s v="24/12/2013"/>
    <x v="0"/>
    <n v="12"/>
    <n v="28"/>
    <s v="12-28"/>
    <n v="1"/>
    <n v="1"/>
    <x v="2"/>
    <x v="51"/>
  </r>
  <r>
    <d v="2013-12-29T00:00:00"/>
    <n v="51"/>
    <n v="61.47"/>
    <n v="61.72"/>
    <n v="49.2"/>
    <x v="252"/>
    <s v="24/12/2013"/>
    <x v="0"/>
    <n v="12"/>
    <n v="29"/>
    <s v="12-29"/>
    <n v="1"/>
    <n v="1"/>
    <x v="2"/>
    <x v="51"/>
  </r>
  <r>
    <d v="2013-12-30T00:00:00"/>
    <n v="38"/>
    <n v="60.22"/>
    <n v="60.37"/>
    <n v="45.38"/>
    <x v="75"/>
    <s v="24/12/2013"/>
    <x v="0"/>
    <n v="12"/>
    <n v="30"/>
    <s v="12-30"/>
    <n v="1"/>
    <n v="1"/>
    <x v="2"/>
    <x v="52"/>
  </r>
  <r>
    <d v="2014-01-01T00:00:00"/>
    <n v="32"/>
    <n v="59.08"/>
    <n v="73.67"/>
    <n v="73.510000000000005"/>
    <x v="253"/>
    <s v="01/01/2014"/>
    <x v="1"/>
    <n v="1"/>
    <n v="1"/>
    <s v="01-01"/>
    <n v="1"/>
    <n v="0"/>
    <x v="0"/>
    <x v="0"/>
  </r>
  <r>
    <d v="2014-01-02T00:00:00"/>
    <n v="49"/>
    <n v="59.7"/>
    <n v="59.84"/>
    <n v="44.75"/>
    <x v="226"/>
    <s v="01/01/2014"/>
    <x v="1"/>
    <n v="1"/>
    <n v="2"/>
    <s v="01-02"/>
    <n v="1"/>
    <n v="1"/>
    <x v="0"/>
    <x v="0"/>
  </r>
  <r>
    <d v="2014-01-03T00:00:00"/>
    <n v="60"/>
    <n v="61.85"/>
    <n v="61.87"/>
    <n v="38.79"/>
    <x v="195"/>
    <s v="01/01/2014"/>
    <x v="1"/>
    <n v="1"/>
    <n v="3"/>
    <s v="01-03"/>
    <n v="1"/>
    <n v="1"/>
    <x v="0"/>
    <x v="0"/>
  </r>
  <r>
    <d v="2014-01-04T00:00:00"/>
    <n v="38"/>
    <n v="58.41"/>
    <n v="58.58"/>
    <n v="44.47"/>
    <x v="254"/>
    <s v="01/01/2014"/>
    <x v="1"/>
    <n v="1"/>
    <n v="4"/>
    <s v="01-04"/>
    <n v="1"/>
    <n v="1"/>
    <x v="0"/>
    <x v="0"/>
  </r>
  <r>
    <d v="2014-01-05T00:00:00"/>
    <n v="58"/>
    <n v="61.91"/>
    <n v="62.03"/>
    <n v="46.37"/>
    <x v="220"/>
    <s v="01/01/2014"/>
    <x v="1"/>
    <n v="1"/>
    <n v="5"/>
    <s v="01-05"/>
    <n v="1"/>
    <n v="1"/>
    <x v="0"/>
    <x v="0"/>
  </r>
  <r>
    <d v="2014-01-06T00:00:00"/>
    <n v="46"/>
    <n v="60.93"/>
    <n v="61.01"/>
    <n v="43.61"/>
    <x v="103"/>
    <s v="01/01/2014"/>
    <x v="1"/>
    <n v="1"/>
    <n v="6"/>
    <s v="01-06"/>
    <n v="1"/>
    <n v="1"/>
    <x v="0"/>
    <x v="1"/>
  </r>
  <r>
    <d v="2014-01-07T00:00:00"/>
    <n v="37"/>
    <n v="59.35"/>
    <n v="59.68"/>
    <n v="48.33"/>
    <x v="111"/>
    <s v="01/01/2014"/>
    <x v="1"/>
    <n v="1"/>
    <n v="7"/>
    <s v="01-07"/>
    <n v="1"/>
    <n v="1"/>
    <x v="0"/>
    <x v="1"/>
  </r>
  <r>
    <d v="2014-01-08T00:00:00"/>
    <n v="51"/>
    <n v="60.06"/>
    <n v="60.26"/>
    <n v="46.63"/>
    <x v="76"/>
    <s v="08/01/2014"/>
    <x v="1"/>
    <n v="1"/>
    <n v="8"/>
    <s v="01-08"/>
    <n v="1"/>
    <n v="1"/>
    <x v="0"/>
    <x v="1"/>
  </r>
  <r>
    <d v="2014-01-09T00:00:00"/>
    <n v="51"/>
    <n v="59.94"/>
    <n v="60.13"/>
    <n v="46.41"/>
    <x v="192"/>
    <s v="08/01/2014"/>
    <x v="1"/>
    <n v="1"/>
    <n v="9"/>
    <s v="01-09"/>
    <n v="1"/>
    <n v="1"/>
    <x v="0"/>
    <x v="1"/>
  </r>
  <r>
    <d v="2014-01-10T00:00:00"/>
    <n v="66"/>
    <n v="61.55"/>
    <n v="61.71"/>
    <n v="47.05"/>
    <x v="206"/>
    <s v="08/01/2014"/>
    <x v="1"/>
    <n v="1"/>
    <n v="10"/>
    <s v="01-10"/>
    <n v="0"/>
    <n v="1"/>
    <x v="0"/>
    <x v="1"/>
  </r>
  <r>
    <d v="2014-01-11T00:00:00"/>
    <n v="32"/>
    <n v="59.25"/>
    <n v="59.45"/>
    <n v="45.91"/>
    <x v="234"/>
    <s v="08/01/2014"/>
    <x v="1"/>
    <n v="1"/>
    <n v="11"/>
    <s v="01-11"/>
    <n v="1"/>
    <n v="1"/>
    <x v="0"/>
    <x v="1"/>
  </r>
  <r>
    <d v="2014-01-12T00:00:00"/>
    <n v="47"/>
    <n v="58.58"/>
    <n v="58.59"/>
    <n v="31.84"/>
    <x v="255"/>
    <s v="08/01/2014"/>
    <x v="1"/>
    <n v="1"/>
    <n v="12"/>
    <s v="01-12"/>
    <n v="1"/>
    <n v="1"/>
    <x v="0"/>
    <x v="1"/>
  </r>
  <r>
    <d v="2014-01-13T00:00:00"/>
    <n v="57"/>
    <n v="57.29"/>
    <n v="57.4"/>
    <n v="41.44"/>
    <x v="256"/>
    <s v="08/01/2014"/>
    <x v="1"/>
    <n v="1"/>
    <n v="13"/>
    <s v="01-13"/>
    <n v="1"/>
    <n v="1"/>
    <x v="0"/>
    <x v="2"/>
  </r>
  <r>
    <d v="2014-01-14T00:00:00"/>
    <n v="40"/>
    <n v="58.51"/>
    <n v="58.85"/>
    <n v="47.63"/>
    <x v="257"/>
    <s v="08/01/2014"/>
    <x v="1"/>
    <n v="1"/>
    <n v="14"/>
    <s v="01-14"/>
    <n v="1"/>
    <n v="1"/>
    <x v="0"/>
    <x v="2"/>
  </r>
  <r>
    <d v="2014-01-15T00:00:00"/>
    <n v="55"/>
    <n v="59.21"/>
    <n v="59.57"/>
    <n v="48.56"/>
    <x v="258"/>
    <s v="15/01/2014"/>
    <x v="1"/>
    <n v="1"/>
    <n v="15"/>
    <s v="01-15"/>
    <n v="1"/>
    <n v="1"/>
    <x v="0"/>
    <x v="2"/>
  </r>
  <r>
    <d v="2014-01-16T00:00:00"/>
    <n v="64"/>
    <n v="59.6"/>
    <n v="59.74"/>
    <n v="44.92"/>
    <x v="251"/>
    <s v="15/01/2014"/>
    <x v="1"/>
    <n v="1"/>
    <n v="16"/>
    <s v="01-16"/>
    <n v="0"/>
    <n v="1"/>
    <x v="0"/>
    <x v="2"/>
  </r>
  <r>
    <d v="2014-01-17T00:00:00"/>
    <n v="51"/>
    <n v="59.73"/>
    <n v="60.13"/>
    <n v="49.52"/>
    <x v="192"/>
    <s v="15/01/2014"/>
    <x v="1"/>
    <n v="1"/>
    <n v="17"/>
    <s v="01-17"/>
    <n v="1"/>
    <n v="1"/>
    <x v="0"/>
    <x v="2"/>
  </r>
  <r>
    <d v="2014-01-18T00:00:00"/>
    <n v="29"/>
    <n v="55.84"/>
    <n v="56.68"/>
    <n v="49.12"/>
    <x v="259"/>
    <s v="15/01/2014"/>
    <x v="1"/>
    <n v="1"/>
    <n v="18"/>
    <s v="01-18"/>
    <n v="1"/>
    <n v="1"/>
    <x v="0"/>
    <x v="2"/>
  </r>
  <r>
    <d v="2014-01-19T00:00:00"/>
    <n v="58"/>
    <n v="60.12"/>
    <n v="60.18"/>
    <n v="41.49"/>
    <x v="260"/>
    <s v="15/01/2014"/>
    <x v="1"/>
    <n v="1"/>
    <n v="19"/>
    <s v="01-19"/>
    <n v="1"/>
    <n v="1"/>
    <x v="0"/>
    <x v="2"/>
  </r>
  <r>
    <d v="2014-01-20T00:00:00"/>
    <n v="52"/>
    <n v="61.51"/>
    <n v="61.61"/>
    <n v="45.15"/>
    <x v="158"/>
    <s v="15/01/2014"/>
    <x v="1"/>
    <n v="1"/>
    <n v="20"/>
    <s v="01-20"/>
    <n v="1"/>
    <n v="1"/>
    <x v="0"/>
    <x v="3"/>
  </r>
  <r>
    <d v="2014-01-21T00:00:00"/>
    <n v="52"/>
    <n v="61.44"/>
    <n v="61.63"/>
    <n v="47.98"/>
    <x v="128"/>
    <s v="15/01/2014"/>
    <x v="1"/>
    <n v="1"/>
    <n v="21"/>
    <s v="01-21"/>
    <n v="1"/>
    <n v="1"/>
    <x v="0"/>
    <x v="3"/>
  </r>
  <r>
    <d v="2014-01-22T00:00:00"/>
    <n v="62"/>
    <n v="61.5"/>
    <n v="61.75"/>
    <n v="49.22"/>
    <x v="169"/>
    <s v="22/01/2014"/>
    <x v="1"/>
    <n v="1"/>
    <n v="22"/>
    <s v="01-22"/>
    <n v="0"/>
    <n v="1"/>
    <x v="0"/>
    <x v="3"/>
  </r>
  <r>
    <d v="2014-01-23T00:00:00"/>
    <n v="58"/>
    <n v="59.61"/>
    <n v="60.01"/>
    <n v="49.42"/>
    <x v="210"/>
    <s v="22/01/2014"/>
    <x v="1"/>
    <n v="1"/>
    <n v="23"/>
    <s v="01-23"/>
    <n v="1"/>
    <n v="1"/>
    <x v="0"/>
    <x v="3"/>
  </r>
  <r>
    <d v="2014-01-24T00:00:00"/>
    <n v="60"/>
    <n v="62.04"/>
    <n v="62.54"/>
    <n v="52.9"/>
    <x v="261"/>
    <s v="22/01/2014"/>
    <x v="1"/>
    <n v="1"/>
    <n v="24"/>
    <s v="01-24"/>
    <n v="1"/>
    <n v="1"/>
    <x v="0"/>
    <x v="3"/>
  </r>
  <r>
    <d v="2014-01-25T00:00:00"/>
    <n v="33"/>
    <n v="56.44"/>
    <n v="56.75"/>
    <n v="45.21"/>
    <x v="262"/>
    <s v="22/01/2014"/>
    <x v="1"/>
    <n v="1"/>
    <n v="25"/>
    <s v="01-25"/>
    <n v="1"/>
    <n v="1"/>
    <x v="0"/>
    <x v="3"/>
  </r>
  <r>
    <d v="2014-01-26T00:00:00"/>
    <n v="56"/>
    <n v="61.22"/>
    <n v="61.6"/>
    <n v="50.78"/>
    <x v="263"/>
    <s v="22/01/2014"/>
    <x v="1"/>
    <n v="1"/>
    <n v="26"/>
    <s v="01-26"/>
    <n v="1"/>
    <n v="1"/>
    <x v="0"/>
    <x v="3"/>
  </r>
  <r>
    <d v="2014-01-27T00:00:00"/>
    <n v="58"/>
    <n v="60.71"/>
    <n v="61.33"/>
    <n v="52.52"/>
    <x v="80"/>
    <s v="22/01/2014"/>
    <x v="1"/>
    <n v="1"/>
    <n v="27"/>
    <s v="01-27"/>
    <n v="1"/>
    <n v="1"/>
    <x v="0"/>
    <x v="4"/>
  </r>
  <r>
    <d v="2014-01-28T00:00:00"/>
    <n v="40"/>
    <n v="58.62"/>
    <n v="59.64"/>
    <n v="52.83"/>
    <x v="35"/>
    <s v="22/01/2014"/>
    <x v="1"/>
    <n v="1"/>
    <n v="28"/>
    <s v="01-28"/>
    <n v="1"/>
    <n v="1"/>
    <x v="0"/>
    <x v="4"/>
  </r>
  <r>
    <d v="2014-01-29T00:00:00"/>
    <n v="43"/>
    <n v="63.85"/>
    <n v="63.92"/>
    <n v="45.62"/>
    <x v="264"/>
    <s v="29/01/2014"/>
    <x v="1"/>
    <n v="1"/>
    <n v="29"/>
    <s v="01-29"/>
    <n v="1"/>
    <n v="1"/>
    <x v="0"/>
    <x v="4"/>
  </r>
  <r>
    <d v="2014-01-30T00:00:00"/>
    <n v="42"/>
    <n v="57.84"/>
    <n v="58.27"/>
    <n v="48.01"/>
    <x v="265"/>
    <s v="29/01/2014"/>
    <x v="1"/>
    <n v="1"/>
    <n v="30"/>
    <s v="01-30"/>
    <n v="1"/>
    <n v="1"/>
    <x v="0"/>
    <x v="4"/>
  </r>
  <r>
    <d v="2014-01-31T00:00:00"/>
    <n v="39"/>
    <n v="59.73"/>
    <n v="60.04"/>
    <n v="48.41"/>
    <x v="202"/>
    <s v="29/01/2014"/>
    <x v="1"/>
    <n v="1"/>
    <n v="31"/>
    <s v="01-31"/>
    <n v="1"/>
    <n v="1"/>
    <x v="0"/>
    <x v="4"/>
  </r>
  <r>
    <d v="2014-02-01T00:00:00"/>
    <n v="35"/>
    <n v="57.93"/>
    <n v="58.05"/>
    <n v="42.56"/>
    <x v="266"/>
    <s v="29/01/2014"/>
    <x v="1"/>
    <n v="2"/>
    <n v="1"/>
    <s v="02-01"/>
    <n v="1"/>
    <n v="1"/>
    <x v="0"/>
    <x v="4"/>
  </r>
  <r>
    <d v="2014-02-02T00:00:00"/>
    <n v="43"/>
    <n v="59.43"/>
    <n v="59.47"/>
    <n v="39.520000000000003"/>
    <x v="267"/>
    <s v="29/01/2014"/>
    <x v="1"/>
    <n v="2"/>
    <n v="2"/>
    <s v="02-02"/>
    <n v="1"/>
    <n v="1"/>
    <x v="0"/>
    <x v="4"/>
  </r>
  <r>
    <d v="2014-02-03T00:00:00"/>
    <n v="52"/>
    <n v="59.84"/>
    <n v="60.04"/>
    <n v="46.73"/>
    <x v="202"/>
    <s v="29/01/2014"/>
    <x v="1"/>
    <n v="2"/>
    <n v="3"/>
    <s v="02-03"/>
    <n v="1"/>
    <n v="1"/>
    <x v="0"/>
    <x v="5"/>
  </r>
  <r>
    <d v="2014-02-04T00:00:00"/>
    <n v="49"/>
    <n v="59.54"/>
    <n v="59.73"/>
    <n v="46.06"/>
    <x v="268"/>
    <s v="29/01/2014"/>
    <x v="1"/>
    <n v="2"/>
    <n v="4"/>
    <s v="02-04"/>
    <n v="1"/>
    <n v="1"/>
    <x v="0"/>
    <x v="5"/>
  </r>
  <r>
    <d v="2014-02-05T00:00:00"/>
    <n v="42"/>
    <n v="57.95"/>
    <n v="58.22"/>
    <n v="46.09"/>
    <x v="269"/>
    <s v="05/02/2014"/>
    <x v="1"/>
    <n v="2"/>
    <n v="5"/>
    <s v="02-05"/>
    <n v="1"/>
    <n v="1"/>
    <x v="0"/>
    <x v="5"/>
  </r>
  <r>
    <d v="2014-02-06T00:00:00"/>
    <n v="57"/>
    <n v="59.51"/>
    <n v="60.41"/>
    <n v="53.12"/>
    <x v="164"/>
    <s v="05/02/2014"/>
    <x v="1"/>
    <n v="2"/>
    <n v="6"/>
    <s v="02-06"/>
    <n v="1"/>
    <n v="1"/>
    <x v="0"/>
    <x v="5"/>
  </r>
  <r>
    <d v="2014-02-07T00:00:00"/>
    <n v="76"/>
    <n v="61.13"/>
    <n v="62.27"/>
    <n v="55.89"/>
    <x v="270"/>
    <s v="05/02/2014"/>
    <x v="1"/>
    <n v="2"/>
    <n v="7"/>
    <s v="02-07"/>
    <n v="0"/>
    <n v="1"/>
    <x v="0"/>
    <x v="5"/>
  </r>
  <r>
    <d v="2014-02-08T00:00:00"/>
    <n v="34"/>
    <n v="58.29"/>
    <n v="58.43"/>
    <n v="43.37"/>
    <x v="271"/>
    <s v="05/02/2014"/>
    <x v="1"/>
    <n v="2"/>
    <n v="8"/>
    <s v="02-08"/>
    <n v="1"/>
    <n v="1"/>
    <x v="0"/>
    <x v="5"/>
  </r>
  <r>
    <d v="2014-02-09T00:00:00"/>
    <n v="69"/>
    <n v="61.79"/>
    <n v="61.99"/>
    <n v="48.37"/>
    <x v="159"/>
    <s v="05/02/2014"/>
    <x v="1"/>
    <n v="2"/>
    <n v="9"/>
    <s v="02-09"/>
    <n v="0"/>
    <n v="1"/>
    <x v="0"/>
    <x v="5"/>
  </r>
  <r>
    <d v="2014-02-10T00:00:00"/>
    <n v="62"/>
    <n v="59.48"/>
    <n v="59.79"/>
    <n v="48.12"/>
    <x v="272"/>
    <s v="05/02/2014"/>
    <x v="1"/>
    <n v="2"/>
    <n v="10"/>
    <s v="02-10"/>
    <n v="0"/>
    <n v="1"/>
    <x v="0"/>
    <x v="6"/>
  </r>
  <r>
    <d v="2014-02-11T00:00:00"/>
    <n v="42"/>
    <n v="65.150000000000006"/>
    <n v="65.180000000000007"/>
    <n v="43.62"/>
    <x v="273"/>
    <s v="05/02/2014"/>
    <x v="1"/>
    <n v="2"/>
    <n v="11"/>
    <s v="02-11"/>
    <n v="1"/>
    <n v="1"/>
    <x v="0"/>
    <x v="6"/>
  </r>
  <r>
    <d v="2014-02-12T00:00:00"/>
    <n v="41"/>
    <n v="57.29"/>
    <n v="59.92"/>
    <n v="56.5"/>
    <x v="274"/>
    <s v="12/02/2014"/>
    <x v="1"/>
    <n v="2"/>
    <n v="12"/>
    <s v="02-12"/>
    <n v="1"/>
    <n v="1"/>
    <x v="0"/>
    <x v="6"/>
  </r>
  <r>
    <d v="2014-02-13T00:00:00"/>
    <n v="57"/>
    <n v="59.42"/>
    <n v="59.55"/>
    <n v="44.21"/>
    <x v="12"/>
    <s v="12/02/2014"/>
    <x v="1"/>
    <n v="2"/>
    <n v="13"/>
    <s v="02-13"/>
    <n v="1"/>
    <n v="1"/>
    <x v="0"/>
    <x v="6"/>
  </r>
  <r>
    <d v="2014-02-14T00:00:00"/>
    <n v="65"/>
    <n v="61.78"/>
    <n v="61.89"/>
    <n v="45.82"/>
    <x v="92"/>
    <s v="12/02/2014"/>
    <x v="1"/>
    <n v="2"/>
    <n v="14"/>
    <s v="02-14"/>
    <n v="0"/>
    <n v="1"/>
    <x v="0"/>
    <x v="6"/>
  </r>
  <r>
    <d v="2014-02-15T00:00:00"/>
    <n v="33"/>
    <n v="58.61"/>
    <n v="58.67"/>
    <n v="40.200000000000003"/>
    <x v="275"/>
    <s v="12/02/2014"/>
    <x v="1"/>
    <n v="2"/>
    <n v="15"/>
    <s v="02-15"/>
    <n v="1"/>
    <n v="1"/>
    <x v="0"/>
    <x v="6"/>
  </r>
  <r>
    <d v="2014-02-16T00:00:00"/>
    <n v="54"/>
    <n v="60.36"/>
    <n v="60.47"/>
    <n v="44.39"/>
    <x v="276"/>
    <s v="12/02/2014"/>
    <x v="1"/>
    <n v="2"/>
    <n v="16"/>
    <s v="02-16"/>
    <n v="1"/>
    <n v="1"/>
    <x v="0"/>
    <x v="6"/>
  </r>
  <r>
    <d v="2014-02-17T00:00:00"/>
    <n v="60"/>
    <n v="60.32"/>
    <n v="60.49"/>
    <n v="46.31"/>
    <x v="277"/>
    <s v="12/02/2014"/>
    <x v="1"/>
    <n v="2"/>
    <n v="17"/>
    <s v="02-17"/>
    <n v="1"/>
    <n v="1"/>
    <x v="0"/>
    <x v="7"/>
  </r>
  <r>
    <d v="2014-02-18T00:00:00"/>
    <n v="53"/>
    <n v="61.01"/>
    <n v="61.38"/>
    <n v="50.49"/>
    <x v="69"/>
    <s v="12/02/2014"/>
    <x v="1"/>
    <n v="2"/>
    <n v="18"/>
    <s v="02-18"/>
    <n v="1"/>
    <n v="1"/>
    <x v="0"/>
    <x v="7"/>
  </r>
  <r>
    <d v="2014-02-19T00:00:00"/>
    <n v="52"/>
    <n v="59.8"/>
    <n v="60.03"/>
    <n v="47.28"/>
    <x v="73"/>
    <s v="19/02/2014"/>
    <x v="1"/>
    <n v="2"/>
    <n v="19"/>
    <s v="02-19"/>
    <n v="1"/>
    <n v="1"/>
    <x v="0"/>
    <x v="7"/>
  </r>
  <r>
    <d v="2014-02-20T00:00:00"/>
    <n v="62"/>
    <n v="59.86"/>
    <n v="60.31"/>
    <n v="50.21"/>
    <x v="240"/>
    <s v="19/02/2014"/>
    <x v="1"/>
    <n v="2"/>
    <n v="20"/>
    <s v="02-20"/>
    <n v="0"/>
    <n v="1"/>
    <x v="0"/>
    <x v="7"/>
  </r>
  <r>
    <d v="2014-02-21T00:00:00"/>
    <n v="64"/>
    <n v="62.34"/>
    <n v="62.41"/>
    <n v="44.5"/>
    <x v="278"/>
    <s v="19/02/2014"/>
    <x v="1"/>
    <n v="2"/>
    <n v="21"/>
    <s v="02-21"/>
    <n v="0"/>
    <n v="1"/>
    <x v="0"/>
    <x v="7"/>
  </r>
  <r>
    <d v="2014-02-22T00:00:00"/>
    <n v="52"/>
    <n v="60.01"/>
    <n v="60.51"/>
    <n v="50.94"/>
    <x v="105"/>
    <s v="19/02/2014"/>
    <x v="1"/>
    <n v="2"/>
    <n v="22"/>
    <s v="02-22"/>
    <n v="1"/>
    <n v="1"/>
    <x v="0"/>
    <x v="7"/>
  </r>
  <r>
    <d v="2014-02-23T00:00:00"/>
    <n v="48"/>
    <n v="60.5"/>
    <n v="60.56"/>
    <n v="42.38"/>
    <x v="279"/>
    <s v="19/02/2014"/>
    <x v="1"/>
    <n v="2"/>
    <n v="23"/>
    <s v="02-23"/>
    <n v="1"/>
    <n v="1"/>
    <x v="0"/>
    <x v="7"/>
  </r>
  <r>
    <d v="2014-02-24T00:00:00"/>
    <n v="60"/>
    <n v="61.12"/>
    <n v="61.71"/>
    <n v="52.78"/>
    <x v="206"/>
    <s v="19/02/2014"/>
    <x v="1"/>
    <n v="2"/>
    <n v="24"/>
    <s v="02-24"/>
    <n v="1"/>
    <n v="1"/>
    <x v="0"/>
    <x v="8"/>
  </r>
  <r>
    <d v="2014-02-25T00:00:00"/>
    <n v="42"/>
    <n v="57.87"/>
    <n v="58.7"/>
    <n v="51.07"/>
    <x v="280"/>
    <s v="19/02/2014"/>
    <x v="1"/>
    <n v="2"/>
    <n v="25"/>
    <s v="02-25"/>
    <n v="1"/>
    <n v="1"/>
    <x v="0"/>
    <x v="8"/>
  </r>
  <r>
    <d v="2014-02-26T00:00:00"/>
    <n v="68"/>
    <n v="59.27"/>
    <n v="59.43"/>
    <n v="44.95"/>
    <x v="281"/>
    <s v="26/02/2014"/>
    <x v="1"/>
    <n v="2"/>
    <n v="26"/>
    <s v="02-26"/>
    <n v="0"/>
    <n v="1"/>
    <x v="0"/>
    <x v="8"/>
  </r>
  <r>
    <d v="2014-02-27T00:00:00"/>
    <n v="61"/>
    <n v="60.82"/>
    <n v="61.06"/>
    <n v="48.37"/>
    <x v="282"/>
    <s v="26/02/2014"/>
    <x v="1"/>
    <n v="2"/>
    <n v="27"/>
    <s v="02-27"/>
    <n v="0"/>
    <n v="1"/>
    <x v="0"/>
    <x v="8"/>
  </r>
  <r>
    <d v="2014-02-28T00:00:00"/>
    <n v="70"/>
    <n v="61.17"/>
    <n v="61.23"/>
    <n v="42.45"/>
    <x v="13"/>
    <s v="26/02/2014"/>
    <x v="1"/>
    <n v="2"/>
    <n v="28"/>
    <s v="02-28"/>
    <n v="0"/>
    <n v="1"/>
    <x v="0"/>
    <x v="8"/>
  </r>
  <r>
    <d v="2014-03-01T00:00:00"/>
    <n v="43"/>
    <n v="58.94"/>
    <n v="59.07"/>
    <n v="44.07"/>
    <x v="283"/>
    <s v="26/02/2014"/>
    <x v="1"/>
    <n v="3"/>
    <n v="1"/>
    <s v="03-01"/>
    <n v="1"/>
    <n v="1"/>
    <x v="0"/>
    <x v="8"/>
  </r>
  <r>
    <d v="2014-03-02T00:00:00"/>
    <n v="48"/>
    <n v="63.13"/>
    <n v="63.17"/>
    <n v="42.42"/>
    <x v="284"/>
    <s v="26/02/2014"/>
    <x v="1"/>
    <n v="3"/>
    <n v="2"/>
    <s v="03-02"/>
    <n v="1"/>
    <n v="1"/>
    <x v="0"/>
    <x v="8"/>
  </r>
  <r>
    <d v="2014-03-03T00:00:00"/>
    <n v="63"/>
    <n v="59.94"/>
    <n v="60.07"/>
    <n v="44.84"/>
    <x v="57"/>
    <s v="26/02/2014"/>
    <x v="1"/>
    <n v="3"/>
    <n v="3"/>
    <s v="03-03"/>
    <n v="0"/>
    <n v="1"/>
    <x v="0"/>
    <x v="9"/>
  </r>
  <r>
    <d v="2014-03-04T00:00:00"/>
    <n v="67"/>
    <n v="60.76"/>
    <n v="61.63"/>
    <n v="54.18"/>
    <x v="128"/>
    <s v="26/02/2014"/>
    <x v="1"/>
    <n v="3"/>
    <n v="4"/>
    <s v="03-04"/>
    <n v="0"/>
    <n v="1"/>
    <x v="0"/>
    <x v="9"/>
  </r>
  <r>
    <d v="2014-03-05T00:00:00"/>
    <n v="63"/>
    <n v="60.37"/>
    <n v="60.65"/>
    <n v="48.48"/>
    <x v="285"/>
    <s v="05/03/2014"/>
    <x v="1"/>
    <n v="3"/>
    <n v="5"/>
    <s v="03-05"/>
    <n v="0"/>
    <n v="1"/>
    <x v="0"/>
    <x v="9"/>
  </r>
  <r>
    <d v="2014-03-06T00:00:00"/>
    <n v="53"/>
    <n v="59.41"/>
    <n v="59.95"/>
    <n v="50.67"/>
    <x v="286"/>
    <s v="05/03/2014"/>
    <x v="1"/>
    <n v="3"/>
    <n v="6"/>
    <s v="03-06"/>
    <n v="1"/>
    <n v="1"/>
    <x v="0"/>
    <x v="9"/>
  </r>
  <r>
    <d v="2014-03-07T00:00:00"/>
    <n v="66"/>
    <n v="60.01"/>
    <n v="60.35"/>
    <n v="49.09"/>
    <x v="30"/>
    <s v="05/03/2014"/>
    <x v="1"/>
    <n v="3"/>
    <n v="7"/>
    <s v="03-07"/>
    <n v="0"/>
    <n v="1"/>
    <x v="0"/>
    <x v="9"/>
  </r>
  <r>
    <d v="2014-03-08T00:00:00"/>
    <n v="46"/>
    <n v="58.65"/>
    <n v="58.72"/>
    <n v="40.67"/>
    <x v="38"/>
    <s v="05/03/2014"/>
    <x v="1"/>
    <n v="3"/>
    <n v="8"/>
    <s v="03-08"/>
    <n v="1"/>
    <n v="1"/>
    <x v="0"/>
    <x v="9"/>
  </r>
  <r>
    <d v="2014-03-09T00:00:00"/>
    <n v="69"/>
    <n v="61.93"/>
    <n v="62.06"/>
    <n v="46.87"/>
    <x v="248"/>
    <s v="05/03/2014"/>
    <x v="1"/>
    <n v="3"/>
    <n v="9"/>
    <s v="03-09"/>
    <n v="0"/>
    <n v="1"/>
    <x v="0"/>
    <x v="9"/>
  </r>
  <r>
    <d v="2014-03-10T00:00:00"/>
    <n v="53"/>
    <n v="60.28"/>
    <n v="61.18"/>
    <n v="53.91"/>
    <x v="287"/>
    <s v="05/03/2014"/>
    <x v="1"/>
    <n v="3"/>
    <n v="10"/>
    <s v="03-10"/>
    <n v="1"/>
    <n v="1"/>
    <x v="0"/>
    <x v="10"/>
  </r>
  <r>
    <d v="2014-03-11T00:00:00"/>
    <n v="46"/>
    <n v="59.51"/>
    <n v="60.13"/>
    <n v="51.39"/>
    <x v="192"/>
    <s v="05/03/2014"/>
    <x v="1"/>
    <n v="3"/>
    <n v="11"/>
    <s v="03-11"/>
    <n v="1"/>
    <n v="1"/>
    <x v="0"/>
    <x v="10"/>
  </r>
  <r>
    <d v="2014-03-12T00:00:00"/>
    <n v="64"/>
    <n v="59.77"/>
    <n v="60.48"/>
    <n v="52.3"/>
    <x v="288"/>
    <s v="12/03/2014"/>
    <x v="1"/>
    <n v="3"/>
    <n v="12"/>
    <s v="03-12"/>
    <n v="0"/>
    <n v="1"/>
    <x v="0"/>
    <x v="10"/>
  </r>
  <r>
    <d v="2014-03-13T00:00:00"/>
    <n v="44"/>
    <n v="58.04"/>
    <n v="58.17"/>
    <n v="43.07"/>
    <x v="289"/>
    <s v="12/03/2014"/>
    <x v="1"/>
    <n v="3"/>
    <n v="13"/>
    <s v="03-13"/>
    <n v="1"/>
    <n v="1"/>
    <x v="0"/>
    <x v="10"/>
  </r>
  <r>
    <d v="2014-03-14T00:00:00"/>
    <n v="64"/>
    <n v="59.88"/>
    <n v="60.1"/>
    <n v="47.02"/>
    <x v="233"/>
    <s v="12/03/2014"/>
    <x v="1"/>
    <n v="3"/>
    <n v="14"/>
    <s v="03-14"/>
    <n v="0"/>
    <n v="1"/>
    <x v="0"/>
    <x v="10"/>
  </r>
  <r>
    <d v="2014-03-15T00:00:00"/>
    <n v="40"/>
    <n v="58.4"/>
    <n v="58.88"/>
    <n v="49.06"/>
    <x v="216"/>
    <s v="12/03/2014"/>
    <x v="1"/>
    <n v="3"/>
    <n v="15"/>
    <s v="03-15"/>
    <n v="1"/>
    <n v="1"/>
    <x v="0"/>
    <x v="10"/>
  </r>
  <r>
    <d v="2014-03-16T00:00:00"/>
    <n v="59"/>
    <n v="61.92"/>
    <n v="61.93"/>
    <n v="36.61"/>
    <x v="183"/>
    <s v="12/03/2014"/>
    <x v="1"/>
    <n v="3"/>
    <n v="16"/>
    <s v="03-16"/>
    <n v="1"/>
    <n v="1"/>
    <x v="0"/>
    <x v="10"/>
  </r>
  <r>
    <d v="2014-03-17T00:00:00"/>
    <n v="53"/>
    <n v="60.84"/>
    <n v="61.13"/>
    <n v="49.31"/>
    <x v="155"/>
    <s v="12/03/2014"/>
    <x v="1"/>
    <n v="3"/>
    <n v="17"/>
    <s v="03-17"/>
    <n v="1"/>
    <n v="1"/>
    <x v="0"/>
    <x v="11"/>
  </r>
  <r>
    <d v="2014-03-18T00:00:00"/>
    <n v="57"/>
    <n v="60.5"/>
    <n v="60.76"/>
    <n v="48.46"/>
    <x v="124"/>
    <s v="12/03/2014"/>
    <x v="1"/>
    <n v="3"/>
    <n v="18"/>
    <s v="03-18"/>
    <n v="1"/>
    <n v="1"/>
    <x v="0"/>
    <x v="11"/>
  </r>
  <r>
    <d v="2014-03-19T00:00:00"/>
    <n v="51"/>
    <n v="60.26"/>
    <n v="60.48"/>
    <n v="47.46"/>
    <x v="288"/>
    <s v="19/03/2014"/>
    <x v="1"/>
    <n v="3"/>
    <n v="19"/>
    <s v="03-19"/>
    <n v="1"/>
    <n v="1"/>
    <x v="0"/>
    <x v="11"/>
  </r>
  <r>
    <d v="2014-03-20T00:00:00"/>
    <n v="64"/>
    <n v="59.16"/>
    <n v="59.48"/>
    <n v="48.07"/>
    <x v="290"/>
    <s v="19/03/2014"/>
    <x v="1"/>
    <n v="3"/>
    <n v="20"/>
    <s v="03-20"/>
    <n v="0"/>
    <n v="1"/>
    <x v="0"/>
    <x v="11"/>
  </r>
  <r>
    <d v="2014-03-21T00:00:00"/>
    <n v="69"/>
    <n v="60.94"/>
    <n v="61.28"/>
    <n v="50"/>
    <x v="291"/>
    <s v="19/03/2014"/>
    <x v="1"/>
    <n v="3"/>
    <n v="21"/>
    <s v="03-21"/>
    <n v="0"/>
    <n v="1"/>
    <x v="0"/>
    <x v="11"/>
  </r>
  <r>
    <d v="2014-03-22T00:00:00"/>
    <n v="42"/>
    <n v="58.46"/>
    <n v="58.91"/>
    <n v="48.81"/>
    <x v="292"/>
    <s v="19/03/2014"/>
    <x v="1"/>
    <n v="3"/>
    <n v="22"/>
    <s v="03-22"/>
    <n v="1"/>
    <n v="1"/>
    <x v="0"/>
    <x v="11"/>
  </r>
  <r>
    <d v="2014-03-23T00:00:00"/>
    <n v="79"/>
    <n v="62.43"/>
    <n v="63.85"/>
    <n v="58.3"/>
    <x v="293"/>
    <s v="19/03/2014"/>
    <x v="1"/>
    <n v="3"/>
    <n v="23"/>
    <s v="03-23"/>
    <n v="0"/>
    <n v="1"/>
    <x v="0"/>
    <x v="11"/>
  </r>
  <r>
    <d v="2014-03-24T00:00:00"/>
    <n v="40"/>
    <n v="61.58"/>
    <n v="63.02"/>
    <n v="57.54"/>
    <x v="66"/>
    <s v="19/03/2014"/>
    <x v="1"/>
    <n v="3"/>
    <n v="24"/>
    <s v="03-24"/>
    <n v="1"/>
    <n v="1"/>
    <x v="0"/>
    <x v="12"/>
  </r>
  <r>
    <d v="2014-03-25T00:00:00"/>
    <n v="60"/>
    <n v="58.85"/>
    <n v="60.16"/>
    <n v="54.32"/>
    <x v="196"/>
    <s v="19/03/2014"/>
    <x v="1"/>
    <n v="3"/>
    <n v="25"/>
    <s v="03-25"/>
    <n v="0"/>
    <n v="1"/>
    <x v="0"/>
    <x v="12"/>
  </r>
  <r>
    <d v="2014-03-26T00:00:00"/>
    <n v="60"/>
    <n v="59.22"/>
    <n v="59.45"/>
    <n v="46.48"/>
    <x v="234"/>
    <s v="26/03/2014"/>
    <x v="1"/>
    <n v="3"/>
    <n v="26"/>
    <s v="03-26"/>
    <n v="0"/>
    <n v="1"/>
    <x v="0"/>
    <x v="12"/>
  </r>
  <r>
    <d v="2014-03-27T00:00:00"/>
    <n v="64"/>
    <n v="60.24"/>
    <n v="60.42"/>
    <n v="46.51"/>
    <x v="138"/>
    <s v="26/03/2014"/>
    <x v="1"/>
    <n v="3"/>
    <n v="27"/>
    <s v="03-27"/>
    <n v="0"/>
    <n v="1"/>
    <x v="0"/>
    <x v="12"/>
  </r>
  <r>
    <d v="2014-03-28T00:00:00"/>
    <n v="72"/>
    <n v="60.86"/>
    <n v="61.11"/>
    <n v="48.57"/>
    <x v="171"/>
    <s v="26/03/2014"/>
    <x v="1"/>
    <n v="3"/>
    <n v="28"/>
    <s v="03-28"/>
    <n v="0"/>
    <n v="1"/>
    <x v="0"/>
    <x v="12"/>
  </r>
  <r>
    <d v="2014-03-29T00:00:00"/>
    <n v="42"/>
    <n v="58.52"/>
    <n v="58.87"/>
    <n v="47.74"/>
    <x v="191"/>
    <s v="26/03/2014"/>
    <x v="1"/>
    <n v="3"/>
    <n v="29"/>
    <s v="03-29"/>
    <n v="1"/>
    <n v="1"/>
    <x v="0"/>
    <x v="12"/>
  </r>
  <r>
    <d v="2014-03-30T00:00:00"/>
    <n v="53"/>
    <n v="60.38"/>
    <n v="60.43"/>
    <n v="41.34"/>
    <x v="294"/>
    <s v="26/03/2014"/>
    <x v="1"/>
    <n v="3"/>
    <n v="30"/>
    <s v="03-30"/>
    <n v="1"/>
    <n v="1"/>
    <x v="0"/>
    <x v="12"/>
  </r>
  <r>
    <d v="2014-03-31T00:00:00"/>
    <n v="53"/>
    <n v="59.39"/>
    <n v="59.56"/>
    <n v="45.49"/>
    <x v="295"/>
    <s v="26/03/2014"/>
    <x v="1"/>
    <n v="3"/>
    <n v="31"/>
    <s v="03-31"/>
    <n v="1"/>
    <n v="1"/>
    <x v="0"/>
    <x v="13"/>
  </r>
  <r>
    <d v="2014-04-01T00:00:00"/>
    <n v="56"/>
    <n v="59.02"/>
    <n v="59.13"/>
    <n v="43.22"/>
    <x v="182"/>
    <s v="26/03/2014"/>
    <x v="1"/>
    <n v="4"/>
    <n v="1"/>
    <s v="04-01"/>
    <n v="1"/>
    <n v="1"/>
    <x v="0"/>
    <x v="13"/>
  </r>
  <r>
    <d v="2014-04-02T00:00:00"/>
    <n v="74"/>
    <n v="62.29"/>
    <n v="62.55"/>
    <n v="50.21"/>
    <x v="296"/>
    <s v="02/04/2014"/>
    <x v="1"/>
    <n v="4"/>
    <n v="2"/>
    <s v="04-02"/>
    <n v="0"/>
    <n v="1"/>
    <x v="0"/>
    <x v="13"/>
  </r>
  <r>
    <d v="2014-04-03T00:00:00"/>
    <n v="64"/>
    <n v="60.51"/>
    <n v="60.72"/>
    <n v="47.41"/>
    <x v="297"/>
    <s v="02/04/2014"/>
    <x v="1"/>
    <n v="4"/>
    <n v="3"/>
    <s v="04-03"/>
    <n v="0"/>
    <n v="1"/>
    <x v="0"/>
    <x v="13"/>
  </r>
  <r>
    <d v="2014-04-04T00:00:00"/>
    <n v="95"/>
    <n v="62.04"/>
    <n v="62.32"/>
    <n v="50.27"/>
    <x v="127"/>
    <s v="02/04/2014"/>
    <x v="1"/>
    <n v="4"/>
    <n v="4"/>
    <s v="04-04"/>
    <n v="0"/>
    <n v="1"/>
    <x v="0"/>
    <x v="13"/>
  </r>
  <r>
    <d v="2014-04-05T00:00:00"/>
    <n v="49"/>
    <n v="62.38"/>
    <n v="62.49"/>
    <n v="46.51"/>
    <x v="298"/>
    <s v="02/04/2014"/>
    <x v="1"/>
    <n v="4"/>
    <n v="5"/>
    <s v="04-05"/>
    <n v="1"/>
    <n v="1"/>
    <x v="0"/>
    <x v="13"/>
  </r>
  <r>
    <d v="2014-04-06T00:00:00"/>
    <n v="54"/>
    <n v="62.9"/>
    <n v="62.98"/>
    <n v="45.22"/>
    <x v="299"/>
    <s v="02/04/2014"/>
    <x v="1"/>
    <n v="4"/>
    <n v="6"/>
    <s v="04-06"/>
    <n v="1"/>
    <n v="1"/>
    <x v="0"/>
    <x v="13"/>
  </r>
  <r>
    <d v="2014-04-07T00:00:00"/>
    <n v="64"/>
    <n v="61.09"/>
    <n v="61.31"/>
    <n v="48.12"/>
    <x v="300"/>
    <s v="02/04/2014"/>
    <x v="1"/>
    <n v="4"/>
    <n v="7"/>
    <s v="04-07"/>
    <n v="0"/>
    <n v="1"/>
    <x v="0"/>
    <x v="14"/>
  </r>
  <r>
    <d v="2014-04-08T00:00:00"/>
    <n v="52"/>
    <n v="60.53"/>
    <n v="61.22"/>
    <n v="52.89"/>
    <x v="114"/>
    <s v="02/04/2014"/>
    <x v="1"/>
    <n v="4"/>
    <n v="8"/>
    <s v="04-08"/>
    <n v="1"/>
    <n v="1"/>
    <x v="0"/>
    <x v="14"/>
  </r>
  <r>
    <d v="2014-04-09T00:00:00"/>
    <n v="70"/>
    <n v="59.53"/>
    <n v="59.6"/>
    <n v="42.04"/>
    <x v="301"/>
    <s v="09/04/2014"/>
    <x v="1"/>
    <n v="4"/>
    <n v="9"/>
    <s v="04-09"/>
    <n v="0"/>
    <n v="1"/>
    <x v="0"/>
    <x v="14"/>
  </r>
  <r>
    <d v="2014-04-10T00:00:00"/>
    <n v="75"/>
    <n v="61.5"/>
    <n v="61.97"/>
    <n v="52.07"/>
    <x v="302"/>
    <s v="09/04/2014"/>
    <x v="1"/>
    <n v="4"/>
    <n v="10"/>
    <s v="04-10"/>
    <n v="0"/>
    <n v="1"/>
    <x v="0"/>
    <x v="14"/>
  </r>
  <r>
    <d v="2014-04-11T00:00:00"/>
    <n v="79"/>
    <n v="60.44"/>
    <n v="60.46"/>
    <n v="37.380000000000003"/>
    <x v="303"/>
    <s v="09/04/2014"/>
    <x v="1"/>
    <n v="4"/>
    <n v="11"/>
    <s v="04-11"/>
    <n v="0"/>
    <n v="1"/>
    <x v="0"/>
    <x v="14"/>
  </r>
  <r>
    <d v="2014-04-12T00:00:00"/>
    <n v="42"/>
    <n v="58.64"/>
    <n v="58.82"/>
    <n v="44.91"/>
    <x v="47"/>
    <s v="09/04/2014"/>
    <x v="1"/>
    <n v="4"/>
    <n v="12"/>
    <s v="04-12"/>
    <n v="1"/>
    <n v="1"/>
    <x v="0"/>
    <x v="14"/>
  </r>
  <r>
    <d v="2014-04-13T00:00:00"/>
    <n v="55"/>
    <n v="60.79"/>
    <n v="60.89"/>
    <n v="44.14"/>
    <x v="304"/>
    <s v="09/04/2014"/>
    <x v="1"/>
    <n v="4"/>
    <n v="13"/>
    <s v="04-13"/>
    <n v="1"/>
    <n v="1"/>
    <x v="0"/>
    <x v="14"/>
  </r>
  <r>
    <d v="2014-04-14T00:00:00"/>
    <n v="59"/>
    <n v="61.46"/>
    <n v="61.66"/>
    <n v="48.29"/>
    <x v="305"/>
    <s v="09/04/2014"/>
    <x v="1"/>
    <n v="4"/>
    <n v="14"/>
    <s v="04-14"/>
    <n v="1"/>
    <n v="1"/>
    <x v="0"/>
    <x v="15"/>
  </r>
  <r>
    <d v="2014-04-15T00:00:00"/>
    <n v="87"/>
    <n v="60.8"/>
    <n v="60.95"/>
    <n v="46.28"/>
    <x v="197"/>
    <s v="09/04/2014"/>
    <x v="1"/>
    <n v="4"/>
    <n v="15"/>
    <s v="04-15"/>
    <n v="0"/>
    <n v="1"/>
    <x v="0"/>
    <x v="15"/>
  </r>
  <r>
    <d v="2014-04-16T00:00:00"/>
    <n v="77"/>
    <n v="62.04"/>
    <n v="62.17"/>
    <n v="46.83"/>
    <x v="306"/>
    <s v="16/04/2014"/>
    <x v="1"/>
    <n v="4"/>
    <n v="16"/>
    <s v="04-16"/>
    <n v="0"/>
    <n v="1"/>
    <x v="0"/>
    <x v="15"/>
  </r>
  <r>
    <d v="2014-04-17T00:00:00"/>
    <n v="61"/>
    <n v="60.45"/>
    <n v="61.24"/>
    <n v="53.45"/>
    <x v="307"/>
    <s v="16/04/2014"/>
    <x v="1"/>
    <n v="4"/>
    <n v="17"/>
    <s v="04-17"/>
    <n v="0"/>
    <n v="1"/>
    <x v="0"/>
    <x v="15"/>
  </r>
  <r>
    <d v="2014-04-18T00:00:00"/>
    <n v="60"/>
    <n v="60.38"/>
    <n v="60.41"/>
    <n v="39.26"/>
    <x v="164"/>
    <s v="16/04/2014"/>
    <x v="1"/>
    <n v="4"/>
    <n v="18"/>
    <s v="04-18"/>
    <n v="1"/>
    <n v="1"/>
    <x v="0"/>
    <x v="15"/>
  </r>
  <r>
    <d v="2014-04-19T00:00:00"/>
    <n v="78"/>
    <n v="61.42"/>
    <n v="61.49"/>
    <n v="43.68"/>
    <x v="308"/>
    <s v="16/04/2014"/>
    <x v="1"/>
    <n v="4"/>
    <n v="19"/>
    <s v="04-19"/>
    <n v="0"/>
    <n v="1"/>
    <x v="0"/>
    <x v="15"/>
  </r>
  <r>
    <d v="2014-04-20T00:00:00"/>
    <n v="59"/>
    <n v="61.87"/>
    <n v="61.9"/>
    <n v="40.119999999999997"/>
    <x v="104"/>
    <s v="16/04/2014"/>
    <x v="1"/>
    <n v="4"/>
    <n v="20"/>
    <s v="04-20"/>
    <n v="1"/>
    <n v="1"/>
    <x v="0"/>
    <x v="15"/>
  </r>
  <r>
    <d v="2014-04-21T00:00:00"/>
    <n v="52"/>
    <n v="60.96"/>
    <n v="61.11"/>
    <n v="46.28"/>
    <x v="171"/>
    <s v="16/04/2014"/>
    <x v="1"/>
    <n v="4"/>
    <n v="21"/>
    <s v="04-21"/>
    <n v="1"/>
    <n v="1"/>
    <x v="0"/>
    <x v="16"/>
  </r>
  <r>
    <d v="2014-04-22T00:00:00"/>
    <n v="60"/>
    <n v="61.49"/>
    <n v="62.04"/>
    <n v="52.86"/>
    <x v="63"/>
    <s v="16/04/2014"/>
    <x v="1"/>
    <n v="4"/>
    <n v="22"/>
    <s v="04-22"/>
    <n v="1"/>
    <n v="1"/>
    <x v="0"/>
    <x v="16"/>
  </r>
  <r>
    <d v="2014-04-23T00:00:00"/>
    <n v="62"/>
    <n v="61.05"/>
    <n v="61.54"/>
    <n v="51.82"/>
    <x v="142"/>
    <s v="23/04/2014"/>
    <x v="1"/>
    <n v="4"/>
    <n v="23"/>
    <s v="04-23"/>
    <n v="0"/>
    <n v="1"/>
    <x v="0"/>
    <x v="16"/>
  </r>
  <r>
    <d v="2014-04-24T00:00:00"/>
    <n v="71"/>
    <n v="60.87"/>
    <n v="61.21"/>
    <n v="50.08"/>
    <x v="207"/>
    <s v="23/04/2014"/>
    <x v="1"/>
    <n v="4"/>
    <n v="24"/>
    <s v="04-24"/>
    <n v="0"/>
    <n v="1"/>
    <x v="0"/>
    <x v="16"/>
  </r>
  <r>
    <d v="2014-04-25T00:00:00"/>
    <n v="73"/>
    <n v="61.59"/>
    <n v="61.62"/>
    <n v="40.25"/>
    <x v="93"/>
    <s v="23/04/2014"/>
    <x v="1"/>
    <n v="4"/>
    <n v="25"/>
    <s v="04-25"/>
    <n v="0"/>
    <n v="1"/>
    <x v="0"/>
    <x v="16"/>
  </r>
  <r>
    <d v="2014-04-26T00:00:00"/>
    <n v="60"/>
    <n v="62.1"/>
    <n v="62.4"/>
    <n v="50.68"/>
    <x v="157"/>
    <s v="23/04/2014"/>
    <x v="1"/>
    <n v="4"/>
    <n v="26"/>
    <s v="04-26"/>
    <n v="1"/>
    <n v="1"/>
    <x v="0"/>
    <x v="16"/>
  </r>
  <r>
    <d v="2014-04-27T00:00:00"/>
    <n v="74"/>
    <n v="63.48"/>
    <n v="63.97"/>
    <n v="54.2"/>
    <x v="309"/>
    <s v="23/04/2014"/>
    <x v="1"/>
    <n v="4"/>
    <n v="27"/>
    <s v="04-27"/>
    <n v="0"/>
    <n v="1"/>
    <x v="0"/>
    <x v="16"/>
  </r>
  <r>
    <d v="2014-04-28T00:00:00"/>
    <n v="76"/>
    <n v="63.15"/>
    <n v="64.31"/>
    <n v="58.03"/>
    <x v="310"/>
    <s v="23/04/2014"/>
    <x v="1"/>
    <n v="4"/>
    <n v="28"/>
    <s v="04-28"/>
    <n v="0"/>
    <n v="1"/>
    <x v="0"/>
    <x v="17"/>
  </r>
  <r>
    <d v="2014-04-29T00:00:00"/>
    <n v="66"/>
    <n v="61.58"/>
    <n v="61.99"/>
    <n v="51.58"/>
    <x v="159"/>
    <s v="23/04/2014"/>
    <x v="1"/>
    <n v="4"/>
    <n v="29"/>
    <s v="04-29"/>
    <n v="0"/>
    <n v="1"/>
    <x v="0"/>
    <x v="17"/>
  </r>
  <r>
    <d v="2014-04-30T00:00:00"/>
    <n v="73"/>
    <n v="61.89"/>
    <n v="62.3"/>
    <n v="51.89"/>
    <x v="311"/>
    <s v="30/04/2014"/>
    <x v="1"/>
    <n v="4"/>
    <n v="30"/>
    <s v="04-30"/>
    <n v="0"/>
    <n v="1"/>
    <x v="0"/>
    <x v="17"/>
  </r>
  <r>
    <d v="2014-05-01T00:00:00"/>
    <n v="67"/>
    <n v="62.4"/>
    <n v="62.49"/>
    <n v="43.25"/>
    <x v="298"/>
    <s v="30/04/2014"/>
    <x v="1"/>
    <n v="5"/>
    <n v="1"/>
    <s v="05-01"/>
    <n v="0"/>
    <n v="1"/>
    <x v="1"/>
    <x v="17"/>
  </r>
  <r>
    <d v="2014-05-02T00:00:00"/>
    <n v="60"/>
    <n v="61.09"/>
    <n v="61.27"/>
    <n v="43.72"/>
    <x v="154"/>
    <s v="30/04/2014"/>
    <x v="1"/>
    <n v="5"/>
    <n v="2"/>
    <s v="05-02"/>
    <n v="1"/>
    <n v="1"/>
    <x v="1"/>
    <x v="17"/>
  </r>
  <r>
    <d v="2014-05-03T00:00:00"/>
    <n v="56"/>
    <n v="61.48"/>
    <n v="61.88"/>
    <n v="46.62"/>
    <x v="117"/>
    <s v="30/04/2014"/>
    <x v="1"/>
    <n v="5"/>
    <n v="3"/>
    <s v="05-03"/>
    <n v="1"/>
    <n v="1"/>
    <x v="1"/>
    <x v="17"/>
  </r>
  <r>
    <d v="2014-05-04T00:00:00"/>
    <n v="72"/>
    <n v="62.3"/>
    <n v="62.52"/>
    <n v="48.07"/>
    <x v="312"/>
    <s v="30/04/2014"/>
    <x v="1"/>
    <n v="5"/>
    <n v="4"/>
    <s v="05-04"/>
    <n v="0"/>
    <n v="1"/>
    <x v="1"/>
    <x v="17"/>
  </r>
  <r>
    <d v="2014-05-05T00:00:00"/>
    <n v="81"/>
    <n v="60.89"/>
    <n v="61.07"/>
    <n v="42.96"/>
    <x v="313"/>
    <s v="30/04/2014"/>
    <x v="1"/>
    <n v="5"/>
    <n v="5"/>
    <s v="05-05"/>
    <n v="0"/>
    <n v="1"/>
    <x v="1"/>
    <x v="18"/>
  </r>
  <r>
    <d v="2014-05-06T00:00:00"/>
    <n v="74"/>
    <n v="60.62"/>
    <n v="61"/>
    <n v="49.13"/>
    <x v="113"/>
    <s v="30/04/2014"/>
    <x v="1"/>
    <n v="5"/>
    <n v="6"/>
    <s v="05-06"/>
    <n v="0"/>
    <n v="1"/>
    <x v="1"/>
    <x v="18"/>
  </r>
  <r>
    <d v="2014-05-07T00:00:00"/>
    <n v="77"/>
    <n v="61.81"/>
    <n v="62.06"/>
    <n v="49.19"/>
    <x v="248"/>
    <s v="07/05/2014"/>
    <x v="1"/>
    <n v="5"/>
    <n v="7"/>
    <s v="05-07"/>
    <n v="0"/>
    <n v="1"/>
    <x v="1"/>
    <x v="18"/>
  </r>
  <r>
    <d v="2014-05-08T00:00:00"/>
    <n v="55"/>
    <n v="59.29"/>
    <n v="59.73"/>
    <n v="46.51"/>
    <x v="268"/>
    <s v="07/05/2014"/>
    <x v="1"/>
    <n v="5"/>
    <n v="8"/>
    <s v="05-08"/>
    <n v="1"/>
    <n v="1"/>
    <x v="1"/>
    <x v="18"/>
  </r>
  <r>
    <d v="2014-05-09T00:00:00"/>
    <n v="84"/>
    <n v="62.29"/>
    <n v="63.07"/>
    <n v="51.38"/>
    <x v="314"/>
    <s v="07/05/2014"/>
    <x v="1"/>
    <n v="5"/>
    <n v="9"/>
    <s v="05-09"/>
    <n v="0"/>
    <n v="1"/>
    <x v="1"/>
    <x v="18"/>
  </r>
  <r>
    <d v="2014-05-10T00:00:00"/>
    <n v="73"/>
    <n v="61.43"/>
    <n v="61.52"/>
    <n v="42.25"/>
    <x v="315"/>
    <s v="07/05/2014"/>
    <x v="1"/>
    <n v="5"/>
    <n v="10"/>
    <s v="05-10"/>
    <n v="0"/>
    <n v="1"/>
    <x v="1"/>
    <x v="18"/>
  </r>
  <r>
    <d v="2014-05-11T00:00:00"/>
    <n v="81"/>
    <n v="62.28"/>
    <n v="62.72"/>
    <n v="48.03"/>
    <x v="316"/>
    <s v="07/05/2014"/>
    <x v="1"/>
    <n v="5"/>
    <n v="11"/>
    <s v="05-11"/>
    <n v="0"/>
    <n v="1"/>
    <x v="1"/>
    <x v="18"/>
  </r>
  <r>
    <d v="2014-05-12T00:00:00"/>
    <n v="83"/>
    <n v="63.77"/>
    <n v="63.85"/>
    <n v="46.46"/>
    <x v="293"/>
    <s v="07/05/2014"/>
    <x v="1"/>
    <n v="5"/>
    <n v="12"/>
    <s v="05-12"/>
    <n v="0"/>
    <n v="1"/>
    <x v="1"/>
    <x v="19"/>
  </r>
  <r>
    <d v="2014-05-13T00:00:00"/>
    <n v="74"/>
    <n v="62.48"/>
    <n v="62.62"/>
    <n v="47.8"/>
    <x v="317"/>
    <s v="07/05/2014"/>
    <x v="1"/>
    <n v="5"/>
    <n v="13"/>
    <s v="05-13"/>
    <n v="0"/>
    <n v="1"/>
    <x v="1"/>
    <x v="19"/>
  </r>
  <r>
    <d v="2014-05-14T00:00:00"/>
    <n v="86"/>
    <n v="62.26"/>
    <n v="62.6"/>
    <n v="49.79"/>
    <x v="318"/>
    <s v="14/05/2014"/>
    <x v="1"/>
    <n v="5"/>
    <n v="14"/>
    <s v="05-14"/>
    <n v="0"/>
    <n v="1"/>
    <x v="1"/>
    <x v="19"/>
  </r>
  <r>
    <d v="2014-05-15T00:00:00"/>
    <n v="73"/>
    <n v="62.36"/>
    <n v="62.88"/>
    <n v="50.64"/>
    <x v="319"/>
    <s v="14/05/2014"/>
    <x v="1"/>
    <n v="5"/>
    <n v="15"/>
    <s v="05-15"/>
    <n v="0"/>
    <n v="1"/>
    <x v="1"/>
    <x v="19"/>
  </r>
  <r>
    <d v="2014-05-16T00:00:00"/>
    <n v="55"/>
    <n v="58.76"/>
    <n v="62.76"/>
    <n v="59.9"/>
    <x v="320"/>
    <s v="14/05/2014"/>
    <x v="1"/>
    <n v="5"/>
    <n v="16"/>
    <s v="05-16"/>
    <n v="1"/>
    <n v="0"/>
    <x v="1"/>
    <x v="19"/>
  </r>
  <r>
    <d v="2014-05-17T00:00:00"/>
    <n v="71"/>
    <n v="61.4"/>
    <n v="62.16"/>
    <n v="54.22"/>
    <x v="321"/>
    <s v="14/05/2014"/>
    <x v="1"/>
    <n v="5"/>
    <n v="17"/>
    <s v="05-17"/>
    <n v="0"/>
    <n v="1"/>
    <x v="1"/>
    <x v="19"/>
  </r>
  <r>
    <d v="2014-05-18T00:00:00"/>
    <n v="63"/>
    <n v="61.29"/>
    <n v="61.34"/>
    <n v="42.24"/>
    <x v="146"/>
    <s v="14/05/2014"/>
    <x v="1"/>
    <n v="5"/>
    <n v="18"/>
    <s v="05-18"/>
    <n v="0"/>
    <n v="1"/>
    <x v="1"/>
    <x v="19"/>
  </r>
  <r>
    <d v="2014-05-19T00:00:00"/>
    <n v="67"/>
    <n v="61.87"/>
    <n v="61.99"/>
    <n v="45.63"/>
    <x v="159"/>
    <s v="14/05/2014"/>
    <x v="1"/>
    <n v="5"/>
    <n v="19"/>
    <s v="05-19"/>
    <n v="0"/>
    <n v="1"/>
    <x v="1"/>
    <x v="20"/>
  </r>
  <r>
    <d v="2014-05-20T00:00:00"/>
    <n v="80"/>
    <n v="61.52"/>
    <n v="61.67"/>
    <n v="46.85"/>
    <x v="322"/>
    <s v="14/05/2014"/>
    <x v="1"/>
    <n v="5"/>
    <n v="20"/>
    <s v="05-20"/>
    <n v="0"/>
    <n v="1"/>
    <x v="1"/>
    <x v="20"/>
  </r>
  <r>
    <d v="2014-05-21T00:00:00"/>
    <n v="80"/>
    <n v="60.97"/>
    <n v="61.04"/>
    <n v="42.94"/>
    <x v="323"/>
    <s v="21/05/2014"/>
    <x v="1"/>
    <n v="5"/>
    <n v="21"/>
    <s v="05-21"/>
    <n v="0"/>
    <n v="1"/>
    <x v="1"/>
    <x v="20"/>
  </r>
  <r>
    <d v="2014-05-22T00:00:00"/>
    <n v="63"/>
    <n v="59.9"/>
    <n v="60.52"/>
    <n v="51.76"/>
    <x v="106"/>
    <s v="21/05/2014"/>
    <x v="1"/>
    <n v="5"/>
    <n v="22"/>
    <s v="05-22"/>
    <n v="0"/>
    <n v="1"/>
    <x v="1"/>
    <x v="20"/>
  </r>
  <r>
    <d v="2014-05-23T00:00:00"/>
    <n v="85"/>
    <n v="62.84"/>
    <n v="62.86"/>
    <n v="40.04"/>
    <x v="324"/>
    <s v="21/05/2014"/>
    <x v="1"/>
    <n v="5"/>
    <n v="23"/>
    <s v="05-23"/>
    <n v="0"/>
    <n v="1"/>
    <x v="1"/>
    <x v="20"/>
  </r>
  <r>
    <d v="2014-05-24T00:00:00"/>
    <n v="51"/>
    <n v="60.42"/>
    <n v="60.47"/>
    <n v="40.96"/>
    <x v="276"/>
    <s v="21/05/2014"/>
    <x v="1"/>
    <n v="5"/>
    <n v="24"/>
    <s v="05-24"/>
    <n v="1"/>
    <n v="1"/>
    <x v="1"/>
    <x v="20"/>
  </r>
  <r>
    <d v="2014-05-25T00:00:00"/>
    <n v="65"/>
    <n v="61.96"/>
    <n v="62.05"/>
    <n v="45.25"/>
    <x v="189"/>
    <s v="21/05/2014"/>
    <x v="1"/>
    <n v="5"/>
    <n v="25"/>
    <s v="05-25"/>
    <n v="0"/>
    <n v="1"/>
    <x v="1"/>
    <x v="20"/>
  </r>
  <r>
    <d v="2014-05-26T00:00:00"/>
    <n v="81"/>
    <n v="63.78"/>
    <n v="63.87"/>
    <n v="46.94"/>
    <x v="137"/>
    <s v="21/05/2014"/>
    <x v="1"/>
    <n v="5"/>
    <n v="26"/>
    <s v="05-26"/>
    <n v="0"/>
    <n v="1"/>
    <x v="1"/>
    <x v="21"/>
  </r>
  <r>
    <d v="2014-05-27T00:00:00"/>
    <n v="85"/>
    <n v="62.99"/>
    <n v="63.15"/>
    <n v="48.24"/>
    <x v="325"/>
    <s v="21/05/2014"/>
    <x v="1"/>
    <n v="5"/>
    <n v="27"/>
    <s v="05-27"/>
    <n v="0"/>
    <n v="1"/>
    <x v="1"/>
    <x v="21"/>
  </r>
  <r>
    <d v="2014-05-28T00:00:00"/>
    <n v="96"/>
    <n v="62.48"/>
    <n v="62.58"/>
    <n v="46.46"/>
    <x v="326"/>
    <s v="28/05/2014"/>
    <x v="1"/>
    <n v="5"/>
    <n v="28"/>
    <s v="05-28"/>
    <n v="0"/>
    <n v="1"/>
    <x v="1"/>
    <x v="21"/>
  </r>
  <r>
    <d v="2014-05-29T00:00:00"/>
    <n v="63"/>
    <n v="62.04"/>
    <n v="62.16"/>
    <n v="46.41"/>
    <x v="321"/>
    <s v="28/05/2014"/>
    <x v="1"/>
    <n v="5"/>
    <n v="29"/>
    <s v="05-29"/>
    <n v="0"/>
    <n v="1"/>
    <x v="1"/>
    <x v="21"/>
  </r>
  <r>
    <d v="2014-05-30T00:00:00"/>
    <n v="62"/>
    <n v="62.47"/>
    <n v="62.56"/>
    <n v="42.32"/>
    <x v="327"/>
    <s v="28/05/2014"/>
    <x v="1"/>
    <n v="5"/>
    <n v="30"/>
    <s v="05-30"/>
    <n v="1"/>
    <n v="1"/>
    <x v="1"/>
    <x v="21"/>
  </r>
  <r>
    <d v="2014-05-31T00:00:00"/>
    <n v="73"/>
    <n v="62.64"/>
    <n v="62.7"/>
    <n v="44.43"/>
    <x v="15"/>
    <s v="28/05/2014"/>
    <x v="1"/>
    <n v="5"/>
    <n v="31"/>
    <s v="05-31"/>
    <n v="0"/>
    <n v="1"/>
    <x v="1"/>
    <x v="21"/>
  </r>
  <r>
    <d v="2014-06-01T00:00:00"/>
    <n v="75"/>
    <n v="62.53"/>
    <n v="62.54"/>
    <n v="37.1"/>
    <x v="261"/>
    <s v="28/05/2014"/>
    <x v="1"/>
    <n v="6"/>
    <n v="1"/>
    <s v="06-01"/>
    <n v="0"/>
    <n v="1"/>
    <x v="1"/>
    <x v="21"/>
  </r>
  <r>
    <d v="2014-06-02T00:00:00"/>
    <n v="80"/>
    <n v="61.25"/>
    <n v="61.29"/>
    <n v="30.35"/>
    <x v="328"/>
    <s v="28/05/2014"/>
    <x v="1"/>
    <n v="6"/>
    <n v="2"/>
    <s v="06-02"/>
    <n v="0"/>
    <n v="1"/>
    <x v="1"/>
    <x v="22"/>
  </r>
  <r>
    <d v="2014-06-03T00:00:00"/>
    <n v="72"/>
    <n v="61.61"/>
    <n v="61.79"/>
    <n v="47.85"/>
    <x v="50"/>
    <s v="28/05/2014"/>
    <x v="1"/>
    <n v="6"/>
    <n v="3"/>
    <s v="06-03"/>
    <n v="0"/>
    <n v="1"/>
    <x v="1"/>
    <x v="22"/>
  </r>
  <r>
    <d v="2014-06-04T00:00:00"/>
    <n v="70"/>
    <n v="61.8"/>
    <n v="61.87"/>
    <n v="43.95"/>
    <x v="195"/>
    <s v="04/06/2014"/>
    <x v="1"/>
    <n v="6"/>
    <n v="4"/>
    <s v="06-04"/>
    <n v="0"/>
    <n v="1"/>
    <x v="1"/>
    <x v="22"/>
  </r>
  <r>
    <d v="2014-06-05T00:00:00"/>
    <n v="77"/>
    <n v="62.14"/>
    <n v="62.18"/>
    <n v="42.11"/>
    <x v="205"/>
    <s v="04/06/2014"/>
    <x v="1"/>
    <n v="6"/>
    <n v="5"/>
    <s v="06-05"/>
    <n v="0"/>
    <n v="1"/>
    <x v="1"/>
    <x v="22"/>
  </r>
  <r>
    <d v="2014-06-06T00:00:00"/>
    <n v="66"/>
    <n v="62.19"/>
    <n v="63.23"/>
    <n v="49.58"/>
    <x v="148"/>
    <s v="04/06/2014"/>
    <x v="1"/>
    <n v="6"/>
    <n v="6"/>
    <s v="06-06"/>
    <n v="0"/>
    <n v="1"/>
    <x v="1"/>
    <x v="22"/>
  </r>
  <r>
    <d v="2014-06-07T00:00:00"/>
    <n v="74"/>
    <n v="62.51"/>
    <n v="63.46"/>
    <n v="52.94"/>
    <x v="329"/>
    <s v="04/06/2014"/>
    <x v="1"/>
    <n v="6"/>
    <n v="7"/>
    <s v="06-07"/>
    <n v="0"/>
    <n v="1"/>
    <x v="1"/>
    <x v="22"/>
  </r>
  <r>
    <d v="2014-06-08T00:00:00"/>
    <n v="79"/>
    <n v="61.54"/>
    <n v="61.84"/>
    <n v="50.05"/>
    <x v="82"/>
    <s v="04/06/2014"/>
    <x v="1"/>
    <n v="6"/>
    <n v="8"/>
    <s v="06-08"/>
    <n v="0"/>
    <n v="1"/>
    <x v="1"/>
    <x v="22"/>
  </r>
  <r>
    <d v="2014-06-09T00:00:00"/>
    <n v="70"/>
    <n v="62.15"/>
    <n v="62.24"/>
    <n v="44.97"/>
    <x v="330"/>
    <s v="04/06/2014"/>
    <x v="1"/>
    <n v="6"/>
    <n v="9"/>
    <s v="06-09"/>
    <n v="0"/>
    <n v="1"/>
    <x v="1"/>
    <x v="23"/>
  </r>
  <r>
    <d v="2014-06-10T00:00:00"/>
    <n v="69"/>
    <n v="60.61"/>
    <n v="60.88"/>
    <n v="48.67"/>
    <x v="140"/>
    <s v="04/06/2014"/>
    <x v="1"/>
    <n v="6"/>
    <n v="10"/>
    <s v="06-10"/>
    <n v="0"/>
    <n v="1"/>
    <x v="1"/>
    <x v="23"/>
  </r>
  <r>
    <d v="2014-06-11T00:00:00"/>
    <n v="68"/>
    <n v="61.09"/>
    <n v="61.19"/>
    <n v="44.07"/>
    <x v="193"/>
    <s v="11/06/2014"/>
    <x v="1"/>
    <n v="6"/>
    <n v="11"/>
    <s v="06-11"/>
    <n v="0"/>
    <n v="1"/>
    <x v="1"/>
    <x v="23"/>
  </r>
  <r>
    <d v="2014-06-12T00:00:00"/>
    <n v="68"/>
    <n v="61.2"/>
    <n v="61.43"/>
    <n v="48.11"/>
    <x v="331"/>
    <s v="11/06/2014"/>
    <x v="1"/>
    <n v="6"/>
    <n v="12"/>
    <s v="06-12"/>
    <n v="0"/>
    <n v="1"/>
    <x v="1"/>
    <x v="23"/>
  </r>
  <r>
    <d v="2014-06-13T00:00:00"/>
    <n v="75"/>
    <n v="61.77"/>
    <n v="61.96"/>
    <n v="41.7"/>
    <x v="332"/>
    <s v="11/06/2014"/>
    <x v="1"/>
    <n v="6"/>
    <n v="13"/>
    <s v="06-13"/>
    <n v="0"/>
    <n v="1"/>
    <x v="1"/>
    <x v="23"/>
  </r>
  <r>
    <d v="2014-06-14T00:00:00"/>
    <n v="59"/>
    <n v="62.85"/>
    <n v="63.52"/>
    <n v="49.87"/>
    <x v="333"/>
    <s v="11/06/2014"/>
    <x v="1"/>
    <n v="6"/>
    <n v="14"/>
    <s v="06-14"/>
    <n v="1"/>
    <n v="1"/>
    <x v="1"/>
    <x v="23"/>
  </r>
  <r>
    <d v="2014-06-15T00:00:00"/>
    <n v="78"/>
    <n v="64.39"/>
    <n v="64.73"/>
    <n v="44.05"/>
    <x v="334"/>
    <s v="11/06/2014"/>
    <x v="1"/>
    <n v="6"/>
    <n v="15"/>
    <s v="06-15"/>
    <n v="0"/>
    <n v="1"/>
    <x v="1"/>
    <x v="23"/>
  </r>
  <r>
    <d v="2014-06-16T00:00:00"/>
    <n v="89"/>
    <n v="63.03"/>
    <n v="63.27"/>
    <n v="50.48"/>
    <x v="335"/>
    <s v="11/06/2014"/>
    <x v="1"/>
    <n v="6"/>
    <n v="16"/>
    <s v="06-16"/>
    <n v="0"/>
    <n v="1"/>
    <x v="1"/>
    <x v="24"/>
  </r>
  <r>
    <d v="2014-06-17T00:00:00"/>
    <n v="65"/>
    <n v="62.12"/>
    <n v="62.21"/>
    <n v="45.41"/>
    <x v="166"/>
    <s v="11/06/2014"/>
    <x v="1"/>
    <n v="6"/>
    <n v="17"/>
    <s v="06-17"/>
    <n v="0"/>
    <n v="1"/>
    <x v="1"/>
    <x v="24"/>
  </r>
  <r>
    <d v="2014-06-18T00:00:00"/>
    <n v="88"/>
    <n v="62.58"/>
    <n v="62.84"/>
    <n v="49.41"/>
    <x v="336"/>
    <s v="18/06/2014"/>
    <x v="1"/>
    <n v="6"/>
    <n v="18"/>
    <s v="06-18"/>
    <n v="0"/>
    <n v="1"/>
    <x v="1"/>
    <x v="24"/>
  </r>
  <r>
    <d v="2014-06-19T00:00:00"/>
    <n v="84"/>
    <n v="63.51"/>
    <n v="63.59"/>
    <n v="46.08"/>
    <x v="337"/>
    <s v="18/06/2014"/>
    <x v="1"/>
    <n v="6"/>
    <n v="19"/>
    <s v="06-19"/>
    <n v="0"/>
    <n v="1"/>
    <x v="1"/>
    <x v="24"/>
  </r>
  <r>
    <d v="2014-06-20T00:00:00"/>
    <n v="86"/>
    <n v="62.7"/>
    <n v="62.78"/>
    <n v="45.37"/>
    <x v="338"/>
    <s v="18/06/2014"/>
    <x v="1"/>
    <n v="6"/>
    <n v="20"/>
    <s v="06-20"/>
    <n v="0"/>
    <n v="1"/>
    <x v="1"/>
    <x v="24"/>
  </r>
  <r>
    <d v="2014-06-21T00:00:00"/>
    <n v="80"/>
    <n v="63.7"/>
    <n v="63.83"/>
    <n v="46.74"/>
    <x v="339"/>
    <s v="18/06/2014"/>
    <x v="1"/>
    <n v="6"/>
    <n v="21"/>
    <s v="06-21"/>
    <n v="0"/>
    <n v="1"/>
    <x v="1"/>
    <x v="24"/>
  </r>
  <r>
    <d v="2014-06-22T00:00:00"/>
    <n v="63"/>
    <n v="62.57"/>
    <n v="62.88"/>
    <n v="51.23"/>
    <x v="319"/>
    <s v="18/06/2014"/>
    <x v="1"/>
    <n v="6"/>
    <n v="22"/>
    <s v="06-22"/>
    <n v="0"/>
    <n v="1"/>
    <x v="1"/>
    <x v="24"/>
  </r>
  <r>
    <d v="2014-06-23T00:00:00"/>
    <n v="98"/>
    <n v="63.04"/>
    <n v="63.3"/>
    <n v="50.98"/>
    <x v="340"/>
    <s v="18/06/2014"/>
    <x v="1"/>
    <n v="6"/>
    <n v="23"/>
    <s v="06-23"/>
    <n v="0"/>
    <n v="1"/>
    <x v="1"/>
    <x v="25"/>
  </r>
  <r>
    <d v="2014-06-24T00:00:00"/>
    <n v="65"/>
    <n v="62.62"/>
    <n v="62.75"/>
    <n v="47.57"/>
    <x v="163"/>
    <s v="18/06/2014"/>
    <x v="1"/>
    <n v="6"/>
    <n v="24"/>
    <s v="06-24"/>
    <n v="0"/>
    <n v="1"/>
    <x v="1"/>
    <x v="25"/>
  </r>
  <r>
    <d v="2014-06-25T00:00:00"/>
    <n v="86"/>
    <n v="64.11"/>
    <n v="65.11"/>
    <n v="49.2"/>
    <x v="341"/>
    <s v="25/06/2014"/>
    <x v="1"/>
    <n v="6"/>
    <n v="25"/>
    <s v="06-25"/>
    <n v="0"/>
    <n v="1"/>
    <x v="1"/>
    <x v="25"/>
  </r>
  <r>
    <d v="2014-06-26T00:00:00"/>
    <n v="81"/>
    <n v="63.5"/>
    <n v="63.57"/>
    <n v="45.63"/>
    <x v="342"/>
    <s v="25/06/2014"/>
    <x v="1"/>
    <n v="6"/>
    <n v="26"/>
    <s v="06-26"/>
    <n v="0"/>
    <n v="1"/>
    <x v="1"/>
    <x v="25"/>
  </r>
  <r>
    <d v="2014-06-27T00:00:00"/>
    <n v="84"/>
    <n v="62.87"/>
    <n v="63.82"/>
    <n v="48.61"/>
    <x v="343"/>
    <s v="25/06/2014"/>
    <x v="1"/>
    <n v="6"/>
    <n v="27"/>
    <s v="06-27"/>
    <n v="0"/>
    <n v="1"/>
    <x v="1"/>
    <x v="25"/>
  </r>
  <r>
    <d v="2014-06-28T00:00:00"/>
    <n v="68"/>
    <n v="62.61"/>
    <n v="62.76"/>
    <n v="46.95"/>
    <x v="320"/>
    <s v="25/06/2014"/>
    <x v="1"/>
    <n v="6"/>
    <n v="28"/>
    <s v="06-28"/>
    <n v="0"/>
    <n v="1"/>
    <x v="1"/>
    <x v="25"/>
  </r>
  <r>
    <d v="2014-06-29T00:00:00"/>
    <n v="85"/>
    <n v="62.86"/>
    <n v="63.13"/>
    <n v="44.2"/>
    <x v="344"/>
    <s v="25/06/2014"/>
    <x v="1"/>
    <n v="6"/>
    <n v="29"/>
    <s v="06-29"/>
    <n v="0"/>
    <n v="1"/>
    <x v="1"/>
    <x v="25"/>
  </r>
  <r>
    <d v="2014-06-30T00:00:00"/>
    <n v="87"/>
    <n v="62.36"/>
    <n v="64.77"/>
    <n v="53.65"/>
    <x v="345"/>
    <s v="25/06/2014"/>
    <x v="1"/>
    <n v="6"/>
    <n v="30"/>
    <s v="06-30"/>
    <n v="0"/>
    <n v="1"/>
    <x v="1"/>
    <x v="26"/>
  </r>
  <r>
    <d v="2014-07-01T00:00:00"/>
    <n v="66"/>
    <n v="60.72"/>
    <n v="61.18"/>
    <n v="51.21"/>
    <x v="287"/>
    <s v="25/06/2014"/>
    <x v="1"/>
    <n v="7"/>
    <n v="1"/>
    <s v="07-01"/>
    <n v="0"/>
    <n v="1"/>
    <x v="1"/>
    <x v="26"/>
  </r>
  <r>
    <d v="2014-07-02T00:00:00"/>
    <n v="99"/>
    <n v="64.22"/>
    <n v="64.36"/>
    <n v="49.31"/>
    <x v="346"/>
    <s v="02/07/2014"/>
    <x v="1"/>
    <n v="7"/>
    <n v="2"/>
    <s v="07-02"/>
    <n v="0"/>
    <n v="1"/>
    <x v="1"/>
    <x v="26"/>
  </r>
  <r>
    <d v="2014-07-03T00:00:00"/>
    <n v="83"/>
    <n v="63.62"/>
    <n v="63.88"/>
    <n v="42.98"/>
    <x v="347"/>
    <s v="02/07/2014"/>
    <x v="1"/>
    <n v="7"/>
    <n v="3"/>
    <s v="07-03"/>
    <n v="0"/>
    <n v="1"/>
    <x v="1"/>
    <x v="26"/>
  </r>
  <r>
    <d v="2014-07-04T00:00:00"/>
    <n v="78"/>
    <n v="62"/>
    <n v="62.23"/>
    <n v="48.72"/>
    <x v="184"/>
    <s v="02/07/2014"/>
    <x v="1"/>
    <n v="7"/>
    <n v="4"/>
    <s v="07-04"/>
    <n v="0"/>
    <n v="1"/>
    <x v="1"/>
    <x v="26"/>
  </r>
  <r>
    <d v="2014-07-05T00:00:00"/>
    <n v="81"/>
    <n v="63.16"/>
    <n v="63.45"/>
    <n v="51.46"/>
    <x v="348"/>
    <s v="02/07/2014"/>
    <x v="1"/>
    <n v="7"/>
    <n v="5"/>
    <s v="07-05"/>
    <n v="0"/>
    <n v="1"/>
    <x v="1"/>
    <x v="26"/>
  </r>
  <r>
    <d v="2014-07-06T00:00:00"/>
    <n v="73"/>
    <n v="63.14"/>
    <n v="63.22"/>
    <n v="46.19"/>
    <x v="349"/>
    <s v="02/07/2014"/>
    <x v="1"/>
    <n v="7"/>
    <n v="6"/>
    <s v="07-06"/>
    <n v="0"/>
    <n v="1"/>
    <x v="1"/>
    <x v="26"/>
  </r>
  <r>
    <d v="2014-07-07T00:00:00"/>
    <n v="69"/>
    <n v="61.89"/>
    <n v="61.98"/>
    <n v="45.03"/>
    <x v="131"/>
    <s v="02/07/2014"/>
    <x v="1"/>
    <n v="7"/>
    <n v="7"/>
    <s v="07-07"/>
    <n v="0"/>
    <n v="1"/>
    <x v="1"/>
    <x v="27"/>
  </r>
  <r>
    <d v="2014-07-08T00:00:00"/>
    <m/>
    <m/>
    <m/>
    <m/>
    <x v="89"/>
    <s v="02/07/2014"/>
    <x v="1"/>
    <n v="7"/>
    <n v="8"/>
    <s v="07-08"/>
    <s v="Null"/>
    <s v="Null"/>
    <x v="1"/>
    <x v="27"/>
  </r>
  <r>
    <d v="2014-07-09T00:00:00"/>
    <m/>
    <m/>
    <m/>
    <m/>
    <x v="89"/>
    <s v="09/07/2014"/>
    <x v="1"/>
    <n v="7"/>
    <n v="9"/>
    <s v="07-09"/>
    <s v="Null"/>
    <s v="Null"/>
    <x v="1"/>
    <x v="27"/>
  </r>
  <r>
    <d v="2014-07-10T00:00:00"/>
    <m/>
    <m/>
    <m/>
    <m/>
    <x v="89"/>
    <s v="09/07/2014"/>
    <x v="1"/>
    <n v="7"/>
    <n v="10"/>
    <s v="07-10"/>
    <s v="Null"/>
    <s v="Null"/>
    <x v="1"/>
    <x v="27"/>
  </r>
  <r>
    <d v="2014-07-11T00:00:00"/>
    <n v="63"/>
    <n v="61.3"/>
    <n v="61.71"/>
    <n v="51.27"/>
    <x v="206"/>
    <s v="09/07/2014"/>
    <x v="1"/>
    <n v="7"/>
    <n v="11"/>
    <s v="07-11"/>
    <n v="0"/>
    <n v="1"/>
    <x v="1"/>
    <x v="27"/>
  </r>
  <r>
    <d v="2014-07-12T00:00:00"/>
    <n v="72"/>
    <n v="63.44"/>
    <n v="63.99"/>
    <n v="50.03"/>
    <x v="350"/>
    <s v="09/07/2014"/>
    <x v="1"/>
    <n v="7"/>
    <n v="12"/>
    <s v="07-12"/>
    <n v="0"/>
    <n v="1"/>
    <x v="1"/>
    <x v="27"/>
  </r>
  <r>
    <d v="2014-07-13T00:00:00"/>
    <n v="69"/>
    <n v="63.69"/>
    <n v="63.77"/>
    <n v="46.61"/>
    <x v="351"/>
    <s v="09/07/2014"/>
    <x v="1"/>
    <n v="7"/>
    <n v="13"/>
    <s v="07-13"/>
    <n v="0"/>
    <n v="1"/>
    <x v="1"/>
    <x v="27"/>
  </r>
  <r>
    <d v="2014-07-14T00:00:00"/>
    <n v="65"/>
    <n v="61.74"/>
    <n v="63"/>
    <n v="48.22"/>
    <x v="352"/>
    <s v="09/07/2014"/>
    <x v="1"/>
    <n v="7"/>
    <n v="14"/>
    <s v="07-14"/>
    <n v="0"/>
    <n v="1"/>
    <x v="1"/>
    <x v="28"/>
  </r>
  <r>
    <d v="2014-07-15T00:00:00"/>
    <n v="73"/>
    <n v="62.73"/>
    <n v="63.02"/>
    <n v="51.14"/>
    <x v="66"/>
    <s v="09/07/2014"/>
    <x v="1"/>
    <n v="7"/>
    <n v="15"/>
    <s v="07-15"/>
    <n v="0"/>
    <n v="1"/>
    <x v="1"/>
    <x v="28"/>
  </r>
  <r>
    <d v="2014-07-16T00:00:00"/>
    <n v="66"/>
    <n v="62.33"/>
    <n v="62.52"/>
    <n v="48.99"/>
    <x v="312"/>
    <s v="16/07/2014"/>
    <x v="1"/>
    <n v="7"/>
    <n v="16"/>
    <s v="07-16"/>
    <n v="0"/>
    <n v="1"/>
    <x v="1"/>
    <x v="28"/>
  </r>
  <r>
    <d v="2014-07-17T00:00:00"/>
    <n v="71"/>
    <n v="61.37"/>
    <n v="61.67"/>
    <n v="49.62"/>
    <x v="322"/>
    <s v="16/07/2014"/>
    <x v="1"/>
    <n v="7"/>
    <n v="17"/>
    <s v="07-17"/>
    <n v="0"/>
    <n v="1"/>
    <x v="1"/>
    <x v="28"/>
  </r>
  <r>
    <d v="2014-07-18T00:00:00"/>
    <n v="72"/>
    <n v="61.11"/>
    <n v="61.37"/>
    <n v="48.24"/>
    <x v="162"/>
    <s v="16/07/2014"/>
    <x v="1"/>
    <n v="7"/>
    <n v="18"/>
    <s v="07-18"/>
    <n v="0"/>
    <n v="1"/>
    <x v="1"/>
    <x v="28"/>
  </r>
  <r>
    <d v="2014-07-19T00:00:00"/>
    <n v="75"/>
    <n v="64.5"/>
    <n v="64.5"/>
    <n v="36.340000000000003"/>
    <x v="353"/>
    <s v="16/07/2014"/>
    <x v="1"/>
    <n v="7"/>
    <n v="19"/>
    <s v="07-19"/>
    <n v="0"/>
    <n v="1"/>
    <x v="1"/>
    <x v="28"/>
  </r>
  <r>
    <d v="2014-07-20T00:00:00"/>
    <n v="72"/>
    <n v="63.55"/>
    <n v="63.55"/>
    <n v="27.74"/>
    <x v="354"/>
    <s v="16/07/2014"/>
    <x v="1"/>
    <n v="7"/>
    <n v="20"/>
    <s v="07-20"/>
    <n v="0"/>
    <n v="1"/>
    <x v="1"/>
    <x v="28"/>
  </r>
  <r>
    <d v="2014-07-21T00:00:00"/>
    <n v="84"/>
    <n v="63.81"/>
    <n v="64.19"/>
    <n v="53.42"/>
    <x v="355"/>
    <s v="16/07/2014"/>
    <x v="1"/>
    <n v="7"/>
    <n v="21"/>
    <s v="07-21"/>
    <n v="0"/>
    <n v="1"/>
    <x v="1"/>
    <x v="29"/>
  </r>
  <r>
    <d v="2014-07-22T00:00:00"/>
    <n v="71"/>
    <n v="63.35"/>
    <n v="63.66"/>
    <n v="51.97"/>
    <x v="356"/>
    <s v="16/07/2014"/>
    <x v="1"/>
    <n v="7"/>
    <n v="22"/>
    <s v="07-22"/>
    <n v="0"/>
    <n v="1"/>
    <x v="1"/>
    <x v="29"/>
  </r>
  <r>
    <d v="2014-07-23T00:00:00"/>
    <n v="77"/>
    <n v="62.44"/>
    <n v="62.51"/>
    <n v="44.44"/>
    <x v="68"/>
    <s v="23/07/2014"/>
    <x v="1"/>
    <n v="7"/>
    <n v="23"/>
    <s v="07-23"/>
    <n v="0"/>
    <n v="1"/>
    <x v="1"/>
    <x v="29"/>
  </r>
  <r>
    <d v="2014-07-24T00:00:00"/>
    <n v="81"/>
    <n v="65.22"/>
    <n v="65.959999999999994"/>
    <n v="51.09"/>
    <x v="357"/>
    <s v="23/07/2014"/>
    <x v="1"/>
    <n v="7"/>
    <n v="24"/>
    <s v="07-24"/>
    <n v="0"/>
    <n v="1"/>
    <x v="1"/>
    <x v="29"/>
  </r>
  <r>
    <d v="2014-07-25T00:00:00"/>
    <n v="80"/>
    <n v="63.07"/>
    <n v="63.19"/>
    <n v="47.58"/>
    <x v="358"/>
    <s v="23/07/2014"/>
    <x v="1"/>
    <n v="7"/>
    <n v="25"/>
    <s v="07-25"/>
    <n v="0"/>
    <n v="1"/>
    <x v="1"/>
    <x v="29"/>
  </r>
  <r>
    <d v="2014-07-26T00:00:00"/>
    <n v="71"/>
    <n v="62.98"/>
    <n v="63.62"/>
    <n v="54.91"/>
    <x v="359"/>
    <s v="23/07/2014"/>
    <x v="1"/>
    <n v="7"/>
    <n v="26"/>
    <s v="07-26"/>
    <n v="0"/>
    <n v="1"/>
    <x v="1"/>
    <x v="29"/>
  </r>
  <r>
    <d v="2014-07-27T00:00:00"/>
    <n v="59"/>
    <n v="62.44"/>
    <n v="62.53"/>
    <n v="43.97"/>
    <x v="221"/>
    <s v="23/07/2014"/>
    <x v="1"/>
    <n v="7"/>
    <n v="27"/>
    <s v="07-27"/>
    <n v="1"/>
    <n v="1"/>
    <x v="1"/>
    <x v="29"/>
  </r>
  <r>
    <d v="2014-07-28T00:00:00"/>
    <n v="74"/>
    <n v="62.58"/>
    <n v="62.7"/>
    <n v="47.14"/>
    <x v="15"/>
    <s v="23/07/2014"/>
    <x v="1"/>
    <n v="7"/>
    <n v="28"/>
    <s v="07-28"/>
    <n v="0"/>
    <n v="1"/>
    <x v="1"/>
    <x v="30"/>
  </r>
  <r>
    <d v="2014-07-29T00:00:00"/>
    <n v="72"/>
    <n v="64.42"/>
    <n v="64.5"/>
    <n v="43.48"/>
    <x v="353"/>
    <s v="23/07/2014"/>
    <x v="1"/>
    <n v="7"/>
    <n v="29"/>
    <s v="07-29"/>
    <n v="0"/>
    <n v="1"/>
    <x v="1"/>
    <x v="30"/>
  </r>
  <r>
    <d v="2014-07-30T00:00:00"/>
    <n v="80"/>
    <n v="63.72"/>
    <n v="64.209999999999994"/>
    <n v="54.51"/>
    <x v="360"/>
    <s v="30/07/2014"/>
    <x v="1"/>
    <n v="7"/>
    <n v="30"/>
    <s v="07-30"/>
    <n v="0"/>
    <n v="1"/>
    <x v="1"/>
    <x v="30"/>
  </r>
  <r>
    <d v="2014-07-31T00:00:00"/>
    <n v="68"/>
    <n v="61.79"/>
    <n v="63.04"/>
    <n v="57.04"/>
    <x v="361"/>
    <s v="30/07/2014"/>
    <x v="1"/>
    <n v="7"/>
    <n v="31"/>
    <s v="07-31"/>
    <n v="0"/>
    <n v="1"/>
    <x v="1"/>
    <x v="30"/>
  </r>
  <r>
    <d v="2014-08-01T00:00:00"/>
    <n v="84"/>
    <n v="63.31"/>
    <n v="63.36"/>
    <n v="42.31"/>
    <x v="362"/>
    <s v="30/07/2014"/>
    <x v="1"/>
    <n v="8"/>
    <n v="1"/>
    <s v="08-01"/>
    <n v="0"/>
    <n v="1"/>
    <x v="1"/>
    <x v="30"/>
  </r>
  <r>
    <d v="2014-08-02T00:00:00"/>
    <n v="61"/>
    <n v="62.75"/>
    <n v="62.81"/>
    <n v="37.36"/>
    <x v="363"/>
    <s v="30/07/2014"/>
    <x v="1"/>
    <n v="8"/>
    <n v="2"/>
    <s v="08-02"/>
    <n v="1"/>
    <n v="1"/>
    <x v="1"/>
    <x v="30"/>
  </r>
  <r>
    <d v="2014-08-03T00:00:00"/>
    <n v="66"/>
    <n v="63.68"/>
    <n v="63.78"/>
    <n v="47.13"/>
    <x v="364"/>
    <s v="30/07/2014"/>
    <x v="1"/>
    <n v="8"/>
    <n v="3"/>
    <s v="08-03"/>
    <n v="0"/>
    <n v="1"/>
    <x v="1"/>
    <x v="30"/>
  </r>
  <r>
    <d v="2014-08-04T00:00:00"/>
    <n v="76"/>
    <n v="63.09"/>
    <n v="63.12"/>
    <n v="41.19"/>
    <x v="365"/>
    <s v="30/07/2014"/>
    <x v="1"/>
    <n v="8"/>
    <n v="4"/>
    <s v="08-04"/>
    <n v="0"/>
    <n v="1"/>
    <x v="1"/>
    <x v="31"/>
  </r>
  <r>
    <d v="2014-08-05T00:00:00"/>
    <n v="66"/>
    <n v="63.07"/>
    <n v="63.11"/>
    <n v="42.97"/>
    <x v="366"/>
    <s v="30/07/2014"/>
    <x v="1"/>
    <n v="8"/>
    <n v="5"/>
    <s v="08-05"/>
    <n v="0"/>
    <n v="1"/>
    <x v="1"/>
    <x v="31"/>
  </r>
  <r>
    <d v="2014-08-06T00:00:00"/>
    <n v="76"/>
    <n v="62.76"/>
    <n v="62.95"/>
    <n v="44.99"/>
    <x v="367"/>
    <s v="06/08/2014"/>
    <x v="1"/>
    <n v="8"/>
    <n v="6"/>
    <s v="08-06"/>
    <n v="0"/>
    <n v="1"/>
    <x v="1"/>
    <x v="31"/>
  </r>
  <r>
    <d v="2014-08-07T00:00:00"/>
    <n v="64"/>
    <n v="61.99"/>
    <n v="62.05"/>
    <n v="43.21"/>
    <x v="189"/>
    <s v="06/08/2014"/>
    <x v="1"/>
    <n v="8"/>
    <n v="7"/>
    <s v="08-07"/>
    <n v="0"/>
    <n v="1"/>
    <x v="1"/>
    <x v="31"/>
  </r>
  <r>
    <d v="2014-08-08T00:00:00"/>
    <n v="81"/>
    <n v="64.06"/>
    <n v="64.41"/>
    <n v="47.55"/>
    <x v="368"/>
    <s v="06/08/2014"/>
    <x v="1"/>
    <n v="8"/>
    <n v="8"/>
    <s v="08-08"/>
    <n v="0"/>
    <n v="1"/>
    <x v="1"/>
    <x v="31"/>
  </r>
  <r>
    <d v="2014-08-09T00:00:00"/>
    <n v="62"/>
    <n v="62.77"/>
    <n v="62.85"/>
    <n v="38.450000000000003"/>
    <x v="369"/>
    <s v="06/08/2014"/>
    <x v="1"/>
    <n v="8"/>
    <n v="9"/>
    <s v="08-09"/>
    <n v="1"/>
    <n v="1"/>
    <x v="1"/>
    <x v="31"/>
  </r>
  <r>
    <d v="2014-08-10T00:00:00"/>
    <n v="81"/>
    <n v="63.62"/>
    <n v="63.65"/>
    <n v="42.14"/>
    <x v="151"/>
    <s v="06/08/2014"/>
    <x v="1"/>
    <n v="8"/>
    <n v="10"/>
    <s v="08-10"/>
    <n v="0"/>
    <n v="1"/>
    <x v="1"/>
    <x v="31"/>
  </r>
  <r>
    <d v="2014-08-11T00:00:00"/>
    <n v="81"/>
    <n v="62.42"/>
    <n v="62.46"/>
    <n v="41.78"/>
    <x v="370"/>
    <s v="06/08/2014"/>
    <x v="1"/>
    <n v="8"/>
    <n v="11"/>
    <s v="08-11"/>
    <n v="0"/>
    <n v="1"/>
    <x v="1"/>
    <x v="32"/>
  </r>
  <r>
    <d v="2014-08-12T00:00:00"/>
    <n v="68"/>
    <n v="62.59"/>
    <n v="62.67"/>
    <n v="45.12"/>
    <x v="371"/>
    <s v="06/08/2014"/>
    <x v="1"/>
    <n v="8"/>
    <n v="12"/>
    <s v="08-12"/>
    <n v="0"/>
    <n v="1"/>
    <x v="1"/>
    <x v="32"/>
  </r>
  <r>
    <d v="2014-08-13T00:00:00"/>
    <n v="76"/>
    <n v="62.04"/>
    <n v="62.24"/>
    <n v="47.43"/>
    <x v="330"/>
    <s v="13/08/2014"/>
    <x v="1"/>
    <n v="8"/>
    <n v="13"/>
    <s v="08-13"/>
    <n v="0"/>
    <n v="1"/>
    <x v="1"/>
    <x v="32"/>
  </r>
  <r>
    <d v="2014-08-14T00:00:00"/>
    <m/>
    <m/>
    <m/>
    <m/>
    <x v="89"/>
    <s v="13/08/2014"/>
    <x v="1"/>
    <n v="8"/>
    <n v="14"/>
    <s v="08-14"/>
    <s v="Null"/>
    <s v="Null"/>
    <x v="1"/>
    <x v="32"/>
  </r>
  <r>
    <d v="2014-08-15T00:00:00"/>
    <m/>
    <m/>
    <m/>
    <m/>
    <x v="89"/>
    <s v="13/08/2014"/>
    <x v="1"/>
    <n v="8"/>
    <n v="15"/>
    <s v="08-15"/>
    <s v="Null"/>
    <s v="Null"/>
    <x v="1"/>
    <x v="32"/>
  </r>
  <r>
    <d v="2014-08-16T00:00:00"/>
    <m/>
    <m/>
    <m/>
    <m/>
    <x v="89"/>
    <s v="13/08/2014"/>
    <x v="1"/>
    <n v="8"/>
    <n v="16"/>
    <s v="08-16"/>
    <s v="Null"/>
    <s v="Null"/>
    <x v="1"/>
    <x v="32"/>
  </r>
  <r>
    <d v="2014-08-17T00:00:00"/>
    <m/>
    <m/>
    <m/>
    <m/>
    <x v="89"/>
    <s v="13/08/2014"/>
    <x v="1"/>
    <n v="8"/>
    <n v="17"/>
    <s v="08-17"/>
    <s v="Null"/>
    <s v="Null"/>
    <x v="1"/>
    <x v="32"/>
  </r>
  <r>
    <d v="2014-08-18T00:00:00"/>
    <m/>
    <m/>
    <m/>
    <m/>
    <x v="89"/>
    <s v="13/08/2014"/>
    <x v="1"/>
    <n v="8"/>
    <n v="18"/>
    <s v="08-18"/>
    <s v="Null"/>
    <s v="Null"/>
    <x v="1"/>
    <x v="33"/>
  </r>
  <r>
    <d v="2014-08-19T00:00:00"/>
    <m/>
    <m/>
    <m/>
    <m/>
    <x v="89"/>
    <s v="13/08/2014"/>
    <x v="1"/>
    <n v="8"/>
    <n v="19"/>
    <s v="08-19"/>
    <s v="Null"/>
    <s v="Null"/>
    <x v="1"/>
    <x v="33"/>
  </r>
  <r>
    <d v="2014-08-20T00:00:00"/>
    <m/>
    <m/>
    <m/>
    <m/>
    <x v="89"/>
    <s v="20/08/2014"/>
    <x v="1"/>
    <n v="8"/>
    <n v="20"/>
    <s v="08-20"/>
    <s v="Null"/>
    <s v="Null"/>
    <x v="1"/>
    <x v="33"/>
  </r>
  <r>
    <d v="2014-08-21T00:00:00"/>
    <n v="55"/>
    <n v="62.21"/>
    <n v="62.23"/>
    <n v="39.61"/>
    <x v="184"/>
    <s v="20/08/2014"/>
    <x v="1"/>
    <n v="8"/>
    <n v="21"/>
    <s v="08-21"/>
    <n v="1"/>
    <n v="1"/>
    <x v="1"/>
    <x v="33"/>
  </r>
  <r>
    <d v="2014-08-22T00:00:00"/>
    <n v="58"/>
    <n v="60.94"/>
    <n v="60.94"/>
    <n v="30.34"/>
    <x v="136"/>
    <s v="20/08/2014"/>
    <x v="1"/>
    <n v="8"/>
    <n v="22"/>
    <s v="08-22"/>
    <n v="1"/>
    <n v="1"/>
    <x v="1"/>
    <x v="33"/>
  </r>
  <r>
    <d v="2014-08-23T00:00:00"/>
    <n v="57"/>
    <n v="61.55"/>
    <n v="61.56"/>
    <n v="35.54"/>
    <x v="144"/>
    <s v="20/08/2014"/>
    <x v="1"/>
    <n v="8"/>
    <n v="23"/>
    <s v="08-23"/>
    <n v="1"/>
    <n v="1"/>
    <x v="1"/>
    <x v="33"/>
  </r>
  <r>
    <d v="2014-08-24T00:00:00"/>
    <n v="61"/>
    <n v="62.55"/>
    <n v="62.55"/>
    <n v="29.94"/>
    <x v="296"/>
    <s v="20/08/2014"/>
    <x v="1"/>
    <n v="8"/>
    <n v="24"/>
    <s v="08-24"/>
    <n v="1"/>
    <n v="1"/>
    <x v="1"/>
    <x v="33"/>
  </r>
  <r>
    <d v="2014-08-25T00:00:00"/>
    <n v="86"/>
    <n v="62.72"/>
    <n v="62.92"/>
    <n v="42"/>
    <x v="372"/>
    <s v="20/08/2014"/>
    <x v="1"/>
    <n v="8"/>
    <n v="25"/>
    <s v="08-25"/>
    <n v="0"/>
    <n v="1"/>
    <x v="1"/>
    <x v="34"/>
  </r>
  <r>
    <d v="2014-08-26T00:00:00"/>
    <n v="50"/>
    <n v="59.64"/>
    <n v="61.68"/>
    <n v="55.53"/>
    <x v="143"/>
    <s v="20/08/2014"/>
    <x v="1"/>
    <n v="8"/>
    <n v="26"/>
    <s v="08-26"/>
    <n v="1"/>
    <n v="1"/>
    <x v="1"/>
    <x v="34"/>
  </r>
  <r>
    <d v="2014-08-27T00:00:00"/>
    <n v="84"/>
    <n v="62.47"/>
    <n v="62.73"/>
    <n v="49.82"/>
    <x v="373"/>
    <s v="27/08/2014"/>
    <x v="1"/>
    <n v="8"/>
    <n v="27"/>
    <s v="08-27"/>
    <n v="0"/>
    <n v="1"/>
    <x v="1"/>
    <x v="34"/>
  </r>
  <r>
    <d v="2014-08-28T00:00:00"/>
    <n v="66"/>
    <n v="60.39"/>
    <n v="60.92"/>
    <n v="51.46"/>
    <x v="247"/>
    <s v="27/08/2014"/>
    <x v="1"/>
    <n v="8"/>
    <n v="28"/>
    <s v="08-28"/>
    <n v="0"/>
    <n v="1"/>
    <x v="1"/>
    <x v="34"/>
  </r>
  <r>
    <d v="2014-08-29T00:00:00"/>
    <n v="69"/>
    <n v="60.43"/>
    <n v="60.5"/>
    <n v="42.51"/>
    <x v="27"/>
    <s v="27/08/2014"/>
    <x v="1"/>
    <n v="8"/>
    <n v="29"/>
    <s v="08-29"/>
    <n v="0"/>
    <n v="1"/>
    <x v="1"/>
    <x v="34"/>
  </r>
  <r>
    <d v="2014-08-30T00:00:00"/>
    <n v="75"/>
    <n v="62.54"/>
    <n v="62.56"/>
    <n v="27.44"/>
    <x v="327"/>
    <s v="27/08/2014"/>
    <x v="1"/>
    <n v="8"/>
    <n v="30"/>
    <s v="08-30"/>
    <n v="0"/>
    <n v="1"/>
    <x v="1"/>
    <x v="34"/>
  </r>
  <r>
    <d v="2014-08-31T00:00:00"/>
    <n v="75"/>
    <n v="63.3"/>
    <n v="63.31"/>
    <n v="34.94"/>
    <x v="374"/>
    <s v="27/08/2014"/>
    <x v="1"/>
    <n v="8"/>
    <n v="31"/>
    <s v="08-31"/>
    <n v="0"/>
    <n v="1"/>
    <x v="1"/>
    <x v="34"/>
  </r>
  <r>
    <d v="2014-09-01T00:00:00"/>
    <n v="72"/>
    <n v="63.1"/>
    <n v="63.67"/>
    <n v="46.12"/>
    <x v="375"/>
    <s v="27/08/2014"/>
    <x v="1"/>
    <n v="9"/>
    <n v="1"/>
    <s v="09-01"/>
    <n v="0"/>
    <n v="1"/>
    <x v="2"/>
    <x v="35"/>
  </r>
  <r>
    <d v="2014-09-02T00:00:00"/>
    <n v="90"/>
    <n v="63.48"/>
    <n v="63.54"/>
    <n v="41.7"/>
    <x v="376"/>
    <s v="27/08/2014"/>
    <x v="1"/>
    <n v="9"/>
    <n v="2"/>
    <s v="09-02"/>
    <n v="0"/>
    <n v="1"/>
    <x v="2"/>
    <x v="35"/>
  </r>
  <r>
    <d v="2014-09-03T00:00:00"/>
    <n v="101"/>
    <n v="64.22"/>
    <n v="64.540000000000006"/>
    <n v="50.07"/>
    <x v="377"/>
    <s v="03/09/2014"/>
    <x v="1"/>
    <n v="9"/>
    <n v="3"/>
    <s v="09-03"/>
    <n v="0"/>
    <n v="1"/>
    <x v="2"/>
    <x v="35"/>
  </r>
  <r>
    <d v="2014-09-04T00:00:00"/>
    <n v="96"/>
    <n v="65.66"/>
    <n v="65.72"/>
    <n v="47.11"/>
    <x v="378"/>
    <s v="03/09/2014"/>
    <x v="1"/>
    <n v="9"/>
    <n v="4"/>
    <s v="09-04"/>
    <n v="0"/>
    <n v="1"/>
    <x v="2"/>
    <x v="35"/>
  </r>
  <r>
    <d v="2014-09-05T00:00:00"/>
    <n v="98"/>
    <n v="64.72"/>
    <n v="64.849999999999994"/>
    <n v="49.54"/>
    <x v="379"/>
    <s v="03/09/2014"/>
    <x v="1"/>
    <n v="9"/>
    <n v="5"/>
    <s v="09-05"/>
    <n v="0"/>
    <n v="1"/>
    <x v="2"/>
    <x v="35"/>
  </r>
  <r>
    <d v="2014-09-06T00:00:00"/>
    <n v="74"/>
    <n v="63.12"/>
    <n v="63.18"/>
    <n v="44.75"/>
    <x v="380"/>
    <s v="03/09/2014"/>
    <x v="1"/>
    <n v="9"/>
    <n v="6"/>
    <s v="09-06"/>
    <n v="0"/>
    <n v="1"/>
    <x v="2"/>
    <x v="35"/>
  </r>
  <r>
    <d v="2014-09-07T00:00:00"/>
    <n v="80"/>
    <n v="63.19"/>
    <n v="63.19"/>
    <n v="0"/>
    <x v="358"/>
    <s v="03/09/2014"/>
    <x v="1"/>
    <n v="9"/>
    <n v="7"/>
    <s v="09-07"/>
    <n v="0"/>
    <n v="1"/>
    <x v="2"/>
    <x v="35"/>
  </r>
  <r>
    <d v="2014-09-08T00:00:00"/>
    <n v="82"/>
    <n v="62.34"/>
    <n v="62.36"/>
    <n v="39.270000000000003"/>
    <x v="381"/>
    <s v="03/09/2014"/>
    <x v="1"/>
    <n v="9"/>
    <n v="8"/>
    <s v="09-08"/>
    <n v="0"/>
    <n v="1"/>
    <x v="2"/>
    <x v="36"/>
  </r>
  <r>
    <d v="2014-09-09T00:00:00"/>
    <n v="82"/>
    <n v="63.42"/>
    <n v="63.46"/>
    <n v="43"/>
    <x v="329"/>
    <s v="03/09/2014"/>
    <x v="1"/>
    <n v="9"/>
    <n v="9"/>
    <s v="09-09"/>
    <n v="0"/>
    <n v="1"/>
    <x v="2"/>
    <x v="36"/>
  </r>
  <r>
    <d v="2014-09-10T00:00:00"/>
    <n v="80"/>
    <n v="61.81"/>
    <n v="61.85"/>
    <n v="41.67"/>
    <x v="161"/>
    <s v="10/09/2014"/>
    <x v="1"/>
    <n v="9"/>
    <n v="10"/>
    <s v="09-10"/>
    <n v="0"/>
    <n v="1"/>
    <x v="2"/>
    <x v="36"/>
  </r>
  <r>
    <d v="2014-09-11T00:00:00"/>
    <n v="68"/>
    <n v="62.77"/>
    <n v="62.95"/>
    <n v="46.81"/>
    <x v="367"/>
    <s v="10/09/2014"/>
    <x v="1"/>
    <n v="9"/>
    <n v="11"/>
    <s v="09-11"/>
    <n v="0"/>
    <n v="1"/>
    <x v="2"/>
    <x v="36"/>
  </r>
  <r>
    <d v="2014-09-12T00:00:00"/>
    <n v="87"/>
    <n v="63.56"/>
    <n v="63.97"/>
    <n v="47.73"/>
    <x v="309"/>
    <s v="10/09/2014"/>
    <x v="1"/>
    <n v="9"/>
    <n v="12"/>
    <s v="09-12"/>
    <n v="0"/>
    <n v="1"/>
    <x v="2"/>
    <x v="36"/>
  </r>
  <r>
    <d v="2014-09-13T00:00:00"/>
    <n v="72"/>
    <n v="62.58"/>
    <n v="62.64"/>
    <n v="38.99"/>
    <x v="245"/>
    <s v="10/09/2014"/>
    <x v="1"/>
    <n v="9"/>
    <n v="13"/>
    <s v="09-13"/>
    <n v="0"/>
    <n v="1"/>
    <x v="2"/>
    <x v="36"/>
  </r>
  <r>
    <d v="2014-09-14T00:00:00"/>
    <n v="71"/>
    <n v="63.29"/>
    <n v="63.82"/>
    <n v="48.99"/>
    <x v="343"/>
    <s v="10/09/2014"/>
    <x v="1"/>
    <n v="9"/>
    <n v="14"/>
    <s v="09-14"/>
    <n v="0"/>
    <n v="1"/>
    <x v="2"/>
    <x v="36"/>
  </r>
  <r>
    <d v="2014-09-15T00:00:00"/>
    <m/>
    <m/>
    <m/>
    <m/>
    <x v="89"/>
    <s v="10/09/2014"/>
    <x v="1"/>
    <n v="9"/>
    <n v="15"/>
    <s v="09-15"/>
    <s v="Null"/>
    <s v="Null"/>
    <x v="2"/>
    <x v="37"/>
  </r>
  <r>
    <d v="2014-09-16T00:00:00"/>
    <m/>
    <m/>
    <m/>
    <m/>
    <x v="89"/>
    <s v="10/09/2014"/>
    <x v="1"/>
    <n v="9"/>
    <n v="16"/>
    <s v="09-16"/>
    <s v="Null"/>
    <s v="Null"/>
    <x v="2"/>
    <x v="37"/>
  </r>
  <r>
    <d v="2014-09-17T00:00:00"/>
    <n v="84"/>
    <n v="62.5"/>
    <n v="62.7"/>
    <n v="46.93"/>
    <x v="15"/>
    <s v="17/09/2014"/>
    <x v="1"/>
    <n v="9"/>
    <n v="17"/>
    <s v="09-17"/>
    <n v="0"/>
    <n v="1"/>
    <x v="2"/>
    <x v="37"/>
  </r>
  <r>
    <d v="2014-09-18T00:00:00"/>
    <n v="80"/>
    <n v="62.4"/>
    <n v="62.47"/>
    <n v="44.6"/>
    <x v="382"/>
    <s v="17/09/2014"/>
    <x v="1"/>
    <n v="9"/>
    <n v="18"/>
    <s v="09-18"/>
    <n v="0"/>
    <n v="1"/>
    <x v="2"/>
    <x v="37"/>
  </r>
  <r>
    <d v="2014-09-19T00:00:00"/>
    <n v="91"/>
    <n v="62.9"/>
    <n v="63.07"/>
    <n v="48.97"/>
    <x v="314"/>
    <s v="17/09/2014"/>
    <x v="1"/>
    <n v="9"/>
    <n v="19"/>
    <s v="09-19"/>
    <n v="0"/>
    <n v="1"/>
    <x v="2"/>
    <x v="37"/>
  </r>
  <r>
    <d v="2014-09-20T00:00:00"/>
    <n v="77"/>
    <n v="62.8"/>
    <n v="62.91"/>
    <n v="43.69"/>
    <x v="383"/>
    <s v="17/09/2014"/>
    <x v="1"/>
    <n v="9"/>
    <n v="20"/>
    <s v="09-20"/>
    <n v="0"/>
    <n v="1"/>
    <x v="2"/>
    <x v="37"/>
  </r>
  <r>
    <d v="2014-09-21T00:00:00"/>
    <n v="91"/>
    <n v="63.94"/>
    <n v="63.97"/>
    <n v="41.74"/>
    <x v="309"/>
    <s v="17/09/2014"/>
    <x v="1"/>
    <n v="9"/>
    <n v="21"/>
    <s v="09-21"/>
    <n v="0"/>
    <n v="1"/>
    <x v="2"/>
    <x v="37"/>
  </r>
  <r>
    <d v="2014-09-22T00:00:00"/>
    <n v="87"/>
    <n v="65.73"/>
    <n v="66.02"/>
    <n v="51.82"/>
    <x v="384"/>
    <s v="17/09/2014"/>
    <x v="1"/>
    <n v="9"/>
    <n v="22"/>
    <s v="09-22"/>
    <n v="0"/>
    <n v="1"/>
    <x v="2"/>
    <x v="38"/>
  </r>
  <r>
    <d v="2014-09-23T00:00:00"/>
    <n v="72"/>
    <n v="61.78"/>
    <n v="62.34"/>
    <n v="53.17"/>
    <x v="385"/>
    <s v="17/09/2014"/>
    <x v="1"/>
    <n v="9"/>
    <n v="23"/>
    <s v="09-23"/>
    <n v="0"/>
    <n v="1"/>
    <x v="2"/>
    <x v="38"/>
  </r>
  <r>
    <d v="2014-09-24T00:00:00"/>
    <n v="79"/>
    <n v="62.15"/>
    <n v="62.28"/>
    <n v="46.95"/>
    <x v="386"/>
    <s v="24/09/2014"/>
    <x v="1"/>
    <n v="9"/>
    <n v="24"/>
    <s v="09-24"/>
    <n v="0"/>
    <n v="1"/>
    <x v="2"/>
    <x v="38"/>
  </r>
  <r>
    <d v="2014-09-25T00:00:00"/>
    <n v="71"/>
    <n v="61.37"/>
    <n v="61.43"/>
    <n v="42.92"/>
    <x v="331"/>
    <s v="24/09/2014"/>
    <x v="1"/>
    <n v="9"/>
    <n v="25"/>
    <s v="09-25"/>
    <n v="0"/>
    <n v="1"/>
    <x v="2"/>
    <x v="38"/>
  </r>
  <r>
    <d v="2014-09-26T00:00:00"/>
    <n v="81"/>
    <n v="63.04"/>
    <n v="63.14"/>
    <n v="46.37"/>
    <x v="387"/>
    <s v="24/09/2014"/>
    <x v="1"/>
    <n v="9"/>
    <n v="26"/>
    <s v="09-26"/>
    <n v="0"/>
    <n v="1"/>
    <x v="2"/>
    <x v="38"/>
  </r>
  <r>
    <d v="2014-09-27T00:00:00"/>
    <n v="63"/>
    <n v="61.5"/>
    <n v="61.56"/>
    <n v="39.83"/>
    <x v="144"/>
    <s v="24/09/2014"/>
    <x v="1"/>
    <n v="9"/>
    <n v="27"/>
    <s v="09-27"/>
    <n v="0"/>
    <n v="1"/>
    <x v="2"/>
    <x v="38"/>
  </r>
  <r>
    <d v="2014-09-28T00:00:00"/>
    <n v="75"/>
    <n v="61.65"/>
    <n v="61.71"/>
    <n v="43.11"/>
    <x v="206"/>
    <s v="24/09/2014"/>
    <x v="1"/>
    <n v="9"/>
    <n v="28"/>
    <s v="09-28"/>
    <n v="0"/>
    <n v="1"/>
    <x v="2"/>
    <x v="38"/>
  </r>
  <r>
    <d v="2014-09-29T00:00:00"/>
    <n v="79"/>
    <n v="61.72"/>
    <n v="62.16"/>
    <n v="43.17"/>
    <x v="321"/>
    <s v="24/09/2014"/>
    <x v="1"/>
    <n v="9"/>
    <n v="29"/>
    <s v="09-29"/>
    <n v="0"/>
    <n v="1"/>
    <x v="2"/>
    <x v="39"/>
  </r>
  <r>
    <d v="2014-09-30T00:00:00"/>
    <n v="64"/>
    <n v="59.94"/>
    <n v="60.17"/>
    <n v="47.29"/>
    <x v="64"/>
    <s v="24/09/2014"/>
    <x v="1"/>
    <n v="9"/>
    <n v="30"/>
    <s v="09-30"/>
    <n v="0"/>
    <n v="1"/>
    <x v="2"/>
    <x v="39"/>
  </r>
  <r>
    <d v="2014-10-01T00:00:00"/>
    <n v="64"/>
    <n v="62.15"/>
    <n v="62.24"/>
    <n v="45.42"/>
    <x v="330"/>
    <s v="01/10/2014"/>
    <x v="1"/>
    <n v="10"/>
    <n v="1"/>
    <s v="10-01"/>
    <n v="0"/>
    <n v="1"/>
    <x v="2"/>
    <x v="39"/>
  </r>
  <r>
    <d v="2014-10-02T00:00:00"/>
    <n v="63"/>
    <n v="60.02"/>
    <n v="60.12"/>
    <n v="41.48"/>
    <x v="388"/>
    <s v="01/10/2014"/>
    <x v="1"/>
    <n v="10"/>
    <n v="2"/>
    <s v="10-02"/>
    <n v="0"/>
    <n v="1"/>
    <x v="2"/>
    <x v="39"/>
  </r>
  <r>
    <d v="2014-10-03T00:00:00"/>
    <n v="76"/>
    <n v="62.6"/>
    <n v="62.8"/>
    <n v="49.38"/>
    <x v="177"/>
    <s v="01/10/2014"/>
    <x v="1"/>
    <n v="10"/>
    <n v="3"/>
    <s v="10-03"/>
    <n v="0"/>
    <n v="1"/>
    <x v="2"/>
    <x v="39"/>
  </r>
  <r>
    <d v="2014-10-04T00:00:00"/>
    <n v="62"/>
    <n v="60.76"/>
    <n v="61.04"/>
    <n v="47.42"/>
    <x v="323"/>
    <s v="01/10/2014"/>
    <x v="1"/>
    <n v="10"/>
    <n v="4"/>
    <s v="10-04"/>
    <n v="0"/>
    <n v="1"/>
    <x v="2"/>
    <x v="39"/>
  </r>
  <r>
    <d v="2014-10-05T00:00:00"/>
    <n v="65"/>
    <n v="61.87"/>
    <n v="61.92"/>
    <n v="42.64"/>
    <x v="199"/>
    <s v="01/10/2014"/>
    <x v="1"/>
    <n v="10"/>
    <n v="5"/>
    <s v="10-05"/>
    <n v="0"/>
    <n v="1"/>
    <x v="2"/>
    <x v="39"/>
  </r>
  <r>
    <d v="2014-10-06T00:00:00"/>
    <n v="64"/>
    <n v="62.44"/>
    <n v="62.51"/>
    <n v="44.44"/>
    <x v="68"/>
    <s v="01/10/2014"/>
    <x v="1"/>
    <n v="10"/>
    <n v="6"/>
    <s v="10-06"/>
    <n v="0"/>
    <n v="1"/>
    <x v="2"/>
    <x v="40"/>
  </r>
  <r>
    <d v="2014-10-07T00:00:00"/>
    <n v="61"/>
    <n v="59.58"/>
    <n v="59.73"/>
    <n v="45.08"/>
    <x v="268"/>
    <s v="01/10/2014"/>
    <x v="1"/>
    <n v="10"/>
    <n v="7"/>
    <s v="10-07"/>
    <n v="0"/>
    <n v="1"/>
    <x v="2"/>
    <x v="40"/>
  </r>
  <r>
    <d v="2014-10-08T00:00:00"/>
    <n v="72"/>
    <n v="62.96"/>
    <n v="63.22"/>
    <n v="48.47"/>
    <x v="349"/>
    <s v="08/10/2014"/>
    <x v="1"/>
    <n v="10"/>
    <n v="8"/>
    <s v="10-08"/>
    <n v="0"/>
    <n v="1"/>
    <x v="2"/>
    <x v="40"/>
  </r>
  <r>
    <d v="2014-10-09T00:00:00"/>
    <n v="50"/>
    <n v="61.05"/>
    <n v="61.18"/>
    <n v="46.09"/>
    <x v="287"/>
    <s v="08/10/2014"/>
    <x v="1"/>
    <n v="10"/>
    <n v="9"/>
    <s v="10-09"/>
    <n v="1"/>
    <n v="1"/>
    <x v="2"/>
    <x v="40"/>
  </r>
  <r>
    <d v="2014-10-10T00:00:00"/>
    <n v="64"/>
    <n v="61.73"/>
    <n v="61.78"/>
    <n v="42.34"/>
    <x v="389"/>
    <s v="08/10/2014"/>
    <x v="1"/>
    <n v="10"/>
    <n v="10"/>
    <s v="10-10"/>
    <n v="0"/>
    <n v="1"/>
    <x v="2"/>
    <x v="40"/>
  </r>
  <r>
    <d v="2014-10-11T00:00:00"/>
    <n v="56"/>
    <n v="60.38"/>
    <n v="60.58"/>
    <n v="46.37"/>
    <x v="390"/>
    <s v="08/10/2014"/>
    <x v="1"/>
    <n v="10"/>
    <n v="11"/>
    <s v="10-11"/>
    <n v="1"/>
    <n v="1"/>
    <x v="2"/>
    <x v="40"/>
  </r>
  <r>
    <d v="2014-10-12T00:00:00"/>
    <n v="67"/>
    <n v="62"/>
    <n v="62"/>
    <n v="43"/>
    <x v="36"/>
    <s v="08/10/2014"/>
    <x v="1"/>
    <n v="10"/>
    <n v="12"/>
    <s v="10-12"/>
    <n v="0"/>
    <n v="1"/>
    <x v="2"/>
    <x v="40"/>
  </r>
  <r>
    <d v="2014-10-13T00:00:00"/>
    <n v="83"/>
    <n v="63"/>
    <n v="63"/>
    <n v="50"/>
    <x v="352"/>
    <s v="08/10/2014"/>
    <x v="1"/>
    <n v="10"/>
    <n v="13"/>
    <s v="10-13"/>
    <n v="0"/>
    <n v="1"/>
    <x v="2"/>
    <x v="41"/>
  </r>
  <r>
    <d v="2014-10-14T00:00:00"/>
    <n v="55"/>
    <n v="61.98"/>
    <n v="62.41"/>
    <n v="46.55"/>
    <x v="278"/>
    <s v="08/10/2014"/>
    <x v="1"/>
    <n v="10"/>
    <n v="14"/>
    <s v="10-14"/>
    <n v="1"/>
    <n v="1"/>
    <x v="2"/>
    <x v="41"/>
  </r>
  <r>
    <d v="2014-10-15T00:00:00"/>
    <n v="58"/>
    <n v="60.3"/>
    <n v="60.86"/>
    <n v="51.71"/>
    <x v="42"/>
    <s v="15/10/2014"/>
    <x v="1"/>
    <n v="10"/>
    <n v="15"/>
    <s v="10-15"/>
    <n v="1"/>
    <n v="1"/>
    <x v="2"/>
    <x v="41"/>
  </r>
  <r>
    <d v="2014-10-16T00:00:00"/>
    <n v="58"/>
    <n v="61.8"/>
    <n v="61.9"/>
    <n v="45.07"/>
    <x v="104"/>
    <s v="15/10/2014"/>
    <x v="1"/>
    <n v="10"/>
    <n v="16"/>
    <s v="10-16"/>
    <n v="1"/>
    <n v="1"/>
    <x v="2"/>
    <x v="41"/>
  </r>
  <r>
    <d v="2014-10-17T00:00:00"/>
    <n v="70"/>
    <n v="62.59"/>
    <n v="63.05"/>
    <n v="53.1"/>
    <x v="391"/>
    <s v="15/10/2014"/>
    <x v="1"/>
    <n v="10"/>
    <n v="17"/>
    <s v="10-17"/>
    <n v="0"/>
    <n v="1"/>
    <x v="2"/>
    <x v="41"/>
  </r>
  <r>
    <d v="2014-10-18T00:00:00"/>
    <n v="55"/>
    <n v="59.7"/>
    <n v="59.75"/>
    <n v="40.299999999999997"/>
    <x v="9"/>
    <s v="15/10/2014"/>
    <x v="1"/>
    <n v="10"/>
    <n v="18"/>
    <s v="10-18"/>
    <n v="1"/>
    <n v="1"/>
    <x v="2"/>
    <x v="41"/>
  </r>
  <r>
    <d v="2014-10-19T00:00:00"/>
    <n v="63"/>
    <n v="60.82"/>
    <n v="60.94"/>
    <n v="43.72"/>
    <x v="136"/>
    <s v="15/10/2014"/>
    <x v="1"/>
    <n v="10"/>
    <n v="19"/>
    <s v="10-19"/>
    <n v="0"/>
    <n v="1"/>
    <x v="2"/>
    <x v="41"/>
  </r>
  <r>
    <d v="2014-10-20T00:00:00"/>
    <n v="47"/>
    <n v="59.32"/>
    <n v="60.08"/>
    <n v="52.13"/>
    <x v="392"/>
    <s v="15/10/2014"/>
    <x v="1"/>
    <n v="10"/>
    <n v="20"/>
    <s v="10-20"/>
    <n v="1"/>
    <n v="1"/>
    <x v="2"/>
    <x v="42"/>
  </r>
  <r>
    <d v="2014-10-21T00:00:00"/>
    <n v="58"/>
    <n v="60.64"/>
    <n v="60.82"/>
    <n v="47.08"/>
    <x v="2"/>
    <s v="15/10/2014"/>
    <x v="1"/>
    <n v="10"/>
    <n v="21"/>
    <s v="10-21"/>
    <n v="1"/>
    <n v="1"/>
    <x v="2"/>
    <x v="42"/>
  </r>
  <r>
    <d v="2014-10-22T00:00:00"/>
    <n v="86"/>
    <n v="64.37"/>
    <n v="68.25"/>
    <n v="58.46"/>
    <x v="393"/>
    <s v="22/10/2014"/>
    <x v="1"/>
    <n v="10"/>
    <n v="22"/>
    <s v="10-22"/>
    <n v="0"/>
    <n v="1"/>
    <x v="2"/>
    <x v="42"/>
  </r>
  <r>
    <d v="2014-10-23T00:00:00"/>
    <n v="76"/>
    <n v="64.23"/>
    <n v="64.430000000000007"/>
    <n v="50.32"/>
    <x v="394"/>
    <s v="22/10/2014"/>
    <x v="1"/>
    <n v="10"/>
    <n v="23"/>
    <s v="10-23"/>
    <n v="0"/>
    <n v="1"/>
    <x v="2"/>
    <x v="42"/>
  </r>
  <r>
    <d v="2014-10-24T00:00:00"/>
    <n v="61"/>
    <n v="60.89"/>
    <n v="61"/>
    <n v="44.8"/>
    <x v="113"/>
    <s v="22/10/2014"/>
    <x v="1"/>
    <n v="10"/>
    <n v="24"/>
    <s v="10-24"/>
    <n v="0"/>
    <n v="1"/>
    <x v="2"/>
    <x v="42"/>
  </r>
  <r>
    <d v="2014-10-25T00:00:00"/>
    <n v="51"/>
    <n v="61.29"/>
    <n v="61.36"/>
    <n v="43.31"/>
    <x v="91"/>
    <s v="22/10/2014"/>
    <x v="1"/>
    <n v="10"/>
    <n v="25"/>
    <s v="10-25"/>
    <n v="1"/>
    <n v="1"/>
    <x v="2"/>
    <x v="42"/>
  </r>
  <r>
    <d v="2014-10-26T00:00:00"/>
    <n v="48"/>
    <n v="62.6"/>
    <n v="62.71"/>
    <n v="46.57"/>
    <x v="395"/>
    <s v="22/10/2014"/>
    <x v="1"/>
    <n v="10"/>
    <n v="26"/>
    <s v="10-26"/>
    <n v="1"/>
    <n v="1"/>
    <x v="2"/>
    <x v="42"/>
  </r>
  <r>
    <d v="2014-10-27T00:00:00"/>
    <n v="64"/>
    <n v="63.3"/>
    <n v="63.35"/>
    <n v="43.99"/>
    <x v="396"/>
    <s v="22/10/2014"/>
    <x v="1"/>
    <n v="10"/>
    <n v="27"/>
    <s v="10-27"/>
    <n v="0"/>
    <n v="1"/>
    <x v="2"/>
    <x v="43"/>
  </r>
  <r>
    <d v="2014-10-28T00:00:00"/>
    <n v="57"/>
    <n v="61.32"/>
    <n v="61.57"/>
    <n v="49.02"/>
    <x v="397"/>
    <s v="22/10/2014"/>
    <x v="1"/>
    <n v="10"/>
    <n v="28"/>
    <s v="10-28"/>
    <n v="1"/>
    <n v="1"/>
    <x v="2"/>
    <x v="43"/>
  </r>
  <r>
    <d v="2014-10-29T00:00:00"/>
    <n v="54"/>
    <n v="58.99"/>
    <n v="59.5"/>
    <n v="44.74"/>
    <x v="398"/>
    <s v="29/10/2014"/>
    <x v="1"/>
    <n v="10"/>
    <n v="29"/>
    <s v="10-29"/>
    <n v="1"/>
    <n v="1"/>
    <x v="2"/>
    <x v="43"/>
  </r>
  <r>
    <d v="2014-10-30T00:00:00"/>
    <n v="51"/>
    <n v="60.92"/>
    <n v="61.1"/>
    <n v="47.14"/>
    <x v="149"/>
    <s v="29/10/2014"/>
    <x v="1"/>
    <n v="10"/>
    <n v="30"/>
    <s v="10-30"/>
    <n v="1"/>
    <n v="1"/>
    <x v="2"/>
    <x v="43"/>
  </r>
  <r>
    <d v="2014-10-31T00:00:00"/>
    <n v="61"/>
    <n v="61.04"/>
    <n v="61.15"/>
    <n v="45.26"/>
    <x v="399"/>
    <s v="29/10/2014"/>
    <x v="1"/>
    <n v="10"/>
    <n v="31"/>
    <s v="10-31"/>
    <n v="1"/>
    <n v="1"/>
    <x v="2"/>
    <x v="43"/>
  </r>
  <r>
    <d v="2014-11-01T00:00:00"/>
    <n v="46"/>
    <n v="61.05"/>
    <n v="61.2"/>
    <n v="46.46"/>
    <x v="400"/>
    <s v="29/10/2014"/>
    <x v="1"/>
    <n v="11"/>
    <n v="1"/>
    <s v="11-01"/>
    <n v="1"/>
    <n v="1"/>
    <x v="2"/>
    <x v="43"/>
  </r>
  <r>
    <d v="2014-11-02T00:00:00"/>
    <n v="48"/>
    <n v="60.63"/>
    <n v="60.74"/>
    <n v="44.78"/>
    <x v="176"/>
    <s v="29/10/2014"/>
    <x v="1"/>
    <n v="11"/>
    <n v="2"/>
    <s v="11-02"/>
    <n v="1"/>
    <n v="1"/>
    <x v="2"/>
    <x v="43"/>
  </r>
  <r>
    <d v="2014-11-03T00:00:00"/>
    <n v="53"/>
    <n v="61.61"/>
    <n v="61.79"/>
    <n v="47.9"/>
    <x v="50"/>
    <s v="29/10/2014"/>
    <x v="1"/>
    <n v="11"/>
    <n v="3"/>
    <s v="11-03"/>
    <n v="1"/>
    <n v="1"/>
    <x v="2"/>
    <x v="44"/>
  </r>
  <r>
    <d v="2014-11-04T00:00:00"/>
    <n v="67"/>
    <n v="60.93"/>
    <n v="61.22"/>
    <n v="45.88"/>
    <x v="114"/>
    <s v="29/10/2014"/>
    <x v="1"/>
    <n v="11"/>
    <n v="4"/>
    <s v="11-04"/>
    <n v="0"/>
    <n v="1"/>
    <x v="2"/>
    <x v="44"/>
  </r>
  <r>
    <d v="2014-11-05T00:00:00"/>
    <n v="71"/>
    <n v="61.51"/>
    <n v="61.93"/>
    <n v="50.18"/>
    <x v="183"/>
    <s v="05/11/2014"/>
    <x v="1"/>
    <n v="11"/>
    <n v="5"/>
    <s v="11-05"/>
    <n v="0"/>
    <n v="1"/>
    <x v="2"/>
    <x v="44"/>
  </r>
  <r>
    <d v="2014-11-06T00:00:00"/>
    <n v="57"/>
    <n v="63.19"/>
    <n v="63.27"/>
    <n v="46.01"/>
    <x v="335"/>
    <s v="05/11/2014"/>
    <x v="1"/>
    <n v="11"/>
    <n v="6"/>
    <s v="11-06"/>
    <n v="1"/>
    <n v="1"/>
    <x v="2"/>
    <x v="44"/>
  </r>
  <r>
    <d v="2014-11-07T00:00:00"/>
    <n v="74"/>
    <n v="64.430000000000007"/>
    <n v="64.709999999999994"/>
    <n v="52.62"/>
    <x v="401"/>
    <s v="05/11/2014"/>
    <x v="1"/>
    <n v="11"/>
    <n v="7"/>
    <s v="11-07"/>
    <n v="0"/>
    <n v="1"/>
    <x v="2"/>
    <x v="44"/>
  </r>
  <r>
    <d v="2014-11-08T00:00:00"/>
    <n v="34"/>
    <n v="59.69"/>
    <n v="59.9"/>
    <n v="41.89"/>
    <x v="402"/>
    <s v="05/11/2014"/>
    <x v="1"/>
    <n v="11"/>
    <n v="8"/>
    <s v="11-08"/>
    <n v="1"/>
    <n v="1"/>
    <x v="2"/>
    <x v="44"/>
  </r>
  <r>
    <d v="2014-11-09T00:00:00"/>
    <n v="43"/>
    <n v="59.08"/>
    <n v="59.11"/>
    <n v="37.54"/>
    <x v="403"/>
    <s v="05/11/2014"/>
    <x v="1"/>
    <n v="11"/>
    <n v="9"/>
    <s v="11-09"/>
    <n v="1"/>
    <n v="1"/>
    <x v="2"/>
    <x v="44"/>
  </r>
  <r>
    <d v="2014-11-10T00:00:00"/>
    <n v="60"/>
    <n v="61.55"/>
    <n v="61.8"/>
    <n v="49.38"/>
    <x v="185"/>
    <s v="05/11/2014"/>
    <x v="1"/>
    <n v="11"/>
    <n v="10"/>
    <s v="11-10"/>
    <n v="1"/>
    <n v="1"/>
    <x v="2"/>
    <x v="45"/>
  </r>
  <r>
    <d v="2014-11-11T00:00:00"/>
    <n v="68"/>
    <n v="61.32"/>
    <n v="61.52"/>
    <n v="48.08"/>
    <x v="315"/>
    <s v="05/11/2014"/>
    <x v="1"/>
    <n v="11"/>
    <n v="11"/>
    <s v="11-11"/>
    <n v="0"/>
    <n v="1"/>
    <x v="2"/>
    <x v="45"/>
  </r>
  <r>
    <d v="2014-11-12T00:00:00"/>
    <n v="73"/>
    <n v="61.19"/>
    <n v="61.33"/>
    <n v="46.25"/>
    <x v="80"/>
    <s v="12/11/2014"/>
    <x v="1"/>
    <n v="11"/>
    <n v="12"/>
    <s v="11-12"/>
    <n v="0"/>
    <n v="1"/>
    <x v="2"/>
    <x v="45"/>
  </r>
  <r>
    <d v="2014-11-13T00:00:00"/>
    <n v="83"/>
    <n v="60.58"/>
    <n v="61.79"/>
    <n v="55.66"/>
    <x v="50"/>
    <s v="12/11/2014"/>
    <x v="1"/>
    <n v="11"/>
    <n v="13"/>
    <s v="11-13"/>
    <n v="0"/>
    <n v="1"/>
    <x v="2"/>
    <x v="45"/>
  </r>
  <r>
    <d v="2014-11-14T00:00:00"/>
    <n v="72"/>
    <n v="61.58"/>
    <n v="61.74"/>
    <n v="46.64"/>
    <x v="87"/>
    <s v="12/11/2014"/>
    <x v="1"/>
    <n v="11"/>
    <n v="14"/>
    <s v="11-14"/>
    <n v="0"/>
    <n v="1"/>
    <x v="2"/>
    <x v="45"/>
  </r>
  <r>
    <d v="2014-11-15T00:00:00"/>
    <n v="57"/>
    <n v="60"/>
    <n v="61"/>
    <n v="50"/>
    <x v="113"/>
    <s v="12/11/2014"/>
    <x v="1"/>
    <n v="11"/>
    <n v="15"/>
    <s v="11-15"/>
    <n v="1"/>
    <n v="1"/>
    <x v="2"/>
    <x v="45"/>
  </r>
  <r>
    <d v="2014-11-16T00:00:00"/>
    <n v="64"/>
    <n v="61"/>
    <n v="61"/>
    <n v="47"/>
    <x v="113"/>
    <s v="12/11/2014"/>
    <x v="1"/>
    <n v="11"/>
    <n v="16"/>
    <s v="11-16"/>
    <n v="0"/>
    <n v="1"/>
    <x v="2"/>
    <x v="45"/>
  </r>
  <r>
    <d v="2014-11-17T00:00:00"/>
    <n v="46"/>
    <n v="60.38"/>
    <n v="63.19"/>
    <n v="58.35"/>
    <x v="358"/>
    <s v="12/11/2014"/>
    <x v="1"/>
    <n v="11"/>
    <n v="17"/>
    <s v="11-17"/>
    <n v="1"/>
    <n v="1"/>
    <x v="2"/>
    <x v="46"/>
  </r>
  <r>
    <d v="2014-11-18T00:00:00"/>
    <n v="79"/>
    <n v="62"/>
    <n v="62.36"/>
    <n v="47.78"/>
    <x v="381"/>
    <s v="12/11/2014"/>
    <x v="1"/>
    <n v="11"/>
    <n v="18"/>
    <s v="11-18"/>
    <n v="0"/>
    <n v="1"/>
    <x v="2"/>
    <x v="46"/>
  </r>
  <r>
    <d v="2014-11-19T00:00:00"/>
    <n v="60"/>
    <n v="59.97"/>
    <n v="60.81"/>
    <n v="53.29"/>
    <x v="109"/>
    <s v="19/11/2014"/>
    <x v="1"/>
    <n v="11"/>
    <n v="19"/>
    <s v="11-19"/>
    <n v="0"/>
    <n v="1"/>
    <x v="2"/>
    <x v="46"/>
  </r>
  <r>
    <d v="2014-11-20T00:00:00"/>
    <n v="81"/>
    <n v="61.21"/>
    <n v="61.47"/>
    <n v="49.2"/>
    <x v="404"/>
    <s v="19/11/2014"/>
    <x v="1"/>
    <n v="11"/>
    <n v="20"/>
    <s v="11-20"/>
    <n v="0"/>
    <n v="1"/>
    <x v="2"/>
    <x v="46"/>
  </r>
  <r>
    <d v="2014-11-21T00:00:00"/>
    <n v="74"/>
    <n v="60.81"/>
    <n v="61.06"/>
    <n v="48.54"/>
    <x v="282"/>
    <s v="19/11/2014"/>
    <x v="1"/>
    <n v="11"/>
    <n v="21"/>
    <s v="11-21"/>
    <n v="0"/>
    <n v="1"/>
    <x v="2"/>
    <x v="46"/>
  </r>
  <r>
    <d v="2014-11-22T00:00:00"/>
    <n v="54"/>
    <n v="60.23"/>
    <n v="60.31"/>
    <n v="39.44"/>
    <x v="240"/>
    <s v="19/11/2014"/>
    <x v="1"/>
    <n v="11"/>
    <n v="22"/>
    <s v="11-22"/>
    <n v="1"/>
    <n v="1"/>
    <x v="2"/>
    <x v="46"/>
  </r>
  <r>
    <d v="2014-11-23T00:00:00"/>
    <n v="52"/>
    <n v="60.35"/>
    <n v="60.37"/>
    <n v="35.19"/>
    <x v="75"/>
    <s v="19/11/2014"/>
    <x v="1"/>
    <n v="11"/>
    <n v="23"/>
    <s v="11-23"/>
    <n v="1"/>
    <n v="1"/>
    <x v="2"/>
    <x v="46"/>
  </r>
  <r>
    <d v="2014-11-24T00:00:00"/>
    <n v="68"/>
    <n v="62.97"/>
    <n v="63.01"/>
    <n v="42.68"/>
    <x v="405"/>
    <s v="19/11/2014"/>
    <x v="1"/>
    <n v="11"/>
    <n v="24"/>
    <s v="11-24"/>
    <n v="0"/>
    <n v="1"/>
    <x v="2"/>
    <x v="47"/>
  </r>
  <r>
    <d v="2014-11-25T00:00:00"/>
    <n v="86"/>
    <n v="61.52"/>
    <n v="61.59"/>
    <n v="44"/>
    <x v="406"/>
    <s v="19/11/2014"/>
    <x v="1"/>
    <n v="11"/>
    <n v="25"/>
    <s v="11-25"/>
    <n v="0"/>
    <n v="1"/>
    <x v="2"/>
    <x v="47"/>
  </r>
  <r>
    <d v="2014-11-26T00:00:00"/>
    <n v="74"/>
    <n v="61.42"/>
    <n v="61.45"/>
    <n v="39.81"/>
    <x v="84"/>
    <s v="26/11/2014"/>
    <x v="1"/>
    <n v="11"/>
    <n v="26"/>
    <s v="11-26"/>
    <n v="0"/>
    <n v="1"/>
    <x v="2"/>
    <x v="47"/>
  </r>
  <r>
    <d v="2014-11-27T00:00:00"/>
    <n v="61"/>
    <n v="61.1"/>
    <n v="61.19"/>
    <n v="44.52"/>
    <x v="193"/>
    <s v="26/11/2014"/>
    <x v="1"/>
    <n v="11"/>
    <n v="27"/>
    <s v="11-27"/>
    <n v="1"/>
    <n v="1"/>
    <x v="2"/>
    <x v="47"/>
  </r>
  <r>
    <d v="2014-11-28T00:00:00"/>
    <n v="77"/>
    <n v="60.79"/>
    <n v="60.9"/>
    <n v="43.31"/>
    <x v="116"/>
    <s v="26/11/2014"/>
    <x v="1"/>
    <n v="11"/>
    <n v="28"/>
    <s v="11-28"/>
    <n v="0"/>
    <n v="1"/>
    <x v="2"/>
    <x v="47"/>
  </r>
  <r>
    <d v="2014-11-29T00:00:00"/>
    <n v="41"/>
    <n v="59.53"/>
    <n v="59.61"/>
    <n v="38.36"/>
    <x v="65"/>
    <s v="26/11/2014"/>
    <x v="1"/>
    <n v="11"/>
    <n v="29"/>
    <s v="11-29"/>
    <n v="1"/>
    <n v="1"/>
    <x v="2"/>
    <x v="47"/>
  </r>
  <r>
    <d v="2014-11-30T00:00:00"/>
    <n v="63"/>
    <n v="60.5"/>
    <n v="60.51"/>
    <n v="35.76"/>
    <x v="105"/>
    <s v="26/11/2014"/>
    <x v="1"/>
    <n v="11"/>
    <n v="30"/>
    <s v="11-30"/>
    <n v="0"/>
    <n v="1"/>
    <x v="2"/>
    <x v="47"/>
  </r>
  <r>
    <d v="2014-12-01T00:00:00"/>
    <n v="73"/>
    <n v="62.01"/>
    <n v="62.09"/>
    <n v="44.94"/>
    <x v="165"/>
    <s v="26/11/2014"/>
    <x v="1"/>
    <n v="12"/>
    <n v="1"/>
    <s v="12-01"/>
    <n v="0"/>
    <n v="1"/>
    <x v="2"/>
    <x v="48"/>
  </r>
  <r>
    <d v="2014-12-02T00:00:00"/>
    <n v="58"/>
    <n v="61.44"/>
    <n v="61.48"/>
    <n v="40.86"/>
    <x v="407"/>
    <s v="26/11/2014"/>
    <x v="1"/>
    <n v="12"/>
    <n v="2"/>
    <s v="12-02"/>
    <n v="1"/>
    <n v="1"/>
    <x v="2"/>
    <x v="48"/>
  </r>
  <r>
    <d v="2014-12-03T00:00:00"/>
    <n v="92"/>
    <n v="63.32"/>
    <n v="63.51"/>
    <n v="46.81"/>
    <x v="408"/>
    <s v="03/12/2014"/>
    <x v="1"/>
    <n v="12"/>
    <n v="3"/>
    <s v="12-03"/>
    <n v="0"/>
    <n v="1"/>
    <x v="2"/>
    <x v="48"/>
  </r>
  <r>
    <d v="2014-12-04T00:00:00"/>
    <n v="71"/>
    <n v="62.64"/>
    <n v="62.73"/>
    <n v="45.91"/>
    <x v="373"/>
    <s v="03/12/2014"/>
    <x v="1"/>
    <n v="12"/>
    <n v="4"/>
    <s v="12-04"/>
    <n v="0"/>
    <n v="1"/>
    <x v="2"/>
    <x v="48"/>
  </r>
  <r>
    <d v="2014-12-05T00:00:00"/>
    <n v="89"/>
    <n v="62.43"/>
    <n v="62.49"/>
    <n v="43.59"/>
    <x v="298"/>
    <s v="03/12/2014"/>
    <x v="1"/>
    <n v="12"/>
    <n v="5"/>
    <s v="12-05"/>
    <n v="0"/>
    <n v="1"/>
    <x v="2"/>
    <x v="48"/>
  </r>
  <r>
    <d v="2014-12-06T00:00:00"/>
    <n v="46"/>
    <n v="60.38"/>
    <n v="60.5"/>
    <n v="41.81"/>
    <x v="27"/>
    <s v="03/12/2014"/>
    <x v="1"/>
    <n v="12"/>
    <n v="6"/>
    <s v="12-06"/>
    <n v="1"/>
    <n v="1"/>
    <x v="2"/>
    <x v="48"/>
  </r>
  <r>
    <d v="2014-12-07T00:00:00"/>
    <n v="57"/>
    <n v="60.52"/>
    <n v="60.58"/>
    <n v="41.74"/>
    <x v="390"/>
    <s v="03/12/2014"/>
    <x v="1"/>
    <n v="12"/>
    <n v="7"/>
    <s v="12-07"/>
    <n v="1"/>
    <n v="1"/>
    <x v="2"/>
    <x v="48"/>
  </r>
  <r>
    <d v="2014-12-08T00:00:00"/>
    <n v="55"/>
    <n v="59.2"/>
    <n v="59.22"/>
    <n v="36.26"/>
    <x v="409"/>
    <s v="03/12/2014"/>
    <x v="1"/>
    <n v="12"/>
    <n v="8"/>
    <s v="12-08"/>
    <n v="1"/>
    <n v="1"/>
    <x v="2"/>
    <x v="49"/>
  </r>
  <r>
    <d v="2014-12-09T00:00:00"/>
    <n v="84"/>
    <n v="62.35"/>
    <n v="62.44"/>
    <n v="45.57"/>
    <x v="150"/>
    <s v="03/12/2014"/>
    <x v="1"/>
    <n v="12"/>
    <n v="9"/>
    <s v="12-09"/>
    <n v="0"/>
    <n v="1"/>
    <x v="2"/>
    <x v="49"/>
  </r>
  <r>
    <d v="2014-12-10T00:00:00"/>
    <n v="77"/>
    <n v="63.01"/>
    <n v="63.04"/>
    <n v="41.77"/>
    <x v="361"/>
    <s v="10/12/2014"/>
    <x v="1"/>
    <n v="12"/>
    <n v="10"/>
    <s v="12-10"/>
    <n v="0"/>
    <n v="1"/>
    <x v="2"/>
    <x v="49"/>
  </r>
  <r>
    <d v="2014-12-11T00:00:00"/>
    <n v="67"/>
    <n v="60.58"/>
    <n v="60.69"/>
    <n v="44.56"/>
    <x v="62"/>
    <s v="10/12/2014"/>
    <x v="1"/>
    <n v="12"/>
    <n v="11"/>
    <s v="12-11"/>
    <n v="0"/>
    <n v="1"/>
    <x v="2"/>
    <x v="49"/>
  </r>
  <r>
    <d v="2014-12-12T00:00:00"/>
    <n v="51"/>
    <n v="60"/>
    <n v="61"/>
    <n v="42"/>
    <x v="113"/>
    <s v="10/12/2014"/>
    <x v="1"/>
    <n v="12"/>
    <n v="12"/>
    <s v="12-12"/>
    <n v="1"/>
    <n v="1"/>
    <x v="2"/>
    <x v="49"/>
  </r>
  <r>
    <d v="2014-12-13T00:00:00"/>
    <n v="44"/>
    <n v="60"/>
    <n v="60"/>
    <n v="42"/>
    <x v="410"/>
    <s v="10/12/2014"/>
    <x v="1"/>
    <n v="12"/>
    <n v="13"/>
    <s v="12-13"/>
    <n v="1"/>
    <n v="1"/>
    <x v="2"/>
    <x v="49"/>
  </r>
  <r>
    <d v="2014-12-14T00:00:00"/>
    <n v="53"/>
    <n v="61"/>
    <n v="61.01"/>
    <n v="34.03"/>
    <x v="103"/>
    <s v="10/12/2014"/>
    <x v="1"/>
    <n v="12"/>
    <n v="14"/>
    <s v="12-14"/>
    <n v="1"/>
    <n v="1"/>
    <x v="2"/>
    <x v="49"/>
  </r>
  <r>
    <d v="2014-12-15T00:00:00"/>
    <n v="69"/>
    <n v="61.45"/>
    <n v="61.49"/>
    <n v="41.12"/>
    <x v="308"/>
    <s v="10/12/2014"/>
    <x v="1"/>
    <n v="12"/>
    <n v="15"/>
    <s v="12-15"/>
    <n v="0"/>
    <n v="1"/>
    <x v="2"/>
    <x v="50"/>
  </r>
  <r>
    <d v="2014-12-16T00:00:00"/>
    <n v="90"/>
    <n v="62.58"/>
    <n v="62.77"/>
    <n v="47.14"/>
    <x v="411"/>
    <s v="10/12/2014"/>
    <x v="1"/>
    <n v="12"/>
    <n v="16"/>
    <s v="12-16"/>
    <n v="0"/>
    <n v="1"/>
    <x v="2"/>
    <x v="50"/>
  </r>
  <r>
    <d v="2014-12-17T00:00:00"/>
    <n v="78"/>
    <n v="64.72"/>
    <n v="64.760000000000005"/>
    <n v="43.83"/>
    <x v="412"/>
    <s v="17/12/2014"/>
    <x v="1"/>
    <n v="12"/>
    <n v="17"/>
    <s v="12-17"/>
    <n v="0"/>
    <n v="1"/>
    <x v="2"/>
    <x v="50"/>
  </r>
  <r>
    <d v="2014-12-18T00:00:00"/>
    <n v="92"/>
    <n v="63.44"/>
    <n v="63.46"/>
    <n v="39.700000000000003"/>
    <x v="329"/>
    <s v="17/12/2014"/>
    <x v="1"/>
    <n v="12"/>
    <n v="18"/>
    <s v="12-18"/>
    <n v="0"/>
    <n v="1"/>
    <x v="2"/>
    <x v="50"/>
  </r>
  <r>
    <d v="2014-12-19T00:00:00"/>
    <n v="107"/>
    <n v="62.83"/>
    <n v="62.92"/>
    <n v="46.45"/>
    <x v="372"/>
    <s v="17/12/2014"/>
    <x v="1"/>
    <n v="12"/>
    <n v="19"/>
    <s v="12-19"/>
    <n v="0"/>
    <n v="1"/>
    <x v="2"/>
    <x v="50"/>
  </r>
  <r>
    <d v="2014-12-20T00:00:00"/>
    <n v="57"/>
    <n v="62.6"/>
    <n v="62.72"/>
    <n v="38.729999999999997"/>
    <x v="316"/>
    <s v="17/12/2014"/>
    <x v="1"/>
    <n v="12"/>
    <n v="20"/>
    <s v="12-20"/>
    <n v="1"/>
    <n v="1"/>
    <x v="2"/>
    <x v="50"/>
  </r>
  <r>
    <d v="2014-12-21T00:00:00"/>
    <n v="61"/>
    <n v="60.27"/>
    <n v="60.28"/>
    <n v="32.24"/>
    <x v="215"/>
    <s v="17/12/2014"/>
    <x v="1"/>
    <n v="12"/>
    <n v="21"/>
    <s v="12-21"/>
    <n v="0"/>
    <n v="1"/>
    <x v="2"/>
    <x v="50"/>
  </r>
  <r>
    <d v="2014-12-22T00:00:00"/>
    <n v="69"/>
    <n v="60.18"/>
    <n v="60.21"/>
    <n v="38.409999999999997"/>
    <x v="413"/>
    <s v="17/12/2014"/>
    <x v="1"/>
    <n v="12"/>
    <n v="22"/>
    <s v="12-22"/>
    <n v="0"/>
    <n v="1"/>
    <x v="2"/>
    <x v="51"/>
  </r>
  <r>
    <d v="2014-12-23T00:00:00"/>
    <n v="82"/>
    <n v="61.89"/>
    <n v="61.93"/>
    <n v="40.53"/>
    <x v="183"/>
    <s v="17/12/2014"/>
    <x v="1"/>
    <n v="12"/>
    <n v="23"/>
    <s v="12-23"/>
    <n v="0"/>
    <n v="1"/>
    <x v="2"/>
    <x v="51"/>
  </r>
  <r>
    <d v="2014-12-24T00:00:00"/>
    <n v="64"/>
    <n v="59.7"/>
    <n v="59.72"/>
    <n v="36.72"/>
    <x v="414"/>
    <s v="24/12/2014"/>
    <x v="1"/>
    <n v="12"/>
    <n v="24"/>
    <s v="12-24"/>
    <n v="0"/>
    <n v="1"/>
    <x v="2"/>
    <x v="51"/>
  </r>
  <r>
    <d v="2014-12-25T00:00:00"/>
    <n v="8"/>
    <n v="51.2"/>
    <n v="51.5"/>
    <n v="39.770000000000003"/>
    <x v="415"/>
    <s v="24/12/2014"/>
    <x v="1"/>
    <n v="12"/>
    <n v="25"/>
    <s v="12-25"/>
    <n v="1"/>
    <n v="1"/>
    <x v="2"/>
    <x v="51"/>
  </r>
  <r>
    <d v="2014-12-26T00:00:00"/>
    <n v="44"/>
    <n v="60.16"/>
    <n v="60.25"/>
    <n v="43.48"/>
    <x v="145"/>
    <s v="24/12/2014"/>
    <x v="1"/>
    <n v="12"/>
    <n v="26"/>
    <s v="12-26"/>
    <n v="1"/>
    <n v="1"/>
    <x v="2"/>
    <x v="51"/>
  </r>
  <r>
    <d v="2014-12-27T00:00:00"/>
    <n v="51"/>
    <n v="61.4"/>
    <n v="61.44"/>
    <n v="41.89"/>
    <x v="416"/>
    <s v="24/12/2014"/>
    <x v="1"/>
    <n v="12"/>
    <n v="27"/>
    <s v="12-27"/>
    <n v="1"/>
    <n v="1"/>
    <x v="2"/>
    <x v="51"/>
  </r>
  <r>
    <d v="2014-12-28T00:00:00"/>
    <n v="81"/>
    <n v="65.81"/>
    <n v="65.819999999999993"/>
    <n v="39.44"/>
    <x v="417"/>
    <s v="24/12/2014"/>
    <x v="1"/>
    <n v="12"/>
    <n v="28"/>
    <s v="12-28"/>
    <n v="0"/>
    <n v="1"/>
    <x v="2"/>
    <x v="51"/>
  </r>
  <r>
    <d v="2014-12-29T00:00:00"/>
    <n v="76"/>
    <n v="61.17"/>
    <n v="61.39"/>
    <n v="47.69"/>
    <x v="418"/>
    <s v="24/12/2014"/>
    <x v="1"/>
    <n v="12"/>
    <n v="29"/>
    <s v="12-29"/>
    <n v="0"/>
    <n v="1"/>
    <x v="2"/>
    <x v="52"/>
  </r>
  <r>
    <d v="2014-12-30T00:00:00"/>
    <n v="74"/>
    <n v="61.77"/>
    <n v="61.79"/>
    <n v="39.31"/>
    <x v="50"/>
    <s v="24/12/2014"/>
    <x v="1"/>
    <n v="12"/>
    <n v="30"/>
    <s v="12-30"/>
    <n v="0"/>
    <n v="1"/>
    <x v="2"/>
    <x v="52"/>
  </r>
  <r>
    <d v="2015-01-01T00:00:00"/>
    <n v="28"/>
    <n v="56.65"/>
    <n v="65.03"/>
    <n v="54.86"/>
    <x v="419"/>
    <s v="01/01/2015"/>
    <x v="2"/>
    <n v="1"/>
    <n v="1"/>
    <s v="01-01"/>
    <n v="1"/>
    <n v="1"/>
    <x v="0"/>
    <x v="0"/>
  </r>
  <r>
    <d v="2015-01-02T00:00:00"/>
    <n v="59"/>
    <n v="61.03"/>
    <n v="61.24"/>
    <n v="46.67"/>
    <x v="307"/>
    <s v="01/01/2015"/>
    <x v="2"/>
    <n v="1"/>
    <n v="2"/>
    <s v="01-02"/>
    <n v="1"/>
    <n v="1"/>
    <x v="0"/>
    <x v="0"/>
  </r>
  <r>
    <d v="2015-01-03T00:00:00"/>
    <n v="50"/>
    <n v="60.71"/>
    <n v="61.01"/>
    <n v="45.86"/>
    <x v="103"/>
    <s v="01/01/2015"/>
    <x v="2"/>
    <n v="1"/>
    <n v="3"/>
    <s v="01-03"/>
    <n v="1"/>
    <n v="1"/>
    <x v="0"/>
    <x v="0"/>
  </r>
  <r>
    <d v="2015-01-04T00:00:00"/>
    <n v="47"/>
    <n v="60.18"/>
    <n v="60.53"/>
    <n v="49.5"/>
    <x v="187"/>
    <s v="01/01/2015"/>
    <x v="2"/>
    <n v="1"/>
    <n v="4"/>
    <s v="01-04"/>
    <n v="1"/>
    <n v="1"/>
    <x v="0"/>
    <x v="0"/>
  </r>
  <r>
    <d v="2015-01-05T00:00:00"/>
    <n v="56"/>
    <n v="58.91"/>
    <n v="60.03"/>
    <n v="45.48"/>
    <x v="73"/>
    <s v="01/01/2015"/>
    <x v="2"/>
    <n v="1"/>
    <n v="5"/>
    <s v="01-05"/>
    <n v="1"/>
    <n v="1"/>
    <x v="0"/>
    <x v="1"/>
  </r>
  <r>
    <d v="2015-01-06T00:00:00"/>
    <n v="54"/>
    <n v="60.17"/>
    <n v="60.27"/>
    <n v="44.13"/>
    <x v="420"/>
    <s v="01/01/2015"/>
    <x v="2"/>
    <n v="1"/>
    <n v="6"/>
    <s v="01-06"/>
    <n v="1"/>
    <n v="1"/>
    <x v="0"/>
    <x v="1"/>
  </r>
  <r>
    <d v="2015-01-07T00:00:00"/>
    <n v="47"/>
    <n v="60.1"/>
    <n v="61.09"/>
    <n v="53.72"/>
    <x v="421"/>
    <s v="01/01/2015"/>
    <x v="2"/>
    <n v="1"/>
    <n v="7"/>
    <s v="01-07"/>
    <n v="1"/>
    <n v="1"/>
    <x v="0"/>
    <x v="1"/>
  </r>
  <r>
    <d v="2015-01-08T00:00:00"/>
    <n v="56"/>
    <n v="60.1"/>
    <n v="60.42"/>
    <n v="49.01"/>
    <x v="138"/>
    <s v="08/01/2015"/>
    <x v="2"/>
    <n v="1"/>
    <n v="8"/>
    <s v="01-08"/>
    <n v="1"/>
    <n v="1"/>
    <x v="0"/>
    <x v="1"/>
  </r>
  <r>
    <d v="2015-01-09T00:00:00"/>
    <n v="59"/>
    <n v="61.2"/>
    <n v="61.27"/>
    <n v="42.9"/>
    <x v="154"/>
    <s v="08/01/2015"/>
    <x v="2"/>
    <n v="1"/>
    <n v="9"/>
    <s v="01-09"/>
    <n v="1"/>
    <n v="1"/>
    <x v="0"/>
    <x v="1"/>
  </r>
  <r>
    <d v="2015-01-10T00:00:00"/>
    <n v="45"/>
    <n v="59.31"/>
    <n v="59.89"/>
    <n v="50.58"/>
    <x v="21"/>
    <s v="08/01/2015"/>
    <x v="2"/>
    <n v="1"/>
    <n v="10"/>
    <s v="01-10"/>
    <n v="1"/>
    <n v="1"/>
    <x v="0"/>
    <x v="1"/>
  </r>
  <r>
    <d v="2015-01-11T00:00:00"/>
    <n v="67"/>
    <n v="62.38"/>
    <n v="63.49"/>
    <n v="53.38"/>
    <x v="422"/>
    <s v="08/01/2015"/>
    <x v="2"/>
    <n v="1"/>
    <n v="11"/>
    <s v="01-11"/>
    <n v="0"/>
    <n v="1"/>
    <x v="0"/>
    <x v="1"/>
  </r>
  <r>
    <d v="2015-01-12T00:00:00"/>
    <n v="46"/>
    <n v="59"/>
    <n v="61"/>
    <n v="50"/>
    <x v="113"/>
    <s v="08/01/2015"/>
    <x v="2"/>
    <n v="1"/>
    <n v="12"/>
    <s v="01-12"/>
    <n v="1"/>
    <n v="1"/>
    <x v="0"/>
    <x v="2"/>
  </r>
  <r>
    <d v="2015-01-13T00:00:00"/>
    <n v="68"/>
    <n v="59"/>
    <n v="59"/>
    <n v="44"/>
    <x v="423"/>
    <s v="08/01/2015"/>
    <x v="2"/>
    <n v="1"/>
    <n v="13"/>
    <s v="01-13"/>
    <n v="0"/>
    <n v="1"/>
    <x v="0"/>
    <x v="2"/>
  </r>
  <r>
    <d v="2015-01-14T00:00:00"/>
    <n v="65"/>
    <n v="60.05"/>
    <n v="60.38"/>
    <n v="49.09"/>
    <x v="33"/>
    <s v="08/01/2015"/>
    <x v="2"/>
    <n v="1"/>
    <n v="14"/>
    <s v="01-14"/>
    <n v="0"/>
    <n v="1"/>
    <x v="0"/>
    <x v="2"/>
  </r>
  <r>
    <d v="2015-01-15T00:00:00"/>
    <n v="62"/>
    <n v="59.45"/>
    <n v="59.52"/>
    <n v="38.909999999999997"/>
    <x v="424"/>
    <s v="15/01/2015"/>
    <x v="2"/>
    <n v="1"/>
    <n v="15"/>
    <s v="01-15"/>
    <n v="0"/>
    <n v="1"/>
    <x v="0"/>
    <x v="2"/>
  </r>
  <r>
    <d v="2015-01-16T00:00:00"/>
    <n v="72"/>
    <n v="61.46"/>
    <n v="61.56"/>
    <n v="44.76"/>
    <x v="144"/>
    <s v="15/01/2015"/>
    <x v="2"/>
    <n v="1"/>
    <n v="16"/>
    <s v="01-16"/>
    <n v="0"/>
    <n v="1"/>
    <x v="0"/>
    <x v="2"/>
  </r>
  <r>
    <d v="2015-01-17T00:00:00"/>
    <n v="36"/>
    <n v="57.86"/>
    <n v="58.17"/>
    <n v="46.52"/>
    <x v="289"/>
    <s v="15/01/2015"/>
    <x v="2"/>
    <n v="1"/>
    <n v="17"/>
    <s v="01-17"/>
    <n v="1"/>
    <n v="1"/>
    <x v="0"/>
    <x v="2"/>
  </r>
  <r>
    <d v="2015-01-18T00:00:00"/>
    <n v="51"/>
    <n v="58.83"/>
    <n v="58.94"/>
    <n v="42.67"/>
    <x v="425"/>
    <s v="15/01/2015"/>
    <x v="2"/>
    <n v="1"/>
    <n v="18"/>
    <s v="01-18"/>
    <n v="1"/>
    <n v="1"/>
    <x v="0"/>
    <x v="2"/>
  </r>
  <r>
    <d v="2015-01-19T00:00:00"/>
    <n v="56"/>
    <n v="60.38"/>
    <n v="60.5"/>
    <n v="45.07"/>
    <x v="27"/>
    <s v="15/01/2015"/>
    <x v="2"/>
    <n v="1"/>
    <n v="19"/>
    <s v="01-19"/>
    <n v="1"/>
    <n v="1"/>
    <x v="0"/>
    <x v="3"/>
  </r>
  <r>
    <d v="2015-01-20T00:00:00"/>
    <n v="51"/>
    <n v="59.67"/>
    <n v="59.91"/>
    <n v="47.15"/>
    <x v="238"/>
    <s v="15/01/2015"/>
    <x v="2"/>
    <n v="1"/>
    <n v="20"/>
    <s v="01-20"/>
    <n v="1"/>
    <n v="1"/>
    <x v="0"/>
    <x v="3"/>
  </r>
  <r>
    <d v="2015-01-21T00:00:00"/>
    <n v="69"/>
    <n v="61.85"/>
    <n v="61.89"/>
    <n v="38.29"/>
    <x v="92"/>
    <s v="15/01/2015"/>
    <x v="2"/>
    <n v="1"/>
    <n v="21"/>
    <s v="01-21"/>
    <n v="0"/>
    <n v="1"/>
    <x v="0"/>
    <x v="3"/>
  </r>
  <r>
    <d v="2015-01-22T00:00:00"/>
    <n v="54"/>
    <n v="60.49"/>
    <n v="60.96"/>
    <n v="51.12"/>
    <x v="90"/>
    <s v="22/01/2015"/>
    <x v="2"/>
    <n v="1"/>
    <n v="22"/>
    <s v="01-22"/>
    <n v="1"/>
    <n v="1"/>
    <x v="0"/>
    <x v="3"/>
  </r>
  <r>
    <d v="2015-01-23T00:00:00"/>
    <n v="65"/>
    <n v="63.06"/>
    <n v="63.7"/>
    <n v="53.67"/>
    <x v="426"/>
    <s v="22/01/2015"/>
    <x v="2"/>
    <n v="1"/>
    <n v="23"/>
    <s v="01-23"/>
    <n v="0"/>
    <n v="1"/>
    <x v="0"/>
    <x v="3"/>
  </r>
  <r>
    <d v="2015-01-24T00:00:00"/>
    <n v="25"/>
    <n v="57"/>
    <n v="59.12"/>
    <n v="53.04"/>
    <x v="427"/>
    <s v="22/01/2015"/>
    <x v="2"/>
    <n v="1"/>
    <n v="24"/>
    <s v="01-24"/>
    <n v="1"/>
    <n v="1"/>
    <x v="0"/>
    <x v="3"/>
  </r>
  <r>
    <d v="2015-01-25T00:00:00"/>
    <n v="46"/>
    <n v="59.99"/>
    <n v="60"/>
    <n v="31.64"/>
    <x v="410"/>
    <s v="22/01/2015"/>
    <x v="2"/>
    <n v="1"/>
    <n v="25"/>
    <s v="01-25"/>
    <n v="1"/>
    <n v="1"/>
    <x v="0"/>
    <x v="3"/>
  </r>
  <r>
    <d v="2015-01-26T00:00:00"/>
    <n v="47"/>
    <n v="60.27"/>
    <n v="60.46"/>
    <n v="46.77"/>
    <x v="303"/>
    <s v="22/01/2015"/>
    <x v="2"/>
    <n v="1"/>
    <n v="26"/>
    <s v="01-26"/>
    <n v="1"/>
    <n v="1"/>
    <x v="0"/>
    <x v="4"/>
  </r>
  <r>
    <d v="2015-01-27T00:00:00"/>
    <n v="57"/>
    <n v="60.44"/>
    <n v="61.1"/>
    <n v="47.19"/>
    <x v="149"/>
    <s v="22/01/2015"/>
    <x v="2"/>
    <n v="1"/>
    <n v="27"/>
    <s v="01-27"/>
    <n v="1"/>
    <n v="1"/>
    <x v="0"/>
    <x v="4"/>
  </r>
  <r>
    <d v="2015-01-28T00:00:00"/>
    <n v="54"/>
    <n v="58.28"/>
    <n v="59.03"/>
    <n v="47.14"/>
    <x v="428"/>
    <s v="22/01/2015"/>
    <x v="2"/>
    <n v="1"/>
    <n v="28"/>
    <s v="01-28"/>
    <n v="1"/>
    <n v="1"/>
    <x v="0"/>
    <x v="4"/>
  </r>
  <r>
    <d v="2015-01-29T00:00:00"/>
    <n v="62"/>
    <n v="60.45"/>
    <n v="60.57"/>
    <n v="44.89"/>
    <x v="24"/>
    <s v="29/01/2015"/>
    <x v="2"/>
    <n v="1"/>
    <n v="29"/>
    <s v="01-29"/>
    <n v="0"/>
    <n v="1"/>
    <x v="0"/>
    <x v="4"/>
  </r>
  <r>
    <d v="2015-01-30T00:00:00"/>
    <n v="68"/>
    <n v="62.29"/>
    <n v="63.31"/>
    <n v="54.35"/>
    <x v="374"/>
    <s v="29/01/2015"/>
    <x v="2"/>
    <n v="1"/>
    <n v="30"/>
    <s v="01-30"/>
    <n v="0"/>
    <n v="1"/>
    <x v="0"/>
    <x v="4"/>
  </r>
  <r>
    <d v="2015-01-31T00:00:00"/>
    <n v="43"/>
    <n v="58.38"/>
    <n v="59.55"/>
    <n v="52.94"/>
    <x v="12"/>
    <s v="29/01/2015"/>
    <x v="2"/>
    <n v="1"/>
    <n v="31"/>
    <s v="01-31"/>
    <n v="1"/>
    <n v="1"/>
    <x v="0"/>
    <x v="4"/>
  </r>
  <r>
    <d v="2015-02-01T00:00:00"/>
    <n v="33"/>
    <n v="57.62"/>
    <n v="59.2"/>
    <n v="54.05"/>
    <x v="429"/>
    <s v="29/01/2015"/>
    <x v="2"/>
    <n v="2"/>
    <n v="1"/>
    <s v="02-01"/>
    <n v="1"/>
    <n v="1"/>
    <x v="0"/>
    <x v="4"/>
  </r>
  <r>
    <d v="2015-02-02T00:00:00"/>
    <n v="31"/>
    <n v="56.16"/>
    <n v="58.51"/>
    <n v="54.71"/>
    <x v="430"/>
    <s v="29/01/2015"/>
    <x v="2"/>
    <n v="2"/>
    <n v="2"/>
    <s v="02-02"/>
    <n v="1"/>
    <n v="1"/>
    <x v="0"/>
    <x v="5"/>
  </r>
  <r>
    <d v="2015-02-03T00:00:00"/>
    <n v="60"/>
    <n v="59.73"/>
    <n v="60.92"/>
    <n v="46.74"/>
    <x v="247"/>
    <s v="29/01/2015"/>
    <x v="2"/>
    <n v="2"/>
    <n v="3"/>
    <s v="02-03"/>
    <n v="0"/>
    <n v="1"/>
    <x v="0"/>
    <x v="5"/>
  </r>
  <r>
    <d v="2015-02-04T00:00:00"/>
    <n v="30"/>
    <n v="57.23"/>
    <n v="60.91"/>
    <n v="56.64"/>
    <x v="123"/>
    <s v="29/01/2015"/>
    <x v="2"/>
    <n v="2"/>
    <n v="4"/>
    <s v="02-04"/>
    <n v="1"/>
    <n v="1"/>
    <x v="0"/>
    <x v="5"/>
  </r>
  <r>
    <d v="2015-02-05T00:00:00"/>
    <n v="44"/>
    <n v="60.04"/>
    <n v="61.54"/>
    <n v="54.67"/>
    <x v="142"/>
    <s v="05/02/2015"/>
    <x v="2"/>
    <n v="2"/>
    <n v="5"/>
    <s v="02-05"/>
    <n v="1"/>
    <n v="1"/>
    <x v="0"/>
    <x v="5"/>
  </r>
  <r>
    <d v="2015-02-06T00:00:00"/>
    <n v="55"/>
    <n v="58.01"/>
    <n v="59.11"/>
    <n v="49.16"/>
    <x v="403"/>
    <s v="05/02/2015"/>
    <x v="2"/>
    <n v="2"/>
    <n v="6"/>
    <s v="02-06"/>
    <n v="1"/>
    <n v="1"/>
    <x v="0"/>
    <x v="5"/>
  </r>
  <r>
    <d v="2015-02-07T00:00:00"/>
    <n v="17"/>
    <n v="54.63"/>
    <n v="59.93"/>
    <n v="56.87"/>
    <x v="431"/>
    <s v="05/02/2015"/>
    <x v="2"/>
    <n v="2"/>
    <n v="7"/>
    <s v="02-07"/>
    <n v="1"/>
    <n v="0"/>
    <x v="0"/>
    <x v="5"/>
  </r>
  <r>
    <d v="2015-02-08T00:00:00"/>
    <n v="37"/>
    <n v="57.51"/>
    <n v="58.1"/>
    <n v="49.14"/>
    <x v="432"/>
    <s v="05/02/2015"/>
    <x v="2"/>
    <n v="2"/>
    <n v="8"/>
    <s v="02-08"/>
    <n v="1"/>
    <n v="1"/>
    <x v="0"/>
    <x v="5"/>
  </r>
  <r>
    <d v="2015-02-09T00:00:00"/>
    <n v="63"/>
    <n v="58.53"/>
    <n v="58.79"/>
    <n v="46.39"/>
    <x v="433"/>
    <s v="05/02/2015"/>
    <x v="2"/>
    <n v="2"/>
    <n v="9"/>
    <s v="02-09"/>
    <n v="0"/>
    <n v="1"/>
    <x v="0"/>
    <x v="6"/>
  </r>
  <r>
    <d v="2015-02-10T00:00:00"/>
    <n v="50"/>
    <n v="59.2"/>
    <n v="59.44"/>
    <n v="46.86"/>
    <x v="434"/>
    <s v="05/02/2015"/>
    <x v="2"/>
    <n v="2"/>
    <n v="10"/>
    <s v="02-10"/>
    <n v="1"/>
    <n v="1"/>
    <x v="0"/>
    <x v="6"/>
  </r>
  <r>
    <d v="2015-02-11T00:00:00"/>
    <n v="28"/>
    <n v="58.14"/>
    <n v="59.04"/>
    <n v="51.76"/>
    <x v="236"/>
    <s v="05/02/2015"/>
    <x v="2"/>
    <n v="2"/>
    <n v="11"/>
    <s v="02-11"/>
    <n v="1"/>
    <n v="1"/>
    <x v="0"/>
    <x v="6"/>
  </r>
  <r>
    <d v="2015-02-12T00:00:00"/>
    <n v="46"/>
    <n v="58.13"/>
    <n v="58.26"/>
    <n v="43.04"/>
    <x v="435"/>
    <s v="12/02/2015"/>
    <x v="2"/>
    <n v="2"/>
    <n v="12"/>
    <s v="02-12"/>
    <n v="1"/>
    <n v="1"/>
    <x v="0"/>
    <x v="6"/>
  </r>
  <r>
    <d v="2015-02-13T00:00:00"/>
    <n v="53"/>
    <n v="59.79"/>
    <n v="61.6"/>
    <n v="48.19"/>
    <x v="263"/>
    <s v="12/02/2015"/>
    <x v="2"/>
    <n v="2"/>
    <n v="13"/>
    <s v="02-13"/>
    <n v="1"/>
    <n v="1"/>
    <x v="0"/>
    <x v="6"/>
  </r>
  <r>
    <d v="2015-02-14T00:00:00"/>
    <n v="43"/>
    <n v="58.76"/>
    <n v="58.84"/>
    <n v="38.22"/>
    <x v="436"/>
    <s v="12/02/2015"/>
    <x v="2"/>
    <n v="2"/>
    <n v="14"/>
    <s v="02-14"/>
    <n v="1"/>
    <n v="1"/>
    <x v="0"/>
    <x v="6"/>
  </r>
  <r>
    <d v="2015-02-15T00:00:00"/>
    <n v="57"/>
    <n v="59.65"/>
    <n v="60.09"/>
    <n v="49.97"/>
    <x v="19"/>
    <s v="12/02/2015"/>
    <x v="2"/>
    <n v="2"/>
    <n v="15"/>
    <s v="02-15"/>
    <n v="1"/>
    <n v="1"/>
    <x v="0"/>
    <x v="6"/>
  </r>
  <r>
    <d v="2015-02-16T00:00:00"/>
    <n v="68"/>
    <n v="61.76"/>
    <n v="62.2"/>
    <n v="52.07"/>
    <x v="437"/>
    <s v="12/02/2015"/>
    <x v="2"/>
    <n v="2"/>
    <n v="16"/>
    <s v="02-16"/>
    <n v="0"/>
    <n v="1"/>
    <x v="0"/>
    <x v="7"/>
  </r>
  <r>
    <d v="2015-02-17T00:00:00"/>
    <n v="52"/>
    <n v="59.42"/>
    <n v="61.12"/>
    <n v="51.56"/>
    <x v="102"/>
    <s v="12/02/2015"/>
    <x v="2"/>
    <n v="2"/>
    <n v="17"/>
    <s v="02-17"/>
    <n v="1"/>
    <n v="1"/>
    <x v="0"/>
    <x v="7"/>
  </r>
  <r>
    <d v="2015-02-18T00:00:00"/>
    <n v="46"/>
    <n v="59.05"/>
    <n v="59.5"/>
    <n v="45"/>
    <x v="398"/>
    <s v="12/02/2015"/>
    <x v="2"/>
    <n v="2"/>
    <n v="18"/>
    <s v="02-18"/>
    <n v="1"/>
    <n v="1"/>
    <x v="0"/>
    <x v="7"/>
  </r>
  <r>
    <d v="2015-02-19T00:00:00"/>
    <n v="60"/>
    <n v="59.62"/>
    <n v="59.81"/>
    <n v="46.09"/>
    <x v="26"/>
    <s v="19/02/2015"/>
    <x v="2"/>
    <n v="2"/>
    <n v="19"/>
    <s v="02-19"/>
    <n v="0"/>
    <n v="1"/>
    <x v="0"/>
    <x v="7"/>
  </r>
  <r>
    <d v="2015-02-20T00:00:00"/>
    <n v="61"/>
    <n v="59.81"/>
    <n v="59.91"/>
    <n v="43.63"/>
    <x v="238"/>
    <s v="19/02/2015"/>
    <x v="2"/>
    <n v="2"/>
    <n v="20"/>
    <s v="02-20"/>
    <n v="0"/>
    <n v="1"/>
    <x v="0"/>
    <x v="7"/>
  </r>
  <r>
    <d v="2015-02-21T00:00:00"/>
    <n v="49"/>
    <n v="58.96"/>
    <n v="59.01"/>
    <n v="37.409999999999997"/>
    <x v="438"/>
    <s v="19/02/2015"/>
    <x v="2"/>
    <n v="2"/>
    <n v="21"/>
    <s v="02-21"/>
    <n v="1"/>
    <n v="1"/>
    <x v="0"/>
    <x v="7"/>
  </r>
  <r>
    <d v="2015-02-22T00:00:00"/>
    <n v="64"/>
    <n v="61.39"/>
    <n v="63.04"/>
    <n v="51.85"/>
    <x v="361"/>
    <s v="19/02/2015"/>
    <x v="2"/>
    <n v="2"/>
    <n v="22"/>
    <s v="02-22"/>
    <n v="0"/>
    <n v="1"/>
    <x v="0"/>
    <x v="7"/>
  </r>
  <r>
    <d v="2015-02-23T00:00:00"/>
    <n v="62"/>
    <n v="61.28"/>
    <n v="61.65"/>
    <n v="50.79"/>
    <x v="439"/>
    <s v="19/02/2015"/>
    <x v="2"/>
    <n v="2"/>
    <n v="23"/>
    <s v="02-23"/>
    <n v="0"/>
    <n v="1"/>
    <x v="0"/>
    <x v="8"/>
  </r>
  <r>
    <d v="2015-02-24T00:00:00"/>
    <n v="51"/>
    <n v="60.1"/>
    <n v="60.43"/>
    <n v="48.98"/>
    <x v="294"/>
    <s v="19/02/2015"/>
    <x v="2"/>
    <n v="2"/>
    <n v="24"/>
    <s v="02-24"/>
    <n v="1"/>
    <n v="1"/>
    <x v="0"/>
    <x v="8"/>
  </r>
  <r>
    <d v="2015-02-25T00:00:00"/>
    <n v="62"/>
    <n v="61.08"/>
    <n v="61.67"/>
    <n v="52.15"/>
    <x v="322"/>
    <s v="19/02/2015"/>
    <x v="2"/>
    <n v="2"/>
    <n v="25"/>
    <s v="02-25"/>
    <n v="0"/>
    <n v="1"/>
    <x v="0"/>
    <x v="8"/>
  </r>
  <r>
    <d v="2015-02-26T00:00:00"/>
    <n v="53"/>
    <n v="59.34"/>
    <n v="59.53"/>
    <n v="46"/>
    <x v="125"/>
    <s v="26/02/2015"/>
    <x v="2"/>
    <n v="2"/>
    <n v="26"/>
    <s v="02-26"/>
    <n v="1"/>
    <n v="1"/>
    <x v="0"/>
    <x v="8"/>
  </r>
  <r>
    <d v="2015-02-27T00:00:00"/>
    <n v="61"/>
    <n v="60.61"/>
    <n v="60.77"/>
    <n v="46.36"/>
    <x v="168"/>
    <s v="26/02/2015"/>
    <x v="2"/>
    <n v="2"/>
    <n v="27"/>
    <s v="02-27"/>
    <n v="0"/>
    <n v="1"/>
    <x v="0"/>
    <x v="8"/>
  </r>
  <r>
    <d v="2015-02-28T00:00:00"/>
    <n v="44"/>
    <n v="59.36"/>
    <n v="59.65"/>
    <n v="47.8"/>
    <x v="440"/>
    <s v="26/02/2015"/>
    <x v="2"/>
    <n v="2"/>
    <n v="28"/>
    <s v="02-28"/>
    <n v="1"/>
    <n v="1"/>
    <x v="0"/>
    <x v="8"/>
  </r>
  <r>
    <d v="2015-03-01T00:00:00"/>
    <n v="53"/>
    <n v="61.34"/>
    <n v="62.69"/>
    <n v="48.54"/>
    <x v="441"/>
    <s v="26/02/2015"/>
    <x v="2"/>
    <n v="3"/>
    <n v="1"/>
    <s v="03-01"/>
    <n v="1"/>
    <n v="1"/>
    <x v="0"/>
    <x v="8"/>
  </r>
  <r>
    <d v="2015-03-02T00:00:00"/>
    <n v="80"/>
    <n v="64.05"/>
    <n v="64.08"/>
    <n v="43.6"/>
    <x v="442"/>
    <s v="26/02/2015"/>
    <x v="2"/>
    <n v="3"/>
    <n v="2"/>
    <s v="03-02"/>
    <n v="0"/>
    <n v="1"/>
    <x v="0"/>
    <x v="9"/>
  </r>
  <r>
    <d v="2015-03-03T00:00:00"/>
    <n v="73"/>
    <n v="59.91"/>
    <n v="59.94"/>
    <n v="36.9"/>
    <x v="7"/>
    <s v="26/02/2015"/>
    <x v="2"/>
    <n v="3"/>
    <n v="3"/>
    <s v="03-03"/>
    <n v="0"/>
    <n v="1"/>
    <x v="0"/>
    <x v="9"/>
  </r>
  <r>
    <d v="2015-03-04T00:00:00"/>
    <n v="59"/>
    <n v="59.68"/>
    <n v="60.36"/>
    <n v="45.51"/>
    <x v="6"/>
    <s v="26/02/2015"/>
    <x v="2"/>
    <n v="3"/>
    <n v="4"/>
    <s v="03-04"/>
    <n v="1"/>
    <n v="1"/>
    <x v="0"/>
    <x v="9"/>
  </r>
  <r>
    <d v="2015-03-05T00:00:00"/>
    <n v="82"/>
    <n v="61.94"/>
    <n v="63.62"/>
    <n v="50.1"/>
    <x v="359"/>
    <s v="05/03/2015"/>
    <x v="2"/>
    <n v="3"/>
    <n v="5"/>
    <s v="03-05"/>
    <n v="0"/>
    <n v="1"/>
    <x v="0"/>
    <x v="9"/>
  </r>
  <r>
    <d v="2015-03-06T00:00:00"/>
    <n v="67"/>
    <n v="58.79"/>
    <n v="58.96"/>
    <n v="44.84"/>
    <x v="443"/>
    <s v="05/03/2015"/>
    <x v="2"/>
    <n v="3"/>
    <n v="6"/>
    <s v="03-06"/>
    <n v="0"/>
    <n v="1"/>
    <x v="0"/>
    <x v="9"/>
  </r>
  <r>
    <d v="2015-03-07T00:00:00"/>
    <n v="44"/>
    <n v="57.78"/>
    <n v="57.97"/>
    <n v="40.17"/>
    <x v="444"/>
    <s v="05/03/2015"/>
    <x v="2"/>
    <n v="3"/>
    <n v="7"/>
    <s v="03-07"/>
    <n v="1"/>
    <n v="1"/>
    <x v="0"/>
    <x v="9"/>
  </r>
  <r>
    <d v="2015-03-08T00:00:00"/>
    <n v="57"/>
    <n v="58.92"/>
    <n v="60.15"/>
    <n v="45.17"/>
    <x v="445"/>
    <s v="05/03/2015"/>
    <x v="2"/>
    <n v="3"/>
    <n v="8"/>
    <s v="03-08"/>
    <n v="1"/>
    <n v="1"/>
    <x v="0"/>
    <x v="9"/>
  </r>
  <r>
    <d v="2015-03-09T00:00:00"/>
    <n v="61"/>
    <n v="59.93"/>
    <n v="59.95"/>
    <n v="35.82"/>
    <x v="286"/>
    <s v="05/03/2015"/>
    <x v="2"/>
    <n v="3"/>
    <n v="9"/>
    <s v="03-09"/>
    <n v="0"/>
    <n v="1"/>
    <x v="0"/>
    <x v="10"/>
  </r>
  <r>
    <d v="2015-03-10T00:00:00"/>
    <n v="53"/>
    <n v="59.52"/>
    <n v="59.71"/>
    <n v="46"/>
    <x v="446"/>
    <s v="05/03/2015"/>
    <x v="2"/>
    <n v="3"/>
    <n v="10"/>
    <s v="03-10"/>
    <n v="1"/>
    <n v="1"/>
    <x v="0"/>
    <x v="10"/>
  </r>
  <r>
    <d v="2015-03-11T00:00:00"/>
    <n v="64"/>
    <n v="58.69"/>
    <n v="59.2"/>
    <n v="43.23"/>
    <x v="429"/>
    <s v="05/03/2015"/>
    <x v="2"/>
    <n v="3"/>
    <n v="11"/>
    <s v="03-11"/>
    <n v="0"/>
    <n v="1"/>
    <x v="0"/>
    <x v="10"/>
  </r>
  <r>
    <d v="2015-03-12T00:00:00"/>
    <n v="59"/>
    <n v="58.03"/>
    <n v="58.23"/>
    <n v="43.78"/>
    <x v="11"/>
    <s v="12/03/2015"/>
    <x v="2"/>
    <n v="3"/>
    <n v="12"/>
    <s v="03-12"/>
    <n v="0"/>
    <n v="1"/>
    <x v="0"/>
    <x v="10"/>
  </r>
  <r>
    <d v="2015-03-13T00:00:00"/>
    <n v="55"/>
    <n v="57.76"/>
    <n v="58.39"/>
    <n v="49.7"/>
    <x v="447"/>
    <s v="12/03/2015"/>
    <x v="2"/>
    <n v="3"/>
    <n v="13"/>
    <s v="03-13"/>
    <n v="1"/>
    <n v="1"/>
    <x v="0"/>
    <x v="10"/>
  </r>
  <r>
    <d v="2015-03-14T00:00:00"/>
    <n v="52"/>
    <n v="57.57"/>
    <n v="57.87"/>
    <n v="44.04"/>
    <x v="448"/>
    <s v="12/03/2015"/>
    <x v="2"/>
    <n v="3"/>
    <n v="14"/>
    <s v="03-14"/>
    <n v="1"/>
    <n v="1"/>
    <x v="0"/>
    <x v="10"/>
  </r>
  <r>
    <d v="2015-03-15T00:00:00"/>
    <n v="58"/>
    <n v="58.08"/>
    <n v="58.14"/>
    <n v="39.590000000000003"/>
    <x v="449"/>
    <s v="12/03/2015"/>
    <x v="2"/>
    <n v="3"/>
    <n v="15"/>
    <s v="03-15"/>
    <n v="1"/>
    <n v="1"/>
    <x v="0"/>
    <x v="10"/>
  </r>
  <r>
    <d v="2015-03-16T00:00:00"/>
    <n v="70"/>
    <n v="60.54"/>
    <n v="60.61"/>
    <n v="42.85"/>
    <x v="450"/>
    <s v="12/03/2015"/>
    <x v="2"/>
    <n v="3"/>
    <n v="16"/>
    <s v="03-16"/>
    <n v="0"/>
    <n v="1"/>
    <x v="0"/>
    <x v="11"/>
  </r>
  <r>
    <d v="2015-03-17T00:00:00"/>
    <n v="68"/>
    <n v="60.45"/>
    <n v="60.71"/>
    <n v="48.36"/>
    <x v="451"/>
    <s v="12/03/2015"/>
    <x v="2"/>
    <n v="3"/>
    <n v="17"/>
    <s v="03-17"/>
    <n v="0"/>
    <n v="1"/>
    <x v="0"/>
    <x v="11"/>
  </r>
  <r>
    <d v="2015-03-18T00:00:00"/>
    <n v="72"/>
    <n v="60.29"/>
    <n v="60.66"/>
    <n v="47.35"/>
    <x v="121"/>
    <s v="12/03/2015"/>
    <x v="2"/>
    <n v="3"/>
    <n v="18"/>
    <s v="03-18"/>
    <n v="0"/>
    <n v="1"/>
    <x v="0"/>
    <x v="11"/>
  </r>
  <r>
    <d v="2015-03-19T00:00:00"/>
    <n v="67"/>
    <n v="59.31"/>
    <n v="59.42"/>
    <n v="43.43"/>
    <x v="54"/>
    <s v="19/03/2015"/>
    <x v="2"/>
    <n v="3"/>
    <n v="19"/>
    <s v="03-19"/>
    <n v="0"/>
    <n v="1"/>
    <x v="0"/>
    <x v="11"/>
  </r>
  <r>
    <d v="2015-03-20T00:00:00"/>
    <n v="57"/>
    <n v="58.56"/>
    <n v="58.74"/>
    <n v="44.86"/>
    <x v="452"/>
    <s v="19/03/2015"/>
    <x v="2"/>
    <n v="3"/>
    <n v="20"/>
    <s v="03-20"/>
    <n v="1"/>
    <n v="1"/>
    <x v="0"/>
    <x v="11"/>
  </r>
  <r>
    <d v="2015-03-21T00:00:00"/>
    <n v="65"/>
    <n v="60.37"/>
    <n v="60.5"/>
    <n v="40.86"/>
    <x v="27"/>
    <s v="19/03/2015"/>
    <x v="2"/>
    <n v="3"/>
    <n v="21"/>
    <s v="03-21"/>
    <n v="0"/>
    <n v="1"/>
    <x v="0"/>
    <x v="11"/>
  </r>
  <r>
    <d v="2015-03-22T00:00:00"/>
    <n v="60"/>
    <n v="61.21"/>
    <n v="61.22"/>
    <n v="35.53"/>
    <x v="114"/>
    <s v="19/03/2015"/>
    <x v="2"/>
    <n v="3"/>
    <n v="22"/>
    <s v="03-22"/>
    <n v="1"/>
    <n v="1"/>
    <x v="0"/>
    <x v="11"/>
  </r>
  <r>
    <d v="2015-03-23T00:00:00"/>
    <n v="74"/>
    <n v="61.31"/>
    <n v="62.16"/>
    <n v="51.23"/>
    <x v="321"/>
    <s v="19/03/2015"/>
    <x v="2"/>
    <n v="3"/>
    <n v="23"/>
    <s v="03-23"/>
    <n v="0"/>
    <n v="1"/>
    <x v="0"/>
    <x v="12"/>
  </r>
  <r>
    <d v="2015-03-24T00:00:00"/>
    <n v="63"/>
    <n v="59.57"/>
    <n v="59.7"/>
    <n v="44.15"/>
    <x v="453"/>
    <s v="19/03/2015"/>
    <x v="2"/>
    <n v="3"/>
    <n v="24"/>
    <s v="03-24"/>
    <n v="0"/>
    <n v="1"/>
    <x v="0"/>
    <x v="12"/>
  </r>
  <r>
    <d v="2015-03-25T00:00:00"/>
    <n v="96"/>
    <n v="60.47"/>
    <n v="61.1"/>
    <n v="52.12"/>
    <x v="149"/>
    <s v="19/03/2015"/>
    <x v="2"/>
    <n v="3"/>
    <n v="25"/>
    <s v="03-25"/>
    <n v="0"/>
    <n v="1"/>
    <x v="0"/>
    <x v="12"/>
  </r>
  <r>
    <d v="2015-03-26T00:00:00"/>
    <n v="66"/>
    <n v="60.38"/>
    <n v="60.8"/>
    <n v="47.67"/>
    <x v="186"/>
    <s v="26/03/2015"/>
    <x v="2"/>
    <n v="3"/>
    <n v="26"/>
    <s v="03-26"/>
    <n v="0"/>
    <n v="1"/>
    <x v="0"/>
    <x v="12"/>
  </r>
  <r>
    <d v="2015-03-27T00:00:00"/>
    <n v="70"/>
    <n v="61.17"/>
    <n v="61.29"/>
    <n v="44.86"/>
    <x v="328"/>
    <s v="26/03/2015"/>
    <x v="2"/>
    <n v="3"/>
    <n v="27"/>
    <s v="03-27"/>
    <n v="0"/>
    <n v="1"/>
    <x v="0"/>
    <x v="12"/>
  </r>
  <r>
    <d v="2015-03-28T00:00:00"/>
    <n v="47"/>
    <n v="57.74"/>
    <n v="58.51"/>
    <n v="49.88"/>
    <x v="430"/>
    <s v="26/03/2015"/>
    <x v="2"/>
    <n v="3"/>
    <n v="28"/>
    <s v="03-28"/>
    <n v="1"/>
    <n v="1"/>
    <x v="0"/>
    <x v="12"/>
  </r>
  <r>
    <d v="2015-03-29T00:00:00"/>
    <n v="66"/>
    <n v="60.23"/>
    <n v="60.46"/>
    <n v="47.64"/>
    <x v="303"/>
    <s v="26/03/2015"/>
    <x v="2"/>
    <n v="3"/>
    <n v="29"/>
    <s v="03-29"/>
    <n v="0"/>
    <n v="1"/>
    <x v="0"/>
    <x v="12"/>
  </r>
  <r>
    <d v="2015-03-30T00:00:00"/>
    <n v="70"/>
    <n v="62.86"/>
    <n v="63.38"/>
    <n v="53.96"/>
    <x v="454"/>
    <s v="26/03/2015"/>
    <x v="2"/>
    <n v="3"/>
    <n v="30"/>
    <s v="03-30"/>
    <n v="0"/>
    <n v="1"/>
    <x v="0"/>
    <x v="13"/>
  </r>
  <r>
    <d v="2015-03-31T00:00:00"/>
    <n v="65"/>
    <n v="64.81"/>
    <n v="65.19"/>
    <n v="49.41"/>
    <x v="455"/>
    <s v="26/03/2015"/>
    <x v="2"/>
    <n v="3"/>
    <n v="31"/>
    <s v="03-31"/>
    <n v="0"/>
    <n v="1"/>
    <x v="0"/>
    <x v="13"/>
  </r>
  <r>
    <d v="2015-04-01T00:00:00"/>
    <n v="115"/>
    <n v="63.48"/>
    <n v="65.13"/>
    <n v="59.3"/>
    <x v="456"/>
    <s v="26/03/2015"/>
    <x v="2"/>
    <n v="4"/>
    <n v="1"/>
    <s v="04-01"/>
    <n v="0"/>
    <n v="1"/>
    <x v="0"/>
    <x v="13"/>
  </r>
  <r>
    <d v="2015-04-02T00:00:00"/>
    <n v="81"/>
    <n v="61.94"/>
    <n v="62.4"/>
    <n v="50.19"/>
    <x v="157"/>
    <s v="02/04/2015"/>
    <x v="2"/>
    <n v="4"/>
    <n v="2"/>
    <s v="04-02"/>
    <n v="0"/>
    <n v="1"/>
    <x v="0"/>
    <x v="13"/>
  </r>
  <r>
    <d v="2015-04-03T00:00:00"/>
    <n v="77"/>
    <n v="58.87"/>
    <n v="59.06"/>
    <n v="45.23"/>
    <x v="457"/>
    <s v="02/04/2015"/>
    <x v="2"/>
    <n v="4"/>
    <n v="3"/>
    <s v="04-03"/>
    <n v="0"/>
    <n v="1"/>
    <x v="0"/>
    <x v="13"/>
  </r>
  <r>
    <d v="2015-04-04T00:00:00"/>
    <n v="52"/>
    <n v="60.23"/>
    <n v="60.39"/>
    <n v="43.65"/>
    <x v="212"/>
    <s v="02/04/2015"/>
    <x v="2"/>
    <n v="4"/>
    <n v="4"/>
    <s v="04-04"/>
    <n v="1"/>
    <n v="1"/>
    <x v="0"/>
    <x v="13"/>
  </r>
  <r>
    <d v="2015-04-05T00:00:00"/>
    <n v="58"/>
    <n v="60.38"/>
    <n v="60.38"/>
    <n v="29.14"/>
    <x v="33"/>
    <s v="02/04/2015"/>
    <x v="2"/>
    <n v="4"/>
    <n v="5"/>
    <s v="04-05"/>
    <n v="1"/>
    <n v="1"/>
    <x v="0"/>
    <x v="13"/>
  </r>
  <r>
    <d v="2015-04-06T00:00:00"/>
    <n v="47"/>
    <n v="58.26"/>
    <n v="58.58"/>
    <n v="40.79"/>
    <x v="254"/>
    <s v="02/04/2015"/>
    <x v="2"/>
    <n v="4"/>
    <n v="6"/>
    <s v="04-06"/>
    <n v="1"/>
    <n v="1"/>
    <x v="0"/>
    <x v="14"/>
  </r>
  <r>
    <d v="2015-04-07T00:00:00"/>
    <n v="52"/>
    <n v="59.99"/>
    <n v="60.43"/>
    <n v="50.27"/>
    <x v="294"/>
    <s v="02/04/2015"/>
    <x v="2"/>
    <n v="4"/>
    <n v="7"/>
    <s v="04-07"/>
    <n v="1"/>
    <n v="1"/>
    <x v="0"/>
    <x v="14"/>
  </r>
  <r>
    <d v="2015-04-08T00:00:00"/>
    <n v="60"/>
    <n v="58.95"/>
    <n v="59.69"/>
    <n v="47.01"/>
    <x v="209"/>
    <s v="02/04/2015"/>
    <x v="2"/>
    <n v="4"/>
    <n v="8"/>
    <s v="04-08"/>
    <n v="0"/>
    <n v="1"/>
    <x v="0"/>
    <x v="14"/>
  </r>
  <r>
    <d v="2015-04-09T00:00:00"/>
    <n v="62"/>
    <n v="58.97"/>
    <n v="59.01"/>
    <n v="38.42"/>
    <x v="438"/>
    <s v="09/04/2015"/>
    <x v="2"/>
    <n v="4"/>
    <n v="9"/>
    <s v="04-09"/>
    <n v="0"/>
    <n v="1"/>
    <x v="0"/>
    <x v="14"/>
  </r>
  <r>
    <d v="2015-04-10T00:00:00"/>
    <n v="83"/>
    <n v="60.21"/>
    <n v="60.53"/>
    <n v="49.08"/>
    <x v="187"/>
    <s v="09/04/2015"/>
    <x v="2"/>
    <n v="4"/>
    <n v="10"/>
    <s v="04-10"/>
    <n v="0"/>
    <n v="1"/>
    <x v="0"/>
    <x v="14"/>
  </r>
  <r>
    <d v="2015-04-11T00:00:00"/>
    <n v="58"/>
    <n v="59.86"/>
    <n v="59.95"/>
    <n v="40.75"/>
    <x v="286"/>
    <s v="09/04/2015"/>
    <x v="2"/>
    <n v="4"/>
    <n v="11"/>
    <s v="04-11"/>
    <n v="1"/>
    <n v="1"/>
    <x v="0"/>
    <x v="14"/>
  </r>
  <r>
    <d v="2015-04-12T00:00:00"/>
    <n v="58"/>
    <n v="60.91"/>
    <n v="60.93"/>
    <n v="36.840000000000003"/>
    <x v="32"/>
    <s v="09/04/2015"/>
    <x v="2"/>
    <n v="4"/>
    <n v="12"/>
    <s v="04-12"/>
    <n v="1"/>
    <n v="1"/>
    <x v="0"/>
    <x v="14"/>
  </r>
  <r>
    <d v="2015-04-13T00:00:00"/>
    <n v="61"/>
    <n v="60.74"/>
    <n v="60.88"/>
    <n v="45.96"/>
    <x v="140"/>
    <s v="09/04/2015"/>
    <x v="2"/>
    <n v="4"/>
    <n v="13"/>
    <s v="04-13"/>
    <n v="0"/>
    <n v="1"/>
    <x v="0"/>
    <x v="15"/>
  </r>
  <r>
    <d v="2015-04-14T00:00:00"/>
    <n v="67"/>
    <n v="59.28"/>
    <n v="59.41"/>
    <n v="44.13"/>
    <x v="135"/>
    <s v="09/04/2015"/>
    <x v="2"/>
    <n v="4"/>
    <n v="14"/>
    <s v="04-14"/>
    <n v="0"/>
    <n v="1"/>
    <x v="0"/>
    <x v="15"/>
  </r>
  <r>
    <d v="2015-04-15T00:00:00"/>
    <n v="79"/>
    <n v="60.32"/>
    <n v="60.72"/>
    <n v="49.93"/>
    <x v="297"/>
    <s v="09/04/2015"/>
    <x v="2"/>
    <n v="4"/>
    <n v="15"/>
    <s v="04-15"/>
    <n v="0"/>
    <n v="1"/>
    <x v="0"/>
    <x v="15"/>
  </r>
  <r>
    <d v="2015-04-16T00:00:00"/>
    <n v="63"/>
    <n v="59.18"/>
    <n v="59.45"/>
    <n v="45.68"/>
    <x v="234"/>
    <s v="16/04/2015"/>
    <x v="2"/>
    <n v="4"/>
    <n v="16"/>
    <s v="04-16"/>
    <n v="0"/>
    <n v="1"/>
    <x v="0"/>
    <x v="15"/>
  </r>
  <r>
    <d v="2015-04-17T00:00:00"/>
    <n v="71"/>
    <n v="60.44"/>
    <n v="60.58"/>
    <n v="45.6"/>
    <x v="390"/>
    <s v="16/04/2015"/>
    <x v="2"/>
    <n v="4"/>
    <n v="17"/>
    <s v="04-17"/>
    <n v="0"/>
    <n v="1"/>
    <x v="0"/>
    <x v="15"/>
  </r>
  <r>
    <d v="2015-04-18T00:00:00"/>
    <n v="60"/>
    <n v="60.93"/>
    <n v="61.1"/>
    <n v="44.14"/>
    <x v="149"/>
    <s v="16/04/2015"/>
    <x v="2"/>
    <n v="4"/>
    <n v="18"/>
    <s v="04-18"/>
    <n v="1"/>
    <n v="1"/>
    <x v="0"/>
    <x v="15"/>
  </r>
  <r>
    <d v="2015-04-19T00:00:00"/>
    <n v="63"/>
    <n v="59.71"/>
    <n v="59.72"/>
    <n v="33.049999999999997"/>
    <x v="414"/>
    <s v="16/04/2015"/>
    <x v="2"/>
    <n v="4"/>
    <n v="19"/>
    <s v="04-19"/>
    <n v="0"/>
    <n v="1"/>
    <x v="0"/>
    <x v="15"/>
  </r>
  <r>
    <d v="2015-04-20T00:00:00"/>
    <n v="63"/>
    <n v="59.57"/>
    <n v="59.99"/>
    <n v="46.04"/>
    <x v="58"/>
    <s v="16/04/2015"/>
    <x v="2"/>
    <n v="4"/>
    <n v="20"/>
    <s v="04-20"/>
    <n v="0"/>
    <n v="1"/>
    <x v="0"/>
    <x v="16"/>
  </r>
  <r>
    <d v="2015-04-21T00:00:00"/>
    <n v="60"/>
    <n v="59.28"/>
    <n v="60.04"/>
    <n v="47.79"/>
    <x v="202"/>
    <s v="16/04/2015"/>
    <x v="2"/>
    <n v="4"/>
    <n v="21"/>
    <s v="04-21"/>
    <n v="0"/>
    <n v="1"/>
    <x v="0"/>
    <x v="16"/>
  </r>
  <r>
    <d v="2015-04-22T00:00:00"/>
    <n v="67"/>
    <n v="59.36"/>
    <n v="59.72"/>
    <n v="48.17"/>
    <x v="414"/>
    <s v="16/04/2015"/>
    <x v="2"/>
    <n v="4"/>
    <n v="22"/>
    <s v="04-22"/>
    <n v="0"/>
    <n v="1"/>
    <x v="0"/>
    <x v="16"/>
  </r>
  <r>
    <d v="2015-04-23T00:00:00"/>
    <n v="57"/>
    <n v="58.97"/>
    <n v="59.28"/>
    <n v="47.6"/>
    <x v="95"/>
    <s v="23/04/2015"/>
    <x v="2"/>
    <n v="4"/>
    <n v="23"/>
    <s v="04-23"/>
    <n v="1"/>
    <n v="1"/>
    <x v="0"/>
    <x v="16"/>
  </r>
  <r>
    <d v="2015-04-24T00:00:00"/>
    <n v="73"/>
    <n v="61.17"/>
    <n v="61.37"/>
    <n v="46.85"/>
    <x v="162"/>
    <s v="23/04/2015"/>
    <x v="2"/>
    <n v="4"/>
    <n v="24"/>
    <s v="04-24"/>
    <n v="0"/>
    <n v="1"/>
    <x v="0"/>
    <x v="16"/>
  </r>
  <r>
    <d v="2015-04-25T00:00:00"/>
    <n v="68"/>
    <n v="60.59"/>
    <n v="60.66"/>
    <n v="34.03"/>
    <x v="121"/>
    <s v="23/04/2015"/>
    <x v="2"/>
    <n v="4"/>
    <n v="25"/>
    <s v="04-25"/>
    <n v="0"/>
    <n v="1"/>
    <x v="0"/>
    <x v="16"/>
  </r>
  <r>
    <d v="2015-04-26T00:00:00"/>
    <n v="61"/>
    <n v="60.31"/>
    <n v="60.4"/>
    <n v="43.78"/>
    <x v="203"/>
    <s v="23/04/2015"/>
    <x v="2"/>
    <n v="4"/>
    <n v="26"/>
    <s v="04-26"/>
    <n v="0"/>
    <n v="1"/>
    <x v="0"/>
    <x v="16"/>
  </r>
  <r>
    <d v="2015-04-27T00:00:00"/>
    <n v="64"/>
    <n v="60.35"/>
    <n v="60.63"/>
    <n v="48.62"/>
    <x v="88"/>
    <s v="23/04/2015"/>
    <x v="2"/>
    <n v="4"/>
    <n v="27"/>
    <s v="04-27"/>
    <n v="0"/>
    <n v="1"/>
    <x v="0"/>
    <x v="17"/>
  </r>
  <r>
    <d v="2015-04-28T00:00:00"/>
    <n v="70"/>
    <n v="62.53"/>
    <n v="62.66"/>
    <n v="47.57"/>
    <x v="119"/>
    <s v="23/04/2015"/>
    <x v="2"/>
    <n v="4"/>
    <n v="28"/>
    <s v="04-28"/>
    <n v="0"/>
    <n v="1"/>
    <x v="0"/>
    <x v="17"/>
  </r>
  <r>
    <d v="2015-04-29T00:00:00"/>
    <n v="74"/>
    <n v="59.75"/>
    <n v="59.97"/>
    <n v="46.91"/>
    <x v="458"/>
    <s v="23/04/2015"/>
    <x v="2"/>
    <n v="4"/>
    <n v="29"/>
    <s v="04-29"/>
    <n v="0"/>
    <n v="1"/>
    <x v="0"/>
    <x v="17"/>
  </r>
  <r>
    <d v="2015-04-30T00:00:00"/>
    <n v="68"/>
    <n v="60.63"/>
    <n v="60.85"/>
    <n v="47.63"/>
    <x v="201"/>
    <s v="30/04/2015"/>
    <x v="2"/>
    <n v="4"/>
    <n v="30"/>
    <s v="04-30"/>
    <n v="0"/>
    <n v="1"/>
    <x v="0"/>
    <x v="17"/>
  </r>
  <r>
    <d v="2015-05-01T00:00:00"/>
    <n v="57"/>
    <n v="59.23"/>
    <n v="59.37"/>
    <n v="41.45"/>
    <x v="459"/>
    <s v="30/04/2015"/>
    <x v="2"/>
    <n v="5"/>
    <n v="1"/>
    <s v="05-01"/>
    <n v="1"/>
    <n v="1"/>
    <x v="1"/>
    <x v="17"/>
  </r>
  <r>
    <d v="2015-05-02T00:00:00"/>
    <n v="52"/>
    <n v="58.72"/>
    <n v="58.75"/>
    <n v="38.04"/>
    <x v="460"/>
    <s v="30/04/2015"/>
    <x v="2"/>
    <n v="5"/>
    <n v="2"/>
    <s v="05-02"/>
    <n v="1"/>
    <n v="1"/>
    <x v="1"/>
    <x v="17"/>
  </r>
  <r>
    <d v="2015-05-03T00:00:00"/>
    <n v="84"/>
    <n v="61.74"/>
    <n v="61.76"/>
    <n v="39.24"/>
    <x v="29"/>
    <s v="30/04/2015"/>
    <x v="2"/>
    <n v="5"/>
    <n v="3"/>
    <s v="05-03"/>
    <n v="0"/>
    <n v="1"/>
    <x v="1"/>
    <x v="17"/>
  </r>
  <r>
    <d v="2015-05-04T00:00:00"/>
    <n v="74"/>
    <n v="61.07"/>
    <n v="61.15"/>
    <n v="41.37"/>
    <x v="399"/>
    <s v="30/04/2015"/>
    <x v="2"/>
    <n v="5"/>
    <n v="4"/>
    <s v="05-04"/>
    <n v="0"/>
    <n v="1"/>
    <x v="1"/>
    <x v="18"/>
  </r>
  <r>
    <d v="2015-05-05T00:00:00"/>
    <n v="74"/>
    <n v="61.6"/>
    <n v="62.64"/>
    <n v="48.91"/>
    <x v="245"/>
    <s v="30/04/2015"/>
    <x v="2"/>
    <n v="5"/>
    <n v="5"/>
    <s v="05-05"/>
    <n v="0"/>
    <n v="1"/>
    <x v="1"/>
    <x v="18"/>
  </r>
  <r>
    <d v="2015-05-06T00:00:00"/>
    <n v="101"/>
    <n v="62.13"/>
    <n v="62.15"/>
    <n v="39.270000000000003"/>
    <x v="126"/>
    <s v="30/04/2015"/>
    <x v="2"/>
    <n v="5"/>
    <n v="6"/>
    <s v="05-06"/>
    <n v="0"/>
    <n v="1"/>
    <x v="1"/>
    <x v="18"/>
  </r>
  <r>
    <d v="2015-05-07T00:00:00"/>
    <n v="71"/>
    <n v="60.39"/>
    <n v="60.52"/>
    <n v="45.16"/>
    <x v="106"/>
    <s v="07/05/2015"/>
    <x v="2"/>
    <n v="5"/>
    <n v="7"/>
    <s v="05-07"/>
    <n v="0"/>
    <n v="1"/>
    <x v="1"/>
    <x v="18"/>
  </r>
  <r>
    <d v="2015-05-08T00:00:00"/>
    <n v="73"/>
    <n v="60.01"/>
    <n v="60.4"/>
    <n v="49.76"/>
    <x v="203"/>
    <s v="07/05/2015"/>
    <x v="2"/>
    <n v="5"/>
    <n v="8"/>
    <s v="05-08"/>
    <n v="0"/>
    <n v="1"/>
    <x v="1"/>
    <x v="18"/>
  </r>
  <r>
    <d v="2015-05-09T00:00:00"/>
    <n v="62"/>
    <n v="59.22"/>
    <n v="59.67"/>
    <n v="48.45"/>
    <x v="39"/>
    <s v="07/05/2015"/>
    <x v="2"/>
    <n v="5"/>
    <n v="9"/>
    <s v="05-09"/>
    <n v="0"/>
    <n v="1"/>
    <x v="1"/>
    <x v="18"/>
  </r>
  <r>
    <d v="2015-05-10T00:00:00"/>
    <n v="44"/>
    <n v="57.82"/>
    <n v="59.52"/>
    <n v="53.64"/>
    <x v="424"/>
    <s v="07/05/2015"/>
    <x v="2"/>
    <n v="5"/>
    <n v="10"/>
    <s v="05-10"/>
    <n v="1"/>
    <n v="1"/>
    <x v="1"/>
    <x v="18"/>
  </r>
  <r>
    <d v="2015-05-11T00:00:00"/>
    <n v="72"/>
    <n v="60.54"/>
    <n v="60.98"/>
    <n v="44.52"/>
    <x v="14"/>
    <s v="07/05/2015"/>
    <x v="2"/>
    <n v="5"/>
    <n v="11"/>
    <s v="05-11"/>
    <n v="0"/>
    <n v="1"/>
    <x v="1"/>
    <x v="19"/>
  </r>
  <r>
    <d v="2015-05-12T00:00:00"/>
    <n v="65"/>
    <n v="58.75"/>
    <n v="58.78"/>
    <n v="37.4"/>
    <x v="461"/>
    <s v="07/05/2015"/>
    <x v="2"/>
    <n v="5"/>
    <n v="12"/>
    <s v="05-12"/>
    <n v="0"/>
    <n v="1"/>
    <x v="1"/>
    <x v="19"/>
  </r>
  <r>
    <d v="2015-05-13T00:00:00"/>
    <n v="87"/>
    <n v="63.72"/>
    <n v="63.75"/>
    <n v="41.98"/>
    <x v="462"/>
    <s v="07/05/2015"/>
    <x v="2"/>
    <n v="5"/>
    <n v="13"/>
    <s v="05-13"/>
    <n v="0"/>
    <n v="1"/>
    <x v="1"/>
    <x v="19"/>
  </r>
  <r>
    <d v="2015-05-14T00:00:00"/>
    <n v="70"/>
    <n v="59.26"/>
    <n v="59.3"/>
    <n v="39.44"/>
    <x v="463"/>
    <s v="14/05/2015"/>
    <x v="2"/>
    <n v="5"/>
    <n v="14"/>
    <s v="05-14"/>
    <n v="0"/>
    <n v="1"/>
    <x v="1"/>
    <x v="19"/>
  </r>
  <r>
    <d v="2015-05-15T00:00:00"/>
    <n v="94"/>
    <n v="63.26"/>
    <n v="63.42"/>
    <n v="48.76"/>
    <x v="464"/>
    <s v="14/05/2015"/>
    <x v="2"/>
    <n v="5"/>
    <n v="15"/>
    <s v="05-15"/>
    <n v="0"/>
    <n v="1"/>
    <x v="1"/>
    <x v="19"/>
  </r>
  <r>
    <d v="2015-05-16T00:00:00"/>
    <n v="62"/>
    <n v="61.5"/>
    <n v="61.59"/>
    <n v="41.67"/>
    <x v="406"/>
    <s v="14/05/2015"/>
    <x v="2"/>
    <n v="5"/>
    <n v="16"/>
    <s v="05-16"/>
    <n v="0"/>
    <n v="1"/>
    <x v="1"/>
    <x v="19"/>
  </r>
  <r>
    <d v="2015-05-17T00:00:00"/>
    <n v="68"/>
    <n v="60.12"/>
    <n v="60.16"/>
    <n v="39.549999999999997"/>
    <x v="196"/>
    <s v="14/05/2015"/>
    <x v="2"/>
    <n v="5"/>
    <n v="17"/>
    <s v="05-17"/>
    <n v="0"/>
    <n v="1"/>
    <x v="1"/>
    <x v="19"/>
  </r>
  <r>
    <d v="2015-05-18T00:00:00"/>
    <n v="72"/>
    <n v="61.01"/>
    <n v="61.84"/>
    <n v="49.29"/>
    <x v="82"/>
    <s v="14/05/2015"/>
    <x v="2"/>
    <n v="5"/>
    <n v="18"/>
    <s v="05-18"/>
    <n v="0"/>
    <n v="1"/>
    <x v="1"/>
    <x v="20"/>
  </r>
  <r>
    <d v="2015-05-19T00:00:00"/>
    <n v="60"/>
    <n v="59.02"/>
    <n v="59.05"/>
    <n v="37.03"/>
    <x v="465"/>
    <s v="14/05/2015"/>
    <x v="2"/>
    <n v="5"/>
    <n v="19"/>
    <s v="05-19"/>
    <n v="0"/>
    <n v="1"/>
    <x v="1"/>
    <x v="20"/>
  </r>
  <r>
    <d v="2015-05-20T00:00:00"/>
    <n v="104"/>
    <n v="60.53"/>
    <n v="60.93"/>
    <n v="49.5"/>
    <x v="32"/>
    <s v="14/05/2015"/>
    <x v="2"/>
    <n v="5"/>
    <n v="20"/>
    <s v="05-20"/>
    <n v="0"/>
    <n v="1"/>
    <x v="1"/>
    <x v="20"/>
  </r>
  <r>
    <d v="2015-05-21T00:00:00"/>
    <n v="78"/>
    <n v="63.76"/>
    <n v="63.77"/>
    <n v="38.44"/>
    <x v="351"/>
    <s v="21/05/2015"/>
    <x v="2"/>
    <n v="5"/>
    <n v="21"/>
    <s v="05-21"/>
    <n v="0"/>
    <n v="1"/>
    <x v="1"/>
    <x v="20"/>
  </r>
  <r>
    <d v="2015-05-22T00:00:00"/>
    <n v="118"/>
    <n v="65.23"/>
    <n v="65.3"/>
    <n v="46.93"/>
    <x v="466"/>
    <s v="21/05/2015"/>
    <x v="2"/>
    <n v="5"/>
    <n v="22"/>
    <s v="05-22"/>
    <n v="0"/>
    <n v="1"/>
    <x v="1"/>
    <x v="20"/>
  </r>
  <r>
    <d v="2015-05-23T00:00:00"/>
    <n v="74"/>
    <n v="63.35"/>
    <n v="63.4"/>
    <n v="43.96"/>
    <x v="467"/>
    <s v="21/05/2015"/>
    <x v="2"/>
    <n v="5"/>
    <n v="23"/>
    <s v="05-23"/>
    <n v="0"/>
    <n v="1"/>
    <x v="1"/>
    <x v="20"/>
  </r>
  <r>
    <d v="2015-05-24T00:00:00"/>
    <n v="79"/>
    <n v="63.83"/>
    <n v="63.98"/>
    <n v="49.28"/>
    <x v="468"/>
    <s v="21/05/2015"/>
    <x v="2"/>
    <n v="5"/>
    <n v="24"/>
    <s v="05-24"/>
    <n v="0"/>
    <n v="1"/>
    <x v="1"/>
    <x v="20"/>
  </r>
  <r>
    <d v="2015-05-25T00:00:00"/>
    <n v="57"/>
    <n v="60.37"/>
    <n v="60.48"/>
    <n v="44.56"/>
    <x v="288"/>
    <s v="21/05/2015"/>
    <x v="2"/>
    <n v="5"/>
    <n v="25"/>
    <s v="05-25"/>
    <n v="1"/>
    <n v="1"/>
    <x v="1"/>
    <x v="21"/>
  </r>
  <r>
    <d v="2015-05-26T00:00:00"/>
    <n v="81"/>
    <n v="61.77"/>
    <n v="61.78"/>
    <n v="35.590000000000003"/>
    <x v="389"/>
    <s v="21/05/2015"/>
    <x v="2"/>
    <n v="5"/>
    <n v="26"/>
    <s v="05-26"/>
    <n v="0"/>
    <n v="1"/>
    <x v="1"/>
    <x v="21"/>
  </r>
  <r>
    <d v="2015-05-27T00:00:00"/>
    <n v="86"/>
    <n v="60.69"/>
    <n v="60.75"/>
    <n v="42.04"/>
    <x v="469"/>
    <s v="21/05/2015"/>
    <x v="2"/>
    <n v="5"/>
    <n v="27"/>
    <s v="05-27"/>
    <n v="0"/>
    <n v="1"/>
    <x v="1"/>
    <x v="21"/>
  </r>
  <r>
    <d v="2015-05-28T00:00:00"/>
    <n v="76"/>
    <n v="60.86"/>
    <n v="60.94"/>
    <n v="43.27"/>
    <x v="136"/>
    <s v="28/05/2015"/>
    <x v="2"/>
    <n v="5"/>
    <n v="28"/>
    <s v="05-28"/>
    <n v="0"/>
    <n v="1"/>
    <x v="1"/>
    <x v="21"/>
  </r>
  <r>
    <d v="2015-05-29T00:00:00"/>
    <n v="79"/>
    <n v="61.5"/>
    <n v="61.6"/>
    <n v="44.98"/>
    <x v="263"/>
    <s v="28/05/2015"/>
    <x v="2"/>
    <n v="5"/>
    <n v="29"/>
    <s v="05-29"/>
    <n v="0"/>
    <n v="1"/>
    <x v="1"/>
    <x v="21"/>
  </r>
  <r>
    <d v="2015-05-30T00:00:00"/>
    <n v="70"/>
    <n v="60.2"/>
    <n v="60.22"/>
    <n v="36.44"/>
    <x v="470"/>
    <s v="28/05/2015"/>
    <x v="2"/>
    <n v="5"/>
    <n v="30"/>
    <s v="05-30"/>
    <n v="0"/>
    <n v="1"/>
    <x v="1"/>
    <x v="21"/>
  </r>
  <r>
    <d v="2015-05-31T00:00:00"/>
    <n v="71"/>
    <n v="60.42"/>
    <n v="60.49"/>
    <n v="42.51"/>
    <x v="277"/>
    <s v="28/05/2015"/>
    <x v="2"/>
    <n v="5"/>
    <n v="31"/>
    <s v="05-31"/>
    <n v="0"/>
    <n v="1"/>
    <x v="1"/>
    <x v="21"/>
  </r>
  <r>
    <d v="2015-06-01T00:00:00"/>
    <n v="74"/>
    <n v="60.05"/>
    <n v="60.07"/>
    <n v="37.049999999999997"/>
    <x v="57"/>
    <s v="28/05/2015"/>
    <x v="2"/>
    <n v="6"/>
    <n v="1"/>
    <s v="06-01"/>
    <n v="0"/>
    <n v="1"/>
    <x v="1"/>
    <x v="22"/>
  </r>
  <r>
    <d v="2015-06-02T00:00:00"/>
    <n v="74"/>
    <n v="60.94"/>
    <n v="60.96"/>
    <n v="37.83"/>
    <x v="90"/>
    <s v="28/05/2015"/>
    <x v="2"/>
    <n v="6"/>
    <n v="2"/>
    <s v="06-02"/>
    <n v="0"/>
    <n v="1"/>
    <x v="1"/>
    <x v="22"/>
  </r>
  <r>
    <d v="2015-06-03T00:00:00"/>
    <n v="77"/>
    <n v="60.88"/>
    <n v="60.89"/>
    <n v="35.450000000000003"/>
    <x v="304"/>
    <s v="28/05/2015"/>
    <x v="2"/>
    <n v="6"/>
    <n v="3"/>
    <s v="06-03"/>
    <n v="0"/>
    <n v="1"/>
    <x v="1"/>
    <x v="22"/>
  </r>
  <r>
    <d v="2015-06-11T00:00:00"/>
    <n v="71"/>
    <n v="61.05"/>
    <n v="61.13"/>
    <n v="43.8"/>
    <x v="155"/>
    <s v="11/06/2015"/>
    <x v="2"/>
    <n v="6"/>
    <n v="11"/>
    <s v="06-11"/>
    <n v="0"/>
    <n v="1"/>
    <x v="1"/>
    <x v="23"/>
  </r>
  <r>
    <d v="2015-06-12T00:00:00"/>
    <n v="74"/>
    <n v="60.39"/>
    <n v="60.44"/>
    <n v="41.15"/>
    <x v="190"/>
    <s v="11/06/2015"/>
    <x v="2"/>
    <n v="6"/>
    <n v="12"/>
    <s v="06-12"/>
    <n v="0"/>
    <n v="1"/>
    <x v="1"/>
    <x v="23"/>
  </r>
  <r>
    <d v="2015-06-13T00:00:00"/>
    <n v="66"/>
    <n v="60.26"/>
    <n v="60.42"/>
    <n v="43.99"/>
    <x v="138"/>
    <s v="11/06/2015"/>
    <x v="2"/>
    <n v="6"/>
    <n v="13"/>
    <s v="06-13"/>
    <n v="0"/>
    <n v="1"/>
    <x v="1"/>
    <x v="23"/>
  </r>
  <r>
    <d v="2015-06-14T00:00:00"/>
    <n v="81"/>
    <n v="62.36"/>
    <n v="62.41"/>
    <n v="40.68"/>
    <x v="278"/>
    <s v="11/06/2015"/>
    <x v="2"/>
    <n v="6"/>
    <n v="14"/>
    <s v="06-14"/>
    <n v="0"/>
    <n v="1"/>
    <x v="1"/>
    <x v="23"/>
  </r>
  <r>
    <d v="2015-06-15T00:00:00"/>
    <n v="70"/>
    <n v="62.17"/>
    <n v="62.42"/>
    <n v="49.85"/>
    <x v="16"/>
    <s v="11/06/2015"/>
    <x v="2"/>
    <n v="6"/>
    <n v="15"/>
    <s v="06-15"/>
    <n v="0"/>
    <n v="1"/>
    <x v="1"/>
    <x v="24"/>
  </r>
  <r>
    <d v="2015-06-16T00:00:00"/>
    <n v="66"/>
    <n v="59.96"/>
    <n v="60.3"/>
    <n v="49.02"/>
    <x v="224"/>
    <s v="11/06/2015"/>
    <x v="2"/>
    <n v="6"/>
    <n v="16"/>
    <s v="06-16"/>
    <n v="0"/>
    <n v="1"/>
    <x v="1"/>
    <x v="24"/>
  </r>
  <r>
    <d v="2015-06-17T00:00:00"/>
    <n v="91"/>
    <n v="61.45"/>
    <n v="61.5"/>
    <n v="42.06"/>
    <x v="471"/>
    <s v="11/06/2015"/>
    <x v="2"/>
    <n v="6"/>
    <n v="17"/>
    <s v="06-17"/>
    <n v="0"/>
    <n v="1"/>
    <x v="1"/>
    <x v="24"/>
  </r>
  <r>
    <d v="2015-06-18T00:00:00"/>
    <n v="74"/>
    <n v="60.27"/>
    <n v="60.29"/>
    <n v="37.97"/>
    <x v="472"/>
    <s v="18/06/2015"/>
    <x v="2"/>
    <n v="6"/>
    <n v="18"/>
    <s v="06-18"/>
    <n v="0"/>
    <n v="1"/>
    <x v="1"/>
    <x v="24"/>
  </r>
  <r>
    <d v="2015-06-19T00:00:00"/>
    <n v="85"/>
    <n v="61.87"/>
    <n v="61.93"/>
    <n v="42.74"/>
    <x v="183"/>
    <s v="18/06/2015"/>
    <x v="2"/>
    <n v="6"/>
    <n v="19"/>
    <s v="06-19"/>
    <n v="0"/>
    <n v="1"/>
    <x v="1"/>
    <x v="24"/>
  </r>
  <r>
    <d v="2015-06-20T00:00:00"/>
    <n v="75"/>
    <n v="60.54"/>
    <n v="60.67"/>
    <n v="44.65"/>
    <x v="46"/>
    <s v="18/06/2015"/>
    <x v="2"/>
    <n v="6"/>
    <n v="20"/>
    <s v="06-20"/>
    <n v="0"/>
    <n v="1"/>
    <x v="1"/>
    <x v="24"/>
  </r>
  <r>
    <d v="2015-06-21T00:00:00"/>
    <n v="84"/>
    <n v="62.05"/>
    <n v="62.06"/>
    <n v="35.47"/>
    <x v="248"/>
    <s v="18/06/2015"/>
    <x v="2"/>
    <n v="6"/>
    <n v="21"/>
    <s v="06-21"/>
    <n v="0"/>
    <n v="1"/>
    <x v="1"/>
    <x v="24"/>
  </r>
  <r>
    <d v="2015-06-22T00:00:00"/>
    <n v="74"/>
    <n v="61.71"/>
    <n v="61.73"/>
    <n v="34.67"/>
    <x v="473"/>
    <s v="18/06/2015"/>
    <x v="2"/>
    <n v="6"/>
    <n v="22"/>
    <s v="06-22"/>
    <n v="0"/>
    <n v="1"/>
    <x v="1"/>
    <x v="25"/>
  </r>
  <r>
    <d v="2015-06-23T00:00:00"/>
    <n v="76"/>
    <n v="60.75"/>
    <n v="60.82"/>
    <n v="43.13"/>
    <x v="2"/>
    <s v="18/06/2015"/>
    <x v="2"/>
    <n v="6"/>
    <n v="23"/>
    <s v="06-23"/>
    <n v="0"/>
    <n v="1"/>
    <x v="1"/>
    <x v="25"/>
  </r>
  <r>
    <d v="2015-06-24T00:00:00"/>
    <n v="71"/>
    <n v="61.91"/>
    <n v="62.05"/>
    <n v="46.05"/>
    <x v="189"/>
    <s v="18/06/2015"/>
    <x v="2"/>
    <n v="6"/>
    <n v="24"/>
    <s v="06-24"/>
    <n v="0"/>
    <n v="1"/>
    <x v="1"/>
    <x v="25"/>
  </r>
  <r>
    <d v="2015-06-25T00:00:00"/>
    <n v="74"/>
    <n v="60.77"/>
    <n v="60.8"/>
    <n v="39.19"/>
    <x v="186"/>
    <s v="25/06/2015"/>
    <x v="2"/>
    <n v="6"/>
    <n v="25"/>
    <s v="06-25"/>
    <n v="0"/>
    <n v="1"/>
    <x v="1"/>
    <x v="25"/>
  </r>
  <r>
    <d v="2015-06-26T00:00:00"/>
    <n v="88"/>
    <n v="61.58"/>
    <n v="61.59"/>
    <n v="36.049999999999997"/>
    <x v="406"/>
    <s v="25/06/2015"/>
    <x v="2"/>
    <n v="6"/>
    <n v="26"/>
    <s v="06-26"/>
    <n v="0"/>
    <n v="1"/>
    <x v="1"/>
    <x v="25"/>
  </r>
  <r>
    <d v="2015-06-27T00:00:00"/>
    <n v="69"/>
    <n v="61.27"/>
    <n v="61.32"/>
    <n v="36.4"/>
    <x v="204"/>
    <s v="25/06/2015"/>
    <x v="2"/>
    <n v="6"/>
    <n v="27"/>
    <s v="06-27"/>
    <n v="0"/>
    <n v="1"/>
    <x v="1"/>
    <x v="25"/>
  </r>
  <r>
    <d v="2015-06-28T00:00:00"/>
    <n v="79"/>
    <n v="62.06"/>
    <n v="62.08"/>
    <n v="38.51"/>
    <x v="228"/>
    <s v="25/06/2015"/>
    <x v="2"/>
    <n v="6"/>
    <n v="28"/>
    <s v="06-28"/>
    <n v="0"/>
    <n v="1"/>
    <x v="1"/>
    <x v="25"/>
  </r>
  <r>
    <d v="2015-06-29T00:00:00"/>
    <n v="71"/>
    <n v="60.17"/>
    <n v="60.43"/>
    <n v="48.14"/>
    <x v="294"/>
    <s v="25/06/2015"/>
    <x v="2"/>
    <n v="6"/>
    <n v="29"/>
    <s v="06-29"/>
    <n v="0"/>
    <n v="1"/>
    <x v="1"/>
    <x v="26"/>
  </r>
  <r>
    <d v="2015-06-30T00:00:00"/>
    <n v="72"/>
    <n v="60.48"/>
    <n v="60.49"/>
    <n v="32.049999999999997"/>
    <x v="277"/>
    <s v="25/06/2015"/>
    <x v="2"/>
    <n v="6"/>
    <n v="30"/>
    <s v="06-30"/>
    <n v="0"/>
    <n v="1"/>
    <x v="1"/>
    <x v="26"/>
  </r>
  <r>
    <d v="2015-07-01T00:00:00"/>
    <n v="65"/>
    <n v="60.33"/>
    <n v="60.55"/>
    <n v="47.58"/>
    <x v="56"/>
    <s v="25/06/2015"/>
    <x v="2"/>
    <n v="7"/>
    <n v="1"/>
    <s v="07-01"/>
    <n v="0"/>
    <n v="1"/>
    <x v="1"/>
    <x v="26"/>
  </r>
  <r>
    <d v="2015-07-02T00:00:00"/>
    <n v="70"/>
    <n v="60.67"/>
    <n v="60.82"/>
    <n v="45.97"/>
    <x v="2"/>
    <s v="02/07/2015"/>
    <x v="2"/>
    <n v="7"/>
    <n v="2"/>
    <s v="07-02"/>
    <n v="0"/>
    <n v="1"/>
    <x v="1"/>
    <x v="26"/>
  </r>
  <r>
    <d v="2015-07-03T00:00:00"/>
    <n v="87"/>
    <n v="61.18"/>
    <n v="61.3"/>
    <n v="45.66"/>
    <x v="174"/>
    <s v="02/07/2015"/>
    <x v="2"/>
    <n v="7"/>
    <n v="3"/>
    <s v="07-03"/>
    <n v="0"/>
    <n v="1"/>
    <x v="1"/>
    <x v="26"/>
  </r>
  <r>
    <d v="2015-07-04T00:00:00"/>
    <n v="69"/>
    <n v="60.96"/>
    <n v="61.06"/>
    <n v="44.67"/>
    <x v="282"/>
    <s v="02/07/2015"/>
    <x v="2"/>
    <n v="7"/>
    <n v="4"/>
    <s v="07-04"/>
    <n v="0"/>
    <n v="1"/>
    <x v="1"/>
    <x v="26"/>
  </r>
  <r>
    <d v="2015-07-05T00:00:00"/>
    <n v="73"/>
    <n v="60.87"/>
    <n v="60.88"/>
    <n v="33.880000000000003"/>
    <x v="140"/>
    <s v="02/07/2015"/>
    <x v="2"/>
    <n v="7"/>
    <n v="5"/>
    <s v="07-05"/>
    <n v="0"/>
    <n v="1"/>
    <x v="1"/>
    <x v="26"/>
  </r>
  <r>
    <d v="2015-07-06T00:00:00"/>
    <n v="74"/>
    <n v="60.65"/>
    <n v="60.71"/>
    <n v="41.85"/>
    <x v="451"/>
    <s v="02/07/2015"/>
    <x v="2"/>
    <n v="7"/>
    <n v="6"/>
    <s v="07-06"/>
    <n v="0"/>
    <n v="1"/>
    <x v="1"/>
    <x v="27"/>
  </r>
  <r>
    <d v="2015-07-07T00:00:00"/>
    <n v="84"/>
    <n v="61.43"/>
    <n v="61.53"/>
    <n v="44.76"/>
    <x v="200"/>
    <s v="02/07/2015"/>
    <x v="2"/>
    <n v="7"/>
    <n v="7"/>
    <s v="07-07"/>
    <n v="0"/>
    <n v="1"/>
    <x v="1"/>
    <x v="27"/>
  </r>
  <r>
    <d v="2015-07-08T00:00:00"/>
    <n v="67"/>
    <n v="60.81"/>
    <n v="61.25"/>
    <n v="51.11"/>
    <x v="101"/>
    <s v="02/07/2015"/>
    <x v="2"/>
    <n v="7"/>
    <n v="8"/>
    <s v="07-08"/>
    <n v="0"/>
    <n v="1"/>
    <x v="1"/>
    <x v="27"/>
  </r>
  <r>
    <d v="2015-07-09T00:00:00"/>
    <n v="83"/>
    <n v="59.83"/>
    <n v="60.02"/>
    <n v="46.44"/>
    <x v="70"/>
    <s v="09/07/2015"/>
    <x v="2"/>
    <n v="7"/>
    <n v="9"/>
    <s v="07-09"/>
    <n v="0"/>
    <n v="1"/>
    <x v="1"/>
    <x v="27"/>
  </r>
  <r>
    <d v="2015-07-10T00:00:00"/>
    <n v="87"/>
    <n v="60.84"/>
    <n v="61.03"/>
    <n v="46.93"/>
    <x v="133"/>
    <s v="09/07/2015"/>
    <x v="2"/>
    <n v="7"/>
    <n v="10"/>
    <s v="07-10"/>
    <n v="0"/>
    <n v="1"/>
    <x v="1"/>
    <x v="27"/>
  </r>
  <r>
    <d v="2015-07-11T00:00:00"/>
    <n v="76"/>
    <n v="61.91"/>
    <n v="61.93"/>
    <n v="38.68"/>
    <x v="183"/>
    <s v="09/07/2015"/>
    <x v="2"/>
    <n v="7"/>
    <n v="11"/>
    <s v="07-11"/>
    <n v="0"/>
    <n v="1"/>
    <x v="1"/>
    <x v="27"/>
  </r>
  <r>
    <d v="2015-07-12T00:00:00"/>
    <n v="68"/>
    <n v="61.28"/>
    <n v="61.34"/>
    <n v="42.94"/>
    <x v="146"/>
    <s v="09/07/2015"/>
    <x v="2"/>
    <n v="7"/>
    <n v="12"/>
    <s v="07-12"/>
    <n v="0"/>
    <n v="1"/>
    <x v="1"/>
    <x v="27"/>
  </r>
  <r>
    <d v="2015-07-13T00:00:00"/>
    <n v="87"/>
    <n v="63.78"/>
    <n v="64.53"/>
    <n v="52.75"/>
    <x v="474"/>
    <s v="09/07/2015"/>
    <x v="2"/>
    <n v="7"/>
    <n v="13"/>
    <s v="07-13"/>
    <n v="0"/>
    <n v="1"/>
    <x v="1"/>
    <x v="28"/>
  </r>
  <r>
    <d v="2015-07-14T00:00:00"/>
    <n v="45"/>
    <n v="59.39"/>
    <n v="60.19"/>
    <n v="52.45"/>
    <x v="475"/>
    <s v="09/07/2015"/>
    <x v="2"/>
    <n v="7"/>
    <n v="14"/>
    <s v="07-14"/>
    <n v="1"/>
    <n v="1"/>
    <x v="1"/>
    <x v="28"/>
  </r>
  <r>
    <d v="2015-07-15T00:00:00"/>
    <n v="79"/>
    <n v="61.02"/>
    <n v="61.51"/>
    <n v="50.84"/>
    <x v="23"/>
    <s v="09/07/2015"/>
    <x v="2"/>
    <n v="7"/>
    <n v="15"/>
    <s v="07-15"/>
    <n v="0"/>
    <n v="1"/>
    <x v="1"/>
    <x v="28"/>
  </r>
  <r>
    <d v="2015-07-16T00:00:00"/>
    <n v="79"/>
    <n v="61.03"/>
    <n v="61.72"/>
    <n v="53.36"/>
    <x v="252"/>
    <s v="16/07/2015"/>
    <x v="2"/>
    <n v="7"/>
    <n v="16"/>
    <s v="07-16"/>
    <n v="0"/>
    <n v="1"/>
    <x v="1"/>
    <x v="28"/>
  </r>
  <r>
    <d v="2015-07-17T00:00:00"/>
    <n v="111"/>
    <n v="61.64"/>
    <n v="61.85"/>
    <n v="48.51"/>
    <x v="161"/>
    <s v="16/07/2015"/>
    <x v="2"/>
    <n v="7"/>
    <n v="17"/>
    <s v="07-17"/>
    <n v="0"/>
    <n v="1"/>
    <x v="1"/>
    <x v="28"/>
  </r>
  <r>
    <d v="2015-07-18T00:00:00"/>
    <n v="63"/>
    <n v="61.73"/>
    <n v="62.46"/>
    <n v="54.13"/>
    <x v="370"/>
    <s v="16/07/2015"/>
    <x v="2"/>
    <n v="7"/>
    <n v="18"/>
    <s v="07-18"/>
    <n v="0"/>
    <n v="1"/>
    <x v="1"/>
    <x v="28"/>
  </r>
  <r>
    <d v="2015-07-19T00:00:00"/>
    <n v="79"/>
    <n v="61.51"/>
    <n v="61.56"/>
    <n v="42.19"/>
    <x v="144"/>
    <s v="16/07/2015"/>
    <x v="2"/>
    <n v="7"/>
    <n v="19"/>
    <s v="07-19"/>
    <n v="0"/>
    <n v="1"/>
    <x v="1"/>
    <x v="28"/>
  </r>
  <r>
    <d v="2015-07-20T00:00:00"/>
    <n v="77"/>
    <n v="61.67"/>
    <n v="61.76"/>
    <n v="44.63"/>
    <x v="29"/>
    <s v="16/07/2015"/>
    <x v="2"/>
    <n v="7"/>
    <n v="20"/>
    <s v="07-20"/>
    <n v="0"/>
    <n v="1"/>
    <x v="1"/>
    <x v="29"/>
  </r>
  <r>
    <d v="2015-07-21T00:00:00"/>
    <n v="73"/>
    <n v="61.33"/>
    <n v="61.67"/>
    <n v="50.46"/>
    <x v="322"/>
    <s v="16/07/2015"/>
    <x v="2"/>
    <n v="7"/>
    <n v="21"/>
    <s v="07-21"/>
    <n v="0"/>
    <n v="1"/>
    <x v="1"/>
    <x v="29"/>
  </r>
  <r>
    <d v="2015-07-22T00:00:00"/>
    <n v="94"/>
    <n v="64.12"/>
    <n v="64.489999999999995"/>
    <n v="44.61"/>
    <x v="476"/>
    <s v="16/07/2015"/>
    <x v="2"/>
    <n v="7"/>
    <n v="22"/>
    <s v="07-22"/>
    <n v="0"/>
    <n v="1"/>
    <x v="1"/>
    <x v="29"/>
  </r>
  <r>
    <d v="2015-07-23T00:00:00"/>
    <n v="71"/>
    <n v="60.44"/>
    <n v="60.67"/>
    <n v="47.72"/>
    <x v="46"/>
    <s v="23/07/2015"/>
    <x v="2"/>
    <n v="7"/>
    <n v="23"/>
    <s v="07-23"/>
    <n v="0"/>
    <n v="1"/>
    <x v="1"/>
    <x v="29"/>
  </r>
  <r>
    <d v="2015-07-24T00:00:00"/>
    <n v="69"/>
    <n v="61.01"/>
    <n v="61.6"/>
    <n v="52.66"/>
    <x v="263"/>
    <s v="23/07/2015"/>
    <x v="2"/>
    <n v="7"/>
    <n v="24"/>
    <s v="07-24"/>
    <n v="0"/>
    <n v="1"/>
    <x v="1"/>
    <x v="29"/>
  </r>
  <r>
    <d v="2015-07-25T00:00:00"/>
    <n v="71"/>
    <n v="60.33"/>
    <n v="62.04"/>
    <n v="53.27"/>
    <x v="63"/>
    <s v="23/07/2015"/>
    <x v="2"/>
    <n v="7"/>
    <n v="25"/>
    <s v="07-25"/>
    <n v="0"/>
    <n v="1"/>
    <x v="1"/>
    <x v="29"/>
  </r>
  <r>
    <d v="2015-07-26T00:00:00"/>
    <n v="73"/>
    <n v="60.86"/>
    <n v="61.14"/>
    <n v="49.12"/>
    <x v="170"/>
    <s v="23/07/2015"/>
    <x v="2"/>
    <n v="7"/>
    <n v="26"/>
    <s v="07-26"/>
    <n v="0"/>
    <n v="1"/>
    <x v="1"/>
    <x v="29"/>
  </r>
  <r>
    <d v="2015-07-27T00:00:00"/>
    <n v="83"/>
    <n v="62.66"/>
    <n v="63.18"/>
    <n v="48.67"/>
    <x v="380"/>
    <s v="23/07/2015"/>
    <x v="2"/>
    <n v="7"/>
    <n v="27"/>
    <s v="07-27"/>
    <n v="0"/>
    <n v="1"/>
    <x v="1"/>
    <x v="30"/>
  </r>
  <r>
    <d v="2015-07-28T00:00:00"/>
    <n v="75"/>
    <n v="62.35"/>
    <n v="62.41"/>
    <n v="43.98"/>
    <x v="278"/>
    <s v="23/07/2015"/>
    <x v="2"/>
    <n v="7"/>
    <n v="28"/>
    <s v="07-28"/>
    <n v="0"/>
    <n v="1"/>
    <x v="1"/>
    <x v="30"/>
  </r>
  <r>
    <d v="2015-07-29T00:00:00"/>
    <n v="77"/>
    <n v="60.91"/>
    <n v="62"/>
    <n v="51.7"/>
    <x v="36"/>
    <s v="23/07/2015"/>
    <x v="2"/>
    <n v="7"/>
    <n v="29"/>
    <s v="07-29"/>
    <n v="0"/>
    <n v="1"/>
    <x v="1"/>
    <x v="30"/>
  </r>
  <r>
    <d v="2015-07-30T00:00:00"/>
    <n v="72"/>
    <n v="62.44"/>
    <n v="62.62"/>
    <n v="48.78"/>
    <x v="317"/>
    <s v="30/07/2015"/>
    <x v="2"/>
    <n v="7"/>
    <n v="30"/>
    <s v="07-30"/>
    <n v="0"/>
    <n v="1"/>
    <x v="1"/>
    <x v="30"/>
  </r>
  <r>
    <d v="2015-07-31T00:00:00"/>
    <n v="77"/>
    <n v="61.32"/>
    <n v="61.35"/>
    <n v="40.409999999999997"/>
    <x v="160"/>
    <s v="30/07/2015"/>
    <x v="2"/>
    <n v="7"/>
    <n v="31"/>
    <s v="07-31"/>
    <n v="0"/>
    <n v="1"/>
    <x v="1"/>
    <x v="30"/>
  </r>
  <r>
    <d v="2015-08-01T00:00:00"/>
    <n v="78"/>
    <n v="64.290000000000006"/>
    <n v="64.75"/>
    <n v="45.24"/>
    <x v="477"/>
    <s v="30/07/2015"/>
    <x v="2"/>
    <n v="8"/>
    <n v="1"/>
    <s v="08-01"/>
    <n v="0"/>
    <n v="1"/>
    <x v="1"/>
    <x v="30"/>
  </r>
  <r>
    <d v="2015-08-02T00:00:00"/>
    <n v="83"/>
    <n v="63.11"/>
    <n v="63.24"/>
    <n v="48.01"/>
    <x v="110"/>
    <s v="30/07/2015"/>
    <x v="2"/>
    <n v="8"/>
    <n v="2"/>
    <s v="08-02"/>
    <n v="0"/>
    <n v="1"/>
    <x v="1"/>
    <x v="30"/>
  </r>
  <r>
    <d v="2015-08-03T00:00:00"/>
    <n v="71"/>
    <n v="62.65"/>
    <n v="62.66"/>
    <n v="32.71"/>
    <x v="119"/>
    <s v="30/07/2015"/>
    <x v="2"/>
    <n v="8"/>
    <n v="3"/>
    <s v="08-03"/>
    <n v="0"/>
    <n v="1"/>
    <x v="1"/>
    <x v="31"/>
  </r>
  <r>
    <d v="2015-08-04T00:00:00"/>
    <n v="56"/>
    <n v="60.67"/>
    <n v="60.7"/>
    <n v="39.450000000000003"/>
    <x v="214"/>
    <s v="30/07/2015"/>
    <x v="2"/>
    <n v="8"/>
    <n v="4"/>
    <s v="08-04"/>
    <n v="1"/>
    <n v="1"/>
    <x v="1"/>
    <x v="31"/>
  </r>
  <r>
    <d v="2015-08-05T00:00:00"/>
    <n v="76"/>
    <n v="62.28"/>
    <n v="62.44"/>
    <n v="46.94"/>
    <x v="150"/>
    <s v="30/07/2015"/>
    <x v="2"/>
    <n v="8"/>
    <n v="5"/>
    <s v="08-05"/>
    <n v="0"/>
    <n v="1"/>
    <x v="1"/>
    <x v="31"/>
  </r>
  <r>
    <d v="2015-08-06T00:00:00"/>
    <n v="60"/>
    <n v="61.26"/>
    <n v="61.3"/>
    <n v="40.950000000000003"/>
    <x v="174"/>
    <s v="06/08/2015"/>
    <x v="2"/>
    <n v="8"/>
    <n v="6"/>
    <s v="08-06"/>
    <n v="1"/>
    <n v="1"/>
    <x v="1"/>
    <x v="31"/>
  </r>
  <r>
    <d v="2015-08-07T00:00:00"/>
    <n v="71"/>
    <n v="62.3"/>
    <n v="62.44"/>
    <n v="47.61"/>
    <x v="150"/>
    <s v="06/08/2015"/>
    <x v="2"/>
    <n v="8"/>
    <n v="7"/>
    <s v="08-07"/>
    <n v="0"/>
    <n v="1"/>
    <x v="1"/>
    <x v="31"/>
  </r>
  <r>
    <d v="2015-08-08T00:00:00"/>
    <n v="70"/>
    <n v="62.35"/>
    <n v="62.41"/>
    <n v="42.47"/>
    <x v="278"/>
    <s v="06/08/2015"/>
    <x v="2"/>
    <n v="8"/>
    <n v="8"/>
    <s v="08-08"/>
    <n v="0"/>
    <n v="1"/>
    <x v="1"/>
    <x v="31"/>
  </r>
  <r>
    <d v="2015-08-09T00:00:00"/>
    <n v="84"/>
    <n v="61.89"/>
    <n v="61.94"/>
    <n v="43.23"/>
    <x v="173"/>
    <s v="06/08/2015"/>
    <x v="2"/>
    <n v="8"/>
    <n v="9"/>
    <s v="08-09"/>
    <n v="0"/>
    <n v="1"/>
    <x v="1"/>
    <x v="31"/>
  </r>
  <r>
    <d v="2015-08-10T00:00:00"/>
    <n v="66"/>
    <n v="61.98"/>
    <n v="62.07"/>
    <n v="45.55"/>
    <x v="120"/>
    <s v="06/08/2015"/>
    <x v="2"/>
    <n v="8"/>
    <n v="10"/>
    <s v="08-10"/>
    <n v="0"/>
    <n v="1"/>
    <x v="1"/>
    <x v="32"/>
  </r>
  <r>
    <d v="2015-08-11T00:00:00"/>
    <n v="70"/>
    <n v="60.36"/>
    <n v="60.54"/>
    <n v="46.55"/>
    <x v="100"/>
    <s v="06/08/2015"/>
    <x v="2"/>
    <n v="8"/>
    <n v="11"/>
    <s v="08-11"/>
    <n v="0"/>
    <n v="1"/>
    <x v="1"/>
    <x v="32"/>
  </r>
  <r>
    <d v="2015-08-12T00:00:00"/>
    <n v="71"/>
    <n v="62.09"/>
    <n v="63.08"/>
    <n v="49.24"/>
    <x v="478"/>
    <s v="06/08/2015"/>
    <x v="2"/>
    <n v="8"/>
    <n v="12"/>
    <s v="08-12"/>
    <n v="0"/>
    <n v="1"/>
    <x v="1"/>
    <x v="32"/>
  </r>
  <r>
    <d v="2015-08-13T00:00:00"/>
    <n v="56"/>
    <n v="59.78"/>
    <n v="59.78"/>
    <n v="0"/>
    <x v="231"/>
    <s v="13/08/2015"/>
    <x v="2"/>
    <n v="8"/>
    <n v="13"/>
    <s v="08-13"/>
    <n v="1"/>
    <n v="1"/>
    <x v="1"/>
    <x v="32"/>
  </r>
  <r>
    <d v="2015-08-14T00:00:00"/>
    <n v="76"/>
    <n v="62.53"/>
    <n v="62.57"/>
    <n v="42.24"/>
    <x v="479"/>
    <s v="13/08/2015"/>
    <x v="2"/>
    <n v="8"/>
    <n v="14"/>
    <s v="08-14"/>
    <n v="0"/>
    <n v="1"/>
    <x v="1"/>
    <x v="32"/>
  </r>
  <r>
    <d v="2015-08-15T00:00:00"/>
    <n v="68"/>
    <n v="60.3"/>
    <n v="60.38"/>
    <n v="42.66"/>
    <x v="33"/>
    <s v="13/08/2015"/>
    <x v="2"/>
    <n v="8"/>
    <n v="15"/>
    <s v="08-15"/>
    <n v="0"/>
    <n v="1"/>
    <x v="1"/>
    <x v="32"/>
  </r>
  <r>
    <d v="2015-08-16T00:00:00"/>
    <n v="78"/>
    <n v="61.91"/>
    <n v="61.95"/>
    <n v="41.39"/>
    <x v="480"/>
    <s v="13/08/2015"/>
    <x v="2"/>
    <n v="8"/>
    <n v="16"/>
    <s v="08-16"/>
    <n v="0"/>
    <n v="1"/>
    <x v="1"/>
    <x v="32"/>
  </r>
  <r>
    <d v="2015-08-17T00:00:00"/>
    <n v="81"/>
    <n v="63.64"/>
    <n v="63.65"/>
    <n v="34.1"/>
    <x v="151"/>
    <s v="13/08/2015"/>
    <x v="2"/>
    <n v="8"/>
    <n v="17"/>
    <s v="08-17"/>
    <n v="0"/>
    <n v="1"/>
    <x v="1"/>
    <x v="33"/>
  </r>
  <r>
    <d v="2015-08-18T00:00:00"/>
    <n v="56"/>
    <n v="59.7"/>
    <n v="59.96"/>
    <n v="44.7"/>
    <x v="481"/>
    <s v="13/08/2015"/>
    <x v="2"/>
    <n v="8"/>
    <n v="18"/>
    <s v="08-18"/>
    <n v="1"/>
    <n v="1"/>
    <x v="1"/>
    <x v="33"/>
  </r>
  <r>
    <d v="2015-08-19T00:00:00"/>
    <n v="82"/>
    <n v="63.91"/>
    <n v="63.97"/>
    <n v="42.83"/>
    <x v="309"/>
    <s v="13/08/2015"/>
    <x v="2"/>
    <n v="8"/>
    <n v="19"/>
    <s v="08-19"/>
    <n v="0"/>
    <n v="1"/>
    <x v="1"/>
    <x v="33"/>
  </r>
  <r>
    <d v="2015-08-20T00:00:00"/>
    <n v="65"/>
    <n v="59.97"/>
    <n v="60.32"/>
    <n v="49.31"/>
    <x v="55"/>
    <s v="20/08/2015"/>
    <x v="2"/>
    <n v="8"/>
    <n v="20"/>
    <s v="08-20"/>
    <n v="0"/>
    <n v="1"/>
    <x v="1"/>
    <x v="33"/>
  </r>
  <r>
    <d v="2015-08-21T00:00:00"/>
    <n v="65"/>
    <n v="61.52"/>
    <n v="61.52"/>
    <n v="33.04"/>
    <x v="315"/>
    <s v="20/08/2015"/>
    <x v="2"/>
    <n v="8"/>
    <n v="21"/>
    <s v="08-21"/>
    <n v="0"/>
    <n v="1"/>
    <x v="1"/>
    <x v="33"/>
  </r>
  <r>
    <d v="2015-08-22T00:00:00"/>
    <n v="70"/>
    <n v="61.49"/>
    <n v="61.87"/>
    <n v="49.62"/>
    <x v="195"/>
    <s v="20/08/2015"/>
    <x v="2"/>
    <n v="8"/>
    <n v="22"/>
    <s v="08-22"/>
    <n v="0"/>
    <n v="1"/>
    <x v="1"/>
    <x v="33"/>
  </r>
  <r>
    <d v="2015-08-23T00:00:00"/>
    <n v="65"/>
    <n v="60.73"/>
    <n v="60.81"/>
    <n v="43.33"/>
    <x v="109"/>
    <s v="20/08/2015"/>
    <x v="2"/>
    <n v="8"/>
    <n v="23"/>
    <s v="08-23"/>
    <n v="0"/>
    <n v="1"/>
    <x v="1"/>
    <x v="33"/>
  </r>
  <r>
    <d v="2015-08-24T00:00:00"/>
    <n v="64"/>
    <n v="60.22"/>
    <n v="60.52"/>
    <n v="47.61"/>
    <x v="106"/>
    <s v="20/08/2015"/>
    <x v="2"/>
    <n v="8"/>
    <n v="24"/>
    <s v="08-24"/>
    <n v="0"/>
    <n v="1"/>
    <x v="1"/>
    <x v="34"/>
  </r>
  <r>
    <d v="2015-08-25T00:00:00"/>
    <n v="59"/>
    <n v="62.51"/>
    <n v="62.89"/>
    <n v="52.11"/>
    <x v="482"/>
    <s v="20/08/2015"/>
    <x v="2"/>
    <n v="8"/>
    <n v="25"/>
    <s v="08-25"/>
    <n v="1"/>
    <n v="1"/>
    <x v="1"/>
    <x v="34"/>
  </r>
  <r>
    <d v="2015-08-26T00:00:00"/>
    <n v="82"/>
    <n v="61.04"/>
    <n v="61.57"/>
    <n v="47.53"/>
    <x v="397"/>
    <s v="20/08/2015"/>
    <x v="2"/>
    <n v="8"/>
    <n v="26"/>
    <s v="08-26"/>
    <n v="0"/>
    <n v="1"/>
    <x v="1"/>
    <x v="34"/>
  </r>
  <r>
    <d v="2015-08-27T00:00:00"/>
    <n v="61"/>
    <n v="60.24"/>
    <n v="60.44"/>
    <n v="47.01"/>
    <x v="190"/>
    <s v="27/08/2015"/>
    <x v="2"/>
    <n v="8"/>
    <n v="27"/>
    <s v="08-27"/>
    <n v="0"/>
    <n v="1"/>
    <x v="1"/>
    <x v="34"/>
  </r>
  <r>
    <d v="2015-08-28T00:00:00"/>
    <n v="62"/>
    <n v="59.58"/>
    <n v="59.91"/>
    <n v="47.03"/>
    <x v="238"/>
    <s v="27/08/2015"/>
    <x v="2"/>
    <n v="8"/>
    <n v="28"/>
    <s v="08-28"/>
    <n v="0"/>
    <n v="1"/>
    <x v="1"/>
    <x v="34"/>
  </r>
  <r>
    <d v="2015-08-29T00:00:00"/>
    <n v="80"/>
    <n v="61.84"/>
    <n v="61.85"/>
    <n v="35.04"/>
    <x v="161"/>
    <s v="27/08/2015"/>
    <x v="2"/>
    <n v="8"/>
    <n v="29"/>
    <s v="08-29"/>
    <n v="0"/>
    <n v="1"/>
    <x v="1"/>
    <x v="34"/>
  </r>
  <r>
    <d v="2015-08-30T00:00:00"/>
    <n v="67"/>
    <n v="61.84"/>
    <n v="61.9"/>
    <n v="43.42"/>
    <x v="104"/>
    <s v="27/08/2015"/>
    <x v="2"/>
    <n v="8"/>
    <n v="30"/>
    <s v="08-30"/>
    <n v="0"/>
    <n v="1"/>
    <x v="1"/>
    <x v="34"/>
  </r>
  <r>
    <d v="2015-08-31T00:00:00"/>
    <n v="67"/>
    <n v="59.98"/>
    <n v="60.73"/>
    <n v="48.62"/>
    <x v="20"/>
    <s v="27/08/2015"/>
    <x v="2"/>
    <n v="8"/>
    <n v="31"/>
    <s v="08-31"/>
    <n v="0"/>
    <n v="1"/>
    <x v="1"/>
    <x v="35"/>
  </r>
  <r>
    <d v="2015-09-01T00:00:00"/>
    <n v="83"/>
    <n v="62.88"/>
    <n v="62.93"/>
    <n v="44"/>
    <x v="483"/>
    <s v="27/08/2015"/>
    <x v="2"/>
    <n v="9"/>
    <n v="1"/>
    <s v="09-01"/>
    <n v="0"/>
    <n v="1"/>
    <x v="2"/>
    <x v="35"/>
  </r>
  <r>
    <d v="2015-09-02T00:00:00"/>
    <n v="72"/>
    <n v="60.35"/>
    <n v="60.45"/>
    <n v="44.26"/>
    <x v="96"/>
    <s v="27/08/2015"/>
    <x v="2"/>
    <n v="9"/>
    <n v="2"/>
    <s v="09-02"/>
    <n v="0"/>
    <n v="1"/>
    <x v="2"/>
    <x v="35"/>
  </r>
  <r>
    <d v="2015-09-10T00:00:00"/>
    <n v="85"/>
    <n v="60.78"/>
    <n v="60.87"/>
    <n v="43.78"/>
    <x v="484"/>
    <s v="10/09/2015"/>
    <x v="2"/>
    <n v="9"/>
    <n v="10"/>
    <s v="09-10"/>
    <n v="0"/>
    <n v="1"/>
    <x v="2"/>
    <x v="36"/>
  </r>
  <r>
    <d v="2015-09-11T00:00:00"/>
    <n v="87"/>
    <n v="60.34"/>
    <n v="60.57"/>
    <n v="47.82"/>
    <x v="24"/>
    <s v="10/09/2015"/>
    <x v="2"/>
    <n v="9"/>
    <n v="11"/>
    <s v="09-11"/>
    <n v="0"/>
    <n v="1"/>
    <x v="2"/>
    <x v="36"/>
  </r>
  <r>
    <d v="2015-09-12T00:00:00"/>
    <n v="68"/>
    <n v="59.91"/>
    <n v="60.34"/>
    <n v="50.08"/>
    <x v="485"/>
    <s v="10/09/2015"/>
    <x v="2"/>
    <n v="9"/>
    <n v="12"/>
    <s v="09-12"/>
    <n v="0"/>
    <n v="1"/>
    <x v="2"/>
    <x v="36"/>
  </r>
  <r>
    <d v="2015-09-13T00:00:00"/>
    <n v="82"/>
    <n v="63.16"/>
    <n v="63.24"/>
    <n v="45.65"/>
    <x v="110"/>
    <s v="10/09/2015"/>
    <x v="2"/>
    <n v="9"/>
    <n v="13"/>
    <s v="09-13"/>
    <n v="0"/>
    <n v="1"/>
    <x v="2"/>
    <x v="36"/>
  </r>
  <r>
    <d v="2015-09-14T00:00:00"/>
    <n v="73"/>
    <n v="63.24"/>
    <n v="63.33"/>
    <n v="46.03"/>
    <x v="486"/>
    <s v="10/09/2015"/>
    <x v="2"/>
    <n v="9"/>
    <n v="14"/>
    <s v="09-14"/>
    <n v="0"/>
    <n v="1"/>
    <x v="2"/>
    <x v="37"/>
  </r>
  <r>
    <d v="2015-09-15T00:00:00"/>
    <n v="67"/>
    <n v="60.22"/>
    <n v="60.45"/>
    <n v="46.12"/>
    <x v="96"/>
    <s v="10/09/2015"/>
    <x v="2"/>
    <n v="9"/>
    <n v="15"/>
    <s v="09-15"/>
    <n v="0"/>
    <n v="1"/>
    <x v="2"/>
    <x v="37"/>
  </r>
  <r>
    <d v="2015-09-16T00:00:00"/>
    <n v="79"/>
    <n v="60.45"/>
    <n v="60.48"/>
    <n v="38.29"/>
    <x v="288"/>
    <s v="10/09/2015"/>
    <x v="2"/>
    <n v="9"/>
    <n v="16"/>
    <s v="09-16"/>
    <n v="0"/>
    <n v="1"/>
    <x v="2"/>
    <x v="37"/>
  </r>
  <r>
    <d v="2015-09-17T00:00:00"/>
    <n v="68"/>
    <n v="61.61"/>
    <n v="61.71"/>
    <n v="44.92"/>
    <x v="206"/>
    <s v="17/09/2015"/>
    <x v="2"/>
    <n v="9"/>
    <n v="17"/>
    <s v="09-17"/>
    <n v="0"/>
    <n v="1"/>
    <x v="2"/>
    <x v="37"/>
  </r>
  <r>
    <d v="2015-09-18T00:00:00"/>
    <n v="72"/>
    <n v="59.95"/>
    <n v="60.17"/>
    <n v="47.07"/>
    <x v="64"/>
    <s v="17/09/2015"/>
    <x v="2"/>
    <n v="9"/>
    <n v="18"/>
    <s v="09-18"/>
    <n v="0"/>
    <n v="1"/>
    <x v="2"/>
    <x v="37"/>
  </r>
  <r>
    <d v="2015-09-19T00:00:00"/>
    <n v="76"/>
    <n v="60.1"/>
    <n v="60.6"/>
    <n v="47.47"/>
    <x v="487"/>
    <s v="17/09/2015"/>
    <x v="2"/>
    <n v="9"/>
    <n v="19"/>
    <s v="09-19"/>
    <n v="0"/>
    <n v="1"/>
    <x v="2"/>
    <x v="37"/>
  </r>
  <r>
    <d v="2015-09-20T00:00:00"/>
    <n v="83"/>
    <n v="63.19"/>
    <n v="63.23"/>
    <n v="33.229999999999997"/>
    <x v="148"/>
    <s v="17/09/2015"/>
    <x v="2"/>
    <n v="9"/>
    <n v="20"/>
    <s v="09-20"/>
    <n v="0"/>
    <n v="1"/>
    <x v="2"/>
    <x v="37"/>
  </r>
  <r>
    <d v="2015-09-21T00:00:00"/>
    <n v="75"/>
    <n v="60.88"/>
    <n v="60.91"/>
    <n v="39.18"/>
    <x v="123"/>
    <s v="17/09/2015"/>
    <x v="2"/>
    <n v="9"/>
    <n v="21"/>
    <s v="09-21"/>
    <n v="0"/>
    <n v="1"/>
    <x v="2"/>
    <x v="38"/>
  </r>
  <r>
    <d v="2015-09-22T00:00:00"/>
    <n v="71"/>
    <n v="62.76"/>
    <n v="62.86"/>
    <n v="46.81"/>
    <x v="324"/>
    <s v="17/09/2015"/>
    <x v="2"/>
    <n v="9"/>
    <n v="22"/>
    <s v="09-22"/>
    <n v="0"/>
    <n v="1"/>
    <x v="2"/>
    <x v="38"/>
  </r>
  <r>
    <d v="2015-09-23T00:00:00"/>
    <n v="94"/>
    <n v="65.260000000000005"/>
    <n v="65.34"/>
    <n v="43.07"/>
    <x v="488"/>
    <s v="17/09/2015"/>
    <x v="2"/>
    <n v="9"/>
    <n v="23"/>
    <s v="09-23"/>
    <n v="0"/>
    <n v="1"/>
    <x v="2"/>
    <x v="38"/>
  </r>
  <r>
    <d v="2015-09-24T00:00:00"/>
    <n v="80"/>
    <n v="63.98"/>
    <n v="64.02"/>
    <n v="43.6"/>
    <x v="489"/>
    <s v="24/09/2015"/>
    <x v="2"/>
    <n v="9"/>
    <n v="24"/>
    <s v="09-24"/>
    <n v="0"/>
    <n v="1"/>
    <x v="2"/>
    <x v="38"/>
  </r>
  <r>
    <d v="2015-09-25T00:00:00"/>
    <n v="86"/>
    <n v="64.89"/>
    <n v="65.14"/>
    <n v="47.11"/>
    <x v="490"/>
    <s v="24/09/2015"/>
    <x v="2"/>
    <n v="9"/>
    <n v="25"/>
    <s v="09-25"/>
    <n v="0"/>
    <n v="1"/>
    <x v="2"/>
    <x v="38"/>
  </r>
  <r>
    <d v="2015-09-26T00:00:00"/>
    <n v="63"/>
    <n v="60.61"/>
    <n v="61.03"/>
    <n v="47"/>
    <x v="133"/>
    <s v="24/09/2015"/>
    <x v="2"/>
    <n v="9"/>
    <n v="26"/>
    <s v="09-26"/>
    <n v="0"/>
    <n v="1"/>
    <x v="2"/>
    <x v="38"/>
  </r>
  <r>
    <d v="2015-09-27T00:00:00"/>
    <n v="79"/>
    <n v="61.21"/>
    <n v="61.25"/>
    <n v="40.729999999999997"/>
    <x v="101"/>
    <s v="24/09/2015"/>
    <x v="2"/>
    <n v="9"/>
    <n v="27"/>
    <s v="09-27"/>
    <n v="0"/>
    <n v="1"/>
    <x v="2"/>
    <x v="38"/>
  </r>
  <r>
    <d v="2015-09-28T00:00:00"/>
    <n v="76"/>
    <n v="60.49"/>
    <n v="60.57"/>
    <n v="43.53"/>
    <x v="24"/>
    <s v="24/09/2015"/>
    <x v="2"/>
    <n v="9"/>
    <n v="28"/>
    <s v="09-28"/>
    <n v="0"/>
    <n v="1"/>
    <x v="2"/>
    <x v="39"/>
  </r>
  <r>
    <d v="2015-09-29T00:00:00"/>
    <n v="69"/>
    <n v="60.43"/>
    <n v="60.51"/>
    <n v="42.92"/>
    <x v="105"/>
    <s v="24/09/2015"/>
    <x v="2"/>
    <n v="9"/>
    <n v="29"/>
    <s v="09-29"/>
    <n v="0"/>
    <n v="1"/>
    <x v="2"/>
    <x v="39"/>
  </r>
  <r>
    <d v="2015-09-30T00:00:00"/>
    <n v="87"/>
    <n v="63.46"/>
    <n v="63.57"/>
    <n v="45.85"/>
    <x v="342"/>
    <s v="24/09/2015"/>
    <x v="2"/>
    <n v="9"/>
    <n v="30"/>
    <s v="09-30"/>
    <n v="0"/>
    <n v="1"/>
    <x v="2"/>
    <x v="39"/>
  </r>
  <r>
    <d v="2015-11-05T00:00:00"/>
    <n v="68"/>
    <n v="62.56"/>
    <n v="62.65"/>
    <n v="45.76"/>
    <x v="118"/>
    <s v="05/11/2015"/>
    <x v="2"/>
    <n v="11"/>
    <n v="5"/>
    <s v="11-05"/>
    <n v="0"/>
    <n v="1"/>
    <x v="2"/>
    <x v="44"/>
  </r>
  <r>
    <d v="2015-11-06T00:00:00"/>
    <n v="76"/>
    <n v="61.78"/>
    <n v="61.9"/>
    <n v="41.31"/>
    <x v="104"/>
    <s v="05/11/2015"/>
    <x v="2"/>
    <n v="11"/>
    <n v="6"/>
    <s v="11-06"/>
    <n v="0"/>
    <n v="1"/>
    <x v="2"/>
    <x v="44"/>
  </r>
  <r>
    <d v="2015-11-07T00:00:00"/>
    <n v="67"/>
    <n v="60.79"/>
    <n v="60.86"/>
    <n v="42.96"/>
    <x v="42"/>
    <s v="05/11/2015"/>
    <x v="2"/>
    <n v="11"/>
    <n v="7"/>
    <s v="11-07"/>
    <n v="0"/>
    <n v="1"/>
    <x v="2"/>
    <x v="44"/>
  </r>
  <r>
    <d v="2015-11-08T00:00:00"/>
    <n v="65"/>
    <n v="60.64"/>
    <n v="60.77"/>
    <n v="45.52"/>
    <x v="168"/>
    <s v="05/11/2015"/>
    <x v="2"/>
    <n v="11"/>
    <n v="8"/>
    <s v="11-08"/>
    <n v="0"/>
    <n v="1"/>
    <x v="2"/>
    <x v="44"/>
  </r>
  <r>
    <d v="2015-11-09T00:00:00"/>
    <n v="75"/>
    <n v="62.41"/>
    <n v="62.45"/>
    <n v="41.67"/>
    <x v="491"/>
    <s v="05/11/2015"/>
    <x v="2"/>
    <n v="11"/>
    <n v="9"/>
    <s v="11-09"/>
    <n v="0"/>
    <n v="1"/>
    <x v="2"/>
    <x v="45"/>
  </r>
  <r>
    <d v="2015-11-10T00:00:00"/>
    <n v="86"/>
    <n v="61.7"/>
    <n v="61.92"/>
    <n v="48.82"/>
    <x v="199"/>
    <s v="05/11/2015"/>
    <x v="2"/>
    <n v="11"/>
    <n v="10"/>
    <s v="11-10"/>
    <n v="0"/>
    <n v="1"/>
    <x v="2"/>
    <x v="45"/>
  </r>
  <r>
    <d v="2015-11-11T00:00:00"/>
    <n v="73"/>
    <n v="61.22"/>
    <n v="61.37"/>
    <n v="46.74"/>
    <x v="162"/>
    <s v="05/11/2015"/>
    <x v="2"/>
    <n v="11"/>
    <n v="11"/>
    <s v="11-11"/>
    <n v="0"/>
    <n v="1"/>
    <x v="2"/>
    <x v="45"/>
  </r>
  <r>
    <d v="2015-11-12T00:00:00"/>
    <n v="88"/>
    <n v="63.78"/>
    <n v="63.94"/>
    <n v="49.35"/>
    <x v="492"/>
    <s v="12/11/2015"/>
    <x v="2"/>
    <n v="11"/>
    <n v="12"/>
    <s v="11-12"/>
    <n v="0"/>
    <n v="1"/>
    <x v="2"/>
    <x v="45"/>
  </r>
  <r>
    <d v="2015-11-13T00:00:00"/>
    <n v="89"/>
    <n v="62.24"/>
    <n v="62.39"/>
    <n v="47.76"/>
    <x v="37"/>
    <s v="12/11/2015"/>
    <x v="2"/>
    <n v="11"/>
    <n v="13"/>
    <s v="11-13"/>
    <n v="0"/>
    <n v="1"/>
    <x v="2"/>
    <x v="45"/>
  </r>
  <r>
    <d v="2015-11-14T00:00:00"/>
    <n v="62"/>
    <n v="61.7"/>
    <n v="61.93"/>
    <n v="42.93"/>
    <x v="183"/>
    <s v="12/11/2015"/>
    <x v="2"/>
    <n v="11"/>
    <n v="14"/>
    <s v="11-14"/>
    <n v="0"/>
    <n v="1"/>
    <x v="2"/>
    <x v="45"/>
  </r>
  <r>
    <d v="2015-11-15T00:00:00"/>
    <n v="86"/>
    <n v="62.82"/>
    <n v="62.84"/>
    <n v="40.39"/>
    <x v="336"/>
    <s v="12/11/2015"/>
    <x v="2"/>
    <n v="11"/>
    <n v="15"/>
    <s v="11-15"/>
    <n v="0"/>
    <n v="1"/>
    <x v="2"/>
    <x v="45"/>
  </r>
  <r>
    <d v="2015-11-16T00:00:00"/>
    <n v="62"/>
    <n v="63.2"/>
    <n v="63.28"/>
    <n v="45.42"/>
    <x v="178"/>
    <s v="12/11/2015"/>
    <x v="2"/>
    <n v="11"/>
    <n v="16"/>
    <s v="11-16"/>
    <n v="1"/>
    <n v="1"/>
    <x v="2"/>
    <x v="46"/>
  </r>
  <r>
    <d v="2015-11-17T00:00:00"/>
    <n v="54"/>
    <n v="59.46"/>
    <n v="59.62"/>
    <n v="45.07"/>
    <x v="52"/>
    <s v="12/11/2015"/>
    <x v="2"/>
    <n v="11"/>
    <n v="17"/>
    <s v="11-17"/>
    <n v="1"/>
    <n v="1"/>
    <x v="2"/>
    <x v="46"/>
  </r>
  <r>
    <d v="2015-11-18T00:00:00"/>
    <n v="68"/>
    <n v="58.57"/>
    <n v="58.67"/>
    <n v="41.89"/>
    <x v="275"/>
    <s v="12/11/2015"/>
    <x v="2"/>
    <n v="11"/>
    <n v="18"/>
    <s v="11-18"/>
    <n v="0"/>
    <n v="1"/>
    <x v="2"/>
    <x v="46"/>
  </r>
  <r>
    <d v="2015-11-19T00:00:00"/>
    <n v="57"/>
    <n v="59.78"/>
    <n v="59.88"/>
    <n v="43.55"/>
    <x v="1"/>
    <s v="19/11/2015"/>
    <x v="2"/>
    <n v="11"/>
    <n v="19"/>
    <s v="11-19"/>
    <n v="1"/>
    <n v="1"/>
    <x v="2"/>
    <x v="46"/>
  </r>
  <r>
    <d v="2015-11-20T00:00:00"/>
    <n v="60"/>
    <n v="60.76"/>
    <n v="61"/>
    <n v="48.28"/>
    <x v="113"/>
    <s v="19/11/2015"/>
    <x v="2"/>
    <n v="11"/>
    <n v="20"/>
    <s v="11-20"/>
    <n v="1"/>
    <n v="1"/>
    <x v="2"/>
    <x v="46"/>
  </r>
  <r>
    <d v="2015-11-21T00:00:00"/>
    <n v="50"/>
    <n v="60.23"/>
    <n v="60.68"/>
    <n v="49.02"/>
    <x v="98"/>
    <s v="19/11/2015"/>
    <x v="2"/>
    <n v="11"/>
    <n v="21"/>
    <s v="11-21"/>
    <n v="1"/>
    <n v="1"/>
    <x v="2"/>
    <x v="46"/>
  </r>
  <r>
    <d v="2015-11-22T00:00:00"/>
    <n v="68"/>
    <n v="60.59"/>
    <n v="60.75"/>
    <n v="46.15"/>
    <x v="469"/>
    <s v="19/11/2015"/>
    <x v="2"/>
    <n v="11"/>
    <n v="22"/>
    <s v="11-22"/>
    <n v="0"/>
    <n v="1"/>
    <x v="2"/>
    <x v="46"/>
  </r>
  <r>
    <d v="2015-11-23T00:00:00"/>
    <n v="66"/>
    <n v="63.48"/>
    <n v="63.64"/>
    <n v="49.32"/>
    <x v="493"/>
    <s v="19/11/2015"/>
    <x v="2"/>
    <n v="11"/>
    <n v="23"/>
    <s v="11-23"/>
    <n v="0"/>
    <n v="1"/>
    <x v="2"/>
    <x v="47"/>
  </r>
  <r>
    <d v="2015-11-24T00:00:00"/>
    <n v="84"/>
    <n v="63.56"/>
    <n v="63.62"/>
    <n v="44.77"/>
    <x v="359"/>
    <s v="19/11/2015"/>
    <x v="2"/>
    <n v="11"/>
    <n v="24"/>
    <s v="11-24"/>
    <n v="0"/>
    <n v="1"/>
    <x v="2"/>
    <x v="47"/>
  </r>
  <r>
    <d v="2015-11-25T00:00:00"/>
    <n v="77"/>
    <n v="59.84"/>
    <n v="59.88"/>
    <n v="39.97"/>
    <x v="1"/>
    <s v="19/11/2015"/>
    <x v="2"/>
    <n v="11"/>
    <n v="25"/>
    <s v="11-25"/>
    <n v="0"/>
    <n v="1"/>
    <x v="2"/>
    <x v="47"/>
  </r>
  <r>
    <d v="2015-11-26T00:00:00"/>
    <n v="80"/>
    <n v="62.56"/>
    <n v="62.81"/>
    <n v="50.28"/>
    <x v="363"/>
    <s v="26/11/2015"/>
    <x v="2"/>
    <n v="11"/>
    <n v="26"/>
    <s v="11-26"/>
    <n v="0"/>
    <n v="1"/>
    <x v="2"/>
    <x v="47"/>
  </r>
  <r>
    <d v="2015-11-27T00:00:00"/>
    <n v="72"/>
    <n v="63.2"/>
    <n v="64.510000000000005"/>
    <n v="56.56"/>
    <x v="244"/>
    <s v="26/11/2015"/>
    <x v="2"/>
    <n v="11"/>
    <n v="27"/>
    <s v="11-27"/>
    <n v="0"/>
    <n v="1"/>
    <x v="2"/>
    <x v="47"/>
  </r>
  <r>
    <d v="2015-11-28T00:00:00"/>
    <n v="60"/>
    <n v="60.29"/>
    <n v="60.84"/>
    <n v="44.9"/>
    <x v="156"/>
    <s v="26/11/2015"/>
    <x v="2"/>
    <n v="11"/>
    <n v="28"/>
    <s v="11-28"/>
    <n v="1"/>
    <n v="1"/>
    <x v="2"/>
    <x v="47"/>
  </r>
  <r>
    <d v="2015-11-29T00:00:00"/>
    <n v="73"/>
    <n v="61.42"/>
    <n v="61.42"/>
    <n v="32.51"/>
    <x v="17"/>
    <s v="26/11/2015"/>
    <x v="2"/>
    <n v="11"/>
    <n v="29"/>
    <s v="11-29"/>
    <n v="0"/>
    <n v="1"/>
    <x v="2"/>
    <x v="47"/>
  </r>
  <r>
    <d v="2015-11-30T00:00:00"/>
    <n v="66"/>
    <n v="61.95"/>
    <n v="62.03"/>
    <n v="44.14"/>
    <x v="220"/>
    <s v="26/11/2015"/>
    <x v="2"/>
    <n v="11"/>
    <n v="30"/>
    <s v="11-30"/>
    <n v="0"/>
    <n v="1"/>
    <x v="2"/>
    <x v="48"/>
  </r>
  <r>
    <d v="2015-12-01T00:00:00"/>
    <n v="53"/>
    <n v="59.87"/>
    <n v="60.23"/>
    <n v="49.23"/>
    <x v="494"/>
    <s v="26/11/2015"/>
    <x v="2"/>
    <n v="12"/>
    <n v="1"/>
    <s v="12-01"/>
    <n v="1"/>
    <n v="1"/>
    <x v="2"/>
    <x v="48"/>
  </r>
  <r>
    <d v="2015-12-02T00:00:00"/>
    <n v="62"/>
    <n v="60.69"/>
    <n v="60.82"/>
    <n v="45.66"/>
    <x v="2"/>
    <s v="26/11/2015"/>
    <x v="2"/>
    <n v="12"/>
    <n v="2"/>
    <s v="12-02"/>
    <n v="0"/>
    <n v="1"/>
    <x v="2"/>
    <x v="48"/>
  </r>
  <r>
    <d v="2015-12-03T00:00:00"/>
    <n v="66"/>
    <n v="62.97"/>
    <n v="63.57"/>
    <n v="50.78"/>
    <x v="342"/>
    <s v="03/12/2015"/>
    <x v="2"/>
    <n v="12"/>
    <n v="3"/>
    <s v="12-03"/>
    <n v="0"/>
    <n v="1"/>
    <x v="2"/>
    <x v="48"/>
  </r>
  <r>
    <d v="2015-12-04T00:00:00"/>
    <n v="81"/>
    <n v="61.95"/>
    <n v="62.37"/>
    <n v="45.63"/>
    <x v="495"/>
    <s v="03/12/2015"/>
    <x v="2"/>
    <n v="12"/>
    <n v="4"/>
    <s v="12-04"/>
    <n v="0"/>
    <n v="1"/>
    <x v="2"/>
    <x v="48"/>
  </r>
  <r>
    <d v="2015-12-05T00:00:00"/>
    <n v="60"/>
    <n v="59.83"/>
    <n v="60.13"/>
    <n v="45.37"/>
    <x v="192"/>
    <s v="03/12/2015"/>
    <x v="2"/>
    <n v="12"/>
    <n v="5"/>
    <s v="12-05"/>
    <n v="0"/>
    <n v="1"/>
    <x v="2"/>
    <x v="48"/>
  </r>
  <r>
    <d v="2015-12-06T00:00:00"/>
    <n v="72"/>
    <n v="59.54"/>
    <n v="59.65"/>
    <n v="43.58"/>
    <x v="440"/>
    <s v="03/12/2015"/>
    <x v="2"/>
    <n v="12"/>
    <n v="6"/>
    <s v="12-06"/>
    <n v="0"/>
    <n v="1"/>
    <x v="2"/>
    <x v="48"/>
  </r>
  <r>
    <d v="2015-12-07T00:00:00"/>
    <n v="49"/>
    <n v="58.67"/>
    <n v="59.06"/>
    <n v="48.09"/>
    <x v="457"/>
    <s v="03/12/2015"/>
    <x v="2"/>
    <n v="12"/>
    <n v="7"/>
    <s v="12-07"/>
    <n v="1"/>
    <n v="1"/>
    <x v="2"/>
    <x v="49"/>
  </r>
  <r>
    <d v="2015-12-08T00:00:00"/>
    <n v="73"/>
    <n v="61.68"/>
    <n v="61.79"/>
    <n v="45.51"/>
    <x v="50"/>
    <s v="03/12/2015"/>
    <x v="2"/>
    <n v="12"/>
    <n v="8"/>
    <s v="12-08"/>
    <n v="0"/>
    <n v="1"/>
    <x v="2"/>
    <x v="49"/>
  </r>
  <r>
    <d v="2015-12-09T00:00:00"/>
    <n v="79"/>
    <n v="61.46"/>
    <n v="61.71"/>
    <n v="47.87"/>
    <x v="206"/>
    <s v="03/12/2015"/>
    <x v="2"/>
    <n v="12"/>
    <n v="9"/>
    <s v="12-09"/>
    <n v="0"/>
    <n v="1"/>
    <x v="2"/>
    <x v="49"/>
  </r>
  <r>
    <d v="2015-12-10T00:00:00"/>
    <n v="72"/>
    <n v="62.08"/>
    <n v="62.22"/>
    <n v="47.23"/>
    <x v="94"/>
    <s v="10/12/2015"/>
    <x v="2"/>
    <n v="12"/>
    <n v="10"/>
    <s v="12-10"/>
    <n v="0"/>
    <n v="1"/>
    <x v="2"/>
    <x v="49"/>
  </r>
  <r>
    <d v="2015-12-11T00:00:00"/>
    <n v="68"/>
    <n v="62.85"/>
    <n v="62.97"/>
    <n v="47.58"/>
    <x v="496"/>
    <s v="10/12/2015"/>
    <x v="2"/>
    <n v="12"/>
    <n v="11"/>
    <s v="12-11"/>
    <n v="0"/>
    <n v="1"/>
    <x v="2"/>
    <x v="49"/>
  </r>
  <r>
    <d v="2015-12-12T00:00:00"/>
    <n v="51"/>
    <n v="60.04"/>
    <n v="61.25"/>
    <n v="48.43"/>
    <x v="101"/>
    <s v="10/12/2015"/>
    <x v="2"/>
    <n v="12"/>
    <n v="12"/>
    <s v="12-12"/>
    <n v="1"/>
    <n v="1"/>
    <x v="2"/>
    <x v="49"/>
  </r>
  <r>
    <d v="2015-12-13T00:00:00"/>
    <n v="69"/>
    <n v="61.81"/>
    <n v="62.05"/>
    <n v="49.39"/>
    <x v="189"/>
    <s v="10/12/2015"/>
    <x v="2"/>
    <n v="12"/>
    <n v="13"/>
    <s v="12-13"/>
    <n v="0"/>
    <n v="1"/>
    <x v="2"/>
    <x v="49"/>
  </r>
  <r>
    <d v="2015-12-14T00:00:00"/>
    <n v="57"/>
    <n v="61.65"/>
    <n v="61.89"/>
    <n v="49.26"/>
    <x v="92"/>
    <s v="10/12/2015"/>
    <x v="2"/>
    <n v="12"/>
    <n v="14"/>
    <s v="12-14"/>
    <n v="1"/>
    <n v="1"/>
    <x v="2"/>
    <x v="50"/>
  </r>
  <r>
    <d v="2015-12-15T00:00:00"/>
    <n v="63"/>
    <n v="60.04"/>
    <n v="60.36"/>
    <n v="48.98"/>
    <x v="6"/>
    <s v="10/12/2015"/>
    <x v="2"/>
    <n v="12"/>
    <n v="15"/>
    <s v="12-15"/>
    <n v="0"/>
    <n v="1"/>
    <x v="2"/>
    <x v="50"/>
  </r>
  <r>
    <d v="2015-12-16T00:00:00"/>
    <n v="70"/>
    <n v="60.78"/>
    <n v="61.14"/>
    <n v="50.17"/>
    <x v="170"/>
    <s v="10/12/2015"/>
    <x v="2"/>
    <n v="12"/>
    <n v="16"/>
    <s v="12-16"/>
    <n v="0"/>
    <n v="1"/>
    <x v="2"/>
    <x v="50"/>
  </r>
  <r>
    <d v="2015-12-17T00:00:00"/>
    <n v="60"/>
    <n v="61.1"/>
    <n v="62.45"/>
    <n v="56.72"/>
    <x v="491"/>
    <s v="17/12/2015"/>
    <x v="2"/>
    <n v="12"/>
    <n v="17"/>
    <s v="12-17"/>
    <n v="1"/>
    <n v="1"/>
    <x v="2"/>
    <x v="50"/>
  </r>
  <r>
    <d v="2015-12-18T00:00:00"/>
    <n v="67"/>
    <n v="62.6"/>
    <n v="62.66"/>
    <n v="42.87"/>
    <x v="119"/>
    <s v="17/12/2015"/>
    <x v="2"/>
    <n v="12"/>
    <n v="18"/>
    <s v="12-18"/>
    <n v="0"/>
    <n v="1"/>
    <x v="2"/>
    <x v="50"/>
  </r>
  <r>
    <d v="2015-12-19T00:00:00"/>
    <n v="63"/>
    <n v="59.91"/>
    <n v="60.4"/>
    <n v="49.16"/>
    <x v="203"/>
    <s v="17/12/2015"/>
    <x v="2"/>
    <n v="12"/>
    <n v="19"/>
    <s v="12-19"/>
    <n v="0"/>
    <n v="1"/>
    <x v="2"/>
    <x v="50"/>
  </r>
  <r>
    <d v="2015-12-20T00:00:00"/>
    <n v="77"/>
    <n v="61.05"/>
    <n v="63.56"/>
    <n v="54.7"/>
    <x v="497"/>
    <s v="17/12/2015"/>
    <x v="2"/>
    <n v="12"/>
    <n v="20"/>
    <s v="12-20"/>
    <n v="0"/>
    <n v="1"/>
    <x v="2"/>
    <x v="50"/>
  </r>
  <r>
    <d v="2015-12-21T00:00:00"/>
    <n v="72"/>
    <n v="63.36"/>
    <n v="63.49"/>
    <n v="48.36"/>
    <x v="422"/>
    <s v="17/12/2015"/>
    <x v="2"/>
    <n v="12"/>
    <n v="21"/>
    <s v="12-21"/>
    <n v="0"/>
    <n v="1"/>
    <x v="2"/>
    <x v="51"/>
  </r>
  <r>
    <d v="2015-12-22T00:00:00"/>
    <n v="75"/>
    <n v="61.87"/>
    <n v="62.95"/>
    <n v="50.57"/>
    <x v="367"/>
    <s v="17/12/2015"/>
    <x v="2"/>
    <n v="12"/>
    <n v="22"/>
    <s v="12-22"/>
    <n v="0"/>
    <n v="1"/>
    <x v="2"/>
    <x v="51"/>
  </r>
  <r>
    <d v="2015-12-23T00:00:00"/>
    <n v="89"/>
    <n v="63.51"/>
    <n v="63.68"/>
    <n v="45.09"/>
    <x v="498"/>
    <s v="17/12/2015"/>
    <x v="2"/>
    <n v="12"/>
    <n v="23"/>
    <s v="12-23"/>
    <n v="0"/>
    <n v="1"/>
    <x v="2"/>
    <x v="51"/>
  </r>
  <r>
    <d v="2015-12-24T00:00:00"/>
    <n v="46"/>
    <n v="59.57"/>
    <n v="59.81"/>
    <n v="47.05"/>
    <x v="26"/>
    <s v="24/12/2015"/>
    <x v="2"/>
    <n v="12"/>
    <n v="24"/>
    <s v="12-24"/>
    <n v="1"/>
    <n v="1"/>
    <x v="2"/>
    <x v="51"/>
  </r>
  <r>
    <d v="2015-12-25T00:00:00"/>
    <n v="8"/>
    <n v="51.73"/>
    <n v="51.99"/>
    <n v="35.130000000000003"/>
    <x v="499"/>
    <s v="24/12/2015"/>
    <x v="2"/>
    <n v="12"/>
    <n v="25"/>
    <s v="12-25"/>
    <n v="1"/>
    <n v="1"/>
    <x v="2"/>
    <x v="51"/>
  </r>
  <r>
    <d v="2015-12-26T00:00:00"/>
    <n v="65"/>
    <n v="60.71"/>
    <n v="60.9"/>
    <n v="40.6"/>
    <x v="116"/>
    <s v="24/12/2015"/>
    <x v="2"/>
    <n v="12"/>
    <n v="26"/>
    <s v="12-26"/>
    <n v="0"/>
    <n v="1"/>
    <x v="2"/>
    <x v="51"/>
  </r>
  <r>
    <d v="2015-12-27T00:00:00"/>
    <n v="76"/>
    <n v="60.79"/>
    <n v="61.86"/>
    <n v="55.26"/>
    <x v="213"/>
    <s v="24/12/2015"/>
    <x v="2"/>
    <n v="12"/>
    <n v="27"/>
    <s v="12-27"/>
    <n v="0"/>
    <n v="1"/>
    <x v="2"/>
    <x v="51"/>
  </r>
  <r>
    <d v="2015-12-28T00:00:00"/>
    <n v="79"/>
    <n v="62.25"/>
    <n v="62.53"/>
    <n v="44.82"/>
    <x v="221"/>
    <s v="24/12/2015"/>
    <x v="2"/>
    <n v="12"/>
    <n v="28"/>
    <s v="12-28"/>
    <n v="0"/>
    <n v="1"/>
    <x v="2"/>
    <x v="52"/>
  </r>
  <r>
    <d v="2015-12-29T00:00:00"/>
    <n v="87"/>
    <n v="63.96"/>
    <n v="64.319999999999993"/>
    <n v="48.56"/>
    <x v="500"/>
    <s v="24/12/2015"/>
    <x v="2"/>
    <n v="12"/>
    <n v="29"/>
    <s v="12-29"/>
    <n v="0"/>
    <n v="1"/>
    <x v="2"/>
    <x v="52"/>
  </r>
  <r>
    <d v="2015-12-30T00:00:00"/>
    <n v="71"/>
    <n v="61.26"/>
    <n v="62.04"/>
    <n v="53.62"/>
    <x v="63"/>
    <s v="24/12/2015"/>
    <x v="2"/>
    <n v="12"/>
    <n v="30"/>
    <s v="12-30"/>
    <n v="0"/>
    <n v="1"/>
    <x v="2"/>
    <x v="52"/>
  </r>
  <r>
    <d v="2016-01-01T00:00:00"/>
    <n v="74"/>
    <n v="59"/>
    <n v="68.66"/>
    <n v="58.23"/>
    <x v="501"/>
    <s v="01/01/2016"/>
    <x v="3"/>
    <n v="1"/>
    <n v="1"/>
    <s v="01-01"/>
    <n v="0"/>
    <n v="1"/>
    <x v="0"/>
    <x v="0"/>
  </r>
  <r>
    <d v="2016-01-02T00:00:00"/>
    <n v="103"/>
    <n v="60.84"/>
    <n v="61.19"/>
    <n v="42.89"/>
    <x v="193"/>
    <s v="01/01/2016"/>
    <x v="3"/>
    <n v="1"/>
    <n v="2"/>
    <s v="01-02"/>
    <n v="0"/>
    <n v="1"/>
    <x v="0"/>
    <x v="0"/>
  </r>
  <r>
    <d v="2016-01-03T00:00:00"/>
    <n v="78"/>
    <n v="62.66"/>
    <n v="62.74"/>
    <n v="43.86"/>
    <x v="502"/>
    <s v="01/01/2016"/>
    <x v="3"/>
    <n v="1"/>
    <n v="3"/>
    <s v="01-03"/>
    <n v="0"/>
    <n v="1"/>
    <x v="0"/>
    <x v="0"/>
  </r>
  <r>
    <d v="2016-01-04T00:00:00"/>
    <n v="80"/>
    <n v="61.87"/>
    <n v="62.03"/>
    <n v="47.47"/>
    <x v="220"/>
    <s v="01/01/2016"/>
    <x v="3"/>
    <n v="1"/>
    <n v="4"/>
    <s v="01-04"/>
    <n v="0"/>
    <n v="1"/>
    <x v="0"/>
    <x v="1"/>
  </r>
  <r>
    <d v="2016-01-05T00:00:00"/>
    <n v="97"/>
    <n v="61.58"/>
    <n v="61.68"/>
    <n v="45.34"/>
    <x v="143"/>
    <s v="01/01/2016"/>
    <x v="3"/>
    <n v="1"/>
    <n v="5"/>
    <s v="01-05"/>
    <n v="0"/>
    <n v="1"/>
    <x v="0"/>
    <x v="1"/>
  </r>
  <r>
    <d v="2016-01-06T00:00:00"/>
    <n v="75"/>
    <n v="61.3"/>
    <n v="61.54"/>
    <n v="48.72"/>
    <x v="142"/>
    <s v="01/01/2016"/>
    <x v="3"/>
    <n v="1"/>
    <n v="6"/>
    <s v="01-06"/>
    <n v="0"/>
    <n v="1"/>
    <x v="0"/>
    <x v="1"/>
  </r>
  <r>
    <d v="2016-01-07T00:00:00"/>
    <n v="78"/>
    <n v="59.33"/>
    <n v="59.58"/>
    <n v="46.1"/>
    <x v="503"/>
    <s v="01/01/2016"/>
    <x v="3"/>
    <n v="1"/>
    <n v="7"/>
    <s v="01-07"/>
    <n v="0"/>
    <n v="1"/>
    <x v="0"/>
    <x v="1"/>
  </r>
  <r>
    <d v="2016-01-08T00:00:00"/>
    <n v="88"/>
    <n v="61.11"/>
    <n v="61.24"/>
    <n v="46.04"/>
    <x v="307"/>
    <s v="08/01/2016"/>
    <x v="3"/>
    <n v="1"/>
    <n v="8"/>
    <s v="01-08"/>
    <n v="0"/>
    <n v="1"/>
    <x v="0"/>
    <x v="1"/>
  </r>
  <r>
    <d v="2016-01-09T00:00:00"/>
    <n v="60"/>
    <n v="58.41"/>
    <n v="58.69"/>
    <n v="44.15"/>
    <x v="504"/>
    <s v="08/01/2016"/>
    <x v="3"/>
    <n v="1"/>
    <n v="9"/>
    <s v="01-09"/>
    <n v="0"/>
    <n v="1"/>
    <x v="0"/>
    <x v="1"/>
  </r>
  <r>
    <d v="2016-01-10T00:00:00"/>
    <n v="86"/>
    <n v="60.09"/>
    <n v="60.21"/>
    <n v="44.4"/>
    <x v="413"/>
    <s v="08/01/2016"/>
    <x v="3"/>
    <n v="1"/>
    <n v="10"/>
    <s v="01-10"/>
    <n v="0"/>
    <n v="1"/>
    <x v="0"/>
    <x v="1"/>
  </r>
  <r>
    <d v="2016-01-11T00:00:00"/>
    <n v="120"/>
    <n v="63.93"/>
    <n v="64.59"/>
    <n v="51.36"/>
    <x v="505"/>
    <s v="08/01/2016"/>
    <x v="3"/>
    <n v="1"/>
    <n v="11"/>
    <s v="01-11"/>
    <n v="0"/>
    <n v="1"/>
    <x v="0"/>
    <x v="2"/>
  </r>
  <r>
    <d v="2016-01-12T00:00:00"/>
    <n v="79"/>
    <n v="62.06"/>
    <n v="62.56"/>
    <n v="48.22"/>
    <x v="327"/>
    <s v="08/01/2016"/>
    <x v="3"/>
    <n v="1"/>
    <n v="12"/>
    <s v="01-12"/>
    <n v="0"/>
    <n v="1"/>
    <x v="0"/>
    <x v="2"/>
  </r>
  <r>
    <d v="2016-01-13T00:00:00"/>
    <n v="68"/>
    <n v="61.4"/>
    <n v="61.74"/>
    <n v="50.46"/>
    <x v="87"/>
    <s v="08/01/2016"/>
    <x v="3"/>
    <n v="1"/>
    <n v="13"/>
    <s v="01-13"/>
    <n v="0"/>
    <n v="1"/>
    <x v="0"/>
    <x v="2"/>
  </r>
  <r>
    <d v="2016-01-14T00:00:00"/>
    <n v="84"/>
    <n v="59.71"/>
    <n v="60.12"/>
    <n v="49.73"/>
    <x v="388"/>
    <s v="08/01/2016"/>
    <x v="3"/>
    <n v="1"/>
    <n v="14"/>
    <s v="01-14"/>
    <n v="0"/>
    <n v="1"/>
    <x v="0"/>
    <x v="2"/>
  </r>
  <r>
    <d v="2016-01-15T00:00:00"/>
    <n v="64"/>
    <n v="60.81"/>
    <n v="61.23"/>
    <n v="50.87"/>
    <x v="13"/>
    <s v="15/01/2016"/>
    <x v="3"/>
    <n v="1"/>
    <n v="15"/>
    <s v="01-15"/>
    <n v="0"/>
    <n v="1"/>
    <x v="0"/>
    <x v="2"/>
  </r>
  <r>
    <d v="2016-01-16T00:00:00"/>
    <n v="52"/>
    <n v="58.71"/>
    <n v="59.01"/>
    <n v="41.04"/>
    <x v="438"/>
    <s v="15/01/2016"/>
    <x v="3"/>
    <n v="1"/>
    <n v="16"/>
    <s v="01-16"/>
    <n v="1"/>
    <n v="1"/>
    <x v="0"/>
    <x v="2"/>
  </r>
  <r>
    <d v="2016-01-17T00:00:00"/>
    <n v="80"/>
    <n v="60.7"/>
    <n v="60.78"/>
    <n v="38.9"/>
    <x v="167"/>
    <s v="15/01/2016"/>
    <x v="3"/>
    <n v="1"/>
    <n v="17"/>
    <s v="01-17"/>
    <n v="0"/>
    <n v="1"/>
    <x v="0"/>
    <x v="2"/>
  </r>
  <r>
    <d v="2016-01-18T00:00:00"/>
    <n v="77"/>
    <n v="59.69"/>
    <n v="59.82"/>
    <n v="44.25"/>
    <x v="506"/>
    <s v="15/01/2016"/>
    <x v="3"/>
    <n v="1"/>
    <n v="18"/>
    <s v="01-18"/>
    <n v="0"/>
    <n v="1"/>
    <x v="0"/>
    <x v="3"/>
  </r>
  <r>
    <d v="2016-01-19T00:00:00"/>
    <n v="66"/>
    <n v="60.25"/>
    <n v="60.82"/>
    <n v="49.72"/>
    <x v="2"/>
    <s v="15/01/2016"/>
    <x v="3"/>
    <n v="1"/>
    <n v="19"/>
    <s v="01-19"/>
    <n v="0"/>
    <n v="1"/>
    <x v="0"/>
    <x v="3"/>
  </r>
  <r>
    <d v="2016-01-20T00:00:00"/>
    <n v="70"/>
    <n v="58.62"/>
    <n v="58.89"/>
    <n v="46.74"/>
    <x v="507"/>
    <s v="15/01/2016"/>
    <x v="3"/>
    <n v="1"/>
    <n v="20"/>
    <s v="01-20"/>
    <n v="0"/>
    <n v="1"/>
    <x v="0"/>
    <x v="3"/>
  </r>
  <r>
    <d v="2016-01-21T00:00:00"/>
    <n v="80"/>
    <n v="58.98"/>
    <n v="59.27"/>
    <n v="47.34"/>
    <x v="230"/>
    <s v="15/01/2016"/>
    <x v="3"/>
    <n v="1"/>
    <n v="21"/>
    <s v="01-21"/>
    <n v="0"/>
    <n v="1"/>
    <x v="0"/>
    <x v="3"/>
  </r>
  <r>
    <d v="2016-01-22T00:00:00"/>
    <n v="76"/>
    <n v="60.49"/>
    <n v="60.77"/>
    <n v="48.79"/>
    <x v="168"/>
    <s v="22/01/2016"/>
    <x v="3"/>
    <n v="1"/>
    <n v="22"/>
    <s v="01-22"/>
    <n v="0"/>
    <n v="1"/>
    <x v="0"/>
    <x v="3"/>
  </r>
  <r>
    <d v="2016-01-23T00:00:00"/>
    <n v="65"/>
    <n v="60.91"/>
    <n v="61.06"/>
    <n v="45.88"/>
    <x v="282"/>
    <s v="22/01/2016"/>
    <x v="3"/>
    <n v="1"/>
    <n v="23"/>
    <s v="01-23"/>
    <n v="0"/>
    <n v="1"/>
    <x v="0"/>
    <x v="3"/>
  </r>
  <r>
    <d v="2016-01-24T00:00:00"/>
    <n v="85"/>
    <n v="59.8"/>
    <n v="60.03"/>
    <n v="47.24"/>
    <x v="73"/>
    <s v="22/01/2016"/>
    <x v="3"/>
    <n v="1"/>
    <n v="24"/>
    <s v="01-24"/>
    <n v="0"/>
    <n v="1"/>
    <x v="0"/>
    <x v="3"/>
  </r>
  <r>
    <d v="2016-01-25T00:00:00"/>
    <n v="73"/>
    <n v="60.2"/>
    <n v="60.53"/>
    <n v="49.11"/>
    <x v="187"/>
    <s v="22/01/2016"/>
    <x v="3"/>
    <n v="1"/>
    <n v="25"/>
    <s v="01-25"/>
    <n v="0"/>
    <n v="1"/>
    <x v="0"/>
    <x v="4"/>
  </r>
  <r>
    <d v="2016-01-26T00:00:00"/>
    <n v="81"/>
    <n v="59.88"/>
    <n v="60.25"/>
    <n v="49.4"/>
    <x v="145"/>
    <s v="22/01/2016"/>
    <x v="3"/>
    <n v="1"/>
    <n v="26"/>
    <s v="01-26"/>
    <n v="0"/>
    <n v="1"/>
    <x v="0"/>
    <x v="4"/>
  </r>
  <r>
    <d v="2016-01-27T00:00:00"/>
    <n v="104"/>
    <n v="61.56"/>
    <n v="61.87"/>
    <n v="44.1"/>
    <x v="195"/>
    <s v="22/01/2016"/>
    <x v="3"/>
    <n v="1"/>
    <n v="27"/>
    <s v="01-27"/>
    <n v="0"/>
    <n v="1"/>
    <x v="0"/>
    <x v="4"/>
  </r>
  <r>
    <d v="2016-01-28T00:00:00"/>
    <n v="98"/>
    <n v="61.5"/>
    <n v="61.56"/>
    <n v="43.21"/>
    <x v="144"/>
    <s v="22/01/2016"/>
    <x v="3"/>
    <n v="1"/>
    <n v="28"/>
    <s v="01-28"/>
    <n v="0"/>
    <n v="1"/>
    <x v="0"/>
    <x v="4"/>
  </r>
  <r>
    <d v="2016-01-29T00:00:00"/>
    <n v="93"/>
    <n v="61.25"/>
    <n v="61.54"/>
    <n v="49.62"/>
    <x v="142"/>
    <s v="29/01/2016"/>
    <x v="3"/>
    <n v="1"/>
    <n v="29"/>
    <s v="01-29"/>
    <n v="0"/>
    <n v="1"/>
    <x v="0"/>
    <x v="4"/>
  </r>
  <r>
    <d v="2016-01-30T00:00:00"/>
    <n v="74"/>
    <n v="59.51"/>
    <n v="59.88"/>
    <n v="46.03"/>
    <x v="1"/>
    <s v="29/01/2016"/>
    <x v="3"/>
    <n v="1"/>
    <n v="30"/>
    <s v="01-30"/>
    <n v="0"/>
    <n v="1"/>
    <x v="0"/>
    <x v="4"/>
  </r>
  <r>
    <d v="2016-01-31T00:00:00"/>
    <n v="109"/>
    <n v="61.13"/>
    <n v="61.18"/>
    <n v="41.54"/>
    <x v="287"/>
    <s v="29/01/2016"/>
    <x v="3"/>
    <n v="1"/>
    <n v="31"/>
    <s v="01-31"/>
    <n v="0"/>
    <n v="1"/>
    <x v="0"/>
    <x v="4"/>
  </r>
  <r>
    <d v="2016-02-01T00:00:00"/>
    <n v="81"/>
    <n v="62"/>
    <n v="62.03"/>
    <n v="40.549999999999997"/>
    <x v="220"/>
    <s v="29/01/2016"/>
    <x v="3"/>
    <n v="2"/>
    <n v="1"/>
    <s v="02-01"/>
    <n v="0"/>
    <n v="1"/>
    <x v="0"/>
    <x v="5"/>
  </r>
  <r>
    <d v="2016-02-02T00:00:00"/>
    <n v="56"/>
    <n v="59.38"/>
    <n v="59.7"/>
    <n v="48.19"/>
    <x v="453"/>
    <s v="29/01/2016"/>
    <x v="3"/>
    <n v="2"/>
    <n v="2"/>
    <s v="02-02"/>
    <n v="1"/>
    <n v="1"/>
    <x v="0"/>
    <x v="5"/>
  </r>
  <r>
    <d v="2016-02-03T00:00:00"/>
    <n v="102"/>
    <n v="64.05"/>
    <n v="64.22"/>
    <n v="47.5"/>
    <x v="508"/>
    <s v="29/01/2016"/>
    <x v="3"/>
    <n v="2"/>
    <n v="3"/>
    <s v="02-03"/>
    <n v="0"/>
    <n v="1"/>
    <x v="0"/>
    <x v="5"/>
  </r>
  <r>
    <d v="2016-02-04T00:00:00"/>
    <n v="68"/>
    <n v="60.09"/>
    <n v="60.36"/>
    <n v="48.12"/>
    <x v="6"/>
    <s v="29/01/2016"/>
    <x v="3"/>
    <n v="2"/>
    <n v="4"/>
    <s v="02-04"/>
    <n v="0"/>
    <n v="1"/>
    <x v="0"/>
    <x v="5"/>
  </r>
  <r>
    <d v="2016-02-05T00:00:00"/>
    <n v="59"/>
    <n v="60.58"/>
    <n v="60.66"/>
    <n v="43.12"/>
    <x v="121"/>
    <s v="05/02/2016"/>
    <x v="3"/>
    <n v="2"/>
    <n v="5"/>
    <s v="02-05"/>
    <n v="1"/>
    <n v="1"/>
    <x v="0"/>
    <x v="5"/>
  </r>
  <r>
    <d v="2016-02-06T00:00:00"/>
    <n v="39"/>
    <n v="60.44"/>
    <n v="61.13"/>
    <n v="48.82"/>
    <x v="155"/>
    <s v="05/02/2016"/>
    <x v="3"/>
    <n v="2"/>
    <n v="6"/>
    <s v="02-06"/>
    <n v="1"/>
    <n v="1"/>
    <x v="0"/>
    <x v="5"/>
  </r>
  <r>
    <d v="2016-02-07T00:00:00"/>
    <n v="63"/>
    <n v="59.05"/>
    <n v="59.2"/>
    <n v="43.21"/>
    <x v="429"/>
    <s v="05/02/2016"/>
    <x v="3"/>
    <n v="2"/>
    <n v="7"/>
    <s v="02-07"/>
    <n v="0"/>
    <n v="1"/>
    <x v="0"/>
    <x v="5"/>
  </r>
  <r>
    <d v="2016-02-08T00:00:00"/>
    <n v="60"/>
    <n v="60.89"/>
    <n v="61.07"/>
    <n v="47.04"/>
    <x v="313"/>
    <s v="05/02/2016"/>
    <x v="3"/>
    <n v="2"/>
    <n v="8"/>
    <s v="02-08"/>
    <n v="1"/>
    <n v="1"/>
    <x v="0"/>
    <x v="6"/>
  </r>
  <r>
    <d v="2016-02-09T00:00:00"/>
    <n v="60"/>
    <n v="60.29"/>
    <n v="60.71"/>
    <n v="49.68"/>
    <x v="451"/>
    <s v="05/02/2016"/>
    <x v="3"/>
    <n v="2"/>
    <n v="9"/>
    <s v="02-09"/>
    <n v="1"/>
    <n v="1"/>
    <x v="0"/>
    <x v="6"/>
  </r>
  <r>
    <d v="2016-02-10T00:00:00"/>
    <n v="73"/>
    <n v="62.75"/>
    <n v="63.89"/>
    <n v="57.43"/>
    <x v="172"/>
    <s v="05/02/2016"/>
    <x v="3"/>
    <n v="2"/>
    <n v="10"/>
    <s v="02-10"/>
    <n v="0"/>
    <n v="1"/>
    <x v="0"/>
    <x v="6"/>
  </r>
  <r>
    <d v="2016-02-11T00:00:00"/>
    <n v="74"/>
    <n v="60.26"/>
    <n v="60.52"/>
    <n v="48.14"/>
    <x v="106"/>
    <s v="05/02/2016"/>
    <x v="3"/>
    <n v="2"/>
    <n v="11"/>
    <s v="02-11"/>
    <n v="0"/>
    <n v="1"/>
    <x v="0"/>
    <x v="6"/>
  </r>
  <r>
    <d v="2016-02-12T00:00:00"/>
    <n v="70"/>
    <n v="60.81"/>
    <n v="61.07"/>
    <n v="48.2"/>
    <x v="313"/>
    <s v="12/02/2016"/>
    <x v="3"/>
    <n v="2"/>
    <n v="12"/>
    <s v="02-12"/>
    <n v="0"/>
    <n v="1"/>
    <x v="0"/>
    <x v="6"/>
  </r>
  <r>
    <d v="2016-02-13T00:00:00"/>
    <n v="46"/>
    <n v="59.19"/>
    <n v="59.36"/>
    <n v="44.21"/>
    <x v="107"/>
    <s v="12/02/2016"/>
    <x v="3"/>
    <n v="2"/>
    <n v="13"/>
    <s v="02-13"/>
    <n v="1"/>
    <n v="1"/>
    <x v="0"/>
    <x v="6"/>
  </r>
  <r>
    <d v="2016-02-14T00:00:00"/>
    <n v="56"/>
    <n v="60.28"/>
    <n v="60.32"/>
    <n v="39.96"/>
    <x v="55"/>
    <s v="12/02/2016"/>
    <x v="3"/>
    <n v="2"/>
    <n v="14"/>
    <s v="02-14"/>
    <n v="1"/>
    <n v="1"/>
    <x v="0"/>
    <x v="6"/>
  </r>
  <r>
    <d v="2016-02-15T00:00:00"/>
    <n v="70"/>
    <n v="61.96"/>
    <n v="62.2"/>
    <n v="49.53"/>
    <x v="437"/>
    <s v="12/02/2016"/>
    <x v="3"/>
    <n v="2"/>
    <n v="15"/>
    <s v="02-15"/>
    <n v="0"/>
    <n v="1"/>
    <x v="0"/>
    <x v="7"/>
  </r>
  <r>
    <d v="2016-02-16T00:00:00"/>
    <n v="66"/>
    <n v="61.83"/>
    <n v="62.09"/>
    <n v="49.82"/>
    <x v="165"/>
    <s v="12/02/2016"/>
    <x v="3"/>
    <n v="2"/>
    <n v="16"/>
    <s v="02-16"/>
    <n v="0"/>
    <n v="1"/>
    <x v="0"/>
    <x v="7"/>
  </r>
  <r>
    <d v="2016-02-17T00:00:00"/>
    <n v="65"/>
    <n v="61.04"/>
    <n v="61.38"/>
    <n v="49.52"/>
    <x v="69"/>
    <s v="12/02/2016"/>
    <x v="3"/>
    <n v="2"/>
    <n v="17"/>
    <s v="02-17"/>
    <n v="0"/>
    <n v="1"/>
    <x v="0"/>
    <x v="7"/>
  </r>
  <r>
    <d v="2016-02-18T00:00:00"/>
    <n v="67"/>
    <n v="62.38"/>
    <n v="63.47"/>
    <n v="53.57"/>
    <x v="509"/>
    <s v="12/02/2016"/>
    <x v="3"/>
    <n v="2"/>
    <n v="18"/>
    <s v="02-18"/>
    <n v="0"/>
    <n v="1"/>
    <x v="0"/>
    <x v="7"/>
  </r>
  <r>
    <d v="2016-02-19T00:00:00"/>
    <n v="67"/>
    <n v="60.92"/>
    <n v="61.19"/>
    <n v="48.89"/>
    <x v="193"/>
    <s v="19/02/2016"/>
    <x v="3"/>
    <n v="2"/>
    <n v="19"/>
    <s v="02-19"/>
    <n v="0"/>
    <n v="1"/>
    <x v="0"/>
    <x v="7"/>
  </r>
  <r>
    <d v="2016-02-20T00:00:00"/>
    <n v="53"/>
    <n v="59.32"/>
    <n v="59.53"/>
    <n v="46.29"/>
    <x v="125"/>
    <s v="19/02/2016"/>
    <x v="3"/>
    <n v="2"/>
    <n v="20"/>
    <s v="02-20"/>
    <n v="1"/>
    <n v="1"/>
    <x v="0"/>
    <x v="7"/>
  </r>
  <r>
    <d v="2016-02-21T00:00:00"/>
    <n v="65"/>
    <n v="61.19"/>
    <n v="61.25"/>
    <n v="42.53"/>
    <x v="101"/>
    <s v="19/02/2016"/>
    <x v="3"/>
    <n v="2"/>
    <n v="21"/>
    <s v="02-21"/>
    <n v="0"/>
    <n v="1"/>
    <x v="0"/>
    <x v="7"/>
  </r>
  <r>
    <d v="2016-02-22T00:00:00"/>
    <n v="69"/>
    <n v="60.18"/>
    <n v="60.33"/>
    <n v="45.57"/>
    <x v="510"/>
    <s v="19/02/2016"/>
    <x v="3"/>
    <n v="2"/>
    <n v="22"/>
    <s v="02-22"/>
    <n v="0"/>
    <n v="1"/>
    <x v="0"/>
    <x v="8"/>
  </r>
  <r>
    <d v="2016-02-23T00:00:00"/>
    <n v="67"/>
    <n v="60.65"/>
    <n v="60.84"/>
    <n v="47.13"/>
    <x v="156"/>
    <s v="19/02/2016"/>
    <x v="3"/>
    <n v="2"/>
    <n v="23"/>
    <s v="02-23"/>
    <n v="0"/>
    <n v="1"/>
    <x v="0"/>
    <x v="8"/>
  </r>
  <r>
    <d v="2016-02-24T00:00:00"/>
    <n v="55"/>
    <n v="59.5"/>
    <n v="59.69"/>
    <n v="45.2"/>
    <x v="209"/>
    <s v="19/02/2016"/>
    <x v="3"/>
    <n v="2"/>
    <n v="24"/>
    <s v="02-24"/>
    <n v="1"/>
    <n v="1"/>
    <x v="0"/>
    <x v="8"/>
  </r>
  <r>
    <d v="2016-02-25T00:00:00"/>
    <n v="53"/>
    <n v="59.31"/>
    <n v="59.47"/>
    <n v="45.15"/>
    <x v="267"/>
    <s v="19/02/2016"/>
    <x v="3"/>
    <n v="2"/>
    <n v="25"/>
    <s v="02-25"/>
    <n v="1"/>
    <n v="1"/>
    <x v="0"/>
    <x v="8"/>
  </r>
  <r>
    <d v="2016-02-26T00:00:00"/>
    <n v="58"/>
    <n v="60.58"/>
    <n v="60.64"/>
    <n v="41.97"/>
    <x v="74"/>
    <s v="26/02/2016"/>
    <x v="3"/>
    <n v="2"/>
    <n v="26"/>
    <s v="02-26"/>
    <n v="1"/>
    <n v="1"/>
    <x v="0"/>
    <x v="8"/>
  </r>
  <r>
    <d v="2016-02-27T00:00:00"/>
    <n v="53"/>
    <n v="67.56"/>
    <n v="67.59"/>
    <n v="42.31"/>
    <x v="511"/>
    <s v="26/02/2016"/>
    <x v="3"/>
    <n v="2"/>
    <n v="27"/>
    <s v="02-27"/>
    <n v="1"/>
    <n v="1"/>
    <x v="0"/>
    <x v="8"/>
  </r>
  <r>
    <d v="2016-02-28T00:00:00"/>
    <n v="57"/>
    <n v="59.77"/>
    <n v="60.95"/>
    <n v="50.38"/>
    <x v="197"/>
    <s v="26/02/2016"/>
    <x v="3"/>
    <n v="2"/>
    <n v="28"/>
    <s v="02-28"/>
    <n v="1"/>
    <n v="1"/>
    <x v="0"/>
    <x v="8"/>
  </r>
  <r>
    <d v="2016-02-29T00:00:00"/>
    <n v="58"/>
    <n v="59.98"/>
    <n v="60.32"/>
    <n v="49.17"/>
    <x v="55"/>
    <s v="26/02/2016"/>
    <x v="3"/>
    <n v="2"/>
    <n v="29"/>
    <s v="02-29"/>
    <n v="1"/>
    <n v="1"/>
    <x v="0"/>
    <x v="9"/>
  </r>
  <r>
    <d v="2016-03-01T00:00:00"/>
    <n v="71"/>
    <n v="61.02"/>
    <n v="61.07"/>
    <n v="41.65"/>
    <x v="313"/>
    <s v="26/02/2016"/>
    <x v="3"/>
    <n v="3"/>
    <n v="1"/>
    <s v="03-01"/>
    <n v="0"/>
    <n v="1"/>
    <x v="0"/>
    <x v="9"/>
  </r>
  <r>
    <d v="2016-03-02T00:00:00"/>
    <n v="63"/>
    <n v="59.52"/>
    <n v="59.65"/>
    <n v="40.909999999999997"/>
    <x v="440"/>
    <s v="26/02/2016"/>
    <x v="3"/>
    <n v="3"/>
    <n v="2"/>
    <s v="03-02"/>
    <n v="0"/>
    <n v="1"/>
    <x v="0"/>
    <x v="9"/>
  </r>
  <r>
    <d v="2016-03-03T00:00:00"/>
    <n v="72"/>
    <n v="63.55"/>
    <n v="65.599999999999994"/>
    <n v="54.51"/>
    <x v="512"/>
    <s v="26/02/2016"/>
    <x v="3"/>
    <n v="3"/>
    <n v="3"/>
    <s v="03-03"/>
    <n v="0"/>
    <n v="1"/>
    <x v="0"/>
    <x v="9"/>
  </r>
  <r>
    <d v="2016-03-04T00:00:00"/>
    <n v="67"/>
    <n v="59.67"/>
    <n v="59.84"/>
    <n v="45.57"/>
    <x v="226"/>
    <s v="04/03/2016"/>
    <x v="3"/>
    <n v="3"/>
    <n v="4"/>
    <s v="03-04"/>
    <n v="0"/>
    <n v="1"/>
    <x v="0"/>
    <x v="9"/>
  </r>
  <r>
    <d v="2016-03-05T00:00:00"/>
    <n v="67"/>
    <n v="61.36"/>
    <n v="61.71"/>
    <n v="49.72"/>
    <x v="206"/>
    <s v="04/03/2016"/>
    <x v="3"/>
    <n v="3"/>
    <n v="5"/>
    <s v="03-05"/>
    <n v="0"/>
    <n v="1"/>
    <x v="0"/>
    <x v="9"/>
  </r>
  <r>
    <d v="2016-03-06T00:00:00"/>
    <n v="79"/>
    <n v="63.38"/>
    <n v="63.39"/>
    <n v="31.44"/>
    <x v="513"/>
    <s v="04/03/2016"/>
    <x v="3"/>
    <n v="3"/>
    <n v="6"/>
    <s v="03-06"/>
    <n v="0"/>
    <n v="1"/>
    <x v="0"/>
    <x v="9"/>
  </r>
  <r>
    <d v="2016-03-07T00:00:00"/>
    <n v="79"/>
    <n v="63.13"/>
    <n v="63.3"/>
    <n v="49.03"/>
    <x v="340"/>
    <s v="04/03/2016"/>
    <x v="3"/>
    <n v="3"/>
    <n v="7"/>
    <s v="03-07"/>
    <n v="0"/>
    <n v="1"/>
    <x v="0"/>
    <x v="10"/>
  </r>
  <r>
    <d v="2016-03-08T00:00:00"/>
    <n v="55"/>
    <n v="62.03"/>
    <n v="62.19"/>
    <n v="47.64"/>
    <x v="514"/>
    <s v="04/03/2016"/>
    <x v="3"/>
    <n v="3"/>
    <n v="8"/>
    <s v="03-08"/>
    <n v="1"/>
    <n v="1"/>
    <x v="0"/>
    <x v="10"/>
  </r>
  <r>
    <d v="2016-03-09T00:00:00"/>
    <n v="76"/>
    <n v="63.31"/>
    <n v="63.61"/>
    <n v="49.29"/>
    <x v="515"/>
    <s v="04/03/2016"/>
    <x v="3"/>
    <n v="3"/>
    <n v="9"/>
    <s v="03-09"/>
    <n v="0"/>
    <n v="1"/>
    <x v="0"/>
    <x v="10"/>
  </r>
  <r>
    <d v="2016-03-10T00:00:00"/>
    <n v="77"/>
    <n v="62.68"/>
    <n v="62.78"/>
    <n v="46.26"/>
    <x v="338"/>
    <s v="04/03/2016"/>
    <x v="3"/>
    <n v="3"/>
    <n v="10"/>
    <s v="03-10"/>
    <n v="0"/>
    <n v="1"/>
    <x v="0"/>
    <x v="10"/>
  </r>
  <r>
    <d v="2016-03-11T00:00:00"/>
    <n v="56"/>
    <n v="61.08"/>
    <n v="61.2"/>
    <n v="45.67"/>
    <x v="400"/>
    <s v="11/03/2016"/>
    <x v="3"/>
    <n v="3"/>
    <n v="11"/>
    <s v="03-11"/>
    <n v="1"/>
    <n v="1"/>
    <x v="0"/>
    <x v="10"/>
  </r>
  <r>
    <d v="2016-03-12T00:00:00"/>
    <n v="54"/>
    <n v="61.85"/>
    <n v="61.89"/>
    <n v="41.37"/>
    <x v="92"/>
    <s v="11/03/2016"/>
    <x v="3"/>
    <n v="3"/>
    <n v="12"/>
    <s v="03-12"/>
    <n v="1"/>
    <n v="1"/>
    <x v="0"/>
    <x v="10"/>
  </r>
  <r>
    <d v="2016-03-13T00:00:00"/>
    <n v="73"/>
    <n v="60"/>
    <n v="60.08"/>
    <n v="42.93"/>
    <x v="392"/>
    <s v="11/03/2016"/>
    <x v="3"/>
    <n v="3"/>
    <n v="13"/>
    <s v="03-13"/>
    <n v="0"/>
    <n v="1"/>
    <x v="0"/>
    <x v="10"/>
  </r>
  <r>
    <d v="2016-03-14T00:00:00"/>
    <n v="55"/>
    <n v="60.56"/>
    <n v="66.430000000000007"/>
    <n v="65.13"/>
    <x v="516"/>
    <s v="11/03/2016"/>
    <x v="3"/>
    <n v="3"/>
    <n v="14"/>
    <s v="03-14"/>
    <n v="1"/>
    <n v="0"/>
    <x v="0"/>
    <x v="11"/>
  </r>
  <r>
    <d v="2016-03-15T00:00:00"/>
    <n v="74"/>
    <n v="61.4"/>
    <n v="61.62"/>
    <n v="48.48"/>
    <x v="93"/>
    <s v="11/03/2016"/>
    <x v="3"/>
    <n v="3"/>
    <n v="15"/>
    <s v="03-15"/>
    <n v="0"/>
    <n v="1"/>
    <x v="0"/>
    <x v="11"/>
  </r>
  <r>
    <d v="2016-03-16T00:00:00"/>
    <n v="75"/>
    <n v="60.43"/>
    <n v="60.74"/>
    <n v="47.69"/>
    <x v="176"/>
    <s v="11/03/2016"/>
    <x v="3"/>
    <n v="3"/>
    <n v="16"/>
    <s v="03-16"/>
    <n v="0"/>
    <n v="1"/>
    <x v="0"/>
    <x v="11"/>
  </r>
  <r>
    <d v="2016-03-17T00:00:00"/>
    <n v="75"/>
    <n v="61.52"/>
    <n v="61.65"/>
    <n v="46.62"/>
    <x v="439"/>
    <s v="11/03/2016"/>
    <x v="3"/>
    <n v="3"/>
    <n v="17"/>
    <s v="03-17"/>
    <n v="0"/>
    <n v="1"/>
    <x v="0"/>
    <x v="11"/>
  </r>
  <r>
    <d v="2016-03-18T00:00:00"/>
    <n v="72"/>
    <n v="61.76"/>
    <n v="62.21"/>
    <n v="52.15"/>
    <x v="166"/>
    <s v="18/03/2016"/>
    <x v="3"/>
    <n v="3"/>
    <n v="18"/>
    <s v="03-18"/>
    <n v="0"/>
    <n v="1"/>
    <x v="0"/>
    <x v="11"/>
  </r>
  <r>
    <d v="2016-03-19T00:00:00"/>
    <n v="44"/>
    <n v="59.96"/>
    <n v="60.06"/>
    <n v="41.67"/>
    <x v="517"/>
    <s v="18/03/2016"/>
    <x v="3"/>
    <n v="3"/>
    <n v="19"/>
    <s v="03-19"/>
    <n v="1"/>
    <n v="1"/>
    <x v="0"/>
    <x v="11"/>
  </r>
  <r>
    <d v="2016-03-20T00:00:00"/>
    <n v="67"/>
    <n v="62.3"/>
    <n v="62.38"/>
    <n v="44.99"/>
    <x v="139"/>
    <s v="18/03/2016"/>
    <x v="3"/>
    <n v="3"/>
    <n v="20"/>
    <s v="03-20"/>
    <n v="0"/>
    <n v="1"/>
    <x v="0"/>
    <x v="11"/>
  </r>
  <r>
    <d v="2016-03-21T00:00:00"/>
    <n v="63"/>
    <n v="60.8"/>
    <n v="60.87"/>
    <n v="43.28"/>
    <x v="484"/>
    <s v="18/03/2016"/>
    <x v="3"/>
    <n v="3"/>
    <n v="21"/>
    <s v="03-21"/>
    <n v="0"/>
    <n v="1"/>
    <x v="0"/>
    <x v="12"/>
  </r>
  <r>
    <d v="2016-03-22T00:00:00"/>
    <n v="77"/>
    <n v="61.64"/>
    <n v="61.73"/>
    <n v="44.68"/>
    <x v="473"/>
    <s v="18/03/2016"/>
    <x v="3"/>
    <n v="3"/>
    <n v="22"/>
    <s v="03-22"/>
    <n v="0"/>
    <n v="1"/>
    <x v="0"/>
    <x v="12"/>
  </r>
  <r>
    <d v="2016-03-23T00:00:00"/>
    <n v="72"/>
    <n v="60.48"/>
    <n v="61.35"/>
    <n v="53.92"/>
    <x v="160"/>
    <s v="18/03/2016"/>
    <x v="3"/>
    <n v="3"/>
    <n v="23"/>
    <s v="03-23"/>
    <n v="0"/>
    <n v="1"/>
    <x v="0"/>
    <x v="12"/>
  </r>
  <r>
    <d v="2016-03-24T00:00:00"/>
    <n v="60"/>
    <n v="60.54"/>
    <n v="60.79"/>
    <n v="45.61"/>
    <x v="99"/>
    <s v="18/03/2016"/>
    <x v="3"/>
    <n v="3"/>
    <n v="24"/>
    <s v="03-24"/>
    <n v="1"/>
    <n v="1"/>
    <x v="0"/>
    <x v="12"/>
  </r>
  <r>
    <d v="2016-03-25T00:00:00"/>
    <n v="94"/>
    <n v="64.25"/>
    <n v="64.34"/>
    <n v="43.66"/>
    <x v="518"/>
    <s v="25/03/2016"/>
    <x v="3"/>
    <n v="3"/>
    <n v="25"/>
    <s v="03-25"/>
    <n v="0"/>
    <n v="1"/>
    <x v="0"/>
    <x v="12"/>
  </r>
  <r>
    <d v="2016-03-26T00:00:00"/>
    <n v="55"/>
    <n v="59"/>
    <n v="59.07"/>
    <n v="40.950000000000003"/>
    <x v="283"/>
    <s v="25/03/2016"/>
    <x v="3"/>
    <n v="3"/>
    <n v="26"/>
    <s v="03-26"/>
    <n v="1"/>
    <n v="1"/>
    <x v="0"/>
    <x v="12"/>
  </r>
  <r>
    <d v="2016-03-27T00:00:00"/>
    <n v="64"/>
    <n v="59.29"/>
    <n v="59.33"/>
    <n v="39.729999999999997"/>
    <x v="97"/>
    <s v="25/03/2016"/>
    <x v="3"/>
    <n v="3"/>
    <n v="27"/>
    <s v="03-27"/>
    <n v="0"/>
    <n v="1"/>
    <x v="0"/>
    <x v="12"/>
  </r>
  <r>
    <d v="2016-03-28T00:00:00"/>
    <n v="66"/>
    <n v="62.67"/>
    <n v="62.67"/>
    <n v="0"/>
    <x v="371"/>
    <s v="25/03/2016"/>
    <x v="3"/>
    <n v="3"/>
    <n v="28"/>
    <s v="03-28"/>
    <n v="0"/>
    <n v="1"/>
    <x v="0"/>
    <x v="13"/>
  </r>
  <r>
    <d v="2016-03-29T00:00:00"/>
    <n v="69"/>
    <n v="62.84"/>
    <n v="62.89"/>
    <n v="42.98"/>
    <x v="482"/>
    <s v="25/03/2016"/>
    <x v="3"/>
    <n v="3"/>
    <n v="29"/>
    <s v="03-29"/>
    <n v="0"/>
    <n v="1"/>
    <x v="0"/>
    <x v="13"/>
  </r>
  <r>
    <d v="2016-03-30T00:00:00"/>
    <n v="75"/>
    <n v="62.33"/>
    <n v="62.34"/>
    <n v="36.56"/>
    <x v="385"/>
    <s v="25/03/2016"/>
    <x v="3"/>
    <n v="3"/>
    <n v="30"/>
    <s v="03-30"/>
    <n v="0"/>
    <n v="1"/>
    <x v="0"/>
    <x v="13"/>
  </r>
  <r>
    <d v="2016-03-31T00:00:00"/>
    <n v="68"/>
    <n v="62.33"/>
    <n v="62.34"/>
    <n v="36.56"/>
    <x v="385"/>
    <s v="25/03/2016"/>
    <x v="3"/>
    <n v="3"/>
    <n v="31"/>
    <s v="03-31"/>
    <n v="0"/>
    <n v="1"/>
    <x v="0"/>
    <x v="13"/>
  </r>
  <r>
    <d v="2016-04-01T00:00:00"/>
    <n v="85"/>
    <n v="61.57"/>
    <n v="61.65"/>
    <n v="43.73"/>
    <x v="439"/>
    <s v="01/04/2016"/>
    <x v="3"/>
    <n v="4"/>
    <n v="1"/>
    <s v="04-01"/>
    <n v="0"/>
    <n v="1"/>
    <x v="0"/>
    <x v="13"/>
  </r>
  <r>
    <d v="2016-04-02T00:00:00"/>
    <n v="43"/>
    <n v="58.37"/>
    <n v="59.14"/>
    <n v="50.79"/>
    <x v="519"/>
    <s v="01/04/2016"/>
    <x v="3"/>
    <n v="4"/>
    <n v="2"/>
    <s v="04-02"/>
    <n v="1"/>
    <n v="1"/>
    <x v="0"/>
    <x v="13"/>
  </r>
  <r>
    <d v="2016-04-03T00:00:00"/>
    <n v="67"/>
    <n v="60.53"/>
    <n v="60.58"/>
    <n v="41.23"/>
    <x v="390"/>
    <s v="01/04/2016"/>
    <x v="3"/>
    <n v="4"/>
    <n v="3"/>
    <s v="04-03"/>
    <n v="0"/>
    <n v="1"/>
    <x v="0"/>
    <x v="13"/>
  </r>
  <r>
    <d v="2016-04-04T00:00:00"/>
    <n v="87"/>
    <n v="60.93"/>
    <n v="61.21"/>
    <n v="49.08"/>
    <x v="207"/>
    <s v="01/04/2016"/>
    <x v="3"/>
    <n v="4"/>
    <n v="4"/>
    <s v="04-04"/>
    <n v="0"/>
    <n v="1"/>
    <x v="0"/>
    <x v="14"/>
  </r>
  <r>
    <d v="2016-04-05T00:00:00"/>
    <n v="78"/>
    <n v="63.44"/>
    <n v="63.57"/>
    <n v="45.54"/>
    <x v="342"/>
    <s v="01/04/2016"/>
    <x v="3"/>
    <n v="4"/>
    <n v="5"/>
    <s v="04-05"/>
    <n v="0"/>
    <n v="1"/>
    <x v="0"/>
    <x v="14"/>
  </r>
  <r>
    <d v="2016-04-06T00:00:00"/>
    <n v="82"/>
    <n v="61.39"/>
    <n v="61.62"/>
    <n v="48.64"/>
    <x v="93"/>
    <s v="01/04/2016"/>
    <x v="3"/>
    <n v="4"/>
    <n v="6"/>
    <s v="04-06"/>
    <n v="0"/>
    <n v="1"/>
    <x v="0"/>
    <x v="14"/>
  </r>
  <r>
    <d v="2016-04-07T00:00:00"/>
    <n v="76"/>
    <n v="61.94"/>
    <n v="62.01"/>
    <n v="44.31"/>
    <x v="520"/>
    <s v="01/04/2016"/>
    <x v="3"/>
    <n v="4"/>
    <n v="7"/>
    <s v="04-07"/>
    <n v="0"/>
    <n v="1"/>
    <x v="0"/>
    <x v="14"/>
  </r>
  <r>
    <d v="2016-04-08T00:00:00"/>
    <n v="71"/>
    <n v="60.42"/>
    <n v="60.47"/>
    <n v="41.04"/>
    <x v="276"/>
    <s v="08/04/2016"/>
    <x v="3"/>
    <n v="4"/>
    <n v="8"/>
    <s v="04-08"/>
    <n v="0"/>
    <n v="1"/>
    <x v="0"/>
    <x v="14"/>
  </r>
  <r>
    <d v="2016-04-09T00:00:00"/>
    <n v="47"/>
    <n v="60.17"/>
    <n v="60.2"/>
    <n v="37.700000000000003"/>
    <x v="521"/>
    <s v="08/04/2016"/>
    <x v="3"/>
    <n v="4"/>
    <n v="9"/>
    <s v="04-09"/>
    <n v="1"/>
    <n v="1"/>
    <x v="0"/>
    <x v="14"/>
  </r>
  <r>
    <d v="2016-04-10T00:00:00"/>
    <n v="66"/>
    <n v="61.24"/>
    <n v="61.25"/>
    <n v="35.450000000000003"/>
    <x v="101"/>
    <s v="08/04/2016"/>
    <x v="3"/>
    <n v="4"/>
    <n v="10"/>
    <s v="04-10"/>
    <n v="0"/>
    <n v="1"/>
    <x v="0"/>
    <x v="14"/>
  </r>
  <r>
    <d v="2016-04-11T00:00:00"/>
    <n v="75"/>
    <n v="59.99"/>
    <n v="60.02"/>
    <n v="38.29"/>
    <x v="70"/>
    <s v="08/04/2016"/>
    <x v="3"/>
    <n v="4"/>
    <n v="11"/>
    <s v="04-11"/>
    <n v="0"/>
    <n v="1"/>
    <x v="0"/>
    <x v="15"/>
  </r>
  <r>
    <d v="2016-04-12T00:00:00"/>
    <n v="54"/>
    <n v="60.48"/>
    <n v="60.53"/>
    <n v="41.57"/>
    <x v="187"/>
    <s v="08/04/2016"/>
    <x v="3"/>
    <n v="4"/>
    <n v="12"/>
    <s v="04-12"/>
    <n v="1"/>
    <n v="1"/>
    <x v="0"/>
    <x v="15"/>
  </r>
  <r>
    <d v="2016-04-13T00:00:00"/>
    <n v="73"/>
    <n v="60.26"/>
    <n v="60.62"/>
    <n v="49"/>
    <x v="522"/>
    <s v="08/04/2016"/>
    <x v="3"/>
    <n v="4"/>
    <n v="13"/>
    <s v="04-13"/>
    <n v="0"/>
    <n v="1"/>
    <x v="0"/>
    <x v="15"/>
  </r>
  <r>
    <d v="2016-04-14T00:00:00"/>
    <n v="77"/>
    <n v="61.2"/>
    <n v="61.36"/>
    <n v="46.93"/>
    <x v="91"/>
    <s v="08/04/2016"/>
    <x v="3"/>
    <n v="4"/>
    <n v="14"/>
    <s v="04-14"/>
    <n v="0"/>
    <n v="1"/>
    <x v="0"/>
    <x v="15"/>
  </r>
  <r>
    <d v="2016-04-15T00:00:00"/>
    <n v="83"/>
    <n v="61.55"/>
    <n v="61.7"/>
    <n v="46.84"/>
    <x v="523"/>
    <s v="15/04/2016"/>
    <x v="3"/>
    <n v="4"/>
    <n v="15"/>
    <s v="04-15"/>
    <n v="0"/>
    <n v="1"/>
    <x v="0"/>
    <x v="15"/>
  </r>
  <r>
    <d v="2016-04-16T00:00:00"/>
    <n v="55"/>
    <n v="59.62"/>
    <n v="59.78"/>
    <n v="39.56"/>
    <x v="231"/>
    <s v="15/04/2016"/>
    <x v="3"/>
    <n v="4"/>
    <n v="16"/>
    <s v="04-16"/>
    <n v="1"/>
    <n v="1"/>
    <x v="0"/>
    <x v="15"/>
  </r>
  <r>
    <d v="2016-04-17T00:00:00"/>
    <n v="62"/>
    <n v="59.53"/>
    <n v="59.7"/>
    <n v="45.67"/>
    <x v="453"/>
    <s v="15/04/2016"/>
    <x v="3"/>
    <n v="4"/>
    <n v="17"/>
    <s v="04-17"/>
    <n v="0"/>
    <n v="1"/>
    <x v="0"/>
    <x v="15"/>
  </r>
  <r>
    <d v="2016-04-18T00:00:00"/>
    <n v="67"/>
    <n v="59.32"/>
    <n v="59.38"/>
    <n v="41.36"/>
    <x v="524"/>
    <s v="15/04/2016"/>
    <x v="3"/>
    <n v="4"/>
    <n v="18"/>
    <s v="04-18"/>
    <n v="0"/>
    <n v="1"/>
    <x v="0"/>
    <x v="16"/>
  </r>
  <r>
    <d v="2016-04-19T00:00:00"/>
    <n v="71"/>
    <n v="60.59"/>
    <n v="60.67"/>
    <n v="43.21"/>
    <x v="46"/>
    <s v="15/04/2016"/>
    <x v="3"/>
    <n v="4"/>
    <n v="19"/>
    <s v="04-19"/>
    <n v="0"/>
    <n v="1"/>
    <x v="0"/>
    <x v="16"/>
  </r>
  <r>
    <d v="2016-04-20T00:00:00"/>
    <n v="73"/>
    <n v="59.59"/>
    <n v="59.67"/>
    <n v="42.04"/>
    <x v="39"/>
    <s v="15/04/2016"/>
    <x v="3"/>
    <n v="4"/>
    <n v="20"/>
    <s v="04-20"/>
    <n v="0"/>
    <n v="1"/>
    <x v="0"/>
    <x v="16"/>
  </r>
  <r>
    <d v="2016-04-21T00:00:00"/>
    <n v="70"/>
    <n v="59.81"/>
    <n v="60.05"/>
    <n v="47.23"/>
    <x v="525"/>
    <s v="15/04/2016"/>
    <x v="3"/>
    <n v="4"/>
    <n v="21"/>
    <s v="04-21"/>
    <n v="0"/>
    <n v="1"/>
    <x v="0"/>
    <x v="16"/>
  </r>
  <r>
    <d v="2016-04-22T00:00:00"/>
    <n v="80"/>
    <n v="62.78"/>
    <n v="62.79"/>
    <n v="35.799999999999997"/>
    <x v="526"/>
    <s v="22/04/2016"/>
    <x v="3"/>
    <n v="4"/>
    <n v="22"/>
    <s v="04-22"/>
    <n v="0"/>
    <n v="1"/>
    <x v="0"/>
    <x v="16"/>
  </r>
  <r>
    <d v="2016-04-23T00:00:00"/>
    <n v="60"/>
    <n v="60.96"/>
    <n v="61.07"/>
    <n v="45.25"/>
    <x v="313"/>
    <s v="22/04/2016"/>
    <x v="3"/>
    <n v="4"/>
    <n v="23"/>
    <s v="04-23"/>
    <n v="1"/>
    <n v="1"/>
    <x v="0"/>
    <x v="16"/>
  </r>
  <r>
    <d v="2016-04-24T00:00:00"/>
    <n v="71"/>
    <n v="61.06"/>
    <n v="61.07"/>
    <n v="35.39"/>
    <x v="313"/>
    <s v="22/04/2016"/>
    <x v="3"/>
    <n v="4"/>
    <n v="24"/>
    <s v="04-24"/>
    <n v="0"/>
    <n v="1"/>
    <x v="0"/>
    <x v="16"/>
  </r>
  <r>
    <d v="2016-04-25T00:00:00"/>
    <n v="77"/>
    <n v="60.25"/>
    <n v="60.97"/>
    <n v="52.78"/>
    <x v="527"/>
    <s v="22/04/2016"/>
    <x v="3"/>
    <n v="4"/>
    <n v="25"/>
    <s v="04-25"/>
    <n v="0"/>
    <n v="1"/>
    <x v="0"/>
    <x v="17"/>
  </r>
  <r>
    <d v="2016-04-26T00:00:00"/>
    <n v="70"/>
    <n v="60.35"/>
    <n v="60.71"/>
    <n v="49.68"/>
    <x v="451"/>
    <s v="22/04/2016"/>
    <x v="3"/>
    <n v="4"/>
    <n v="26"/>
    <s v="04-26"/>
    <n v="0"/>
    <n v="1"/>
    <x v="0"/>
    <x v="17"/>
  </r>
  <r>
    <d v="2016-04-27T00:00:00"/>
    <n v="68"/>
    <n v="61.47"/>
    <n v="61.53"/>
    <n v="43.28"/>
    <x v="200"/>
    <s v="22/04/2016"/>
    <x v="3"/>
    <n v="4"/>
    <n v="27"/>
    <s v="04-27"/>
    <n v="0"/>
    <n v="1"/>
    <x v="0"/>
    <x v="17"/>
  </r>
  <r>
    <d v="2016-04-28T00:00:00"/>
    <n v="62"/>
    <n v="59.63"/>
    <n v="59.86"/>
    <n v="47.02"/>
    <x v="528"/>
    <s v="22/04/2016"/>
    <x v="3"/>
    <n v="4"/>
    <n v="28"/>
    <s v="04-28"/>
    <n v="0"/>
    <n v="1"/>
    <x v="0"/>
    <x v="17"/>
  </r>
  <r>
    <d v="2016-04-29T00:00:00"/>
    <n v="79"/>
    <n v="61.55"/>
    <n v="61.65"/>
    <n v="45.37"/>
    <x v="439"/>
    <s v="29/04/2016"/>
    <x v="3"/>
    <n v="4"/>
    <n v="29"/>
    <s v="04-29"/>
    <n v="0"/>
    <n v="1"/>
    <x v="0"/>
    <x v="17"/>
  </r>
  <r>
    <d v="2016-04-30T00:00:00"/>
    <n v="59"/>
    <n v="59.11"/>
    <n v="59.2"/>
    <n v="42.09"/>
    <x v="429"/>
    <s v="29/04/2016"/>
    <x v="3"/>
    <n v="4"/>
    <n v="30"/>
    <s v="04-30"/>
    <n v="1"/>
    <n v="1"/>
    <x v="0"/>
    <x v="17"/>
  </r>
  <r>
    <d v="2016-05-01T00:00:00"/>
    <n v="63"/>
    <n v="60.63"/>
    <n v="60.96"/>
    <n v="49.63"/>
    <x v="90"/>
    <s v="29/04/2016"/>
    <x v="3"/>
    <n v="5"/>
    <n v="1"/>
    <s v="05-01"/>
    <n v="0"/>
    <n v="1"/>
    <x v="1"/>
    <x v="17"/>
  </r>
  <r>
    <d v="2016-05-02T00:00:00"/>
    <n v="100"/>
    <n v="66.73"/>
    <n v="66.95"/>
    <n v="51.12"/>
    <x v="529"/>
    <s v="29/04/2016"/>
    <x v="3"/>
    <n v="5"/>
    <n v="2"/>
    <s v="05-02"/>
    <n v="0"/>
    <n v="1"/>
    <x v="1"/>
    <x v="18"/>
  </r>
  <r>
    <d v="2016-05-03T00:00:00"/>
    <n v="77"/>
    <n v="62.7"/>
    <n v="62.76"/>
    <n v="43.64"/>
    <x v="320"/>
    <s v="29/04/2016"/>
    <x v="3"/>
    <n v="5"/>
    <n v="3"/>
    <s v="05-03"/>
    <n v="0"/>
    <n v="1"/>
    <x v="1"/>
    <x v="18"/>
  </r>
  <r>
    <d v="2016-05-04T00:00:00"/>
    <n v="90"/>
    <n v="61.71"/>
    <n v="61.98"/>
    <n v="49.82"/>
    <x v="131"/>
    <s v="29/04/2016"/>
    <x v="3"/>
    <n v="5"/>
    <n v="4"/>
    <s v="05-04"/>
    <n v="0"/>
    <n v="1"/>
    <x v="1"/>
    <x v="18"/>
  </r>
  <r>
    <d v="2016-05-05T00:00:00"/>
    <n v="55"/>
    <n v="59.17"/>
    <n v="60.61"/>
    <n v="55.09"/>
    <x v="450"/>
    <s v="29/04/2016"/>
    <x v="3"/>
    <n v="5"/>
    <n v="5"/>
    <s v="05-05"/>
    <n v="1"/>
    <n v="1"/>
    <x v="1"/>
    <x v="18"/>
  </r>
  <r>
    <d v="2016-05-06T00:00:00"/>
    <n v="99"/>
    <n v="61.5"/>
    <n v="61.77"/>
    <n v="48.82"/>
    <x v="181"/>
    <s v="06/05/2016"/>
    <x v="3"/>
    <n v="5"/>
    <n v="6"/>
    <s v="05-06"/>
    <n v="0"/>
    <n v="1"/>
    <x v="1"/>
    <x v="18"/>
  </r>
  <r>
    <d v="2016-05-07T00:00:00"/>
    <n v="58"/>
    <n v="59.26"/>
    <n v="59.63"/>
    <n v="48.71"/>
    <x v="122"/>
    <s v="06/05/2016"/>
    <x v="3"/>
    <n v="5"/>
    <n v="7"/>
    <s v="05-07"/>
    <n v="1"/>
    <n v="1"/>
    <x v="1"/>
    <x v="18"/>
  </r>
  <r>
    <d v="2016-05-08T00:00:00"/>
    <n v="76"/>
    <n v="61.16"/>
    <n v="61.16"/>
    <n v="33.799999999999997"/>
    <x v="530"/>
    <s v="06/05/2016"/>
    <x v="3"/>
    <n v="5"/>
    <n v="8"/>
    <s v="05-08"/>
    <n v="0"/>
    <n v="1"/>
    <x v="1"/>
    <x v="18"/>
  </r>
  <r>
    <d v="2016-05-09T00:00:00"/>
    <n v="72"/>
    <n v="60.79"/>
    <n v="61.85"/>
    <n v="55.19"/>
    <x v="161"/>
    <s v="06/05/2016"/>
    <x v="3"/>
    <n v="5"/>
    <n v="9"/>
    <s v="05-09"/>
    <n v="0"/>
    <n v="1"/>
    <x v="1"/>
    <x v="19"/>
  </r>
  <r>
    <d v="2016-05-10T00:00:00"/>
    <n v="68"/>
    <n v="60.57"/>
    <n v="60.73"/>
    <n v="46.27"/>
    <x v="20"/>
    <s v="06/05/2016"/>
    <x v="3"/>
    <n v="5"/>
    <n v="10"/>
    <s v="05-10"/>
    <n v="0"/>
    <n v="1"/>
    <x v="1"/>
    <x v="19"/>
  </r>
  <r>
    <d v="2016-05-11T00:00:00"/>
    <n v="78"/>
    <n v="61.52"/>
    <n v="61.57"/>
    <n v="41.69"/>
    <x v="397"/>
    <s v="06/05/2016"/>
    <x v="3"/>
    <n v="5"/>
    <n v="11"/>
    <s v="05-11"/>
    <n v="0"/>
    <n v="1"/>
    <x v="1"/>
    <x v="19"/>
  </r>
  <r>
    <d v="2016-05-12T00:00:00"/>
    <n v="35"/>
    <n v="57.01"/>
    <n v="57.98"/>
    <n v="51"/>
    <x v="531"/>
    <s v="06/05/2016"/>
    <x v="3"/>
    <n v="5"/>
    <n v="12"/>
    <s v="05-12"/>
    <n v="1"/>
    <n v="1"/>
    <x v="1"/>
    <x v="19"/>
  </r>
  <r>
    <d v="2016-05-13T00:00:00"/>
    <n v="87"/>
    <n v="61.62"/>
    <n v="62.11"/>
    <n v="52.37"/>
    <x v="532"/>
    <s v="13/05/2016"/>
    <x v="3"/>
    <n v="5"/>
    <n v="13"/>
    <s v="05-13"/>
    <n v="0"/>
    <n v="1"/>
    <x v="1"/>
    <x v="19"/>
  </r>
  <r>
    <d v="2016-05-14T00:00:00"/>
    <n v="67"/>
    <n v="60.05"/>
    <n v="60.28"/>
    <n v="46.6"/>
    <x v="215"/>
    <s v="13/05/2016"/>
    <x v="3"/>
    <n v="5"/>
    <n v="14"/>
    <s v="05-14"/>
    <n v="0"/>
    <n v="1"/>
    <x v="1"/>
    <x v="19"/>
  </r>
  <r>
    <d v="2016-05-15T00:00:00"/>
    <n v="69"/>
    <n v="59.68"/>
    <n v="60"/>
    <n v="48.5"/>
    <x v="410"/>
    <s v="13/05/2016"/>
    <x v="3"/>
    <n v="5"/>
    <n v="15"/>
    <s v="05-15"/>
    <n v="0"/>
    <n v="1"/>
    <x v="1"/>
    <x v="19"/>
  </r>
  <r>
    <d v="2016-05-16T00:00:00"/>
    <n v="76"/>
    <n v="61.07"/>
    <n v="61.47"/>
    <n v="48.96"/>
    <x v="404"/>
    <s v="13/05/2016"/>
    <x v="3"/>
    <n v="5"/>
    <n v="16"/>
    <s v="05-16"/>
    <n v="0"/>
    <n v="1"/>
    <x v="1"/>
    <x v="20"/>
  </r>
  <r>
    <d v="2016-05-17T00:00:00"/>
    <n v="76"/>
    <n v="60.2"/>
    <n v="61.55"/>
    <n v="55.82"/>
    <x v="533"/>
    <s v="13/05/2016"/>
    <x v="3"/>
    <n v="5"/>
    <n v="17"/>
    <s v="05-17"/>
    <n v="0"/>
    <n v="1"/>
    <x v="1"/>
    <x v="20"/>
  </r>
  <r>
    <d v="2016-05-18T00:00:00"/>
    <n v="74"/>
    <n v="59.94"/>
    <n v="61.12"/>
    <n v="54.78"/>
    <x v="102"/>
    <s v="13/05/2016"/>
    <x v="3"/>
    <n v="5"/>
    <n v="18"/>
    <s v="05-18"/>
    <n v="0"/>
    <n v="1"/>
    <x v="1"/>
    <x v="20"/>
  </r>
  <r>
    <d v="2016-05-19T00:00:00"/>
    <n v="65"/>
    <n v="62.36"/>
    <n v="62.77"/>
    <n v="52.27"/>
    <x v="411"/>
    <s v="13/05/2016"/>
    <x v="3"/>
    <n v="5"/>
    <n v="19"/>
    <s v="05-19"/>
    <n v="0"/>
    <n v="1"/>
    <x v="1"/>
    <x v="20"/>
  </r>
  <r>
    <d v="2016-05-20T00:00:00"/>
    <n v="95"/>
    <n v="65.489999999999995"/>
    <n v="65.83"/>
    <n v="53.33"/>
    <x v="534"/>
    <s v="20/05/2016"/>
    <x v="3"/>
    <n v="5"/>
    <n v="20"/>
    <s v="05-20"/>
    <n v="0"/>
    <n v="1"/>
    <x v="1"/>
    <x v="20"/>
  </r>
  <r>
    <d v="2016-05-21T00:00:00"/>
    <n v="60"/>
    <n v="60.35"/>
    <n v="60.43"/>
    <n v="39.33"/>
    <x v="294"/>
    <s v="20/05/2016"/>
    <x v="3"/>
    <n v="5"/>
    <n v="21"/>
    <s v="05-21"/>
    <n v="1"/>
    <n v="1"/>
    <x v="1"/>
    <x v="20"/>
  </r>
  <r>
    <d v="2016-05-22T00:00:00"/>
    <n v="69"/>
    <n v="59.8"/>
    <n v="59.96"/>
    <n v="45.41"/>
    <x v="481"/>
    <s v="20/05/2016"/>
    <x v="3"/>
    <n v="5"/>
    <n v="22"/>
    <s v="05-22"/>
    <n v="0"/>
    <n v="1"/>
    <x v="1"/>
    <x v="20"/>
  </r>
  <r>
    <d v="2016-05-23T00:00:00"/>
    <n v="120"/>
    <n v="64.92"/>
    <n v="65.05"/>
    <n v="49.47"/>
    <x v="535"/>
    <s v="20/05/2016"/>
    <x v="3"/>
    <n v="5"/>
    <n v="23"/>
    <s v="05-23"/>
    <n v="0"/>
    <n v="1"/>
    <x v="1"/>
    <x v="21"/>
  </r>
  <r>
    <d v="2016-05-24T00:00:00"/>
    <n v="72"/>
    <n v="61.15"/>
    <n v="62.97"/>
    <n v="53.26"/>
    <x v="496"/>
    <s v="20/05/2016"/>
    <x v="3"/>
    <n v="5"/>
    <n v="24"/>
    <s v="05-24"/>
    <n v="0"/>
    <n v="1"/>
    <x v="1"/>
    <x v="21"/>
  </r>
  <r>
    <d v="2016-05-25T00:00:00"/>
    <n v="84"/>
    <n v="62.26"/>
    <n v="63.64"/>
    <n v="54.38"/>
    <x v="493"/>
    <s v="20/05/2016"/>
    <x v="3"/>
    <n v="5"/>
    <n v="25"/>
    <s v="05-25"/>
    <n v="0"/>
    <n v="1"/>
    <x v="1"/>
    <x v="21"/>
  </r>
  <r>
    <d v="2016-05-26T00:00:00"/>
    <n v="63"/>
    <n v="60.62"/>
    <n v="61.54"/>
    <n v="54.37"/>
    <x v="142"/>
    <s v="20/05/2016"/>
    <x v="3"/>
    <n v="5"/>
    <n v="26"/>
    <s v="05-26"/>
    <n v="0"/>
    <n v="1"/>
    <x v="1"/>
    <x v="21"/>
  </r>
  <r>
    <d v="2016-05-27T00:00:00"/>
    <n v="87"/>
    <n v="63.1"/>
    <n v="63.4"/>
    <n v="51.19"/>
    <x v="467"/>
    <s v="27/05/2016"/>
    <x v="3"/>
    <n v="5"/>
    <n v="27"/>
    <s v="05-27"/>
    <n v="0"/>
    <n v="1"/>
    <x v="1"/>
    <x v="21"/>
  </r>
  <r>
    <d v="2016-05-28T00:00:00"/>
    <n v="53"/>
    <n v="60.04"/>
    <n v="60.09"/>
    <n v="41.03"/>
    <x v="19"/>
    <s v="27/05/2016"/>
    <x v="3"/>
    <n v="5"/>
    <n v="28"/>
    <s v="05-28"/>
    <n v="1"/>
    <n v="1"/>
    <x v="1"/>
    <x v="21"/>
  </r>
  <r>
    <d v="2016-05-29T00:00:00"/>
    <n v="79"/>
    <n v="61.67"/>
    <n v="62.09"/>
    <n v="51.75"/>
    <x v="165"/>
    <s v="27/05/2016"/>
    <x v="3"/>
    <n v="5"/>
    <n v="29"/>
    <s v="05-29"/>
    <n v="0"/>
    <n v="1"/>
    <x v="1"/>
    <x v="21"/>
  </r>
  <r>
    <d v="2016-05-30T00:00:00"/>
    <n v="97"/>
    <n v="61.7"/>
    <n v="61.8"/>
    <n v="45.44"/>
    <x v="185"/>
    <s v="27/05/2016"/>
    <x v="3"/>
    <n v="5"/>
    <n v="30"/>
    <s v="05-30"/>
    <n v="0"/>
    <n v="1"/>
    <x v="1"/>
    <x v="22"/>
  </r>
  <r>
    <d v="2016-05-31T00:00:00"/>
    <n v="72"/>
    <n v="61.54"/>
    <n v="61.75"/>
    <n v="48.53"/>
    <x v="169"/>
    <s v="27/05/2016"/>
    <x v="3"/>
    <n v="5"/>
    <n v="31"/>
    <s v="05-31"/>
    <n v="0"/>
    <n v="1"/>
    <x v="1"/>
    <x v="22"/>
  </r>
  <r>
    <d v="2016-06-01T00:00:00"/>
    <n v="69"/>
    <n v="61.05"/>
    <n v="62.09"/>
    <n v="54.98"/>
    <x v="165"/>
    <s v="27/05/2016"/>
    <x v="3"/>
    <n v="6"/>
    <n v="1"/>
    <s v="06-01"/>
    <n v="0"/>
    <n v="1"/>
    <x v="1"/>
    <x v="22"/>
  </r>
  <r>
    <d v="2016-06-02T00:00:00"/>
    <n v="88"/>
    <n v="64.959999999999994"/>
    <n v="65.09"/>
    <n v="49.91"/>
    <x v="536"/>
    <s v="27/05/2016"/>
    <x v="3"/>
    <n v="6"/>
    <n v="2"/>
    <s v="06-02"/>
    <n v="0"/>
    <n v="1"/>
    <x v="1"/>
    <x v="22"/>
  </r>
  <r>
    <d v="2016-06-03T00:00:00"/>
    <n v="76"/>
    <n v="61.1"/>
    <n v="61.48"/>
    <n v="46.46"/>
    <x v="407"/>
    <s v="03/06/2016"/>
    <x v="3"/>
    <n v="6"/>
    <n v="3"/>
    <s v="06-03"/>
    <n v="0"/>
    <n v="1"/>
    <x v="1"/>
    <x v="22"/>
  </r>
  <r>
    <d v="2016-06-04T00:00:00"/>
    <n v="71"/>
    <n v="60.37"/>
    <n v="60.46"/>
    <n v="41.74"/>
    <x v="303"/>
    <s v="03/06/2016"/>
    <x v="3"/>
    <n v="6"/>
    <n v="4"/>
    <s v="06-04"/>
    <n v="0"/>
    <n v="1"/>
    <x v="1"/>
    <x v="22"/>
  </r>
  <r>
    <d v="2016-06-05T00:00:00"/>
    <n v="82"/>
    <n v="63.79"/>
    <n v="63.89"/>
    <n v="47.14"/>
    <x v="172"/>
    <s v="03/06/2016"/>
    <x v="3"/>
    <n v="6"/>
    <n v="5"/>
    <s v="06-05"/>
    <n v="0"/>
    <n v="1"/>
    <x v="1"/>
    <x v="22"/>
  </r>
  <r>
    <d v="2016-06-06T00:00:00"/>
    <n v="95"/>
    <n v="62.69"/>
    <n v="63.77"/>
    <n v="54.21"/>
    <x v="351"/>
    <s v="03/06/2016"/>
    <x v="3"/>
    <n v="6"/>
    <n v="6"/>
    <s v="06-06"/>
    <n v="0"/>
    <n v="1"/>
    <x v="1"/>
    <x v="23"/>
  </r>
  <r>
    <d v="2016-06-07T00:00:00"/>
    <n v="65"/>
    <n v="60.23"/>
    <n v="60.89"/>
    <n v="52.4"/>
    <x v="304"/>
    <s v="03/06/2016"/>
    <x v="3"/>
    <n v="6"/>
    <n v="7"/>
    <s v="06-07"/>
    <n v="0"/>
    <n v="1"/>
    <x v="1"/>
    <x v="23"/>
  </r>
  <r>
    <d v="2016-06-08T00:00:00"/>
    <n v="9"/>
    <n v="58.98"/>
    <n v="59.09"/>
    <n v="43.03"/>
    <x v="537"/>
    <s v="03/06/2016"/>
    <x v="3"/>
    <n v="6"/>
    <n v="8"/>
    <s v="06-08"/>
    <n v="1"/>
    <n v="1"/>
    <x v="1"/>
    <x v="23"/>
  </r>
  <r>
    <d v="2016-06-09T00:00:00"/>
    <n v="77"/>
    <n v="61.81"/>
    <n v="62.25"/>
    <n v="52.17"/>
    <x v="538"/>
    <s v="03/06/2016"/>
    <x v="3"/>
    <n v="6"/>
    <n v="9"/>
    <s v="06-09"/>
    <n v="0"/>
    <n v="1"/>
    <x v="1"/>
    <x v="23"/>
  </r>
  <r>
    <d v="2016-06-10T00:00:00"/>
    <n v="99"/>
    <n v="62.95"/>
    <n v="63.4"/>
    <n v="53.27"/>
    <x v="467"/>
    <s v="10/06/2016"/>
    <x v="3"/>
    <n v="6"/>
    <n v="10"/>
    <s v="06-10"/>
    <n v="0"/>
    <n v="1"/>
    <x v="1"/>
    <x v="23"/>
  </r>
  <r>
    <d v="2016-06-11T00:00:00"/>
    <n v="69"/>
    <n v="62.15"/>
    <n v="62.42"/>
    <n v="49.23"/>
    <x v="16"/>
    <s v="10/06/2016"/>
    <x v="3"/>
    <n v="6"/>
    <n v="11"/>
    <s v="06-11"/>
    <n v="0"/>
    <n v="1"/>
    <x v="1"/>
    <x v="23"/>
  </r>
  <r>
    <d v="2016-06-12T00:00:00"/>
    <n v="74"/>
    <n v="62.3"/>
    <n v="62.52"/>
    <n v="49.48"/>
    <x v="312"/>
    <s v="10/06/2016"/>
    <x v="3"/>
    <n v="6"/>
    <n v="12"/>
    <s v="06-12"/>
    <n v="0"/>
    <n v="1"/>
    <x v="1"/>
    <x v="23"/>
  </r>
  <r>
    <d v="2016-06-13T00:00:00"/>
    <n v="83"/>
    <n v="62.91"/>
    <n v="63.12"/>
    <n v="49.75"/>
    <x v="365"/>
    <s v="10/06/2016"/>
    <x v="3"/>
    <n v="6"/>
    <n v="13"/>
    <s v="06-13"/>
    <n v="0"/>
    <n v="1"/>
    <x v="1"/>
    <x v="24"/>
  </r>
  <r>
    <d v="2016-06-14T00:00:00"/>
    <n v="83"/>
    <n v="64.69"/>
    <n v="71.819999999999993"/>
    <n v="63.97"/>
    <x v="539"/>
    <s v="10/06/2016"/>
    <x v="3"/>
    <n v="6"/>
    <n v="14"/>
    <s v="06-14"/>
    <n v="0"/>
    <n v="1"/>
    <x v="1"/>
    <x v="24"/>
  </r>
  <r>
    <d v="2016-06-15T00:00:00"/>
    <n v="98"/>
    <n v="64.28"/>
    <n v="64.430000000000007"/>
    <n v="49.84"/>
    <x v="394"/>
    <s v="10/06/2016"/>
    <x v="3"/>
    <n v="6"/>
    <n v="15"/>
    <s v="06-15"/>
    <n v="0"/>
    <n v="1"/>
    <x v="1"/>
    <x v="24"/>
  </r>
  <r>
    <d v="2016-06-16T00:00:00"/>
    <n v="76"/>
    <n v="63.77"/>
    <n v="64.010000000000005"/>
    <n v="51.25"/>
    <x v="540"/>
    <s v="10/06/2016"/>
    <x v="3"/>
    <n v="6"/>
    <n v="16"/>
    <s v="06-16"/>
    <n v="0"/>
    <n v="1"/>
    <x v="1"/>
    <x v="24"/>
  </r>
  <r>
    <d v="2016-06-17T00:00:00"/>
    <n v="91"/>
    <n v="62.99"/>
    <n v="63.18"/>
    <n v="47.32"/>
    <x v="380"/>
    <s v="17/06/2016"/>
    <x v="3"/>
    <n v="6"/>
    <n v="17"/>
    <s v="06-17"/>
    <n v="0"/>
    <n v="1"/>
    <x v="1"/>
    <x v="24"/>
  </r>
  <r>
    <d v="2016-06-18T00:00:00"/>
    <n v="73"/>
    <n v="64.680000000000007"/>
    <n v="65.23"/>
    <n v="49.45"/>
    <x v="541"/>
    <s v="17/06/2016"/>
    <x v="3"/>
    <n v="6"/>
    <n v="18"/>
    <s v="06-18"/>
    <n v="0"/>
    <n v="1"/>
    <x v="1"/>
    <x v="24"/>
  </r>
  <r>
    <d v="2016-06-19T00:00:00"/>
    <n v="82"/>
    <n v="63.53"/>
    <n v="63.78"/>
    <n v="51.22"/>
    <x v="364"/>
    <s v="17/06/2016"/>
    <x v="3"/>
    <n v="6"/>
    <n v="19"/>
    <s v="06-19"/>
    <n v="0"/>
    <n v="1"/>
    <x v="1"/>
    <x v="24"/>
  </r>
  <r>
    <d v="2016-06-20T00:00:00"/>
    <n v="89"/>
    <n v="62.04"/>
    <n v="62.53"/>
    <n v="52.79"/>
    <x v="221"/>
    <s v="17/06/2016"/>
    <x v="3"/>
    <n v="6"/>
    <n v="20"/>
    <s v="06-20"/>
    <n v="0"/>
    <n v="1"/>
    <x v="1"/>
    <x v="25"/>
  </r>
  <r>
    <d v="2016-06-21T00:00:00"/>
    <n v="68"/>
    <n v="61.05"/>
    <n v="61.15"/>
    <n v="44.56"/>
    <x v="399"/>
    <s v="17/06/2016"/>
    <x v="3"/>
    <n v="6"/>
    <n v="21"/>
    <s v="06-21"/>
    <n v="0"/>
    <n v="1"/>
    <x v="1"/>
    <x v="25"/>
  </r>
  <r>
    <d v="2016-06-22T00:00:00"/>
    <n v="87"/>
    <n v="62.16"/>
    <n v="62.36"/>
    <n v="48.81"/>
    <x v="381"/>
    <s v="17/06/2016"/>
    <x v="3"/>
    <n v="6"/>
    <n v="22"/>
    <s v="06-22"/>
    <n v="0"/>
    <n v="1"/>
    <x v="1"/>
    <x v="25"/>
  </r>
  <r>
    <d v="2016-06-23T00:00:00"/>
    <n v="88"/>
    <n v="63.5"/>
    <n v="64.05"/>
    <n v="54.8"/>
    <x v="542"/>
    <s v="17/06/2016"/>
    <x v="3"/>
    <n v="6"/>
    <n v="23"/>
    <s v="06-23"/>
    <n v="0"/>
    <n v="1"/>
    <x v="1"/>
    <x v="25"/>
  </r>
  <r>
    <d v="2016-06-24T00:00:00"/>
    <n v="84"/>
    <n v="62.88"/>
    <n v="63.65"/>
    <n v="55.79"/>
    <x v="151"/>
    <s v="24/06/2016"/>
    <x v="3"/>
    <n v="6"/>
    <n v="24"/>
    <s v="06-24"/>
    <n v="0"/>
    <n v="1"/>
    <x v="1"/>
    <x v="25"/>
  </r>
  <r>
    <d v="2016-06-25T00:00:00"/>
    <n v="91"/>
    <n v="64.45"/>
    <n v="64.540000000000006"/>
    <n v="45.49"/>
    <x v="377"/>
    <s v="24/06/2016"/>
    <x v="3"/>
    <n v="6"/>
    <n v="25"/>
    <s v="06-25"/>
    <n v="0"/>
    <n v="1"/>
    <x v="1"/>
    <x v="25"/>
  </r>
  <r>
    <d v="2016-06-26T00:00:00"/>
    <n v="101"/>
    <n v="65.56"/>
    <n v="65.680000000000007"/>
    <n v="50.21"/>
    <x v="543"/>
    <s v="24/06/2016"/>
    <x v="3"/>
    <n v="6"/>
    <n v="26"/>
    <s v="06-26"/>
    <n v="0"/>
    <n v="1"/>
    <x v="1"/>
    <x v="25"/>
  </r>
  <r>
    <d v="2016-06-27T00:00:00"/>
    <n v="106"/>
    <n v="64.459999999999994"/>
    <n v="64.62"/>
    <n v="48.34"/>
    <x v="544"/>
    <s v="24/06/2016"/>
    <x v="3"/>
    <n v="6"/>
    <n v="27"/>
    <s v="06-27"/>
    <n v="0"/>
    <n v="1"/>
    <x v="1"/>
    <x v="26"/>
  </r>
  <r>
    <d v="2016-06-28T00:00:00"/>
    <n v="75"/>
    <n v="61.03"/>
    <n v="61.05"/>
    <n v="38.69"/>
    <x v="115"/>
    <s v="24/06/2016"/>
    <x v="3"/>
    <n v="6"/>
    <n v="28"/>
    <s v="06-28"/>
    <n v="0"/>
    <n v="1"/>
    <x v="1"/>
    <x v="26"/>
  </r>
  <r>
    <d v="2016-06-29T00:00:00"/>
    <n v="83"/>
    <n v="61.49"/>
    <n v="61.83"/>
    <n v="45.82"/>
    <x v="81"/>
    <s v="24/06/2016"/>
    <x v="3"/>
    <n v="6"/>
    <n v="29"/>
    <s v="06-29"/>
    <n v="0"/>
    <n v="1"/>
    <x v="1"/>
    <x v="26"/>
  </r>
  <r>
    <d v="2016-06-30T00:00:00"/>
    <n v="108"/>
    <n v="65.73"/>
    <n v="65.989999999999995"/>
    <n v="49.1"/>
    <x v="545"/>
    <s v="24/06/2016"/>
    <x v="3"/>
    <n v="6"/>
    <n v="30"/>
    <s v="06-30"/>
    <n v="0"/>
    <n v="1"/>
    <x v="1"/>
    <x v="26"/>
  </r>
  <r>
    <d v="2016-07-01T00:00:00"/>
    <n v="99"/>
    <n v="62.75"/>
    <n v="62.81"/>
    <n v="43.97"/>
    <x v="363"/>
    <s v="01/07/2016"/>
    <x v="3"/>
    <n v="7"/>
    <n v="1"/>
    <s v="07-01"/>
    <n v="0"/>
    <n v="1"/>
    <x v="1"/>
    <x v="26"/>
  </r>
  <r>
    <d v="2016-07-02T00:00:00"/>
    <n v="83"/>
    <n v="62.05"/>
    <n v="62.12"/>
    <n v="44.64"/>
    <x v="546"/>
    <s v="01/07/2016"/>
    <x v="3"/>
    <n v="7"/>
    <n v="2"/>
    <s v="07-02"/>
    <n v="0"/>
    <n v="1"/>
    <x v="1"/>
    <x v="26"/>
  </r>
  <r>
    <d v="2016-07-03T00:00:00"/>
    <n v="86"/>
    <n v="63.37"/>
    <n v="63.48"/>
    <n v="47.63"/>
    <x v="547"/>
    <s v="01/07/2016"/>
    <x v="3"/>
    <n v="7"/>
    <n v="3"/>
    <s v="07-03"/>
    <n v="0"/>
    <n v="1"/>
    <x v="1"/>
    <x v="26"/>
  </r>
  <r>
    <d v="2016-07-04T00:00:00"/>
    <n v="81"/>
    <n v="61.61"/>
    <n v="61.68"/>
    <n v="43.78"/>
    <x v="143"/>
    <s v="01/07/2016"/>
    <x v="3"/>
    <n v="7"/>
    <n v="4"/>
    <s v="07-04"/>
    <n v="0"/>
    <n v="1"/>
    <x v="1"/>
    <x v="27"/>
  </r>
  <r>
    <d v="2016-07-05T00:00:00"/>
    <n v="80"/>
    <n v="62.73"/>
    <n v="62.87"/>
    <n v="45.67"/>
    <x v="548"/>
    <s v="01/07/2016"/>
    <x v="3"/>
    <n v="7"/>
    <n v="5"/>
    <s v="07-05"/>
    <n v="0"/>
    <n v="1"/>
    <x v="1"/>
    <x v="27"/>
  </r>
  <r>
    <d v="2016-07-06T00:00:00"/>
    <n v="88"/>
    <n v="61.94"/>
    <n v="62.21"/>
    <n v="50.09"/>
    <x v="166"/>
    <s v="01/07/2016"/>
    <x v="3"/>
    <n v="7"/>
    <n v="6"/>
    <s v="07-06"/>
    <n v="0"/>
    <n v="1"/>
    <x v="1"/>
    <x v="27"/>
  </r>
  <r>
    <d v="2016-07-07T00:00:00"/>
    <n v="91"/>
    <n v="62.34"/>
    <n v="62.48"/>
    <n v="47.29"/>
    <x v="549"/>
    <s v="01/07/2016"/>
    <x v="3"/>
    <n v="7"/>
    <n v="7"/>
    <s v="07-07"/>
    <n v="0"/>
    <n v="1"/>
    <x v="1"/>
    <x v="27"/>
  </r>
  <r>
    <d v="2016-07-08T00:00:00"/>
    <n v="78"/>
    <n v="62.12"/>
    <n v="62.41"/>
    <n v="50.59"/>
    <x v="278"/>
    <s v="08/07/2016"/>
    <x v="3"/>
    <n v="7"/>
    <n v="8"/>
    <s v="07-08"/>
    <n v="0"/>
    <n v="1"/>
    <x v="1"/>
    <x v="27"/>
  </r>
  <r>
    <d v="2016-07-09T00:00:00"/>
    <n v="83"/>
    <n v="62.06"/>
    <n v="62.13"/>
    <n v="44.59"/>
    <x v="41"/>
    <s v="08/07/2016"/>
    <x v="3"/>
    <n v="7"/>
    <n v="9"/>
    <s v="07-09"/>
    <n v="0"/>
    <n v="1"/>
    <x v="1"/>
    <x v="27"/>
  </r>
  <r>
    <d v="2016-07-10T00:00:00"/>
    <n v="90"/>
    <n v="61.93"/>
    <n v="61.97"/>
    <n v="41.92"/>
    <x v="302"/>
    <s v="08/07/2016"/>
    <x v="3"/>
    <n v="7"/>
    <n v="10"/>
    <s v="07-10"/>
    <n v="0"/>
    <n v="1"/>
    <x v="1"/>
    <x v="27"/>
  </r>
  <r>
    <d v="2016-07-11T00:00:00"/>
    <n v="90"/>
    <n v="62.34"/>
    <n v="62.76"/>
    <n v="52.43"/>
    <x v="320"/>
    <s v="08/07/2016"/>
    <x v="3"/>
    <n v="7"/>
    <n v="11"/>
    <s v="07-11"/>
    <n v="0"/>
    <n v="1"/>
    <x v="1"/>
    <x v="28"/>
  </r>
  <r>
    <d v="2016-07-12T00:00:00"/>
    <n v="71"/>
    <n v="63.24"/>
    <n v="64.41"/>
    <n v="55.14"/>
    <x v="368"/>
    <s v="08/07/2016"/>
    <x v="3"/>
    <n v="7"/>
    <n v="12"/>
    <s v="07-12"/>
    <n v="0"/>
    <n v="1"/>
    <x v="1"/>
    <x v="28"/>
  </r>
  <r>
    <d v="2016-07-13T00:00:00"/>
    <n v="87"/>
    <n v="64.150000000000006"/>
    <n v="64.58"/>
    <n v="54.07"/>
    <x v="550"/>
    <s v="08/07/2016"/>
    <x v="3"/>
    <n v="7"/>
    <n v="13"/>
    <s v="07-13"/>
    <n v="0"/>
    <n v="1"/>
    <x v="1"/>
    <x v="28"/>
  </r>
  <r>
    <d v="2016-07-14T00:00:00"/>
    <n v="97"/>
    <n v="64.83"/>
    <n v="65.040000000000006"/>
    <n v="51.82"/>
    <x v="551"/>
    <s v="08/07/2016"/>
    <x v="3"/>
    <n v="7"/>
    <n v="14"/>
    <s v="07-14"/>
    <n v="0"/>
    <n v="1"/>
    <x v="1"/>
    <x v="28"/>
  </r>
  <r>
    <d v="2016-07-15T00:00:00"/>
    <n v="92"/>
    <n v="63.57"/>
    <n v="63.75"/>
    <n v="49.07"/>
    <x v="462"/>
    <s v="15/07/2016"/>
    <x v="3"/>
    <n v="7"/>
    <n v="15"/>
    <s v="07-15"/>
    <n v="0"/>
    <n v="1"/>
    <x v="1"/>
    <x v="28"/>
  </r>
  <r>
    <d v="2016-07-16T00:00:00"/>
    <n v="74"/>
    <n v="61.29"/>
    <n v="61.51"/>
    <n v="44.9"/>
    <x v="23"/>
    <s v="15/07/2016"/>
    <x v="3"/>
    <n v="7"/>
    <n v="16"/>
    <s v="07-16"/>
    <n v="0"/>
    <n v="1"/>
    <x v="1"/>
    <x v="28"/>
  </r>
  <r>
    <d v="2016-07-17T00:00:00"/>
    <n v="90"/>
    <n v="64.05"/>
    <n v="64.13"/>
    <n v="46.98"/>
    <x v="552"/>
    <s v="15/07/2016"/>
    <x v="3"/>
    <n v="7"/>
    <n v="17"/>
    <s v="07-17"/>
    <n v="0"/>
    <n v="1"/>
    <x v="1"/>
    <x v="28"/>
  </r>
  <r>
    <d v="2016-07-18T00:00:00"/>
    <n v="83"/>
    <n v="62.64"/>
    <n v="63.18"/>
    <n v="53.87"/>
    <x v="380"/>
    <s v="15/07/2016"/>
    <x v="3"/>
    <n v="7"/>
    <n v="18"/>
    <s v="07-18"/>
    <n v="0"/>
    <n v="1"/>
    <x v="1"/>
    <x v="29"/>
  </r>
  <r>
    <d v="2016-07-19T00:00:00"/>
    <n v="59"/>
    <n v="60.54"/>
    <n v="61.29"/>
    <n v="53.34"/>
    <x v="328"/>
    <s v="15/07/2016"/>
    <x v="3"/>
    <n v="7"/>
    <n v="19"/>
    <s v="07-19"/>
    <n v="1"/>
    <n v="1"/>
    <x v="1"/>
    <x v="29"/>
  </r>
  <r>
    <d v="2016-07-20T00:00:00"/>
    <n v="67"/>
    <n v="61.37"/>
    <n v="62.02"/>
    <n v="53.39"/>
    <x v="553"/>
    <s v="15/07/2016"/>
    <x v="3"/>
    <n v="7"/>
    <n v="20"/>
    <s v="07-20"/>
    <n v="0"/>
    <n v="1"/>
    <x v="1"/>
    <x v="29"/>
  </r>
  <r>
    <d v="2016-07-21T00:00:00"/>
    <n v="76"/>
    <n v="62.44"/>
    <n v="63.03"/>
    <n v="54.07"/>
    <x v="188"/>
    <s v="15/07/2016"/>
    <x v="3"/>
    <n v="7"/>
    <n v="21"/>
    <s v="07-21"/>
    <n v="0"/>
    <n v="1"/>
    <x v="1"/>
    <x v="29"/>
  </r>
  <r>
    <d v="2016-07-22T00:00:00"/>
    <n v="87"/>
    <n v="63.57"/>
    <n v="63.87"/>
    <n v="52.24"/>
    <x v="137"/>
    <s v="22/07/2016"/>
    <x v="3"/>
    <n v="7"/>
    <n v="22"/>
    <s v="07-22"/>
    <n v="0"/>
    <n v="1"/>
    <x v="1"/>
    <x v="29"/>
  </r>
  <r>
    <d v="2016-07-23T00:00:00"/>
    <n v="76"/>
    <n v="62.87"/>
    <n v="62.99"/>
    <n v="47.34"/>
    <x v="5"/>
    <s v="22/07/2016"/>
    <x v="3"/>
    <n v="7"/>
    <n v="23"/>
    <s v="07-23"/>
    <n v="0"/>
    <n v="1"/>
    <x v="1"/>
    <x v="29"/>
  </r>
  <r>
    <d v="2016-07-24T00:00:00"/>
    <n v="79"/>
    <n v="62.24"/>
    <n v="62.28"/>
    <n v="41.53"/>
    <x v="386"/>
    <s v="22/07/2016"/>
    <x v="3"/>
    <n v="7"/>
    <n v="24"/>
    <s v="07-24"/>
    <n v="0"/>
    <n v="1"/>
    <x v="1"/>
    <x v="29"/>
  </r>
  <r>
    <d v="2016-07-25T00:00:00"/>
    <n v="107"/>
    <n v="65.55"/>
    <n v="65.66"/>
    <n v="49.47"/>
    <x v="554"/>
    <s v="22/07/2016"/>
    <x v="3"/>
    <n v="7"/>
    <n v="25"/>
    <s v="07-25"/>
    <n v="0"/>
    <n v="1"/>
    <x v="1"/>
    <x v="30"/>
  </r>
  <r>
    <d v="2016-07-26T00:00:00"/>
    <n v="83"/>
    <n v="64.56"/>
    <n v="64.680000000000007"/>
    <n v="49.18"/>
    <x v="555"/>
    <s v="22/07/2016"/>
    <x v="3"/>
    <n v="7"/>
    <n v="26"/>
    <s v="07-26"/>
    <n v="0"/>
    <n v="1"/>
    <x v="1"/>
    <x v="30"/>
  </r>
  <r>
    <d v="2016-07-27T00:00:00"/>
    <n v="86"/>
    <n v="64.540000000000006"/>
    <n v="64.739999999999995"/>
    <n v="51.08"/>
    <x v="556"/>
    <s v="22/07/2016"/>
    <x v="3"/>
    <n v="7"/>
    <n v="27"/>
    <s v="07-27"/>
    <n v="0"/>
    <n v="1"/>
    <x v="1"/>
    <x v="30"/>
  </r>
  <r>
    <d v="2016-07-28T00:00:00"/>
    <n v="60"/>
    <n v="60.85"/>
    <n v="60.97"/>
    <n v="45.28"/>
    <x v="527"/>
    <s v="22/07/2016"/>
    <x v="3"/>
    <n v="7"/>
    <n v="28"/>
    <s v="07-28"/>
    <n v="1"/>
    <n v="1"/>
    <x v="1"/>
    <x v="30"/>
  </r>
  <r>
    <d v="2016-07-29T00:00:00"/>
    <m/>
    <m/>
    <m/>
    <m/>
    <x v="89"/>
    <s v="29/07/2016"/>
    <x v="3"/>
    <n v="7"/>
    <n v="29"/>
    <s v="07-29"/>
    <s v="Null"/>
    <s v="Null"/>
    <x v="1"/>
    <x v="30"/>
  </r>
  <r>
    <d v="2016-07-30T00:00:00"/>
    <m/>
    <m/>
    <m/>
    <m/>
    <x v="89"/>
    <s v="29/07/2016"/>
    <x v="3"/>
    <n v="7"/>
    <n v="30"/>
    <s v="07-30"/>
    <s v="Null"/>
    <s v="Null"/>
    <x v="1"/>
    <x v="30"/>
  </r>
  <r>
    <d v="2016-07-31T00:00:00"/>
    <m/>
    <m/>
    <m/>
    <m/>
    <x v="89"/>
    <s v="29/07/2016"/>
    <x v="3"/>
    <n v="7"/>
    <n v="31"/>
    <s v="07-31"/>
    <s v="Null"/>
    <s v="Null"/>
    <x v="1"/>
    <x v="30"/>
  </r>
  <r>
    <d v="2016-08-01T00:00:00"/>
    <n v="103"/>
    <n v="65.069999999999993"/>
    <n v="65.2"/>
    <n v="49.95"/>
    <x v="557"/>
    <s v="29/07/2016"/>
    <x v="3"/>
    <n v="8"/>
    <n v="1"/>
    <s v="08-01"/>
    <n v="0"/>
    <n v="1"/>
    <x v="1"/>
    <x v="31"/>
  </r>
  <r>
    <d v="2016-08-02T00:00:00"/>
    <n v="84"/>
    <n v="64.61"/>
    <n v="64.66"/>
    <n v="45.45"/>
    <x v="180"/>
    <s v="29/07/2016"/>
    <x v="3"/>
    <n v="8"/>
    <n v="2"/>
    <s v="08-02"/>
    <n v="0"/>
    <n v="1"/>
    <x v="1"/>
    <x v="31"/>
  </r>
  <r>
    <d v="2016-08-03T00:00:00"/>
    <n v="74"/>
    <n v="62.44"/>
    <n v="62.87"/>
    <n v="47.68"/>
    <x v="548"/>
    <s v="29/07/2016"/>
    <x v="3"/>
    <n v="8"/>
    <n v="3"/>
    <s v="08-03"/>
    <n v="0"/>
    <n v="1"/>
    <x v="1"/>
    <x v="31"/>
  </r>
  <r>
    <d v="2016-08-04T00:00:00"/>
    <n v="83"/>
    <n v="62.51"/>
    <n v="63.06"/>
    <n v="45.1"/>
    <x v="558"/>
    <s v="29/07/2016"/>
    <x v="3"/>
    <n v="8"/>
    <n v="4"/>
    <s v="08-04"/>
    <n v="0"/>
    <n v="1"/>
    <x v="1"/>
    <x v="31"/>
  </r>
  <r>
    <d v="2016-08-05T00:00:00"/>
    <n v="98"/>
    <n v="65.03"/>
    <n v="65.099999999999994"/>
    <n v="46.7"/>
    <x v="559"/>
    <s v="05/08/2016"/>
    <x v="3"/>
    <n v="8"/>
    <n v="5"/>
    <s v="08-05"/>
    <n v="0"/>
    <n v="1"/>
    <x v="1"/>
    <x v="31"/>
  </r>
  <r>
    <d v="2016-08-06T00:00:00"/>
    <n v="79"/>
    <n v="64.34"/>
    <n v="64.430000000000007"/>
    <n v="47.11"/>
    <x v="394"/>
    <s v="05/08/2016"/>
    <x v="3"/>
    <n v="8"/>
    <n v="6"/>
    <s v="08-06"/>
    <n v="0"/>
    <n v="1"/>
    <x v="1"/>
    <x v="31"/>
  </r>
  <r>
    <d v="2016-08-07T00:00:00"/>
    <n v="101"/>
    <n v="65.59"/>
    <n v="65.64"/>
    <n v="44.98"/>
    <x v="560"/>
    <s v="05/08/2016"/>
    <x v="3"/>
    <n v="8"/>
    <n v="7"/>
    <s v="08-07"/>
    <n v="0"/>
    <n v="1"/>
    <x v="1"/>
    <x v="31"/>
  </r>
  <r>
    <d v="2016-08-08T00:00:00"/>
    <n v="83"/>
    <n v="64.52"/>
    <n v="64.56"/>
    <n v="44.65"/>
    <x v="561"/>
    <s v="05/08/2016"/>
    <x v="3"/>
    <n v="8"/>
    <n v="8"/>
    <s v="08-08"/>
    <n v="0"/>
    <n v="1"/>
    <x v="1"/>
    <x v="32"/>
  </r>
  <r>
    <d v="2016-08-09T00:00:00"/>
    <n v="62"/>
    <n v="61.96"/>
    <n v="62.17"/>
    <n v="48.87"/>
    <x v="306"/>
    <s v="05/08/2016"/>
    <x v="3"/>
    <n v="8"/>
    <n v="9"/>
    <s v="08-09"/>
    <n v="0"/>
    <n v="1"/>
    <x v="1"/>
    <x v="32"/>
  </r>
  <r>
    <d v="2016-08-10T00:00:00"/>
    <n v="78"/>
    <n v="63.03"/>
    <n v="63.09"/>
    <n v="44.28"/>
    <x v="562"/>
    <s v="05/08/2016"/>
    <x v="3"/>
    <n v="8"/>
    <n v="10"/>
    <s v="08-10"/>
    <n v="0"/>
    <n v="1"/>
    <x v="1"/>
    <x v="32"/>
  </r>
  <r>
    <d v="2016-08-11T00:00:00"/>
    <n v="67"/>
    <n v="61.74"/>
    <n v="61.82"/>
    <n v="44.38"/>
    <x v="134"/>
    <s v="05/08/2016"/>
    <x v="3"/>
    <n v="8"/>
    <n v="11"/>
    <s v="08-11"/>
    <n v="0"/>
    <n v="1"/>
    <x v="1"/>
    <x v="32"/>
  </r>
  <r>
    <d v="2016-08-12T00:00:00"/>
    <n v="81"/>
    <n v="62.7"/>
    <n v="62.98"/>
    <n v="47.91"/>
    <x v="299"/>
    <s v="12/08/2016"/>
    <x v="3"/>
    <n v="8"/>
    <n v="12"/>
    <s v="08-12"/>
    <n v="0"/>
    <n v="1"/>
    <x v="1"/>
    <x v="32"/>
  </r>
  <r>
    <d v="2016-08-13T00:00:00"/>
    <n v="75"/>
    <n v="62.1"/>
    <n v="62.1"/>
    <n v="34.25"/>
    <x v="563"/>
    <s v="12/08/2016"/>
    <x v="3"/>
    <n v="8"/>
    <n v="13"/>
    <s v="08-13"/>
    <n v="0"/>
    <n v="1"/>
    <x v="1"/>
    <x v="32"/>
  </r>
  <r>
    <d v="2016-08-14T00:00:00"/>
    <n v="74"/>
    <n v="61.99"/>
    <n v="62.01"/>
    <n v="36.74"/>
    <x v="520"/>
    <s v="12/08/2016"/>
    <x v="3"/>
    <n v="8"/>
    <n v="14"/>
    <s v="08-14"/>
    <n v="0"/>
    <n v="1"/>
    <x v="1"/>
    <x v="32"/>
  </r>
  <r>
    <d v="2016-08-15T00:00:00"/>
    <n v="79"/>
    <n v="62.24"/>
    <n v="62.24"/>
    <n v="0"/>
    <x v="330"/>
    <s v="12/08/2016"/>
    <x v="3"/>
    <n v="8"/>
    <n v="15"/>
    <s v="08-15"/>
    <n v="0"/>
    <n v="1"/>
    <x v="1"/>
    <x v="33"/>
  </r>
  <r>
    <d v="2016-08-16T00:00:00"/>
    <n v="80"/>
    <n v="64.930000000000007"/>
    <n v="64.94"/>
    <n v="38.840000000000003"/>
    <x v="564"/>
    <s v="12/08/2016"/>
    <x v="3"/>
    <n v="8"/>
    <n v="16"/>
    <s v="08-16"/>
    <n v="0"/>
    <n v="1"/>
    <x v="1"/>
    <x v="33"/>
  </r>
  <r>
    <d v="2016-08-17T00:00:00"/>
    <n v="80"/>
    <n v="66"/>
    <n v="66.010000000000005"/>
    <n v="36.07"/>
    <x v="565"/>
    <s v="12/08/2016"/>
    <x v="3"/>
    <n v="8"/>
    <n v="17"/>
    <s v="08-17"/>
    <n v="0"/>
    <n v="1"/>
    <x v="1"/>
    <x v="33"/>
  </r>
  <r>
    <d v="2016-08-18T00:00:00"/>
    <n v="72"/>
    <n v="64.06"/>
    <n v="64.11"/>
    <n v="43.69"/>
    <x v="566"/>
    <s v="12/08/2016"/>
    <x v="3"/>
    <n v="8"/>
    <n v="18"/>
    <s v="08-18"/>
    <n v="0"/>
    <n v="1"/>
    <x v="1"/>
    <x v="33"/>
  </r>
  <r>
    <d v="2016-08-19T00:00:00"/>
    <n v="64"/>
    <n v="61.67"/>
    <n v="61.79"/>
    <n v="46.25"/>
    <x v="50"/>
    <s v="19/08/2016"/>
    <x v="3"/>
    <n v="8"/>
    <n v="19"/>
    <s v="08-19"/>
    <n v="0"/>
    <n v="1"/>
    <x v="1"/>
    <x v="33"/>
  </r>
  <r>
    <d v="2016-08-20T00:00:00"/>
    <n v="84"/>
    <n v="65.58"/>
    <n v="65.63"/>
    <n v="42.14"/>
    <x v="567"/>
    <s v="19/08/2016"/>
    <x v="3"/>
    <n v="8"/>
    <n v="20"/>
    <s v="08-20"/>
    <n v="0"/>
    <n v="1"/>
    <x v="1"/>
    <x v="33"/>
  </r>
  <r>
    <d v="2016-08-21T00:00:00"/>
    <n v="75"/>
    <n v="63.45"/>
    <n v="63.97"/>
    <n v="47.35"/>
    <x v="309"/>
    <s v="19/08/2016"/>
    <x v="3"/>
    <n v="8"/>
    <n v="21"/>
    <s v="08-21"/>
    <n v="0"/>
    <n v="1"/>
    <x v="1"/>
    <x v="33"/>
  </r>
  <r>
    <d v="2016-08-22T00:00:00"/>
    <n v="80"/>
    <n v="63.42"/>
    <n v="65.849999999999994"/>
    <n v="52.72"/>
    <x v="568"/>
    <s v="19/08/2016"/>
    <x v="3"/>
    <n v="8"/>
    <n v="22"/>
    <s v="08-22"/>
    <n v="0"/>
    <n v="1"/>
    <x v="1"/>
    <x v="34"/>
  </r>
  <r>
    <d v="2016-08-23T00:00:00"/>
    <n v="71"/>
    <n v="62.51"/>
    <n v="62.58"/>
    <n v="44.94"/>
    <x v="326"/>
    <s v="19/08/2016"/>
    <x v="3"/>
    <n v="8"/>
    <n v="23"/>
    <s v="08-23"/>
    <n v="0"/>
    <n v="1"/>
    <x v="1"/>
    <x v="34"/>
  </r>
  <r>
    <d v="2016-08-24T00:00:00"/>
    <n v="71"/>
    <n v="62.01"/>
    <n v="62.07"/>
    <n v="42.68"/>
    <x v="120"/>
    <s v="19/08/2016"/>
    <x v="3"/>
    <n v="8"/>
    <n v="24"/>
    <s v="08-24"/>
    <n v="0"/>
    <n v="1"/>
    <x v="1"/>
    <x v="34"/>
  </r>
  <r>
    <d v="2016-08-25T00:00:00"/>
    <n v="87"/>
    <n v="62.02"/>
    <n v="62.3"/>
    <n v="49.98"/>
    <x v="311"/>
    <s v="19/08/2016"/>
    <x v="3"/>
    <n v="8"/>
    <n v="25"/>
    <s v="08-25"/>
    <n v="0"/>
    <n v="1"/>
    <x v="1"/>
    <x v="34"/>
  </r>
  <r>
    <d v="2016-08-26T00:00:00"/>
    <n v="81"/>
    <n v="62.15"/>
    <n v="62.37"/>
    <n v="48.04"/>
    <x v="495"/>
    <s v="26/08/2016"/>
    <x v="3"/>
    <n v="8"/>
    <n v="26"/>
    <s v="08-26"/>
    <n v="0"/>
    <n v="1"/>
    <x v="1"/>
    <x v="34"/>
  </r>
  <r>
    <d v="2016-08-27T00:00:00"/>
    <n v="69"/>
    <n v="62.65"/>
    <n v="63.04"/>
    <n v="52.29"/>
    <x v="361"/>
    <s v="26/08/2016"/>
    <x v="3"/>
    <n v="8"/>
    <n v="27"/>
    <s v="08-27"/>
    <n v="0"/>
    <n v="1"/>
    <x v="1"/>
    <x v="34"/>
  </r>
  <r>
    <d v="2016-08-28T00:00:00"/>
    <n v="70"/>
    <n v="61.4"/>
    <n v="61.68"/>
    <n v="49.53"/>
    <x v="143"/>
    <s v="26/08/2016"/>
    <x v="3"/>
    <n v="8"/>
    <n v="28"/>
    <s v="08-28"/>
    <n v="0"/>
    <n v="1"/>
    <x v="1"/>
    <x v="34"/>
  </r>
  <r>
    <d v="2016-08-29T00:00:00"/>
    <n v="80"/>
    <n v="61.83"/>
    <n v="62.28"/>
    <n v="52.18"/>
    <x v="386"/>
    <s v="26/08/2016"/>
    <x v="3"/>
    <n v="8"/>
    <n v="29"/>
    <s v="08-29"/>
    <n v="0"/>
    <n v="1"/>
    <x v="1"/>
    <x v="35"/>
  </r>
  <r>
    <d v="2016-08-30T00:00:00"/>
    <n v="75"/>
    <n v="61.92"/>
    <n v="62.95"/>
    <n v="52.53"/>
    <x v="367"/>
    <s v="26/08/2016"/>
    <x v="3"/>
    <n v="8"/>
    <n v="30"/>
    <s v="08-30"/>
    <n v="0"/>
    <n v="1"/>
    <x v="1"/>
    <x v="35"/>
  </r>
  <r>
    <d v="2016-08-31T00:00:00"/>
    <n v="91"/>
    <n v="62"/>
    <n v="62.28"/>
    <n v="48.71"/>
    <x v="386"/>
    <s v="26/08/2016"/>
    <x v="3"/>
    <n v="8"/>
    <n v="31"/>
    <s v="08-31"/>
    <n v="0"/>
    <n v="1"/>
    <x v="1"/>
    <x v="35"/>
  </r>
  <r>
    <d v="2016-09-01T00:00:00"/>
    <n v="84"/>
    <n v="62.29"/>
    <n v="62.45"/>
    <n v="47.88"/>
    <x v="491"/>
    <s v="26/08/2016"/>
    <x v="3"/>
    <n v="9"/>
    <n v="1"/>
    <s v="09-01"/>
    <n v="0"/>
    <n v="1"/>
    <x v="2"/>
    <x v="35"/>
  </r>
  <r>
    <d v="2016-09-02T00:00:00"/>
    <n v="91"/>
    <n v="62.18"/>
    <n v="62.26"/>
    <n v="45.1"/>
    <x v="569"/>
    <s v="02/09/2016"/>
    <x v="3"/>
    <n v="9"/>
    <n v="2"/>
    <s v="09-02"/>
    <n v="0"/>
    <n v="1"/>
    <x v="2"/>
    <x v="35"/>
  </r>
  <r>
    <d v="2016-09-03T00:00:00"/>
    <n v="67"/>
    <n v="61.92"/>
    <n v="62"/>
    <n v="44.73"/>
    <x v="36"/>
    <s v="02/09/2016"/>
    <x v="3"/>
    <n v="9"/>
    <n v="3"/>
    <s v="09-03"/>
    <n v="0"/>
    <n v="1"/>
    <x v="2"/>
    <x v="35"/>
  </r>
  <r>
    <d v="2016-09-04T00:00:00"/>
    <n v="67"/>
    <n v="65.58"/>
    <n v="65.599999999999994"/>
    <n v="37.33"/>
    <x v="512"/>
    <s v="02/09/2016"/>
    <x v="3"/>
    <n v="9"/>
    <n v="4"/>
    <s v="09-04"/>
    <n v="0"/>
    <n v="1"/>
    <x v="2"/>
    <x v="35"/>
  </r>
  <r>
    <d v="2016-09-05T00:00:00"/>
    <n v="101"/>
    <n v="66.180000000000007"/>
    <n v="66.25"/>
    <n v="48.69"/>
    <x v="570"/>
    <s v="02/09/2016"/>
    <x v="3"/>
    <n v="9"/>
    <n v="5"/>
    <s v="09-05"/>
    <n v="0"/>
    <n v="1"/>
    <x v="2"/>
    <x v="36"/>
  </r>
  <r>
    <d v="2016-09-06T00:00:00"/>
    <n v="75"/>
    <n v="62.22"/>
    <n v="62.57"/>
    <n v="51.27"/>
    <x v="479"/>
    <s v="02/09/2016"/>
    <x v="3"/>
    <n v="9"/>
    <n v="6"/>
    <s v="09-06"/>
    <n v="0"/>
    <n v="1"/>
    <x v="2"/>
    <x v="36"/>
  </r>
  <r>
    <d v="2016-09-07T00:00:00"/>
    <n v="86"/>
    <n v="64.510000000000005"/>
    <n v="64.67"/>
    <n v="50.01"/>
    <x v="571"/>
    <s v="02/09/2016"/>
    <x v="3"/>
    <n v="9"/>
    <n v="7"/>
    <s v="09-07"/>
    <n v="0"/>
    <n v="1"/>
    <x v="2"/>
    <x v="36"/>
  </r>
  <r>
    <d v="2016-09-08T00:00:00"/>
    <n v="89"/>
    <n v="62.78"/>
    <n v="62.82"/>
    <n v="42.29"/>
    <x v="572"/>
    <s v="02/09/2016"/>
    <x v="3"/>
    <n v="9"/>
    <n v="8"/>
    <s v="09-08"/>
    <n v="0"/>
    <n v="1"/>
    <x v="2"/>
    <x v="36"/>
  </r>
  <r>
    <d v="2016-09-09T00:00:00"/>
    <n v="83"/>
    <n v="63.44"/>
    <n v="63.49"/>
    <n v="44.46"/>
    <x v="422"/>
    <s v="09/09/2016"/>
    <x v="3"/>
    <n v="9"/>
    <n v="9"/>
    <s v="09-09"/>
    <n v="0"/>
    <n v="1"/>
    <x v="2"/>
    <x v="36"/>
  </r>
  <r>
    <d v="2016-09-10T00:00:00"/>
    <n v="74"/>
    <n v="61.66"/>
    <n v="61.69"/>
    <n v="39.369999999999997"/>
    <x v="132"/>
    <s v="09/09/2016"/>
    <x v="3"/>
    <n v="9"/>
    <n v="10"/>
    <s v="09-10"/>
    <n v="0"/>
    <n v="1"/>
    <x v="2"/>
    <x v="36"/>
  </r>
  <r>
    <d v="2016-09-11T00:00:00"/>
    <n v="76"/>
    <n v="62.64"/>
    <n v="62.87"/>
    <n v="50.05"/>
    <x v="548"/>
    <s v="09/09/2016"/>
    <x v="3"/>
    <n v="9"/>
    <n v="11"/>
    <s v="09-11"/>
    <n v="0"/>
    <n v="1"/>
    <x v="2"/>
    <x v="36"/>
  </r>
  <r>
    <d v="2016-09-12T00:00:00"/>
    <n v="86"/>
    <n v="63.51"/>
    <n v="63.58"/>
    <n v="45.86"/>
    <x v="573"/>
    <s v="09/09/2016"/>
    <x v="3"/>
    <n v="9"/>
    <n v="12"/>
    <s v="09-12"/>
    <n v="0"/>
    <n v="1"/>
    <x v="2"/>
    <x v="37"/>
  </r>
  <r>
    <d v="2016-09-13T00:00:00"/>
    <n v="74"/>
    <n v="62.48"/>
    <n v="62.63"/>
    <n v="47.81"/>
    <x v="574"/>
    <s v="09/09/2016"/>
    <x v="3"/>
    <n v="9"/>
    <n v="13"/>
    <s v="09-13"/>
    <n v="0"/>
    <n v="1"/>
    <x v="2"/>
    <x v="37"/>
  </r>
  <r>
    <d v="2016-09-14T00:00:00"/>
    <n v="77"/>
    <n v="62.05"/>
    <n v="62.19"/>
    <n v="44.24"/>
    <x v="514"/>
    <s v="09/09/2016"/>
    <x v="3"/>
    <n v="9"/>
    <n v="14"/>
    <s v="09-14"/>
    <n v="0"/>
    <n v="1"/>
    <x v="2"/>
    <x v="37"/>
  </r>
  <r>
    <d v="2016-09-15T00:00:00"/>
    <n v="86"/>
    <n v="62.62"/>
    <n v="62.81"/>
    <n v="49.24"/>
    <x v="363"/>
    <s v="09/09/2016"/>
    <x v="3"/>
    <n v="9"/>
    <n v="15"/>
    <s v="09-15"/>
    <n v="0"/>
    <n v="1"/>
    <x v="2"/>
    <x v="37"/>
  </r>
  <r>
    <d v="2016-09-16T00:00:00"/>
    <n v="86"/>
    <n v="63.77"/>
    <n v="64.069999999999993"/>
    <n v="52.16"/>
    <x v="575"/>
    <s v="16/09/2016"/>
    <x v="3"/>
    <n v="9"/>
    <n v="16"/>
    <s v="09-16"/>
    <n v="0"/>
    <n v="1"/>
    <x v="2"/>
    <x v="37"/>
  </r>
  <r>
    <d v="2016-09-17T00:00:00"/>
    <n v="79"/>
    <n v="66.11"/>
    <n v="66.150000000000006"/>
    <n v="45.43"/>
    <x v="576"/>
    <s v="16/09/2016"/>
    <x v="3"/>
    <n v="9"/>
    <n v="17"/>
    <s v="09-17"/>
    <n v="0"/>
    <n v="1"/>
    <x v="2"/>
    <x v="37"/>
  </r>
  <r>
    <d v="2016-09-18T00:00:00"/>
    <n v="80"/>
    <n v="64.09"/>
    <n v="64.23"/>
    <n v="47.89"/>
    <x v="577"/>
    <s v="16/09/2016"/>
    <x v="3"/>
    <n v="9"/>
    <n v="18"/>
    <s v="09-18"/>
    <n v="0"/>
    <n v="1"/>
    <x v="2"/>
    <x v="37"/>
  </r>
  <r>
    <d v="2016-09-19T00:00:00"/>
    <n v="81"/>
    <n v="63.43"/>
    <n v="63.86"/>
    <n v="51.36"/>
    <x v="34"/>
    <s v="16/09/2016"/>
    <x v="3"/>
    <n v="9"/>
    <n v="19"/>
    <s v="09-19"/>
    <n v="0"/>
    <n v="1"/>
    <x v="2"/>
    <x v="38"/>
  </r>
  <r>
    <d v="2016-09-20T00:00:00"/>
    <n v="82"/>
    <n v="61.95"/>
    <n v="62.59"/>
    <n v="53.97"/>
    <x v="578"/>
    <s v="16/09/2016"/>
    <x v="3"/>
    <n v="9"/>
    <n v="20"/>
    <s v="09-20"/>
    <n v="0"/>
    <n v="1"/>
    <x v="2"/>
    <x v="38"/>
  </r>
  <r>
    <d v="2016-09-21T00:00:00"/>
    <n v="80"/>
    <n v="62.21"/>
    <n v="62.49"/>
    <n v="49.98"/>
    <x v="298"/>
    <s v="16/09/2016"/>
    <x v="3"/>
    <n v="9"/>
    <n v="21"/>
    <s v="09-21"/>
    <n v="0"/>
    <n v="1"/>
    <x v="2"/>
    <x v="38"/>
  </r>
  <r>
    <d v="2016-09-22T00:00:00"/>
    <n v="80"/>
    <n v="62.46"/>
    <n v="62.63"/>
    <n v="48.48"/>
    <x v="574"/>
    <s v="16/09/2016"/>
    <x v="3"/>
    <n v="9"/>
    <n v="22"/>
    <s v="09-22"/>
    <n v="0"/>
    <n v="1"/>
    <x v="2"/>
    <x v="38"/>
  </r>
  <r>
    <d v="2016-09-23T00:00:00"/>
    <n v="84"/>
    <n v="61.9"/>
    <n v="62.03"/>
    <n v="46.94"/>
    <x v="220"/>
    <s v="23/09/2016"/>
    <x v="3"/>
    <n v="9"/>
    <n v="23"/>
    <s v="09-23"/>
    <n v="0"/>
    <n v="1"/>
    <x v="2"/>
    <x v="38"/>
  </r>
  <r>
    <d v="2016-09-24T00:00:00"/>
    <n v="60"/>
    <n v="61.14"/>
    <n v="61.26"/>
    <n v="45.9"/>
    <x v="194"/>
    <s v="23/09/2016"/>
    <x v="3"/>
    <n v="9"/>
    <n v="24"/>
    <s v="09-24"/>
    <n v="1"/>
    <n v="1"/>
    <x v="2"/>
    <x v="38"/>
  </r>
  <r>
    <d v="2016-09-25T00:00:00"/>
    <n v="92"/>
    <n v="63.29"/>
    <n v="63.39"/>
    <n v="45.71"/>
    <x v="513"/>
    <s v="23/09/2016"/>
    <x v="3"/>
    <n v="9"/>
    <n v="25"/>
    <s v="09-25"/>
    <n v="0"/>
    <n v="1"/>
    <x v="2"/>
    <x v="38"/>
  </r>
  <r>
    <d v="2016-09-26T00:00:00"/>
    <n v="88"/>
    <n v="62.68"/>
    <n v="63.39"/>
    <n v="46.92"/>
    <x v="513"/>
    <s v="23/09/2016"/>
    <x v="3"/>
    <n v="9"/>
    <n v="26"/>
    <s v="09-26"/>
    <n v="0"/>
    <n v="1"/>
    <x v="2"/>
    <x v="39"/>
  </r>
  <r>
    <d v="2016-09-27T00:00:00"/>
    <n v="80"/>
    <n v="61.73"/>
    <n v="62.32"/>
    <n v="53.31"/>
    <x v="127"/>
    <s v="23/09/2016"/>
    <x v="3"/>
    <n v="9"/>
    <n v="27"/>
    <s v="09-27"/>
    <n v="0"/>
    <n v="1"/>
    <x v="2"/>
    <x v="39"/>
  </r>
  <r>
    <d v="2016-09-28T00:00:00"/>
    <n v="84"/>
    <n v="62.8"/>
    <n v="63.07"/>
    <n v="48.63"/>
    <x v="314"/>
    <s v="23/09/2016"/>
    <x v="3"/>
    <n v="9"/>
    <n v="28"/>
    <s v="09-28"/>
    <n v="0"/>
    <n v="1"/>
    <x v="2"/>
    <x v="39"/>
  </r>
  <r>
    <d v="2016-09-29T00:00:00"/>
    <n v="85"/>
    <n v="62.54"/>
    <n v="62.82"/>
    <n v="50.7"/>
    <x v="572"/>
    <s v="23/09/2016"/>
    <x v="3"/>
    <n v="9"/>
    <n v="29"/>
    <s v="09-29"/>
    <n v="0"/>
    <n v="1"/>
    <x v="2"/>
    <x v="39"/>
  </r>
  <r>
    <d v="2016-09-30T00:00:00"/>
    <m/>
    <m/>
    <m/>
    <m/>
    <x v="89"/>
    <s v="30/09/2016"/>
    <x v="3"/>
    <n v="9"/>
    <n v="30"/>
    <s v="09-30"/>
    <s v="Null"/>
    <s v="Null"/>
    <x v="2"/>
    <x v="39"/>
  </r>
  <r>
    <d v="2016-10-01T00:00:00"/>
    <m/>
    <m/>
    <m/>
    <m/>
    <x v="89"/>
    <s v="30/09/2016"/>
    <x v="3"/>
    <n v="10"/>
    <n v="1"/>
    <s v="10-01"/>
    <s v="Null"/>
    <s v="Null"/>
    <x v="2"/>
    <x v="39"/>
  </r>
  <r>
    <d v="2016-10-02T00:00:00"/>
    <m/>
    <m/>
    <m/>
    <m/>
    <x v="89"/>
    <s v="30/09/2016"/>
    <x v="3"/>
    <n v="10"/>
    <n v="2"/>
    <s v="10-02"/>
    <s v="Null"/>
    <s v="Null"/>
    <x v="2"/>
    <x v="39"/>
  </r>
  <r>
    <d v="2016-10-03T00:00:00"/>
    <m/>
    <m/>
    <m/>
    <m/>
    <x v="89"/>
    <s v="30/09/2016"/>
    <x v="3"/>
    <n v="10"/>
    <n v="3"/>
    <s v="10-03"/>
    <s v="Null"/>
    <s v="Null"/>
    <x v="2"/>
    <x v="40"/>
  </r>
  <r>
    <d v="2016-10-04T00:00:00"/>
    <m/>
    <m/>
    <m/>
    <m/>
    <x v="89"/>
    <s v="30/09/2016"/>
    <x v="3"/>
    <n v="10"/>
    <n v="4"/>
    <s v="10-04"/>
    <s v="Null"/>
    <s v="Null"/>
    <x v="2"/>
    <x v="40"/>
  </r>
  <r>
    <d v="2016-10-05T00:00:00"/>
    <n v="53"/>
    <n v="60.59"/>
    <n v="60.76"/>
    <n v="46.65"/>
    <x v="124"/>
    <s v="30/09/2016"/>
    <x v="3"/>
    <n v="10"/>
    <n v="5"/>
    <s v="10-05"/>
    <n v="1"/>
    <n v="1"/>
    <x v="2"/>
    <x v="40"/>
  </r>
  <r>
    <d v="2016-10-06T00:00:00"/>
    <n v="90"/>
    <n v="63.08"/>
    <n v="63.2"/>
    <n v="47.46"/>
    <x v="579"/>
    <s v="30/09/2016"/>
    <x v="3"/>
    <n v="10"/>
    <n v="6"/>
    <s v="10-06"/>
    <n v="0"/>
    <n v="1"/>
    <x v="2"/>
    <x v="40"/>
  </r>
  <r>
    <d v="2016-10-07T00:00:00"/>
    <n v="88"/>
    <n v="62.98"/>
    <n v="63.23"/>
    <n v="50.64"/>
    <x v="148"/>
    <s v="07/10/2016"/>
    <x v="3"/>
    <n v="10"/>
    <n v="7"/>
    <s v="10-07"/>
    <n v="0"/>
    <n v="1"/>
    <x v="2"/>
    <x v="40"/>
  </r>
  <r>
    <d v="2016-10-08T00:00:00"/>
    <n v="58"/>
    <n v="61.16"/>
    <n v="61.55"/>
    <n v="46.83"/>
    <x v="533"/>
    <s v="07/10/2016"/>
    <x v="3"/>
    <n v="10"/>
    <n v="8"/>
    <s v="10-08"/>
    <n v="1"/>
    <n v="1"/>
    <x v="2"/>
    <x v="40"/>
  </r>
  <r>
    <d v="2016-10-09T00:00:00"/>
    <n v="69"/>
    <n v="62.79"/>
    <n v="62.86"/>
    <n v="45.19"/>
    <x v="324"/>
    <s v="07/10/2016"/>
    <x v="3"/>
    <n v="10"/>
    <n v="9"/>
    <s v="10-09"/>
    <n v="0"/>
    <n v="1"/>
    <x v="2"/>
    <x v="40"/>
  </r>
  <r>
    <d v="2016-10-10T00:00:00"/>
    <n v="75"/>
    <n v="62.43"/>
    <n v="62.63"/>
    <n v="48.69"/>
    <x v="574"/>
    <s v="07/10/2016"/>
    <x v="3"/>
    <n v="10"/>
    <n v="10"/>
    <s v="10-10"/>
    <n v="0"/>
    <n v="1"/>
    <x v="2"/>
    <x v="41"/>
  </r>
  <r>
    <d v="2016-10-11T00:00:00"/>
    <n v="80"/>
    <n v="63.21"/>
    <n v="63.43"/>
    <n v="50.36"/>
    <x v="580"/>
    <s v="07/10/2016"/>
    <x v="3"/>
    <n v="10"/>
    <n v="11"/>
    <s v="10-11"/>
    <n v="0"/>
    <n v="1"/>
    <x v="2"/>
    <x v="41"/>
  </r>
  <r>
    <d v="2016-10-12T00:00:00"/>
    <n v="80"/>
    <n v="61.79"/>
    <n v="62.79"/>
    <n v="52.97"/>
    <x v="526"/>
    <s v="07/10/2016"/>
    <x v="3"/>
    <n v="10"/>
    <n v="12"/>
    <s v="10-12"/>
    <n v="0"/>
    <n v="1"/>
    <x v="2"/>
    <x v="41"/>
  </r>
  <r>
    <d v="2016-10-13T00:00:00"/>
    <n v="83"/>
    <n v="66.099999999999994"/>
    <n v="66.260000000000005"/>
    <n v="51.61"/>
    <x v="581"/>
    <s v="07/10/2016"/>
    <x v="3"/>
    <n v="10"/>
    <n v="13"/>
    <s v="10-13"/>
    <n v="0"/>
    <n v="1"/>
    <x v="2"/>
    <x v="41"/>
  </r>
  <r>
    <d v="2016-10-14T00:00:00"/>
    <n v="101"/>
    <n v="64.010000000000005"/>
    <n v="65.38"/>
    <n v="55.43"/>
    <x v="582"/>
    <s v="14/10/2016"/>
    <x v="3"/>
    <n v="10"/>
    <n v="14"/>
    <s v="10-14"/>
    <n v="0"/>
    <n v="1"/>
    <x v="2"/>
    <x v="41"/>
  </r>
  <r>
    <d v="2016-10-15T00:00:00"/>
    <n v="65"/>
    <n v="64.28"/>
    <n v="64.5"/>
    <n v="43.94"/>
    <x v="353"/>
    <s v="14/10/2016"/>
    <x v="3"/>
    <n v="10"/>
    <n v="15"/>
    <s v="10-15"/>
    <n v="0"/>
    <n v="1"/>
    <x v="2"/>
    <x v="41"/>
  </r>
  <r>
    <d v="2016-10-16T00:00:00"/>
    <n v="73"/>
    <n v="62.13"/>
    <n v="62.3"/>
    <n v="48.11"/>
    <x v="311"/>
    <s v="14/10/2016"/>
    <x v="3"/>
    <n v="10"/>
    <n v="16"/>
    <s v="10-16"/>
    <n v="0"/>
    <n v="1"/>
    <x v="2"/>
    <x v="41"/>
  </r>
  <r>
    <d v="2016-10-17T00:00:00"/>
    <n v="87"/>
    <n v="63.58"/>
    <n v="63.79"/>
    <n v="50.55"/>
    <x v="583"/>
    <s v="14/10/2016"/>
    <x v="3"/>
    <n v="10"/>
    <n v="17"/>
    <s v="10-17"/>
    <n v="0"/>
    <n v="1"/>
    <x v="2"/>
    <x v="42"/>
  </r>
  <r>
    <d v="2016-10-18T00:00:00"/>
    <n v="63"/>
    <n v="61.61"/>
    <n v="61.79"/>
    <n v="47.89"/>
    <x v="50"/>
    <s v="14/10/2016"/>
    <x v="3"/>
    <n v="10"/>
    <n v="18"/>
    <s v="10-18"/>
    <n v="0"/>
    <n v="1"/>
    <x v="2"/>
    <x v="42"/>
  </r>
  <r>
    <d v="2016-10-19T00:00:00"/>
    <n v="85"/>
    <n v="62.53"/>
    <n v="62.73"/>
    <n v="49.08"/>
    <x v="373"/>
    <s v="14/10/2016"/>
    <x v="3"/>
    <n v="10"/>
    <n v="19"/>
    <s v="10-19"/>
    <n v="0"/>
    <n v="1"/>
    <x v="2"/>
    <x v="42"/>
  </r>
  <r>
    <d v="2016-10-20T00:00:00"/>
    <n v="72"/>
    <n v="62.15"/>
    <n v="62.42"/>
    <n v="50.24"/>
    <x v="16"/>
    <s v="14/10/2016"/>
    <x v="3"/>
    <n v="10"/>
    <n v="20"/>
    <s v="10-20"/>
    <n v="0"/>
    <n v="1"/>
    <x v="2"/>
    <x v="42"/>
  </r>
  <r>
    <d v="2016-10-21T00:00:00"/>
    <n v="86"/>
    <n v="63.16"/>
    <n v="63.63"/>
    <n v="50.52"/>
    <x v="584"/>
    <s v="21/10/2016"/>
    <x v="3"/>
    <n v="10"/>
    <n v="21"/>
    <s v="10-21"/>
    <n v="0"/>
    <n v="1"/>
    <x v="2"/>
    <x v="42"/>
  </r>
  <r>
    <d v="2016-10-22T00:00:00"/>
    <n v="48"/>
    <n v="60.03"/>
    <n v="60.17"/>
    <n v="45.01"/>
    <x v="64"/>
    <s v="21/10/2016"/>
    <x v="3"/>
    <n v="10"/>
    <n v="22"/>
    <s v="10-22"/>
    <n v="1"/>
    <n v="1"/>
    <x v="2"/>
    <x v="42"/>
  </r>
  <r>
    <d v="2016-10-23T00:00:00"/>
    <n v="74"/>
    <n v="65.680000000000007"/>
    <n v="65.72"/>
    <n v="45.26"/>
    <x v="378"/>
    <s v="21/10/2016"/>
    <x v="3"/>
    <n v="10"/>
    <n v="23"/>
    <s v="10-23"/>
    <n v="0"/>
    <n v="1"/>
    <x v="2"/>
    <x v="42"/>
  </r>
  <r>
    <d v="2016-10-24T00:00:00"/>
    <n v="74"/>
    <n v="65.84"/>
    <n v="66"/>
    <n v="51.69"/>
    <x v="585"/>
    <s v="21/10/2016"/>
    <x v="3"/>
    <n v="10"/>
    <n v="24"/>
    <s v="10-24"/>
    <n v="0"/>
    <n v="1"/>
    <x v="2"/>
    <x v="43"/>
  </r>
  <r>
    <d v="2016-10-25T00:00:00"/>
    <n v="66"/>
    <n v="65.09"/>
    <n v="65.63"/>
    <n v="49.48"/>
    <x v="567"/>
    <s v="21/10/2016"/>
    <x v="3"/>
    <n v="10"/>
    <n v="25"/>
    <s v="10-25"/>
    <n v="0"/>
    <n v="1"/>
    <x v="2"/>
    <x v="43"/>
  </r>
  <r>
    <d v="2016-10-26T00:00:00"/>
    <n v="76"/>
    <n v="62.87"/>
    <n v="63.21"/>
    <n v="51.29"/>
    <x v="586"/>
    <s v="21/10/2016"/>
    <x v="3"/>
    <n v="10"/>
    <n v="26"/>
    <s v="10-26"/>
    <n v="0"/>
    <n v="1"/>
    <x v="2"/>
    <x v="43"/>
  </r>
  <r>
    <d v="2016-10-27T00:00:00"/>
    <n v="67"/>
    <n v="61.9"/>
    <n v="62.21"/>
    <n v="50.05"/>
    <x v="166"/>
    <s v="21/10/2016"/>
    <x v="3"/>
    <n v="10"/>
    <n v="27"/>
    <s v="10-27"/>
    <n v="0"/>
    <n v="1"/>
    <x v="2"/>
    <x v="43"/>
  </r>
  <r>
    <d v="2016-10-28T00:00:00"/>
    <n v="71"/>
    <n v="62.71"/>
    <n v="62.91"/>
    <n v="49.32"/>
    <x v="383"/>
    <s v="28/10/2016"/>
    <x v="3"/>
    <n v="10"/>
    <n v="28"/>
    <s v="10-28"/>
    <n v="0"/>
    <n v="1"/>
    <x v="2"/>
    <x v="43"/>
  </r>
  <r>
    <d v="2016-10-29T00:00:00"/>
    <n v="75"/>
    <n v="62.66"/>
    <n v="62.83"/>
    <n v="48.02"/>
    <x v="243"/>
    <s v="28/10/2016"/>
    <x v="3"/>
    <n v="10"/>
    <n v="29"/>
    <s v="10-29"/>
    <n v="0"/>
    <n v="1"/>
    <x v="2"/>
    <x v="43"/>
  </r>
  <r>
    <d v="2016-10-30T00:00:00"/>
    <n v="53"/>
    <n v="61.04"/>
    <n v="61.14"/>
    <n v="44.56"/>
    <x v="170"/>
    <s v="28/10/2016"/>
    <x v="3"/>
    <n v="10"/>
    <n v="30"/>
    <s v="10-30"/>
    <n v="1"/>
    <n v="1"/>
    <x v="2"/>
    <x v="43"/>
  </r>
  <r>
    <d v="2016-10-31T00:00:00"/>
    <n v="79"/>
    <n v="62.94"/>
    <n v="63.38"/>
    <n v="49.89"/>
    <x v="454"/>
    <s v="28/10/2016"/>
    <x v="3"/>
    <n v="10"/>
    <n v="31"/>
    <s v="10-31"/>
    <n v="0"/>
    <n v="1"/>
    <x v="2"/>
    <x v="44"/>
  </r>
  <r>
    <d v="2016-11-01T00:00:00"/>
    <n v="58"/>
    <n v="61.7"/>
    <n v="61.78"/>
    <n v="42.67"/>
    <x v="389"/>
    <s v="28/10/2016"/>
    <x v="3"/>
    <n v="11"/>
    <n v="1"/>
    <s v="11-01"/>
    <n v="1"/>
    <n v="1"/>
    <x v="2"/>
    <x v="44"/>
  </r>
  <r>
    <d v="2016-11-02T00:00:00"/>
    <n v="53"/>
    <n v="60.98"/>
    <n v="61.35"/>
    <n v="50.53"/>
    <x v="160"/>
    <s v="28/10/2016"/>
    <x v="3"/>
    <n v="11"/>
    <n v="2"/>
    <s v="11-02"/>
    <n v="1"/>
    <n v="1"/>
    <x v="2"/>
    <x v="44"/>
  </r>
  <r>
    <d v="2016-11-03T00:00:00"/>
    <n v="64"/>
    <n v="62.3"/>
    <n v="62.5"/>
    <n v="48.71"/>
    <x v="587"/>
    <s v="28/10/2016"/>
    <x v="3"/>
    <n v="11"/>
    <n v="3"/>
    <s v="11-03"/>
    <n v="0"/>
    <n v="1"/>
    <x v="2"/>
    <x v="44"/>
  </r>
  <r>
    <d v="2016-11-04T00:00:00"/>
    <n v="66"/>
    <n v="63.29"/>
    <n v="63.54"/>
    <n v="51.1"/>
    <x v="376"/>
    <s v="04/11/2016"/>
    <x v="3"/>
    <n v="11"/>
    <n v="4"/>
    <s v="11-04"/>
    <n v="0"/>
    <n v="1"/>
    <x v="2"/>
    <x v="44"/>
  </r>
  <r>
    <d v="2016-11-05T00:00:00"/>
    <n v="50"/>
    <n v="63.38"/>
    <n v="63.63"/>
    <n v="51.13"/>
    <x v="584"/>
    <s v="04/11/2016"/>
    <x v="3"/>
    <n v="11"/>
    <n v="5"/>
    <s v="11-05"/>
    <n v="1"/>
    <n v="1"/>
    <x v="2"/>
    <x v="44"/>
  </r>
  <r>
    <d v="2016-11-06T00:00:00"/>
    <n v="73"/>
    <n v="63.09"/>
    <n v="63.19"/>
    <n v="45.17"/>
    <x v="358"/>
    <s v="04/11/2016"/>
    <x v="3"/>
    <n v="11"/>
    <n v="6"/>
    <s v="11-06"/>
    <n v="0"/>
    <n v="1"/>
    <x v="2"/>
    <x v="44"/>
  </r>
  <r>
    <d v="2016-11-07T00:00:00"/>
    <n v="64"/>
    <n v="63.96"/>
    <n v="64.62"/>
    <n v="51.43"/>
    <x v="544"/>
    <s v="04/11/2016"/>
    <x v="3"/>
    <n v="11"/>
    <n v="7"/>
    <s v="11-07"/>
    <n v="0"/>
    <n v="1"/>
    <x v="2"/>
    <x v="45"/>
  </r>
  <r>
    <d v="2016-11-08T00:00:00"/>
    <n v="56"/>
    <n v="61.12"/>
    <n v="61.5"/>
    <n v="50.73"/>
    <x v="471"/>
    <s v="04/11/2016"/>
    <x v="3"/>
    <n v="11"/>
    <n v="8"/>
    <s v="11-08"/>
    <n v="1"/>
    <n v="1"/>
    <x v="2"/>
    <x v="45"/>
  </r>
  <r>
    <d v="2016-11-09T00:00:00"/>
    <n v="61"/>
    <n v="60.95"/>
    <n v="61.2"/>
    <n v="48.75"/>
    <x v="400"/>
    <s v="04/11/2016"/>
    <x v="3"/>
    <n v="11"/>
    <n v="9"/>
    <s v="11-09"/>
    <n v="0"/>
    <n v="1"/>
    <x v="2"/>
    <x v="45"/>
  </r>
  <r>
    <d v="2016-11-10T00:00:00"/>
    <n v="70"/>
    <n v="61.97"/>
    <n v="62.29"/>
    <n v="50.58"/>
    <x v="45"/>
    <s v="04/11/2016"/>
    <x v="3"/>
    <n v="11"/>
    <n v="10"/>
    <s v="11-10"/>
    <n v="0"/>
    <n v="1"/>
    <x v="2"/>
    <x v="45"/>
  </r>
  <r>
    <d v="2016-11-11T00:00:00"/>
    <n v="95"/>
    <n v="66.930000000000007"/>
    <n v="67.16"/>
    <n v="53.98"/>
    <x v="588"/>
    <s v="11/11/2016"/>
    <x v="3"/>
    <n v="11"/>
    <n v="11"/>
    <s v="11-11"/>
    <n v="0"/>
    <n v="1"/>
    <x v="2"/>
    <x v="45"/>
  </r>
  <r>
    <d v="2016-11-12T00:00:00"/>
    <n v="51"/>
    <n v="61.89"/>
    <n v="62.85"/>
    <n v="49.08"/>
    <x v="369"/>
    <s v="11/11/2016"/>
    <x v="3"/>
    <n v="11"/>
    <n v="12"/>
    <s v="11-12"/>
    <n v="1"/>
    <n v="1"/>
    <x v="2"/>
    <x v="45"/>
  </r>
  <r>
    <d v="2016-11-13T00:00:00"/>
    <n v="61"/>
    <n v="61.85"/>
    <n v="61.96"/>
    <n v="45.29"/>
    <x v="332"/>
    <s v="11/11/2016"/>
    <x v="3"/>
    <n v="11"/>
    <n v="13"/>
    <s v="11-13"/>
    <n v="1"/>
    <n v="1"/>
    <x v="2"/>
    <x v="45"/>
  </r>
  <r>
    <d v="2016-11-14T00:00:00"/>
    <n v="74"/>
    <n v="64.13"/>
    <n v="64.7"/>
    <n v="53.81"/>
    <x v="589"/>
    <s v="11/11/2016"/>
    <x v="3"/>
    <n v="11"/>
    <n v="14"/>
    <s v="11-14"/>
    <n v="0"/>
    <n v="1"/>
    <x v="2"/>
    <x v="46"/>
  </r>
  <r>
    <d v="2016-11-15T00:00:00"/>
    <n v="49"/>
    <n v="59.82"/>
    <n v="60.33"/>
    <n v="50.77"/>
    <x v="510"/>
    <s v="11/11/2016"/>
    <x v="3"/>
    <n v="11"/>
    <n v="15"/>
    <s v="11-15"/>
    <n v="1"/>
    <n v="1"/>
    <x v="2"/>
    <x v="46"/>
  </r>
  <r>
    <d v="2016-11-16T00:00:00"/>
    <n v="57"/>
    <n v="60.63"/>
    <n v="61.19"/>
    <n v="51.12"/>
    <x v="193"/>
    <s v="11/11/2016"/>
    <x v="3"/>
    <n v="11"/>
    <n v="16"/>
    <s v="11-16"/>
    <n v="1"/>
    <n v="1"/>
    <x v="2"/>
    <x v="46"/>
  </r>
  <r>
    <d v="2016-11-17T00:00:00"/>
    <n v="66"/>
    <n v="61.13"/>
    <n v="61.78"/>
    <n v="53.25"/>
    <x v="389"/>
    <s v="11/11/2016"/>
    <x v="3"/>
    <n v="11"/>
    <n v="17"/>
    <s v="11-17"/>
    <n v="0"/>
    <n v="1"/>
    <x v="2"/>
    <x v="46"/>
  </r>
  <r>
    <d v="2016-11-18T00:00:00"/>
    <n v="81"/>
    <n v="63.46"/>
    <n v="63.6"/>
    <n v="47.98"/>
    <x v="590"/>
    <s v="18/11/2016"/>
    <x v="3"/>
    <n v="11"/>
    <n v="18"/>
    <s v="11-18"/>
    <n v="0"/>
    <n v="1"/>
    <x v="2"/>
    <x v="46"/>
  </r>
  <r>
    <d v="2016-11-19T00:00:00"/>
    <n v="46"/>
    <n v="61.85"/>
    <n v="62.09"/>
    <n v="49.02"/>
    <x v="165"/>
    <s v="18/11/2016"/>
    <x v="3"/>
    <n v="11"/>
    <n v="19"/>
    <s v="11-19"/>
    <n v="1"/>
    <n v="1"/>
    <x v="2"/>
    <x v="46"/>
  </r>
  <r>
    <d v="2016-11-20T00:00:00"/>
    <n v="50"/>
    <n v="58.89"/>
    <n v="59.03"/>
    <n v="41.84"/>
    <x v="428"/>
    <s v="18/11/2016"/>
    <x v="3"/>
    <n v="11"/>
    <n v="20"/>
    <s v="11-20"/>
    <n v="1"/>
    <n v="1"/>
    <x v="2"/>
    <x v="46"/>
  </r>
  <r>
    <d v="2016-11-21T00:00:00"/>
    <n v="71"/>
    <n v="61.85"/>
    <n v="62.95"/>
    <n v="56.44"/>
    <x v="367"/>
    <s v="18/11/2016"/>
    <x v="3"/>
    <n v="11"/>
    <n v="21"/>
    <s v="11-21"/>
    <n v="0"/>
    <n v="1"/>
    <x v="2"/>
    <x v="47"/>
  </r>
  <r>
    <d v="2016-11-22T00:00:00"/>
    <n v="67"/>
    <n v="61.44"/>
    <n v="61.69"/>
    <n v="49.05"/>
    <x v="132"/>
    <s v="18/11/2016"/>
    <x v="3"/>
    <n v="11"/>
    <n v="22"/>
    <s v="11-22"/>
    <n v="0"/>
    <n v="1"/>
    <x v="2"/>
    <x v="47"/>
  </r>
  <r>
    <d v="2016-11-23T00:00:00"/>
    <n v="58"/>
    <n v="60.73"/>
    <n v="60.97"/>
    <n v="48.37"/>
    <x v="527"/>
    <s v="18/11/2016"/>
    <x v="3"/>
    <n v="11"/>
    <n v="23"/>
    <s v="11-23"/>
    <n v="1"/>
    <n v="1"/>
    <x v="2"/>
    <x v="47"/>
  </r>
  <r>
    <d v="2016-11-24T00:00:00"/>
    <n v="72"/>
    <n v="59.46"/>
    <n v="59.66"/>
    <n v="46.09"/>
    <x v="4"/>
    <s v="18/11/2016"/>
    <x v="3"/>
    <n v="11"/>
    <n v="24"/>
    <s v="11-24"/>
    <n v="0"/>
    <n v="1"/>
    <x v="2"/>
    <x v="47"/>
  </r>
  <r>
    <d v="2016-11-25T00:00:00"/>
    <n v="68"/>
    <n v="61.99"/>
    <n v="62.15"/>
    <n v="47.82"/>
    <x v="126"/>
    <s v="25/11/2016"/>
    <x v="3"/>
    <n v="11"/>
    <n v="25"/>
    <s v="11-25"/>
    <n v="0"/>
    <n v="1"/>
    <x v="2"/>
    <x v="47"/>
  </r>
  <r>
    <d v="2016-11-26T00:00:00"/>
    <n v="52"/>
    <n v="60.34"/>
    <n v="60.99"/>
    <n v="48.86"/>
    <x v="591"/>
    <s v="25/11/2016"/>
    <x v="3"/>
    <n v="11"/>
    <n v="26"/>
    <s v="11-26"/>
    <n v="1"/>
    <n v="1"/>
    <x v="2"/>
    <x v="47"/>
  </r>
  <r>
    <d v="2016-11-27T00:00:00"/>
    <n v="63"/>
    <n v="61.51"/>
    <n v="61.55"/>
    <n v="40.950000000000003"/>
    <x v="533"/>
    <s v="25/11/2016"/>
    <x v="3"/>
    <n v="11"/>
    <n v="27"/>
    <s v="11-27"/>
    <n v="0"/>
    <n v="1"/>
    <x v="2"/>
    <x v="47"/>
  </r>
  <r>
    <d v="2016-11-28T00:00:00"/>
    <n v="79"/>
    <n v="62.74"/>
    <n v="63.05"/>
    <n v="48.35"/>
    <x v="391"/>
    <s v="25/11/2016"/>
    <x v="3"/>
    <n v="11"/>
    <n v="28"/>
    <s v="11-28"/>
    <n v="0"/>
    <n v="1"/>
    <x v="2"/>
    <x v="48"/>
  </r>
  <r>
    <d v="2016-11-29T00:00:00"/>
    <n v="52"/>
    <n v="59.54"/>
    <n v="60.1"/>
    <n v="50.92"/>
    <x v="233"/>
    <s v="25/11/2016"/>
    <x v="3"/>
    <n v="11"/>
    <n v="29"/>
    <s v="11-29"/>
    <n v="1"/>
    <n v="1"/>
    <x v="2"/>
    <x v="48"/>
  </r>
  <r>
    <d v="2016-11-30T00:00:00"/>
    <n v="55"/>
    <n v="61.09"/>
    <n v="61.53"/>
    <n v="51.18"/>
    <x v="200"/>
    <s v="25/11/2016"/>
    <x v="3"/>
    <n v="11"/>
    <n v="30"/>
    <s v="11-30"/>
    <n v="1"/>
    <n v="1"/>
    <x v="2"/>
    <x v="48"/>
  </r>
  <r>
    <d v="2016-12-01T00:00:00"/>
    <n v="59"/>
    <n v="60.75"/>
    <n v="61.13"/>
    <n v="50.29"/>
    <x v="155"/>
    <s v="25/11/2016"/>
    <x v="3"/>
    <n v="12"/>
    <n v="1"/>
    <s v="12-01"/>
    <n v="1"/>
    <n v="1"/>
    <x v="2"/>
    <x v="48"/>
  </r>
  <r>
    <d v="2016-12-02T00:00:00"/>
    <n v="66"/>
    <n v="61.68"/>
    <n v="62.15"/>
    <n v="52.25"/>
    <x v="126"/>
    <s v="02/12/2016"/>
    <x v="3"/>
    <n v="12"/>
    <n v="2"/>
    <s v="12-02"/>
    <n v="0"/>
    <n v="1"/>
    <x v="2"/>
    <x v="48"/>
  </r>
  <r>
    <d v="2016-12-03T00:00:00"/>
    <n v="52"/>
    <n v="64.58"/>
    <n v="64.75"/>
    <n v="47.8"/>
    <x v="477"/>
    <s v="02/12/2016"/>
    <x v="3"/>
    <n v="12"/>
    <n v="3"/>
    <s v="12-03"/>
    <n v="1"/>
    <n v="1"/>
    <x v="2"/>
    <x v="48"/>
  </r>
  <r>
    <d v="2016-12-04T00:00:00"/>
    <n v="50"/>
    <n v="60.88"/>
    <n v="61.15"/>
    <n v="48.94"/>
    <x v="399"/>
    <s v="02/12/2016"/>
    <x v="3"/>
    <n v="12"/>
    <n v="4"/>
    <s v="12-04"/>
    <n v="1"/>
    <n v="1"/>
    <x v="2"/>
    <x v="48"/>
  </r>
  <r>
    <d v="2016-12-05T00:00:00"/>
    <n v="60"/>
    <n v="61.17"/>
    <n v="61.55"/>
    <n v="49.93"/>
    <x v="533"/>
    <s v="02/12/2016"/>
    <x v="3"/>
    <n v="12"/>
    <n v="5"/>
    <s v="12-05"/>
    <n v="1"/>
    <n v="1"/>
    <x v="2"/>
    <x v="49"/>
  </r>
  <r>
    <d v="2016-12-06T00:00:00"/>
    <n v="66"/>
    <n v="61.1"/>
    <n v="61.26"/>
    <n v="46.79"/>
    <x v="194"/>
    <s v="02/12/2016"/>
    <x v="3"/>
    <n v="12"/>
    <n v="6"/>
    <s v="12-06"/>
    <n v="0"/>
    <n v="1"/>
    <x v="2"/>
    <x v="49"/>
  </r>
  <r>
    <d v="2016-12-07T00:00:00"/>
    <n v="84"/>
    <n v="62.86"/>
    <n v="63.12"/>
    <n v="49.78"/>
    <x v="365"/>
    <s v="02/12/2016"/>
    <x v="3"/>
    <n v="12"/>
    <n v="7"/>
    <s v="12-07"/>
    <n v="0"/>
    <n v="1"/>
    <x v="2"/>
    <x v="49"/>
  </r>
  <r>
    <d v="2016-12-08T00:00:00"/>
    <n v="59"/>
    <n v="61.58"/>
    <n v="62.3"/>
    <n v="47.89"/>
    <x v="311"/>
    <s v="02/12/2016"/>
    <x v="3"/>
    <n v="12"/>
    <n v="8"/>
    <s v="12-08"/>
    <n v="1"/>
    <n v="1"/>
    <x v="2"/>
    <x v="49"/>
  </r>
  <r>
    <d v="2016-12-09T00:00:00"/>
    <n v="71"/>
    <n v="63.04"/>
    <n v="63.49"/>
    <n v="52.71"/>
    <x v="422"/>
    <s v="09/12/2016"/>
    <x v="3"/>
    <n v="12"/>
    <n v="9"/>
    <s v="12-09"/>
    <n v="0"/>
    <n v="1"/>
    <x v="2"/>
    <x v="49"/>
  </r>
  <r>
    <d v="2016-12-10T00:00:00"/>
    <n v="60"/>
    <n v="62.18"/>
    <n v="62.34"/>
    <n v="47.81"/>
    <x v="385"/>
    <s v="09/12/2016"/>
    <x v="3"/>
    <n v="12"/>
    <n v="10"/>
    <s v="12-10"/>
    <n v="1"/>
    <n v="1"/>
    <x v="2"/>
    <x v="49"/>
  </r>
  <r>
    <d v="2016-12-11T00:00:00"/>
    <n v="71"/>
    <n v="60.81"/>
    <n v="60.98"/>
    <n v="46.88"/>
    <x v="14"/>
    <s v="09/12/2016"/>
    <x v="3"/>
    <n v="12"/>
    <n v="11"/>
    <s v="12-11"/>
    <n v="0"/>
    <n v="1"/>
    <x v="2"/>
    <x v="49"/>
  </r>
  <r>
    <d v="2016-12-12T00:00:00"/>
    <n v="69"/>
    <n v="61.97"/>
    <n v="62.27"/>
    <n v="50.38"/>
    <x v="270"/>
    <s v="09/12/2016"/>
    <x v="3"/>
    <n v="12"/>
    <n v="12"/>
    <s v="12-12"/>
    <n v="0"/>
    <n v="1"/>
    <x v="2"/>
    <x v="50"/>
  </r>
  <r>
    <d v="2016-12-13T00:00:00"/>
    <n v="50"/>
    <n v="58.98"/>
    <n v="59.54"/>
    <n v="50.32"/>
    <x v="592"/>
    <s v="09/12/2016"/>
    <x v="3"/>
    <n v="12"/>
    <n v="13"/>
    <s v="12-13"/>
    <n v="1"/>
    <n v="1"/>
    <x v="2"/>
    <x v="50"/>
  </r>
  <r>
    <d v="2016-12-14T00:00:00"/>
    <n v="65"/>
    <n v="61.67"/>
    <n v="62"/>
    <n v="49.84"/>
    <x v="36"/>
    <s v="09/12/2016"/>
    <x v="3"/>
    <n v="12"/>
    <n v="14"/>
    <s v="12-14"/>
    <n v="0"/>
    <n v="1"/>
    <x v="2"/>
    <x v="50"/>
  </r>
  <r>
    <d v="2016-12-15T00:00:00"/>
    <n v="68"/>
    <n v="60.87"/>
    <n v="61.04"/>
    <n v="46.87"/>
    <x v="323"/>
    <s v="09/12/2016"/>
    <x v="3"/>
    <n v="12"/>
    <n v="15"/>
    <s v="12-15"/>
    <n v="0"/>
    <n v="1"/>
    <x v="2"/>
    <x v="50"/>
  </r>
  <r>
    <d v="2016-12-16T00:00:00"/>
    <n v="73"/>
    <n v="65.09"/>
    <n v="65.239999999999995"/>
    <n v="50.36"/>
    <x v="593"/>
    <s v="16/12/2016"/>
    <x v="3"/>
    <n v="12"/>
    <n v="16"/>
    <s v="12-16"/>
    <n v="0"/>
    <n v="1"/>
    <x v="2"/>
    <x v="50"/>
  </r>
  <r>
    <d v="2016-12-17T00:00:00"/>
    <n v="46"/>
    <n v="63.15"/>
    <n v="63.51"/>
    <n v="51.96"/>
    <x v="408"/>
    <s v="16/12/2016"/>
    <x v="3"/>
    <n v="12"/>
    <n v="17"/>
    <s v="12-17"/>
    <n v="1"/>
    <n v="1"/>
    <x v="2"/>
    <x v="50"/>
  </r>
  <r>
    <d v="2016-12-18T00:00:00"/>
    <n v="66"/>
    <n v="61.06"/>
    <n v="61.14"/>
    <n v="43.56"/>
    <x v="170"/>
    <s v="16/12/2016"/>
    <x v="3"/>
    <n v="12"/>
    <n v="18"/>
    <s v="12-18"/>
    <n v="0"/>
    <n v="1"/>
    <x v="2"/>
    <x v="50"/>
  </r>
  <r>
    <d v="2016-12-19T00:00:00"/>
    <n v="88"/>
    <n v="65.75"/>
    <n v="65.900000000000006"/>
    <n v="51.18"/>
    <x v="594"/>
    <s v="16/12/2016"/>
    <x v="3"/>
    <n v="12"/>
    <n v="19"/>
    <s v="12-19"/>
    <n v="0"/>
    <n v="1"/>
    <x v="2"/>
    <x v="51"/>
  </r>
  <r>
    <d v="2016-12-20T00:00:00"/>
    <n v="54"/>
    <n v="61.49"/>
    <n v="62.52"/>
    <n v="55.1"/>
    <x v="312"/>
    <s v="16/12/2016"/>
    <x v="3"/>
    <n v="12"/>
    <n v="20"/>
    <s v="12-20"/>
    <n v="1"/>
    <n v="1"/>
    <x v="2"/>
    <x v="51"/>
  </r>
  <r>
    <d v="2016-12-21T00:00:00"/>
    <n v="68"/>
    <n v="65.510000000000005"/>
    <n v="65.75"/>
    <n v="52.11"/>
    <x v="595"/>
    <s v="16/12/2016"/>
    <x v="3"/>
    <n v="12"/>
    <n v="21"/>
    <s v="12-21"/>
    <n v="0"/>
    <n v="1"/>
    <x v="2"/>
    <x v="51"/>
  </r>
  <r>
    <d v="2016-12-22T00:00:00"/>
    <n v="64"/>
    <n v="62.67"/>
    <n v="62.95"/>
    <n v="49.52"/>
    <x v="367"/>
    <s v="16/12/2016"/>
    <x v="3"/>
    <n v="12"/>
    <n v="22"/>
    <s v="12-22"/>
    <n v="0"/>
    <n v="1"/>
    <x v="2"/>
    <x v="51"/>
  </r>
  <r>
    <d v="2016-12-23T00:00:00"/>
    <n v="59"/>
    <n v="62.01"/>
    <n v="62.51"/>
    <n v="52.5"/>
    <x v="68"/>
    <s v="23/12/2016"/>
    <x v="3"/>
    <n v="12"/>
    <n v="23"/>
    <s v="12-23"/>
    <n v="1"/>
    <n v="1"/>
    <x v="2"/>
    <x v="51"/>
  </r>
  <r>
    <d v="2016-12-24T00:00:00"/>
    <n v="41"/>
    <n v="60.96"/>
    <n v="61.08"/>
    <n v="40.69"/>
    <x v="596"/>
    <s v="23/12/2016"/>
    <x v="3"/>
    <n v="12"/>
    <n v="24"/>
    <s v="12-24"/>
    <n v="1"/>
    <n v="1"/>
    <x v="2"/>
    <x v="51"/>
  </r>
  <r>
    <d v="2016-12-25T00:00:00"/>
    <n v="12"/>
    <n v="55.35"/>
    <n v="55.38"/>
    <n v="34.799999999999997"/>
    <x v="597"/>
    <s v="23/12/2016"/>
    <x v="3"/>
    <n v="12"/>
    <n v="25"/>
    <s v="12-25"/>
    <n v="1"/>
    <n v="1"/>
    <x v="2"/>
    <x v="51"/>
  </r>
  <r>
    <d v="2016-12-26T00:00:00"/>
    <n v="72"/>
    <n v="64.91"/>
    <n v="64.959999999999994"/>
    <n v="45.48"/>
    <x v="598"/>
    <s v="23/12/2016"/>
    <x v="3"/>
    <n v="12"/>
    <n v="26"/>
    <s v="12-26"/>
    <n v="0"/>
    <n v="1"/>
    <x v="2"/>
    <x v="52"/>
  </r>
  <r>
    <d v="2016-12-27T00:00:00"/>
    <n v="63"/>
    <n v="62.29"/>
    <n v="62.72"/>
    <n v="52.02"/>
    <x v="316"/>
    <s v="23/12/2016"/>
    <x v="3"/>
    <n v="12"/>
    <n v="27"/>
    <s v="12-27"/>
    <n v="0"/>
    <n v="1"/>
    <x v="2"/>
    <x v="52"/>
  </r>
  <r>
    <d v="2016-12-28T00:00:00"/>
    <n v="71"/>
    <n v="62.15"/>
    <n v="62.32"/>
    <n v="46.66"/>
    <x v="127"/>
    <s v="23/12/2016"/>
    <x v="3"/>
    <n v="12"/>
    <n v="28"/>
    <s v="12-28"/>
    <n v="0"/>
    <n v="1"/>
    <x v="2"/>
    <x v="52"/>
  </r>
  <r>
    <d v="2016-12-29T00:00:00"/>
    <n v="92"/>
    <n v="61.13"/>
    <n v="61.13"/>
    <n v="32.47"/>
    <x v="155"/>
    <s v="23/12/2016"/>
    <x v="3"/>
    <n v="12"/>
    <n v="29"/>
    <s v="12-29"/>
    <n v="0"/>
    <n v="1"/>
    <x v="2"/>
    <x v="52"/>
  </r>
  <r>
    <d v="2017-01-01T00:00:00"/>
    <n v="49"/>
    <n v="60.11"/>
    <n v="61.39"/>
    <n v="45.97"/>
    <x v="418"/>
    <s v="01/01/2017"/>
    <x v="4"/>
    <n v="1"/>
    <n v="1"/>
    <s v="01-01"/>
    <n v="1"/>
    <n v="1"/>
    <x v="0"/>
    <x v="0"/>
  </r>
  <r>
    <d v="2017-01-02T00:00:00"/>
    <n v="67"/>
    <n v="61.8"/>
    <n v="62.09"/>
    <n v="50.24"/>
    <x v="165"/>
    <s v="01/01/2017"/>
    <x v="4"/>
    <n v="1"/>
    <n v="2"/>
    <s v="01-02"/>
    <n v="0"/>
    <n v="1"/>
    <x v="0"/>
    <x v="1"/>
  </r>
  <r>
    <d v="2017-01-03T00:00:00"/>
    <n v="65"/>
    <n v="61.77"/>
    <n v="62.08"/>
    <n v="50.3"/>
    <x v="228"/>
    <s v="01/01/2017"/>
    <x v="4"/>
    <n v="1"/>
    <n v="3"/>
    <s v="01-03"/>
    <n v="0"/>
    <n v="1"/>
    <x v="0"/>
    <x v="1"/>
  </r>
  <r>
    <d v="2017-01-04T00:00:00"/>
    <n v="57"/>
    <n v="60.58"/>
    <n v="60.96"/>
    <n v="48.4"/>
    <x v="90"/>
    <s v="01/01/2017"/>
    <x v="4"/>
    <n v="1"/>
    <n v="4"/>
    <s v="01-04"/>
    <n v="1"/>
    <n v="1"/>
    <x v="0"/>
    <x v="1"/>
  </r>
  <r>
    <d v="2017-01-05T00:00:00"/>
    <n v="53"/>
    <n v="62.76"/>
    <n v="62.94"/>
    <n v="48.53"/>
    <x v="152"/>
    <s v="01/01/2017"/>
    <x v="4"/>
    <n v="1"/>
    <n v="5"/>
    <s v="01-05"/>
    <n v="1"/>
    <n v="1"/>
    <x v="0"/>
    <x v="1"/>
  </r>
  <r>
    <d v="2017-01-06T00:00:00"/>
    <n v="44"/>
    <n v="60.65"/>
    <n v="60.82"/>
    <n v="41.04"/>
    <x v="2"/>
    <s v="01/01/2017"/>
    <x v="4"/>
    <n v="1"/>
    <n v="6"/>
    <s v="01-06"/>
    <n v="1"/>
    <n v="1"/>
    <x v="0"/>
    <x v="1"/>
  </r>
  <r>
    <d v="2017-01-07T00:00:00"/>
    <n v="38"/>
    <n v="57.52"/>
    <n v="57.72"/>
    <n v="42.53"/>
    <x v="599"/>
    <s v="01/01/2017"/>
    <x v="4"/>
    <n v="1"/>
    <n v="7"/>
    <s v="01-07"/>
    <n v="1"/>
    <n v="1"/>
    <x v="0"/>
    <x v="1"/>
  </r>
  <r>
    <d v="2017-01-08T00:00:00"/>
    <n v="49"/>
    <n v="59.04"/>
    <n v="59.05"/>
    <n v="30.04"/>
    <x v="465"/>
    <s v="08/01/2017"/>
    <x v="4"/>
    <n v="1"/>
    <n v="8"/>
    <s v="01-08"/>
    <n v="1"/>
    <n v="1"/>
    <x v="0"/>
    <x v="1"/>
  </r>
  <r>
    <d v="2017-01-09T00:00:00"/>
    <n v="45"/>
    <n v="60.98"/>
    <n v="61.23"/>
    <n v="48.64"/>
    <x v="13"/>
    <s v="08/01/2017"/>
    <x v="4"/>
    <n v="1"/>
    <n v="9"/>
    <s v="01-09"/>
    <n v="1"/>
    <n v="1"/>
    <x v="0"/>
    <x v="2"/>
  </r>
  <r>
    <d v="2017-01-10T00:00:00"/>
    <n v="40"/>
    <n v="59.07"/>
    <n v="59.28"/>
    <n v="45.92"/>
    <x v="95"/>
    <s v="08/01/2017"/>
    <x v="4"/>
    <n v="1"/>
    <n v="10"/>
    <s v="01-10"/>
    <n v="1"/>
    <n v="1"/>
    <x v="0"/>
    <x v="2"/>
  </r>
  <r>
    <d v="2017-01-11T00:00:00"/>
    <n v="51"/>
    <n v="59.13"/>
    <n v="59.56"/>
    <n v="49.31"/>
    <x v="295"/>
    <s v="08/01/2017"/>
    <x v="4"/>
    <n v="1"/>
    <n v="11"/>
    <s v="01-11"/>
    <n v="1"/>
    <n v="1"/>
    <x v="0"/>
    <x v="2"/>
  </r>
  <r>
    <d v="2017-01-12T00:00:00"/>
    <n v="54"/>
    <n v="59.11"/>
    <n v="59.56"/>
    <n v="49.21"/>
    <x v="295"/>
    <s v="08/01/2017"/>
    <x v="4"/>
    <n v="1"/>
    <n v="12"/>
    <s v="01-12"/>
    <n v="1"/>
    <n v="1"/>
    <x v="0"/>
    <x v="2"/>
  </r>
  <r>
    <d v="2017-01-13T00:00:00"/>
    <n v="59"/>
    <n v="60.88"/>
    <n v="61.54"/>
    <n v="51.69"/>
    <x v="142"/>
    <s v="08/01/2017"/>
    <x v="4"/>
    <n v="1"/>
    <n v="13"/>
    <s v="01-13"/>
    <n v="1"/>
    <n v="1"/>
    <x v="0"/>
    <x v="2"/>
  </r>
  <r>
    <d v="2017-01-14T00:00:00"/>
    <n v="49"/>
    <n v="60.06"/>
    <n v="60.16"/>
    <n v="42.24"/>
    <x v="196"/>
    <s v="08/01/2017"/>
    <x v="4"/>
    <n v="1"/>
    <n v="14"/>
    <s v="01-14"/>
    <n v="1"/>
    <n v="1"/>
    <x v="0"/>
    <x v="2"/>
  </r>
  <r>
    <d v="2017-01-15T00:00:00"/>
    <n v="85"/>
    <n v="62.96"/>
    <n v="63.03"/>
    <n v="45.37"/>
    <x v="188"/>
    <s v="15/01/2017"/>
    <x v="4"/>
    <n v="1"/>
    <n v="15"/>
    <s v="01-15"/>
    <n v="0"/>
    <n v="1"/>
    <x v="0"/>
    <x v="2"/>
  </r>
  <r>
    <d v="2017-01-16T00:00:00"/>
    <n v="59"/>
    <n v="60.97"/>
    <n v="61.08"/>
    <n v="45.25"/>
    <x v="596"/>
    <s v="15/01/2017"/>
    <x v="4"/>
    <n v="1"/>
    <n v="16"/>
    <s v="01-16"/>
    <n v="1"/>
    <n v="1"/>
    <x v="0"/>
    <x v="3"/>
  </r>
  <r>
    <d v="2017-01-17T00:00:00"/>
    <n v="60"/>
    <n v="61.12"/>
    <n v="62.35"/>
    <n v="56.28"/>
    <x v="600"/>
    <s v="15/01/2017"/>
    <x v="4"/>
    <n v="1"/>
    <n v="17"/>
    <s v="01-17"/>
    <n v="1"/>
    <n v="1"/>
    <x v="0"/>
    <x v="3"/>
  </r>
  <r>
    <d v="2017-01-18T00:00:00"/>
    <m/>
    <m/>
    <m/>
    <m/>
    <x v="89"/>
    <s v="15/01/2017"/>
    <x v="4"/>
    <n v="1"/>
    <n v="18"/>
    <s v="01-18"/>
    <s v="Null"/>
    <s v="Null"/>
    <x v="0"/>
    <x v="3"/>
  </r>
  <r>
    <d v="2017-01-19T00:00:00"/>
    <n v="55"/>
    <n v="60.9"/>
    <n v="61.15"/>
    <n v="48.21"/>
    <x v="399"/>
    <s v="15/01/2017"/>
    <x v="4"/>
    <n v="1"/>
    <n v="19"/>
    <s v="01-19"/>
    <n v="1"/>
    <n v="1"/>
    <x v="0"/>
    <x v="3"/>
  </r>
  <r>
    <d v="2017-01-20T00:00:00"/>
    <n v="58"/>
    <n v="60.53"/>
    <n v="60.8"/>
    <n v="48.47"/>
    <x v="186"/>
    <s v="15/01/2017"/>
    <x v="4"/>
    <n v="1"/>
    <n v="20"/>
    <s v="01-20"/>
    <n v="1"/>
    <n v="1"/>
    <x v="0"/>
    <x v="3"/>
  </r>
  <r>
    <d v="2017-01-21T00:00:00"/>
    <n v="37"/>
    <n v="58.44"/>
    <n v="59.14"/>
    <n v="48.15"/>
    <x v="519"/>
    <s v="15/01/2017"/>
    <x v="4"/>
    <n v="1"/>
    <n v="21"/>
    <s v="01-21"/>
    <n v="1"/>
    <n v="1"/>
    <x v="0"/>
    <x v="3"/>
  </r>
  <r>
    <d v="2017-01-22T00:00:00"/>
    <n v="62"/>
    <n v="61.57"/>
    <n v="61.74"/>
    <n v="46.38"/>
    <x v="87"/>
    <s v="22/01/2017"/>
    <x v="4"/>
    <n v="1"/>
    <n v="22"/>
    <s v="01-22"/>
    <n v="0"/>
    <n v="1"/>
    <x v="0"/>
    <x v="3"/>
  </r>
  <r>
    <d v="2017-01-23T00:00:00"/>
    <n v="62"/>
    <n v="61.31"/>
    <n v="61.53"/>
    <n v="48.39"/>
    <x v="200"/>
    <s v="22/01/2017"/>
    <x v="4"/>
    <n v="1"/>
    <n v="23"/>
    <s v="01-23"/>
    <n v="0"/>
    <n v="1"/>
    <x v="0"/>
    <x v="4"/>
  </r>
  <r>
    <d v="2017-01-24T00:00:00"/>
    <n v="55"/>
    <n v="60.77"/>
    <n v="61.06"/>
    <n v="46.33"/>
    <x v="282"/>
    <s v="22/01/2017"/>
    <x v="4"/>
    <n v="1"/>
    <n v="24"/>
    <s v="01-24"/>
    <n v="1"/>
    <n v="1"/>
    <x v="0"/>
    <x v="4"/>
  </r>
  <r>
    <d v="2017-01-25T00:00:00"/>
    <n v="57"/>
    <n v="61.03"/>
    <n v="61.17"/>
    <n v="45.94"/>
    <x v="153"/>
    <s v="22/01/2017"/>
    <x v="4"/>
    <n v="1"/>
    <n v="25"/>
    <s v="01-25"/>
    <n v="1"/>
    <n v="1"/>
    <x v="0"/>
    <x v="4"/>
  </r>
  <r>
    <d v="2017-01-26T00:00:00"/>
    <m/>
    <m/>
    <m/>
    <m/>
    <x v="89"/>
    <s v="22/01/2017"/>
    <x v="4"/>
    <n v="1"/>
    <n v="26"/>
    <s v="01-26"/>
    <s v="Null"/>
    <s v="Null"/>
    <x v="0"/>
    <x v="4"/>
  </r>
  <r>
    <d v="2017-01-27T00:00:00"/>
    <m/>
    <m/>
    <m/>
    <m/>
    <x v="89"/>
    <s v="22/01/2017"/>
    <x v="4"/>
    <n v="1"/>
    <n v="27"/>
    <s v="01-27"/>
    <s v="Null"/>
    <s v="Null"/>
    <x v="0"/>
    <x v="4"/>
  </r>
  <r>
    <d v="2017-01-28T00:00:00"/>
    <m/>
    <m/>
    <m/>
    <m/>
    <x v="89"/>
    <s v="22/01/2017"/>
    <x v="4"/>
    <n v="1"/>
    <n v="28"/>
    <s v="01-28"/>
    <s v="Null"/>
    <s v="Null"/>
    <x v="0"/>
    <x v="4"/>
  </r>
  <r>
    <d v="2017-01-29T00:00:00"/>
    <m/>
    <m/>
    <m/>
    <m/>
    <x v="89"/>
    <s v="29/01/2017"/>
    <x v="4"/>
    <n v="1"/>
    <n v="29"/>
    <s v="01-29"/>
    <s v="Null"/>
    <s v="Null"/>
    <x v="0"/>
    <x v="4"/>
  </r>
  <r>
    <d v="2017-01-30T00:00:00"/>
    <m/>
    <m/>
    <m/>
    <m/>
    <x v="89"/>
    <s v="29/01/2017"/>
    <x v="4"/>
    <n v="1"/>
    <n v="30"/>
    <s v="01-30"/>
    <s v="Null"/>
    <s v="Null"/>
    <x v="0"/>
    <x v="5"/>
  </r>
  <r>
    <d v="2017-01-31T00:00:00"/>
    <m/>
    <m/>
    <m/>
    <m/>
    <x v="89"/>
    <s v="29/01/2017"/>
    <x v="4"/>
    <n v="1"/>
    <n v="31"/>
    <s v="01-31"/>
    <s v="Null"/>
    <s v="Null"/>
    <x v="0"/>
    <x v="5"/>
  </r>
  <r>
    <d v="2017-02-01T00:00:00"/>
    <n v="58"/>
    <n v="59.96"/>
    <n v="59.99"/>
    <n v="38.299999999999997"/>
    <x v="58"/>
    <s v="29/01/2017"/>
    <x v="4"/>
    <n v="2"/>
    <n v="1"/>
    <s v="02-01"/>
    <n v="1"/>
    <n v="1"/>
    <x v="0"/>
    <x v="5"/>
  </r>
  <r>
    <d v="2017-02-02T00:00:00"/>
    <n v="65"/>
    <n v="60.49"/>
    <n v="60.71"/>
    <n v="47.49"/>
    <x v="451"/>
    <s v="29/01/2017"/>
    <x v="4"/>
    <n v="2"/>
    <n v="2"/>
    <s v="02-02"/>
    <n v="0"/>
    <n v="1"/>
    <x v="0"/>
    <x v="5"/>
  </r>
  <r>
    <d v="2017-02-03T00:00:00"/>
    <n v="78"/>
    <n v="62.66"/>
    <n v="62.87"/>
    <n v="48.18"/>
    <x v="548"/>
    <s v="29/01/2017"/>
    <x v="4"/>
    <n v="2"/>
    <n v="3"/>
    <s v="02-03"/>
    <n v="0"/>
    <n v="1"/>
    <x v="0"/>
    <x v="5"/>
  </r>
  <r>
    <d v="2017-02-04T00:00:00"/>
    <n v="35"/>
    <n v="61.19"/>
    <n v="61.32"/>
    <n v="41.29"/>
    <x v="204"/>
    <s v="29/01/2017"/>
    <x v="4"/>
    <n v="2"/>
    <n v="4"/>
    <s v="02-04"/>
    <n v="1"/>
    <n v="1"/>
    <x v="0"/>
    <x v="5"/>
  </r>
  <r>
    <d v="2017-02-05T00:00:00"/>
    <n v="34"/>
    <n v="57.75"/>
    <n v="58.51"/>
    <n v="50.56"/>
    <x v="430"/>
    <s v="05/02/2017"/>
    <x v="4"/>
    <n v="2"/>
    <n v="5"/>
    <s v="02-05"/>
    <n v="1"/>
    <n v="1"/>
    <x v="0"/>
    <x v="5"/>
  </r>
  <r>
    <d v="2017-02-06T00:00:00"/>
    <n v="83"/>
    <n v="65.67"/>
    <n v="65.97"/>
    <n v="54.22"/>
    <x v="601"/>
    <s v="05/02/2017"/>
    <x v="4"/>
    <n v="2"/>
    <n v="6"/>
    <s v="02-06"/>
    <n v="0"/>
    <n v="1"/>
    <x v="0"/>
    <x v="6"/>
  </r>
  <r>
    <d v="2017-02-07T00:00:00"/>
    <n v="49"/>
    <n v="59.97"/>
    <n v="60.28"/>
    <n v="48.33"/>
    <x v="215"/>
    <s v="05/02/2017"/>
    <x v="4"/>
    <n v="2"/>
    <n v="7"/>
    <s v="02-07"/>
    <n v="1"/>
    <n v="1"/>
    <x v="0"/>
    <x v="6"/>
  </r>
  <r>
    <d v="2017-02-08T00:00:00"/>
    <n v="55"/>
    <n v="59.48"/>
    <n v="59.64"/>
    <n v="44.13"/>
    <x v="35"/>
    <s v="05/02/2017"/>
    <x v="4"/>
    <n v="2"/>
    <n v="8"/>
    <s v="02-08"/>
    <n v="1"/>
    <n v="1"/>
    <x v="0"/>
    <x v="6"/>
  </r>
  <r>
    <d v="2017-02-09T00:00:00"/>
    <n v="72"/>
    <n v="61.62"/>
    <n v="61.81"/>
    <n v="48.13"/>
    <x v="86"/>
    <s v="05/02/2017"/>
    <x v="4"/>
    <n v="2"/>
    <n v="9"/>
    <s v="02-09"/>
    <n v="0"/>
    <n v="1"/>
    <x v="0"/>
    <x v="6"/>
  </r>
  <r>
    <d v="2017-02-10T00:00:00"/>
    <n v="69"/>
    <n v="61.33"/>
    <n v="61.46"/>
    <n v="46.12"/>
    <x v="179"/>
    <s v="05/02/2017"/>
    <x v="4"/>
    <n v="2"/>
    <n v="10"/>
    <s v="02-10"/>
    <n v="0"/>
    <n v="1"/>
    <x v="0"/>
    <x v="6"/>
  </r>
  <r>
    <d v="2017-02-11T00:00:00"/>
    <n v="38"/>
    <n v="60.06"/>
    <n v="60.45"/>
    <n v="49.87"/>
    <x v="96"/>
    <s v="05/02/2017"/>
    <x v="4"/>
    <n v="2"/>
    <n v="11"/>
    <s v="02-11"/>
    <n v="1"/>
    <n v="1"/>
    <x v="0"/>
    <x v="6"/>
  </r>
  <r>
    <d v="2017-02-12T00:00:00"/>
    <n v="45"/>
    <n v="59.87"/>
    <n v="59.87"/>
    <n v="31.46"/>
    <x v="22"/>
    <s v="12/02/2017"/>
    <x v="4"/>
    <n v="2"/>
    <n v="12"/>
    <s v="02-12"/>
    <n v="1"/>
    <n v="1"/>
    <x v="0"/>
    <x v="6"/>
  </r>
  <r>
    <d v="2017-02-13T00:00:00"/>
    <n v="62"/>
    <n v="60.63"/>
    <n v="60.75"/>
    <n v="45.1"/>
    <x v="469"/>
    <s v="12/02/2017"/>
    <x v="4"/>
    <n v="2"/>
    <n v="13"/>
    <s v="02-13"/>
    <n v="0"/>
    <n v="1"/>
    <x v="0"/>
    <x v="7"/>
  </r>
  <r>
    <d v="2017-02-14T00:00:00"/>
    <n v="54"/>
    <n v="60.71"/>
    <n v="60.93"/>
    <n v="47.88"/>
    <x v="32"/>
    <s v="12/02/2017"/>
    <x v="4"/>
    <n v="2"/>
    <n v="14"/>
    <s v="02-14"/>
    <n v="1"/>
    <n v="1"/>
    <x v="0"/>
    <x v="7"/>
  </r>
  <r>
    <d v="2017-02-15T00:00:00"/>
    <n v="67"/>
    <n v="62"/>
    <n v="62.29"/>
    <n v="49.21"/>
    <x v="45"/>
    <s v="12/02/2017"/>
    <x v="4"/>
    <n v="2"/>
    <n v="15"/>
    <s v="02-15"/>
    <n v="0"/>
    <n v="1"/>
    <x v="0"/>
    <x v="7"/>
  </r>
  <r>
    <d v="2017-02-16T00:00:00"/>
    <n v="64"/>
    <n v="60.63"/>
    <n v="61.83"/>
    <n v="48.99"/>
    <x v="81"/>
    <s v="12/02/2017"/>
    <x v="4"/>
    <n v="2"/>
    <n v="16"/>
    <s v="02-16"/>
    <n v="0"/>
    <n v="1"/>
    <x v="0"/>
    <x v="7"/>
  </r>
  <r>
    <d v="2017-02-17T00:00:00"/>
    <n v="58"/>
    <n v="60.98"/>
    <n v="61.81"/>
    <n v="47.81"/>
    <x v="86"/>
    <s v="12/02/2017"/>
    <x v="4"/>
    <n v="2"/>
    <n v="17"/>
    <s v="02-17"/>
    <n v="1"/>
    <n v="1"/>
    <x v="0"/>
    <x v="7"/>
  </r>
  <r>
    <d v="2017-02-18T00:00:00"/>
    <n v="38"/>
    <n v="58.99"/>
    <n v="59.15"/>
    <n v="38.86"/>
    <x v="602"/>
    <s v="12/02/2017"/>
    <x v="4"/>
    <n v="2"/>
    <n v="18"/>
    <s v="02-18"/>
    <n v="1"/>
    <n v="1"/>
    <x v="0"/>
    <x v="7"/>
  </r>
  <r>
    <d v="2017-02-19T00:00:00"/>
    <n v="56"/>
    <n v="60.79"/>
    <n v="60.96"/>
    <n v="46.95"/>
    <x v="90"/>
    <s v="19/02/2017"/>
    <x v="4"/>
    <n v="2"/>
    <n v="19"/>
    <s v="02-19"/>
    <n v="1"/>
    <n v="1"/>
    <x v="0"/>
    <x v="7"/>
  </r>
  <r>
    <d v="2017-02-20T00:00:00"/>
    <n v="59"/>
    <n v="61.48"/>
    <n v="61.58"/>
    <n v="45.26"/>
    <x v="241"/>
    <s v="19/02/2017"/>
    <x v="4"/>
    <n v="2"/>
    <n v="20"/>
    <s v="02-20"/>
    <n v="1"/>
    <n v="1"/>
    <x v="0"/>
    <x v="8"/>
  </r>
  <r>
    <d v="2017-02-21T00:00:00"/>
    <n v="58"/>
    <n v="61.7"/>
    <n v="61.82"/>
    <n v="46.14"/>
    <x v="134"/>
    <s v="19/02/2017"/>
    <x v="4"/>
    <n v="2"/>
    <n v="21"/>
    <s v="02-21"/>
    <n v="1"/>
    <n v="1"/>
    <x v="0"/>
    <x v="8"/>
  </r>
  <r>
    <d v="2017-02-22T00:00:00"/>
    <n v="77"/>
    <n v="63.11"/>
    <n v="63.23"/>
    <n v="47.37"/>
    <x v="148"/>
    <s v="19/02/2017"/>
    <x v="4"/>
    <n v="2"/>
    <n v="22"/>
    <s v="02-22"/>
    <n v="0"/>
    <n v="1"/>
    <x v="0"/>
    <x v="8"/>
  </r>
  <r>
    <d v="2017-02-23T00:00:00"/>
    <n v="69"/>
    <n v="61.66"/>
    <n v="63.82"/>
    <n v="53.3"/>
    <x v="343"/>
    <s v="19/02/2017"/>
    <x v="4"/>
    <n v="2"/>
    <n v="23"/>
    <s v="02-23"/>
    <n v="0"/>
    <n v="1"/>
    <x v="0"/>
    <x v="8"/>
  </r>
  <r>
    <d v="2017-02-24T00:00:00"/>
    <n v="78"/>
    <n v="64.900000000000006"/>
    <n v="65.010000000000005"/>
    <n v="49.09"/>
    <x v="603"/>
    <s v="19/02/2017"/>
    <x v="4"/>
    <n v="2"/>
    <n v="24"/>
    <s v="02-24"/>
    <n v="0"/>
    <n v="1"/>
    <x v="0"/>
    <x v="8"/>
  </r>
  <r>
    <d v="2017-02-25T00:00:00"/>
    <m/>
    <m/>
    <m/>
    <m/>
    <x v="89"/>
    <s v="19/02/2017"/>
    <x v="4"/>
    <n v="2"/>
    <n v="25"/>
    <s v="02-25"/>
    <s v="Null"/>
    <s v="Null"/>
    <x v="0"/>
    <x v="8"/>
  </r>
  <r>
    <d v="2017-02-26T00:00:00"/>
    <m/>
    <m/>
    <m/>
    <m/>
    <x v="89"/>
    <s v="26/02/2017"/>
    <x v="4"/>
    <n v="2"/>
    <n v="26"/>
    <s v="02-26"/>
    <s v="Null"/>
    <s v="Null"/>
    <x v="0"/>
    <x v="8"/>
  </r>
  <r>
    <d v="2017-02-27T00:00:00"/>
    <m/>
    <m/>
    <m/>
    <m/>
    <x v="89"/>
    <s v="26/02/2017"/>
    <x v="4"/>
    <n v="2"/>
    <n v="27"/>
    <s v="02-27"/>
    <s v="Null"/>
    <s v="Null"/>
    <x v="0"/>
    <x v="9"/>
  </r>
  <r>
    <d v="2017-02-28T00:00:00"/>
    <m/>
    <m/>
    <m/>
    <m/>
    <x v="89"/>
    <s v="26/02/2017"/>
    <x v="4"/>
    <n v="2"/>
    <n v="28"/>
    <s v="02-28"/>
    <s v="Null"/>
    <s v="Null"/>
    <x v="0"/>
    <x v="9"/>
  </r>
  <r>
    <d v="2017-03-01T00:00:00"/>
    <n v="46"/>
    <n v="60.07"/>
    <n v="61.01"/>
    <n v="50.61"/>
    <x v="103"/>
    <s v="26/02/2017"/>
    <x v="4"/>
    <n v="3"/>
    <n v="1"/>
    <s v="03-01"/>
    <n v="1"/>
    <n v="1"/>
    <x v="0"/>
    <x v="9"/>
  </r>
  <r>
    <d v="2017-03-02T00:00:00"/>
    <n v="69"/>
    <n v="64.34"/>
    <n v="64.430000000000007"/>
    <n v="42.36"/>
    <x v="394"/>
    <s v="26/02/2017"/>
    <x v="4"/>
    <n v="3"/>
    <n v="2"/>
    <s v="03-02"/>
    <n v="0"/>
    <n v="1"/>
    <x v="0"/>
    <x v="9"/>
  </r>
  <r>
    <d v="2017-03-03T00:00:00"/>
    <n v="75"/>
    <n v="64.31"/>
    <n v="64.489999999999995"/>
    <n v="48.55"/>
    <x v="476"/>
    <s v="26/02/2017"/>
    <x v="4"/>
    <n v="3"/>
    <n v="3"/>
    <s v="03-03"/>
    <n v="0"/>
    <n v="1"/>
    <x v="0"/>
    <x v="9"/>
  </r>
  <r>
    <d v="2017-03-04T00:00:00"/>
    <n v="72"/>
    <n v="62.26"/>
    <n v="63.65"/>
    <n v="48.28"/>
    <x v="151"/>
    <s v="26/02/2017"/>
    <x v="4"/>
    <n v="3"/>
    <n v="4"/>
    <s v="03-04"/>
    <n v="0"/>
    <n v="1"/>
    <x v="0"/>
    <x v="9"/>
  </r>
  <r>
    <d v="2017-03-05T00:00:00"/>
    <m/>
    <m/>
    <m/>
    <m/>
    <x v="89"/>
    <s v="05/03/2017"/>
    <x v="4"/>
    <n v="3"/>
    <n v="5"/>
    <s v="03-05"/>
    <s v="Null"/>
    <s v="Null"/>
    <x v="0"/>
    <x v="9"/>
  </r>
  <r>
    <d v="2017-03-06T00:00:00"/>
    <n v="65"/>
    <n v="61.83"/>
    <n v="62.06"/>
    <n v="47.19"/>
    <x v="248"/>
    <s v="05/03/2017"/>
    <x v="4"/>
    <n v="3"/>
    <n v="6"/>
    <s v="03-06"/>
    <n v="0"/>
    <n v="1"/>
    <x v="0"/>
    <x v="10"/>
  </r>
  <r>
    <d v="2017-03-07T00:00:00"/>
    <m/>
    <m/>
    <m/>
    <m/>
    <x v="89"/>
    <s v="05/03/2017"/>
    <x v="4"/>
    <n v="3"/>
    <n v="7"/>
    <s v="03-07"/>
    <s v="Null"/>
    <s v="Null"/>
    <x v="0"/>
    <x v="10"/>
  </r>
  <r>
    <d v="2017-03-08T00:00:00"/>
    <m/>
    <m/>
    <m/>
    <m/>
    <x v="89"/>
    <s v="05/03/2017"/>
    <x v="4"/>
    <n v="3"/>
    <n v="8"/>
    <s v="03-08"/>
    <s v="Null"/>
    <s v="Null"/>
    <x v="0"/>
    <x v="10"/>
  </r>
  <r>
    <d v="2017-03-09T00:00:00"/>
    <m/>
    <m/>
    <m/>
    <m/>
    <x v="89"/>
    <s v="05/03/2017"/>
    <x v="4"/>
    <n v="3"/>
    <n v="9"/>
    <s v="03-09"/>
    <s v="Null"/>
    <s v="Null"/>
    <x v="0"/>
    <x v="10"/>
  </r>
  <r>
    <d v="2017-03-10T00:00:00"/>
    <n v="48"/>
    <n v="59.79"/>
    <n v="59.92"/>
    <n v="44.4"/>
    <x v="274"/>
    <s v="05/03/2017"/>
    <x v="4"/>
    <n v="3"/>
    <n v="10"/>
    <s v="03-10"/>
    <n v="1"/>
    <n v="1"/>
    <x v="0"/>
    <x v="10"/>
  </r>
  <r>
    <d v="2017-03-11T00:00:00"/>
    <n v="51"/>
    <n v="58.69"/>
    <n v="58.99"/>
    <n v="47.21"/>
    <x v="604"/>
    <s v="05/03/2017"/>
    <x v="4"/>
    <n v="3"/>
    <n v="11"/>
    <s v="03-11"/>
    <n v="1"/>
    <n v="1"/>
    <x v="0"/>
    <x v="10"/>
  </r>
  <r>
    <d v="2017-03-12T00:00:00"/>
    <n v="62"/>
    <n v="60.45"/>
    <n v="60.48"/>
    <n v="37.880000000000003"/>
    <x v="288"/>
    <s v="12/03/2017"/>
    <x v="4"/>
    <n v="3"/>
    <n v="12"/>
    <s v="03-12"/>
    <n v="0"/>
    <n v="1"/>
    <x v="0"/>
    <x v="10"/>
  </r>
  <r>
    <d v="2017-03-13T00:00:00"/>
    <n v="76"/>
    <n v="61.48"/>
    <n v="61.76"/>
    <n v="49.33"/>
    <x v="29"/>
    <s v="12/03/2017"/>
    <x v="4"/>
    <n v="3"/>
    <n v="13"/>
    <s v="03-13"/>
    <n v="0"/>
    <n v="1"/>
    <x v="0"/>
    <x v="11"/>
  </r>
  <r>
    <d v="2017-03-14T00:00:00"/>
    <n v="72"/>
    <n v="61.22"/>
    <n v="61.46"/>
    <n v="48.15"/>
    <x v="179"/>
    <s v="12/03/2017"/>
    <x v="4"/>
    <n v="3"/>
    <n v="14"/>
    <s v="03-14"/>
    <n v="0"/>
    <n v="1"/>
    <x v="0"/>
    <x v="11"/>
  </r>
  <r>
    <d v="2017-03-15T00:00:00"/>
    <n v="63"/>
    <n v="60.06"/>
    <n v="60.48"/>
    <n v="49.82"/>
    <x v="288"/>
    <s v="12/03/2017"/>
    <x v="4"/>
    <n v="3"/>
    <n v="15"/>
    <s v="03-15"/>
    <n v="0"/>
    <n v="1"/>
    <x v="0"/>
    <x v="11"/>
  </r>
  <r>
    <d v="2017-03-16T00:00:00"/>
    <n v="63"/>
    <n v="60.76"/>
    <n v="60.82"/>
    <n v="41.66"/>
    <x v="2"/>
    <s v="12/03/2017"/>
    <x v="4"/>
    <n v="3"/>
    <n v="16"/>
    <s v="03-16"/>
    <n v="0"/>
    <n v="1"/>
    <x v="0"/>
    <x v="11"/>
  </r>
  <r>
    <d v="2017-03-17T00:00:00"/>
    <n v="55"/>
    <n v="60.96"/>
    <n v="61"/>
    <n v="39.229999999999997"/>
    <x v="113"/>
    <s v="12/03/2017"/>
    <x v="4"/>
    <n v="3"/>
    <n v="17"/>
    <s v="03-17"/>
    <n v="1"/>
    <n v="1"/>
    <x v="0"/>
    <x v="11"/>
  </r>
  <r>
    <d v="2017-03-18T00:00:00"/>
    <n v="46"/>
    <n v="60.84"/>
    <n v="61.87"/>
    <n v="48.7"/>
    <x v="195"/>
    <s v="12/03/2017"/>
    <x v="4"/>
    <n v="3"/>
    <n v="18"/>
    <s v="03-18"/>
    <n v="1"/>
    <n v="1"/>
    <x v="0"/>
    <x v="11"/>
  </r>
  <r>
    <d v="2017-03-19T00:00:00"/>
    <n v="92"/>
    <n v="65.760000000000005"/>
    <n v="65.94"/>
    <n v="51.57"/>
    <x v="605"/>
    <s v="19/03/2017"/>
    <x v="4"/>
    <n v="3"/>
    <n v="19"/>
    <s v="03-19"/>
    <n v="0"/>
    <n v="1"/>
    <x v="0"/>
    <x v="11"/>
  </r>
  <r>
    <d v="2017-03-20T00:00:00"/>
    <n v="90"/>
    <n v="62.45"/>
    <n v="62.48"/>
    <n v="41.75"/>
    <x v="549"/>
    <s v="19/03/2017"/>
    <x v="4"/>
    <n v="3"/>
    <n v="20"/>
    <s v="03-20"/>
    <n v="0"/>
    <n v="1"/>
    <x v="0"/>
    <x v="12"/>
  </r>
  <r>
    <d v="2017-03-21T00:00:00"/>
    <n v="84"/>
    <n v="60.28"/>
    <n v="60.87"/>
    <n v="51.88"/>
    <x v="484"/>
    <s v="19/03/2017"/>
    <x v="4"/>
    <n v="3"/>
    <n v="21"/>
    <s v="03-21"/>
    <n v="0"/>
    <n v="1"/>
    <x v="0"/>
    <x v="12"/>
  </r>
  <r>
    <d v="2017-03-22T00:00:00"/>
    <n v="72"/>
    <n v="61.33"/>
    <n v="62.23"/>
    <n v="49.46"/>
    <x v="184"/>
    <s v="19/03/2017"/>
    <x v="4"/>
    <n v="3"/>
    <n v="22"/>
    <s v="03-22"/>
    <n v="0"/>
    <n v="1"/>
    <x v="0"/>
    <x v="12"/>
  </r>
  <r>
    <d v="2017-03-23T00:00:00"/>
    <n v="77"/>
    <n v="61.66"/>
    <n v="61.78"/>
    <n v="46.22"/>
    <x v="389"/>
    <s v="19/03/2017"/>
    <x v="4"/>
    <n v="3"/>
    <n v="23"/>
    <s v="03-23"/>
    <n v="0"/>
    <n v="1"/>
    <x v="0"/>
    <x v="12"/>
  </r>
  <r>
    <d v="2017-03-24T00:00:00"/>
    <n v="77"/>
    <n v="65.37"/>
    <n v="65.45"/>
    <n v="48.1"/>
    <x v="606"/>
    <s v="19/03/2017"/>
    <x v="4"/>
    <n v="3"/>
    <n v="24"/>
    <s v="03-24"/>
    <n v="0"/>
    <n v="1"/>
    <x v="0"/>
    <x v="12"/>
  </r>
  <r>
    <d v="2017-03-25T00:00:00"/>
    <n v="50"/>
    <n v="60.07"/>
    <n v="60.13"/>
    <n v="41.96"/>
    <x v="192"/>
    <s v="19/03/2017"/>
    <x v="4"/>
    <n v="3"/>
    <n v="25"/>
    <s v="03-25"/>
    <n v="1"/>
    <n v="1"/>
    <x v="0"/>
    <x v="12"/>
  </r>
  <r>
    <d v="2017-03-26T00:00:00"/>
    <n v="73"/>
    <n v="61.15"/>
    <n v="61.29"/>
    <n v="46.47"/>
    <x v="328"/>
    <s v="26/03/2017"/>
    <x v="4"/>
    <n v="3"/>
    <n v="26"/>
    <s v="03-26"/>
    <n v="0"/>
    <n v="1"/>
    <x v="0"/>
    <x v="12"/>
  </r>
  <r>
    <d v="2017-03-27T00:00:00"/>
    <n v="77"/>
    <n v="60.73"/>
    <n v="60.86"/>
    <n v="45.71"/>
    <x v="42"/>
    <s v="26/03/2017"/>
    <x v="4"/>
    <n v="3"/>
    <n v="27"/>
    <s v="03-27"/>
    <n v="0"/>
    <n v="1"/>
    <x v="0"/>
    <x v="13"/>
  </r>
  <r>
    <d v="2017-03-28T00:00:00"/>
    <n v="94"/>
    <n v="62.94"/>
    <n v="63"/>
    <n v="44.53"/>
    <x v="352"/>
    <s v="26/03/2017"/>
    <x v="4"/>
    <n v="3"/>
    <n v="28"/>
    <s v="03-28"/>
    <n v="0"/>
    <n v="1"/>
    <x v="0"/>
    <x v="13"/>
  </r>
  <r>
    <d v="2017-03-29T00:00:00"/>
    <n v="71"/>
    <n v="61.31"/>
    <n v="61.48"/>
    <n v="47.26"/>
    <x v="407"/>
    <s v="26/03/2017"/>
    <x v="4"/>
    <n v="3"/>
    <n v="29"/>
    <s v="03-29"/>
    <n v="0"/>
    <n v="1"/>
    <x v="0"/>
    <x v="13"/>
  </r>
  <r>
    <d v="2017-03-30T00:00:00"/>
    <n v="89"/>
    <n v="62.72"/>
    <n v="62.75"/>
    <n v="41.61"/>
    <x v="163"/>
    <s v="26/03/2017"/>
    <x v="4"/>
    <n v="3"/>
    <n v="30"/>
    <s v="03-30"/>
    <n v="0"/>
    <n v="1"/>
    <x v="0"/>
    <x v="13"/>
  </r>
  <r>
    <d v="2017-03-31T00:00:00"/>
    <m/>
    <m/>
    <m/>
    <m/>
    <x v="89"/>
    <s v="26/03/2017"/>
    <x v="4"/>
    <n v="3"/>
    <n v="31"/>
    <s v="03-31"/>
    <s v="Null"/>
    <s v="Null"/>
    <x v="0"/>
    <x v="13"/>
  </r>
  <r>
    <d v="2017-04-01T00:00:00"/>
    <n v="62"/>
    <n v="60.89"/>
    <n v="60.98"/>
    <n v="44.19"/>
    <x v="14"/>
    <s v="26/03/2017"/>
    <x v="4"/>
    <n v="4"/>
    <n v="1"/>
    <s v="04-01"/>
    <n v="0"/>
    <n v="1"/>
    <x v="0"/>
    <x v="13"/>
  </r>
  <r>
    <d v="2017-04-02T00:00:00"/>
    <n v="66"/>
    <n v="61.58"/>
    <n v="61.64"/>
    <n v="43.1"/>
    <x v="67"/>
    <s v="02/04/2017"/>
    <x v="4"/>
    <n v="4"/>
    <n v="2"/>
    <s v="04-02"/>
    <n v="0"/>
    <n v="1"/>
    <x v="0"/>
    <x v="13"/>
  </r>
  <r>
    <d v="2017-04-03T00:00:00"/>
    <n v="82"/>
    <n v="62.47"/>
    <n v="62.63"/>
    <n v="47.31"/>
    <x v="574"/>
    <s v="02/04/2017"/>
    <x v="4"/>
    <n v="4"/>
    <n v="3"/>
    <s v="04-03"/>
    <n v="0"/>
    <n v="1"/>
    <x v="0"/>
    <x v="14"/>
  </r>
  <r>
    <d v="2017-04-04T00:00:00"/>
    <n v="78"/>
    <n v="62.65"/>
    <n v="62.86"/>
    <n v="48.99"/>
    <x v="324"/>
    <s v="02/04/2017"/>
    <x v="4"/>
    <n v="4"/>
    <n v="4"/>
    <s v="04-04"/>
    <n v="0"/>
    <n v="1"/>
    <x v="0"/>
    <x v="14"/>
  </r>
  <r>
    <d v="2017-04-05T00:00:00"/>
    <n v="74"/>
    <n v="62.94"/>
    <n v="63.15"/>
    <n v="48.21"/>
    <x v="325"/>
    <s v="02/04/2017"/>
    <x v="4"/>
    <n v="4"/>
    <n v="5"/>
    <s v="04-05"/>
    <n v="0"/>
    <n v="1"/>
    <x v="0"/>
    <x v="14"/>
  </r>
  <r>
    <d v="2017-04-06T00:00:00"/>
    <n v="65"/>
    <n v="61.49"/>
    <n v="61.62"/>
    <n v="46.18"/>
    <x v="93"/>
    <s v="02/04/2017"/>
    <x v="4"/>
    <n v="4"/>
    <n v="6"/>
    <s v="04-06"/>
    <n v="0"/>
    <n v="1"/>
    <x v="0"/>
    <x v="14"/>
  </r>
  <r>
    <d v="2017-04-07T00:00:00"/>
    <n v="85"/>
    <n v="63.07"/>
    <n v="63.38"/>
    <n v="47.72"/>
    <x v="454"/>
    <s v="02/04/2017"/>
    <x v="4"/>
    <n v="4"/>
    <n v="7"/>
    <s v="04-07"/>
    <n v="0"/>
    <n v="1"/>
    <x v="0"/>
    <x v="14"/>
  </r>
  <r>
    <d v="2017-04-08T00:00:00"/>
    <n v="63"/>
    <n v="61.38"/>
    <n v="61.53"/>
    <n v="42.87"/>
    <x v="200"/>
    <s v="02/04/2017"/>
    <x v="4"/>
    <n v="4"/>
    <n v="8"/>
    <s v="04-08"/>
    <n v="0"/>
    <n v="1"/>
    <x v="0"/>
    <x v="14"/>
  </r>
  <r>
    <d v="2017-04-09T00:00:00"/>
    <n v="64"/>
    <n v="61.4"/>
    <n v="61.62"/>
    <n v="47.41"/>
    <x v="93"/>
    <s v="09/04/2017"/>
    <x v="4"/>
    <n v="4"/>
    <n v="9"/>
    <s v="04-09"/>
    <n v="0"/>
    <n v="1"/>
    <x v="0"/>
    <x v="14"/>
  </r>
  <r>
    <d v="2017-04-10T00:00:00"/>
    <n v="73"/>
    <n v="62.1"/>
    <n v="62.43"/>
    <n v="51.08"/>
    <x v="129"/>
    <s v="09/04/2017"/>
    <x v="4"/>
    <n v="4"/>
    <n v="10"/>
    <s v="04-10"/>
    <n v="0"/>
    <n v="1"/>
    <x v="0"/>
    <x v="15"/>
  </r>
  <r>
    <d v="2017-04-11T00:00:00"/>
    <n v="63"/>
    <n v="63.93"/>
    <n v="64.040000000000006"/>
    <n v="47.97"/>
    <x v="607"/>
    <s v="09/04/2017"/>
    <x v="4"/>
    <n v="4"/>
    <n v="11"/>
    <s v="04-11"/>
    <n v="1"/>
    <n v="1"/>
    <x v="0"/>
    <x v="15"/>
  </r>
  <r>
    <d v="2017-04-12T00:00:00"/>
    <n v="91"/>
    <n v="63.12"/>
    <n v="63.28"/>
    <n v="48.6"/>
    <x v="178"/>
    <s v="09/04/2017"/>
    <x v="4"/>
    <n v="4"/>
    <n v="12"/>
    <s v="04-12"/>
    <n v="0"/>
    <n v="1"/>
    <x v="0"/>
    <x v="15"/>
  </r>
  <r>
    <d v="2017-04-13T00:00:00"/>
    <n v="79"/>
    <n v="62.82"/>
    <n v="62.95"/>
    <n v="47.37"/>
    <x v="367"/>
    <s v="09/04/2017"/>
    <x v="4"/>
    <n v="4"/>
    <n v="13"/>
    <s v="04-13"/>
    <n v="0"/>
    <n v="1"/>
    <x v="0"/>
    <x v="15"/>
  </r>
  <r>
    <d v="2017-04-14T00:00:00"/>
    <n v="78"/>
    <n v="63.11"/>
    <n v="63.45"/>
    <n v="45.72"/>
    <x v="348"/>
    <s v="09/04/2017"/>
    <x v="4"/>
    <n v="4"/>
    <n v="14"/>
    <s v="04-14"/>
    <n v="0"/>
    <n v="1"/>
    <x v="0"/>
    <x v="15"/>
  </r>
  <r>
    <d v="2017-04-15T00:00:00"/>
    <n v="76"/>
    <n v="64.14"/>
    <n v="64.39"/>
    <n v="44.65"/>
    <x v="608"/>
    <s v="09/04/2017"/>
    <x v="4"/>
    <n v="4"/>
    <n v="15"/>
    <s v="04-15"/>
    <n v="0"/>
    <n v="1"/>
    <x v="0"/>
    <x v="15"/>
  </r>
  <r>
    <d v="2017-04-16T00:00:00"/>
    <n v="65"/>
    <n v="62.19"/>
    <n v="62.38"/>
    <n v="47.79"/>
    <x v="139"/>
    <s v="16/04/2017"/>
    <x v="4"/>
    <n v="4"/>
    <n v="16"/>
    <s v="04-16"/>
    <n v="0"/>
    <n v="1"/>
    <x v="0"/>
    <x v="15"/>
  </r>
  <r>
    <d v="2017-04-17T00:00:00"/>
    <n v="83"/>
    <n v="62.56"/>
    <n v="62.57"/>
    <n v="30.84"/>
    <x v="479"/>
    <s v="16/04/2017"/>
    <x v="4"/>
    <n v="4"/>
    <n v="17"/>
    <s v="04-17"/>
    <n v="0"/>
    <n v="1"/>
    <x v="0"/>
    <x v="16"/>
  </r>
  <r>
    <d v="2017-04-18T00:00:00"/>
    <n v="82"/>
    <n v="63.43"/>
    <n v="63.76"/>
    <n v="52.47"/>
    <x v="609"/>
    <s v="16/04/2017"/>
    <x v="4"/>
    <n v="4"/>
    <n v="18"/>
    <s v="04-18"/>
    <n v="0"/>
    <n v="1"/>
    <x v="0"/>
    <x v="16"/>
  </r>
  <r>
    <d v="2017-04-19T00:00:00"/>
    <n v="82"/>
    <n v="61.56"/>
    <n v="61.84"/>
    <n v="49.52"/>
    <x v="82"/>
    <s v="16/04/2017"/>
    <x v="4"/>
    <n v="4"/>
    <n v="19"/>
    <s v="04-19"/>
    <n v="0"/>
    <n v="1"/>
    <x v="0"/>
    <x v="16"/>
  </r>
  <r>
    <d v="2017-04-20T00:00:00"/>
    <n v="83"/>
    <n v="61.61"/>
    <n v="61.95"/>
    <n v="50.37"/>
    <x v="480"/>
    <s v="16/04/2017"/>
    <x v="4"/>
    <n v="4"/>
    <n v="20"/>
    <s v="04-20"/>
    <n v="0"/>
    <n v="1"/>
    <x v="0"/>
    <x v="16"/>
  </r>
  <r>
    <d v="2017-04-21T00:00:00"/>
    <n v="74"/>
    <n v="61.43"/>
    <n v="61.65"/>
    <n v="48.72"/>
    <x v="439"/>
    <s v="16/04/2017"/>
    <x v="4"/>
    <n v="4"/>
    <n v="21"/>
    <s v="04-21"/>
    <n v="0"/>
    <n v="1"/>
    <x v="0"/>
    <x v="16"/>
  </r>
  <r>
    <d v="2017-04-22T00:00:00"/>
    <n v="77"/>
    <n v="62.08"/>
    <n v="62.09"/>
    <n v="36.020000000000003"/>
    <x v="165"/>
    <s v="16/04/2017"/>
    <x v="4"/>
    <n v="4"/>
    <n v="22"/>
    <s v="04-22"/>
    <n v="0"/>
    <n v="1"/>
    <x v="0"/>
    <x v="16"/>
  </r>
  <r>
    <d v="2017-04-23T00:00:00"/>
    <n v="65"/>
    <n v="61.56"/>
    <n v="61.63"/>
    <n v="43.58"/>
    <x v="128"/>
    <s v="23/04/2017"/>
    <x v="4"/>
    <n v="4"/>
    <n v="23"/>
    <s v="04-23"/>
    <n v="0"/>
    <n v="1"/>
    <x v="0"/>
    <x v="16"/>
  </r>
  <r>
    <d v="2017-04-24T00:00:00"/>
    <n v="65"/>
    <n v="62.31"/>
    <n v="62.36"/>
    <n v="42.27"/>
    <x v="381"/>
    <s v="23/04/2017"/>
    <x v="4"/>
    <n v="4"/>
    <n v="24"/>
    <s v="04-24"/>
    <n v="0"/>
    <n v="1"/>
    <x v="0"/>
    <x v="17"/>
  </r>
  <r>
    <d v="2017-04-25T00:00:00"/>
    <n v="68"/>
    <n v="61.82"/>
    <n v="62.51"/>
    <n v="54.2"/>
    <x v="68"/>
    <s v="23/04/2017"/>
    <x v="4"/>
    <n v="4"/>
    <n v="25"/>
    <s v="04-25"/>
    <n v="0"/>
    <n v="1"/>
    <x v="0"/>
    <x v="17"/>
  </r>
  <r>
    <d v="2017-04-26T00:00:00"/>
    <n v="76"/>
    <n v="62.51"/>
    <n v="62.69"/>
    <n v="48.12"/>
    <x v="441"/>
    <s v="23/04/2017"/>
    <x v="4"/>
    <n v="4"/>
    <n v="26"/>
    <s v="04-26"/>
    <n v="0"/>
    <n v="1"/>
    <x v="0"/>
    <x v="17"/>
  </r>
  <r>
    <d v="2017-04-27T00:00:00"/>
    <n v="82"/>
    <n v="62.78"/>
    <n v="63.12"/>
    <n v="47.96"/>
    <x v="365"/>
    <s v="23/04/2017"/>
    <x v="4"/>
    <n v="4"/>
    <n v="27"/>
    <s v="04-27"/>
    <n v="0"/>
    <n v="1"/>
    <x v="0"/>
    <x v="17"/>
  </r>
  <r>
    <d v="2017-04-28T00:00:00"/>
    <n v="94"/>
    <n v="64.22"/>
    <n v="64.349999999999994"/>
    <n v="48.98"/>
    <x v="610"/>
    <s v="23/04/2017"/>
    <x v="4"/>
    <n v="4"/>
    <n v="28"/>
    <s v="04-28"/>
    <n v="0"/>
    <n v="1"/>
    <x v="0"/>
    <x v="17"/>
  </r>
  <r>
    <d v="2017-04-29T00:00:00"/>
    <n v="63"/>
    <n v="61.66"/>
    <n v="61.98"/>
    <n v="49.56"/>
    <x v="131"/>
    <s v="23/04/2017"/>
    <x v="4"/>
    <n v="4"/>
    <n v="29"/>
    <s v="04-29"/>
    <n v="0"/>
    <n v="1"/>
    <x v="0"/>
    <x v="17"/>
  </r>
  <r>
    <d v="2017-04-30T00:00:00"/>
    <n v="58"/>
    <n v="60.4"/>
    <n v="60.44"/>
    <n v="40.299999999999997"/>
    <x v="190"/>
    <s v="30/04/2017"/>
    <x v="4"/>
    <n v="4"/>
    <n v="30"/>
    <s v="04-30"/>
    <n v="1"/>
    <n v="1"/>
    <x v="0"/>
    <x v="17"/>
  </r>
  <r>
    <d v="2017-05-01T00:00:00"/>
    <n v="80"/>
    <n v="61.75"/>
    <n v="61.82"/>
    <n v="43.59"/>
    <x v="134"/>
    <s v="30/04/2017"/>
    <x v="4"/>
    <n v="5"/>
    <n v="1"/>
    <s v="05-01"/>
    <n v="0"/>
    <n v="1"/>
    <x v="1"/>
    <x v="18"/>
  </r>
  <r>
    <d v="2017-05-02T00:00:00"/>
    <n v="74"/>
    <n v="62.23"/>
    <n v="62.39"/>
    <n v="47.97"/>
    <x v="37"/>
    <s v="30/04/2017"/>
    <x v="4"/>
    <n v="5"/>
    <n v="2"/>
    <s v="05-02"/>
    <n v="0"/>
    <n v="1"/>
    <x v="1"/>
    <x v="18"/>
  </r>
  <r>
    <d v="2017-05-03T00:00:00"/>
    <n v="77"/>
    <n v="62.55"/>
    <n v="62.8"/>
    <n v="50.17"/>
    <x v="177"/>
    <s v="30/04/2017"/>
    <x v="4"/>
    <n v="5"/>
    <n v="3"/>
    <s v="05-03"/>
    <n v="0"/>
    <n v="1"/>
    <x v="1"/>
    <x v="18"/>
  </r>
  <r>
    <d v="2017-05-04T00:00:00"/>
    <n v="76"/>
    <n v="63.99"/>
    <n v="64.11"/>
    <n v="47.21"/>
    <x v="566"/>
    <s v="30/04/2017"/>
    <x v="4"/>
    <n v="5"/>
    <n v="4"/>
    <s v="05-04"/>
    <n v="0"/>
    <n v="1"/>
    <x v="1"/>
    <x v="18"/>
  </r>
  <r>
    <d v="2017-05-05T00:00:00"/>
    <n v="91"/>
    <n v="63.72"/>
    <n v="63.88"/>
    <n v="49.47"/>
    <x v="347"/>
    <s v="30/04/2017"/>
    <x v="4"/>
    <n v="5"/>
    <n v="5"/>
    <s v="05-05"/>
    <n v="0"/>
    <n v="1"/>
    <x v="1"/>
    <x v="18"/>
  </r>
  <r>
    <d v="2017-05-06T00:00:00"/>
    <n v="66"/>
    <n v="62.44"/>
    <n v="62.71"/>
    <n v="49.73"/>
    <x v="395"/>
    <s v="30/04/2017"/>
    <x v="4"/>
    <n v="5"/>
    <n v="6"/>
    <s v="05-06"/>
    <n v="0"/>
    <n v="1"/>
    <x v="1"/>
    <x v="18"/>
  </r>
  <r>
    <d v="2017-05-07T00:00:00"/>
    <m/>
    <m/>
    <m/>
    <m/>
    <x v="89"/>
    <s v="07/05/2017"/>
    <x v="4"/>
    <n v="5"/>
    <n v="7"/>
    <s v="05-07"/>
    <s v="Null"/>
    <s v="Null"/>
    <x v="1"/>
    <x v="18"/>
  </r>
  <r>
    <d v="2017-05-08T00:00:00"/>
    <m/>
    <m/>
    <m/>
    <m/>
    <x v="89"/>
    <s v="07/05/2017"/>
    <x v="4"/>
    <n v="5"/>
    <n v="8"/>
    <s v="05-08"/>
    <s v="Null"/>
    <s v="Null"/>
    <x v="1"/>
    <x v="19"/>
  </r>
  <r>
    <d v="2017-05-09T00:00:00"/>
    <m/>
    <m/>
    <m/>
    <m/>
    <x v="89"/>
    <s v="07/05/2017"/>
    <x v="4"/>
    <n v="5"/>
    <n v="9"/>
    <s v="05-09"/>
    <s v="Null"/>
    <s v="Null"/>
    <x v="1"/>
    <x v="19"/>
  </r>
  <r>
    <d v="2017-05-10T00:00:00"/>
    <n v="58"/>
    <n v="60.81"/>
    <n v="61.08"/>
    <n v="48.88"/>
    <x v="596"/>
    <s v="07/05/2017"/>
    <x v="4"/>
    <n v="5"/>
    <n v="10"/>
    <s v="05-10"/>
    <n v="1"/>
    <n v="1"/>
    <x v="1"/>
    <x v="19"/>
  </r>
  <r>
    <d v="2017-05-11T00:00:00"/>
    <n v="81"/>
    <n v="62.94"/>
    <n v="64.58"/>
    <n v="53.35"/>
    <x v="550"/>
    <s v="07/05/2017"/>
    <x v="4"/>
    <n v="5"/>
    <n v="11"/>
    <s v="05-11"/>
    <n v="0"/>
    <n v="1"/>
    <x v="1"/>
    <x v="19"/>
  </r>
  <r>
    <d v="2017-05-12T00:00:00"/>
    <n v="93"/>
    <n v="63.49"/>
    <n v="63.6"/>
    <n v="47.68"/>
    <x v="590"/>
    <s v="07/05/2017"/>
    <x v="4"/>
    <n v="5"/>
    <n v="12"/>
    <s v="05-12"/>
    <n v="0"/>
    <n v="1"/>
    <x v="1"/>
    <x v="19"/>
  </r>
  <r>
    <d v="2017-05-13T00:00:00"/>
    <n v="70"/>
    <n v="62.51"/>
    <n v="62.58"/>
    <n v="43.05"/>
    <x v="326"/>
    <s v="07/05/2017"/>
    <x v="4"/>
    <n v="5"/>
    <n v="13"/>
    <s v="05-13"/>
    <n v="0"/>
    <n v="1"/>
    <x v="1"/>
    <x v="19"/>
  </r>
  <r>
    <d v="2017-05-14T00:00:00"/>
    <n v="78"/>
    <n v="62.65"/>
    <n v="62.65"/>
    <n v="35.28"/>
    <x v="118"/>
    <s v="14/05/2017"/>
    <x v="4"/>
    <n v="5"/>
    <n v="14"/>
    <s v="05-14"/>
    <n v="0"/>
    <n v="1"/>
    <x v="1"/>
    <x v="19"/>
  </r>
  <r>
    <d v="2017-05-15T00:00:00"/>
    <n v="80"/>
    <n v="62.81"/>
    <n v="63.03"/>
    <n v="49.68"/>
    <x v="188"/>
    <s v="14/05/2017"/>
    <x v="4"/>
    <n v="5"/>
    <n v="15"/>
    <s v="05-15"/>
    <n v="0"/>
    <n v="1"/>
    <x v="1"/>
    <x v="20"/>
  </r>
  <r>
    <d v="2017-05-16T00:00:00"/>
    <n v="82"/>
    <n v="62.62"/>
    <n v="62.72"/>
    <n v="45.59"/>
    <x v="316"/>
    <s v="14/05/2017"/>
    <x v="4"/>
    <n v="5"/>
    <n v="16"/>
    <s v="05-16"/>
    <n v="0"/>
    <n v="1"/>
    <x v="1"/>
    <x v="20"/>
  </r>
  <r>
    <d v="2017-05-17T00:00:00"/>
    <n v="86"/>
    <n v="61.53"/>
    <n v="61.58"/>
    <n v="41.98"/>
    <x v="241"/>
    <s v="14/05/2017"/>
    <x v="4"/>
    <n v="5"/>
    <n v="17"/>
    <s v="05-17"/>
    <n v="0"/>
    <n v="1"/>
    <x v="1"/>
    <x v="20"/>
  </r>
  <r>
    <d v="2017-05-18T00:00:00"/>
    <n v="74"/>
    <n v="60.83"/>
    <n v="60.91"/>
    <n v="43.33"/>
    <x v="123"/>
    <s v="14/05/2017"/>
    <x v="4"/>
    <n v="5"/>
    <n v="18"/>
    <s v="05-18"/>
    <n v="0"/>
    <n v="1"/>
    <x v="1"/>
    <x v="20"/>
  </r>
  <r>
    <d v="2017-05-19T00:00:00"/>
    <n v="90"/>
    <n v="62.44"/>
    <n v="62.53"/>
    <n v="46.02"/>
    <x v="221"/>
    <s v="14/05/2017"/>
    <x v="4"/>
    <n v="5"/>
    <n v="19"/>
    <s v="05-19"/>
    <n v="0"/>
    <n v="1"/>
    <x v="1"/>
    <x v="20"/>
  </r>
  <r>
    <d v="2017-05-20T00:00:00"/>
    <n v="67"/>
    <n v="62.11"/>
    <n v="62.29"/>
    <n v="48.34"/>
    <x v="45"/>
    <s v="14/05/2017"/>
    <x v="4"/>
    <n v="5"/>
    <n v="20"/>
    <s v="05-20"/>
    <n v="0"/>
    <n v="1"/>
    <x v="1"/>
    <x v="20"/>
  </r>
  <r>
    <d v="2017-05-21T00:00:00"/>
    <n v="71"/>
    <n v="62.13"/>
    <n v="62.14"/>
    <n v="36.409999999999997"/>
    <x v="211"/>
    <s v="21/05/2017"/>
    <x v="4"/>
    <n v="5"/>
    <n v="21"/>
    <s v="05-21"/>
    <n v="0"/>
    <n v="1"/>
    <x v="1"/>
    <x v="20"/>
  </r>
  <r>
    <d v="2017-05-22T00:00:00"/>
    <n v="75"/>
    <n v="63.33"/>
    <n v="63.38"/>
    <n v="43.7"/>
    <x v="454"/>
    <s v="21/05/2017"/>
    <x v="4"/>
    <n v="5"/>
    <n v="22"/>
    <s v="05-22"/>
    <n v="0"/>
    <n v="1"/>
    <x v="1"/>
    <x v="21"/>
  </r>
  <r>
    <d v="2017-05-23T00:00:00"/>
    <n v="80"/>
    <n v="63.38"/>
    <n v="63.44"/>
    <n v="44.4"/>
    <x v="611"/>
    <s v="21/05/2017"/>
    <x v="4"/>
    <n v="5"/>
    <n v="23"/>
    <s v="05-23"/>
    <n v="0"/>
    <n v="1"/>
    <x v="1"/>
    <x v="21"/>
  </r>
  <r>
    <d v="2017-05-24T00:00:00"/>
    <n v="89"/>
    <n v="63.1"/>
    <n v="63.18"/>
    <n v="43.56"/>
    <x v="380"/>
    <s v="21/05/2017"/>
    <x v="4"/>
    <n v="5"/>
    <n v="24"/>
    <s v="05-24"/>
    <n v="0"/>
    <n v="1"/>
    <x v="1"/>
    <x v="21"/>
  </r>
  <r>
    <d v="2017-05-25T00:00:00"/>
    <n v="92"/>
    <n v="61.67"/>
    <n v="61.82"/>
    <n v="47.03"/>
    <x v="134"/>
    <s v="21/05/2017"/>
    <x v="4"/>
    <n v="5"/>
    <n v="25"/>
    <s v="05-25"/>
    <n v="0"/>
    <n v="1"/>
    <x v="1"/>
    <x v="21"/>
  </r>
  <r>
    <d v="2017-05-26T00:00:00"/>
    <n v="79"/>
    <n v="61.98"/>
    <n v="62.04"/>
    <n v="43.19"/>
    <x v="63"/>
    <s v="21/05/2017"/>
    <x v="4"/>
    <n v="5"/>
    <n v="26"/>
    <s v="05-26"/>
    <n v="0"/>
    <n v="1"/>
    <x v="1"/>
    <x v="21"/>
  </r>
  <r>
    <d v="2017-05-27T00:00:00"/>
    <n v="71"/>
    <n v="62.21"/>
    <n v="62.24"/>
    <n v="40.04"/>
    <x v="330"/>
    <s v="21/05/2017"/>
    <x v="4"/>
    <n v="5"/>
    <n v="27"/>
    <s v="05-27"/>
    <n v="0"/>
    <n v="1"/>
    <x v="1"/>
    <x v="21"/>
  </r>
  <r>
    <d v="2017-05-28T00:00:00"/>
    <n v="67"/>
    <n v="61.25"/>
    <n v="61.26"/>
    <n v="32.58"/>
    <x v="194"/>
    <s v="28/05/2017"/>
    <x v="4"/>
    <n v="5"/>
    <n v="28"/>
    <s v="05-28"/>
    <n v="0"/>
    <n v="1"/>
    <x v="1"/>
    <x v="21"/>
  </r>
  <r>
    <d v="2017-05-29T00:00:00"/>
    <n v="82"/>
    <n v="62.13"/>
    <n v="62.15"/>
    <n v="40.26"/>
    <x v="126"/>
    <s v="28/05/2017"/>
    <x v="4"/>
    <n v="5"/>
    <n v="29"/>
    <s v="05-29"/>
    <n v="0"/>
    <n v="1"/>
    <x v="1"/>
    <x v="22"/>
  </r>
  <r>
    <d v="2017-05-30T00:00:00"/>
    <n v="77"/>
    <n v="62.41"/>
    <n v="62.47"/>
    <n v="43.93"/>
    <x v="382"/>
    <s v="28/05/2017"/>
    <x v="4"/>
    <n v="5"/>
    <n v="30"/>
    <s v="05-30"/>
    <n v="0"/>
    <n v="1"/>
    <x v="1"/>
    <x v="22"/>
  </r>
  <r>
    <d v="2017-05-31T00:00:00"/>
    <n v="80"/>
    <n v="61.93"/>
    <n v="62.01"/>
    <n v="44.51"/>
    <x v="520"/>
    <s v="28/05/2017"/>
    <x v="4"/>
    <n v="5"/>
    <n v="31"/>
    <s v="05-31"/>
    <n v="0"/>
    <n v="1"/>
    <x v="1"/>
    <x v="22"/>
  </r>
  <r>
    <d v="2017-06-01T00:00:00"/>
    <n v="84"/>
    <n v="62.33"/>
    <n v="62.41"/>
    <n v="43.66"/>
    <x v="278"/>
    <s v="28/05/2017"/>
    <x v="4"/>
    <n v="6"/>
    <n v="1"/>
    <s v="06-01"/>
    <n v="0"/>
    <n v="1"/>
    <x v="1"/>
    <x v="22"/>
  </r>
  <r>
    <d v="2017-06-02T00:00:00"/>
    <n v="84"/>
    <n v="62.49"/>
    <n v="62.52"/>
    <n v="40.950000000000003"/>
    <x v="312"/>
    <s v="28/05/2017"/>
    <x v="4"/>
    <n v="6"/>
    <n v="2"/>
    <s v="06-02"/>
    <n v="0"/>
    <n v="1"/>
    <x v="1"/>
    <x v="22"/>
  </r>
  <r>
    <d v="2017-06-03T00:00:00"/>
    <n v="69"/>
    <n v="62.44"/>
    <n v="63.02"/>
    <n v="54"/>
    <x v="66"/>
    <s v="28/05/2017"/>
    <x v="4"/>
    <n v="6"/>
    <n v="3"/>
    <s v="06-03"/>
    <n v="0"/>
    <n v="1"/>
    <x v="1"/>
    <x v="22"/>
  </r>
  <r>
    <d v="2017-06-04T00:00:00"/>
    <n v="82"/>
    <n v="62.23"/>
    <n v="62.27"/>
    <n v="41.2"/>
    <x v="270"/>
    <s v="04/06/2017"/>
    <x v="4"/>
    <n v="6"/>
    <n v="4"/>
    <s v="06-04"/>
    <n v="0"/>
    <n v="1"/>
    <x v="1"/>
    <x v="22"/>
  </r>
  <r>
    <d v="2017-06-05T00:00:00"/>
    <n v="96"/>
    <n v="62.91"/>
    <n v="63"/>
    <n v="45.96"/>
    <x v="352"/>
    <s v="04/06/2017"/>
    <x v="4"/>
    <n v="6"/>
    <n v="5"/>
    <s v="06-05"/>
    <n v="0"/>
    <n v="1"/>
    <x v="1"/>
    <x v="23"/>
  </r>
  <r>
    <d v="2017-06-06T00:00:00"/>
    <n v="74"/>
    <n v="63.11"/>
    <n v="63.23"/>
    <n v="44.23"/>
    <x v="148"/>
    <s v="04/06/2017"/>
    <x v="4"/>
    <n v="6"/>
    <n v="6"/>
    <s v="06-06"/>
    <n v="0"/>
    <n v="1"/>
    <x v="1"/>
    <x v="23"/>
  </r>
  <r>
    <d v="2017-06-07T00:00:00"/>
    <n v="74"/>
    <n v="63.43"/>
    <n v="63.51"/>
    <n v="45.35"/>
    <x v="408"/>
    <s v="04/06/2017"/>
    <x v="4"/>
    <n v="6"/>
    <n v="7"/>
    <s v="06-07"/>
    <n v="0"/>
    <n v="1"/>
    <x v="1"/>
    <x v="23"/>
  </r>
  <r>
    <d v="2017-06-08T00:00:00"/>
    <n v="84"/>
    <n v="62.78"/>
    <n v="62.8"/>
    <n v="37.96"/>
    <x v="177"/>
    <s v="04/06/2017"/>
    <x v="4"/>
    <n v="6"/>
    <n v="8"/>
    <s v="06-08"/>
    <n v="0"/>
    <n v="1"/>
    <x v="1"/>
    <x v="23"/>
  </r>
  <r>
    <d v="2017-06-09T00:00:00"/>
    <n v="96"/>
    <n v="62.91"/>
    <n v="62.93"/>
    <n v="40.01"/>
    <x v="483"/>
    <s v="04/06/2017"/>
    <x v="4"/>
    <n v="6"/>
    <n v="9"/>
    <s v="06-09"/>
    <n v="0"/>
    <n v="1"/>
    <x v="1"/>
    <x v="23"/>
  </r>
  <r>
    <d v="2017-06-10T00:00:00"/>
    <n v="76"/>
    <n v="62.12"/>
    <n v="62.15"/>
    <n v="32.81"/>
    <x v="126"/>
    <s v="04/06/2017"/>
    <x v="4"/>
    <n v="6"/>
    <n v="10"/>
    <s v="06-10"/>
    <n v="0"/>
    <n v="1"/>
    <x v="1"/>
    <x v="23"/>
  </r>
  <r>
    <d v="2017-06-11T00:00:00"/>
    <n v="84"/>
    <n v="62.11"/>
    <n v="62.14"/>
    <n v="30.84"/>
    <x v="211"/>
    <s v="11/06/2017"/>
    <x v="4"/>
    <n v="6"/>
    <n v="11"/>
    <s v="06-11"/>
    <n v="0"/>
    <n v="1"/>
    <x v="1"/>
    <x v="23"/>
  </r>
  <r>
    <d v="2017-06-12T00:00:00"/>
    <n v="82"/>
    <n v="62.59"/>
    <n v="62.64"/>
    <n v="43.26"/>
    <x v="245"/>
    <s v="11/06/2017"/>
    <x v="4"/>
    <n v="6"/>
    <n v="12"/>
    <s v="06-12"/>
    <n v="0"/>
    <n v="1"/>
    <x v="1"/>
    <x v="24"/>
  </r>
  <r>
    <d v="2017-06-13T00:00:00"/>
    <n v="93"/>
    <n v="62.34"/>
    <n v="62.4"/>
    <n v="43.28"/>
    <x v="157"/>
    <s v="11/06/2017"/>
    <x v="4"/>
    <n v="6"/>
    <n v="13"/>
    <s v="06-13"/>
    <n v="0"/>
    <n v="1"/>
    <x v="1"/>
    <x v="24"/>
  </r>
  <r>
    <d v="2017-06-14T00:00:00"/>
    <n v="93"/>
    <n v="64.569999999999993"/>
    <n v="64.78"/>
    <n v="47.19"/>
    <x v="612"/>
    <s v="11/06/2017"/>
    <x v="4"/>
    <n v="6"/>
    <n v="14"/>
    <s v="06-14"/>
    <n v="0"/>
    <n v="1"/>
    <x v="1"/>
    <x v="24"/>
  </r>
  <r>
    <d v="2017-06-15T00:00:00"/>
    <n v="92"/>
    <n v="63"/>
    <n v="63.05"/>
    <n v="43.26"/>
    <x v="391"/>
    <s v="11/06/2017"/>
    <x v="4"/>
    <n v="6"/>
    <n v="15"/>
    <s v="06-15"/>
    <n v="0"/>
    <n v="1"/>
    <x v="1"/>
    <x v="24"/>
  </r>
  <r>
    <d v="2017-06-16T00:00:00"/>
    <n v="88"/>
    <n v="63.15"/>
    <n v="63.5"/>
    <n v="49"/>
    <x v="613"/>
    <s v="11/06/2017"/>
    <x v="4"/>
    <n v="6"/>
    <n v="16"/>
    <s v="06-16"/>
    <n v="0"/>
    <n v="1"/>
    <x v="1"/>
    <x v="24"/>
  </r>
  <r>
    <d v="2017-06-17T00:00:00"/>
    <n v="73"/>
    <n v="62.41"/>
    <n v="62.8"/>
    <n v="52.18"/>
    <x v="177"/>
    <s v="11/06/2017"/>
    <x v="4"/>
    <n v="6"/>
    <n v="17"/>
    <s v="06-17"/>
    <n v="0"/>
    <n v="1"/>
    <x v="1"/>
    <x v="24"/>
  </r>
  <r>
    <d v="2017-06-18T00:00:00"/>
    <n v="83"/>
    <n v="61.68"/>
    <n v="61.68"/>
    <n v="0"/>
    <x v="143"/>
    <s v="18/06/2017"/>
    <x v="4"/>
    <n v="6"/>
    <n v="18"/>
    <s v="06-18"/>
    <n v="0"/>
    <n v="1"/>
    <x v="1"/>
    <x v="24"/>
  </r>
  <r>
    <d v="2017-06-19T00:00:00"/>
    <n v="93"/>
    <n v="62.7"/>
    <n v="62.72"/>
    <n v="38.96"/>
    <x v="316"/>
    <s v="18/06/2017"/>
    <x v="4"/>
    <n v="6"/>
    <n v="19"/>
    <s v="06-19"/>
    <n v="0"/>
    <n v="1"/>
    <x v="1"/>
    <x v="25"/>
  </r>
  <r>
    <d v="2017-06-20T00:00:00"/>
    <n v="85"/>
    <n v="62.02"/>
    <n v="62.18"/>
    <n v="47.85"/>
    <x v="205"/>
    <s v="18/06/2017"/>
    <x v="4"/>
    <n v="6"/>
    <n v="20"/>
    <s v="06-20"/>
    <n v="0"/>
    <n v="1"/>
    <x v="1"/>
    <x v="25"/>
  </r>
  <r>
    <d v="2017-06-21T00:00:00"/>
    <n v="85"/>
    <n v="62.1"/>
    <n v="62.85"/>
    <n v="52.95"/>
    <x v="369"/>
    <s v="18/06/2017"/>
    <x v="4"/>
    <n v="6"/>
    <n v="21"/>
    <s v="06-21"/>
    <n v="0"/>
    <n v="1"/>
    <x v="1"/>
    <x v="25"/>
  </r>
  <r>
    <d v="2017-06-22T00:00:00"/>
    <n v="108"/>
    <n v="63.53"/>
    <n v="64.25"/>
    <n v="50.75"/>
    <x v="614"/>
    <s v="18/06/2017"/>
    <x v="4"/>
    <n v="6"/>
    <n v="22"/>
    <s v="06-22"/>
    <n v="0"/>
    <n v="1"/>
    <x v="1"/>
    <x v="25"/>
  </r>
  <r>
    <d v="2017-06-23T00:00:00"/>
    <n v="90"/>
    <n v="63.05"/>
    <n v="63.36"/>
    <n v="51.73"/>
    <x v="362"/>
    <s v="18/06/2017"/>
    <x v="4"/>
    <n v="6"/>
    <n v="23"/>
    <s v="06-23"/>
    <n v="0"/>
    <n v="1"/>
    <x v="1"/>
    <x v="25"/>
  </r>
  <r>
    <d v="2017-06-24T00:00:00"/>
    <n v="75"/>
    <n v="61.87"/>
    <n v="61.9"/>
    <n v="40.32"/>
    <x v="104"/>
    <s v="18/06/2017"/>
    <x v="4"/>
    <n v="6"/>
    <n v="24"/>
    <s v="06-24"/>
    <n v="0"/>
    <n v="1"/>
    <x v="1"/>
    <x v="25"/>
  </r>
  <r>
    <d v="2017-06-25T00:00:00"/>
    <n v="80"/>
    <n v="64.290000000000006"/>
    <n v="64.349999999999994"/>
    <n v="45.86"/>
    <x v="610"/>
    <s v="25/06/2017"/>
    <x v="4"/>
    <n v="6"/>
    <n v="25"/>
    <s v="06-25"/>
    <n v="0"/>
    <n v="1"/>
    <x v="1"/>
    <x v="25"/>
  </r>
  <r>
    <d v="2017-06-26T00:00:00"/>
    <n v="86"/>
    <n v="62.64"/>
    <n v="63.25"/>
    <n v="54.41"/>
    <x v="615"/>
    <s v="25/06/2017"/>
    <x v="4"/>
    <n v="6"/>
    <n v="26"/>
    <s v="06-26"/>
    <n v="0"/>
    <n v="1"/>
    <x v="1"/>
    <x v="26"/>
  </r>
  <r>
    <d v="2017-06-27T00:00:00"/>
    <n v="90"/>
    <n v="64.75"/>
    <n v="65.14"/>
    <n v="54.39"/>
    <x v="490"/>
    <s v="25/06/2017"/>
    <x v="4"/>
    <n v="6"/>
    <n v="27"/>
    <s v="06-27"/>
    <n v="0"/>
    <n v="1"/>
    <x v="1"/>
    <x v="26"/>
  </r>
  <r>
    <d v="2017-06-28T00:00:00"/>
    <n v="81"/>
    <n v="61.72"/>
    <n v="62.19"/>
    <n v="51.79"/>
    <x v="514"/>
    <s v="25/06/2017"/>
    <x v="4"/>
    <n v="6"/>
    <n v="28"/>
    <s v="06-28"/>
    <n v="0"/>
    <n v="1"/>
    <x v="1"/>
    <x v="26"/>
  </r>
  <r>
    <d v="2017-06-29T00:00:00"/>
    <n v="100"/>
    <n v="63.28"/>
    <n v="64.05"/>
    <n v="56.17"/>
    <x v="542"/>
    <s v="25/06/2017"/>
    <x v="4"/>
    <n v="6"/>
    <n v="29"/>
    <s v="06-29"/>
    <n v="0"/>
    <n v="1"/>
    <x v="1"/>
    <x v="26"/>
  </r>
  <r>
    <d v="2017-06-30T00:00:00"/>
    <n v="87"/>
    <n v="63.59"/>
    <n v="63.85"/>
    <n v="51.49"/>
    <x v="293"/>
    <s v="25/06/2017"/>
    <x v="4"/>
    <n v="6"/>
    <n v="30"/>
    <s v="06-30"/>
    <n v="0"/>
    <n v="1"/>
    <x v="1"/>
    <x v="26"/>
  </r>
  <r>
    <d v="2017-07-01T00:00:00"/>
    <n v="80"/>
    <n v="63.31"/>
    <n v="63.36"/>
    <n v="43.36"/>
    <x v="362"/>
    <s v="25/06/2017"/>
    <x v="4"/>
    <n v="7"/>
    <n v="1"/>
    <s v="07-01"/>
    <n v="0"/>
    <n v="1"/>
    <x v="1"/>
    <x v="26"/>
  </r>
  <r>
    <d v="2017-07-02T00:00:00"/>
    <n v="79"/>
    <n v="62.06"/>
    <n v="62.12"/>
    <n v="43.47"/>
    <x v="546"/>
    <s v="02/07/2017"/>
    <x v="4"/>
    <n v="7"/>
    <n v="2"/>
    <s v="07-02"/>
    <n v="0"/>
    <n v="1"/>
    <x v="1"/>
    <x v="26"/>
  </r>
  <r>
    <d v="2017-07-03T00:00:00"/>
    <n v="87"/>
    <n v="63.3"/>
    <n v="63.34"/>
    <n v="43.69"/>
    <x v="112"/>
    <s v="02/07/2017"/>
    <x v="4"/>
    <n v="7"/>
    <n v="3"/>
    <s v="07-03"/>
    <n v="0"/>
    <n v="1"/>
    <x v="1"/>
    <x v="27"/>
  </r>
  <r>
    <d v="2017-07-04T00:00:00"/>
    <n v="87"/>
    <n v="62.64"/>
    <n v="62.79"/>
    <n v="47.9"/>
    <x v="526"/>
    <s v="02/07/2017"/>
    <x v="4"/>
    <n v="7"/>
    <n v="4"/>
    <s v="07-04"/>
    <n v="0"/>
    <n v="1"/>
    <x v="1"/>
    <x v="27"/>
  </r>
  <r>
    <d v="2017-07-05T00:00:00"/>
    <n v="89"/>
    <n v="62.59"/>
    <n v="62.59"/>
    <n v="0"/>
    <x v="578"/>
    <s v="02/07/2017"/>
    <x v="4"/>
    <n v="7"/>
    <n v="5"/>
    <s v="07-05"/>
    <n v="0"/>
    <n v="1"/>
    <x v="1"/>
    <x v="27"/>
  </r>
  <r>
    <d v="2017-07-06T00:00:00"/>
    <n v="90"/>
    <n v="62.82"/>
    <n v="62.83"/>
    <n v="37.090000000000003"/>
    <x v="243"/>
    <s v="02/07/2017"/>
    <x v="4"/>
    <n v="7"/>
    <n v="6"/>
    <s v="07-06"/>
    <n v="0"/>
    <n v="1"/>
    <x v="1"/>
    <x v="27"/>
  </r>
  <r>
    <d v="2017-07-07T00:00:00"/>
    <n v="41"/>
    <n v="58.71"/>
    <n v="62.54"/>
    <n v="60.22"/>
    <x v="261"/>
    <s v="02/07/2017"/>
    <x v="4"/>
    <n v="7"/>
    <n v="7"/>
    <s v="07-07"/>
    <n v="1"/>
    <n v="0"/>
    <x v="1"/>
    <x v="27"/>
  </r>
  <r>
    <d v="2017-07-08T00:00:00"/>
    <n v="59"/>
    <n v="62.05"/>
    <n v="63.34"/>
    <n v="57.46"/>
    <x v="112"/>
    <s v="02/07/2017"/>
    <x v="4"/>
    <n v="7"/>
    <n v="8"/>
    <s v="07-08"/>
    <n v="1"/>
    <n v="1"/>
    <x v="1"/>
    <x v="27"/>
  </r>
  <r>
    <d v="2017-07-09T00:00:00"/>
    <n v="79"/>
    <n v="62.11"/>
    <n v="62.23"/>
    <n v="44.89"/>
    <x v="184"/>
    <s v="09/07/2017"/>
    <x v="4"/>
    <n v="7"/>
    <n v="9"/>
    <s v="07-09"/>
    <n v="0"/>
    <n v="1"/>
    <x v="1"/>
    <x v="27"/>
  </r>
  <r>
    <d v="2017-07-10T00:00:00"/>
    <n v="95"/>
    <n v="63.33"/>
    <n v="63.39"/>
    <n v="45.32"/>
    <x v="513"/>
    <s v="09/07/2017"/>
    <x v="4"/>
    <n v="7"/>
    <n v="10"/>
    <s v="07-10"/>
    <n v="0"/>
    <n v="1"/>
    <x v="1"/>
    <x v="28"/>
  </r>
  <r>
    <d v="2017-07-11T00:00:00"/>
    <n v="88"/>
    <n v="64.92"/>
    <n v="66.41"/>
    <n v="59.92"/>
    <x v="616"/>
    <s v="09/07/2017"/>
    <x v="4"/>
    <n v="7"/>
    <n v="11"/>
    <s v="07-11"/>
    <n v="0"/>
    <n v="1"/>
    <x v="1"/>
    <x v="28"/>
  </r>
  <r>
    <d v="2017-07-12T00:00:00"/>
    <n v="68"/>
    <n v="63.28"/>
    <n v="64.349999999999994"/>
    <n v="57.74"/>
    <x v="610"/>
    <s v="09/07/2017"/>
    <x v="4"/>
    <n v="7"/>
    <n v="12"/>
    <s v="07-12"/>
    <n v="0"/>
    <n v="1"/>
    <x v="1"/>
    <x v="28"/>
  </r>
  <r>
    <d v="2017-07-13T00:00:00"/>
    <n v="99"/>
    <n v="63.31"/>
    <n v="63.49"/>
    <n v="49.63"/>
    <x v="422"/>
    <s v="09/07/2017"/>
    <x v="4"/>
    <n v="7"/>
    <n v="13"/>
    <s v="07-13"/>
    <n v="0"/>
    <n v="1"/>
    <x v="1"/>
    <x v="28"/>
  </r>
  <r>
    <d v="2017-07-14T00:00:00"/>
    <n v="94"/>
    <n v="63.52"/>
    <n v="63.68"/>
    <n v="49.35"/>
    <x v="498"/>
    <s v="09/07/2017"/>
    <x v="4"/>
    <n v="7"/>
    <n v="14"/>
    <s v="07-14"/>
    <n v="0"/>
    <n v="1"/>
    <x v="1"/>
    <x v="28"/>
  </r>
  <r>
    <d v="2017-07-15T00:00:00"/>
    <n v="83"/>
    <n v="63.58"/>
    <n v="63.88"/>
    <n v="52.09"/>
    <x v="347"/>
    <s v="09/07/2017"/>
    <x v="4"/>
    <n v="7"/>
    <n v="15"/>
    <s v="07-15"/>
    <n v="0"/>
    <n v="1"/>
    <x v="1"/>
    <x v="28"/>
  </r>
  <r>
    <d v="2017-07-16T00:00:00"/>
    <n v="80"/>
    <n v="61.96"/>
    <n v="62.01"/>
    <n v="35.81"/>
    <x v="520"/>
    <s v="16/07/2017"/>
    <x v="4"/>
    <n v="7"/>
    <n v="16"/>
    <s v="07-16"/>
    <n v="0"/>
    <n v="1"/>
    <x v="1"/>
    <x v="28"/>
  </r>
  <r>
    <d v="2017-07-17T00:00:00"/>
    <n v="93"/>
    <n v="63.53"/>
    <n v="63.69"/>
    <n v="49.24"/>
    <x v="617"/>
    <s v="16/07/2017"/>
    <x v="4"/>
    <n v="7"/>
    <n v="17"/>
    <s v="07-17"/>
    <n v="0"/>
    <n v="1"/>
    <x v="1"/>
    <x v="29"/>
  </r>
  <r>
    <d v="2017-07-18T00:00:00"/>
    <n v="94"/>
    <n v="63.53"/>
    <n v="63.69"/>
    <n v="49.3"/>
    <x v="617"/>
    <s v="16/07/2017"/>
    <x v="4"/>
    <n v="7"/>
    <n v="18"/>
    <s v="07-18"/>
    <n v="0"/>
    <n v="1"/>
    <x v="1"/>
    <x v="29"/>
  </r>
  <r>
    <d v="2017-07-19T00:00:00"/>
    <n v="103"/>
    <n v="63.36"/>
    <n v="63.48"/>
    <n v="47.92"/>
    <x v="547"/>
    <s v="16/07/2017"/>
    <x v="4"/>
    <n v="7"/>
    <n v="19"/>
    <s v="07-19"/>
    <n v="0"/>
    <n v="1"/>
    <x v="1"/>
    <x v="29"/>
  </r>
  <r>
    <d v="2017-07-20T00:00:00"/>
    <m/>
    <m/>
    <m/>
    <m/>
    <x v="89"/>
    <s v="16/07/2017"/>
    <x v="4"/>
    <n v="7"/>
    <n v="20"/>
    <s v="07-20"/>
    <s v="Null"/>
    <s v="Null"/>
    <x v="1"/>
    <x v="29"/>
  </r>
  <r>
    <d v="2017-07-21T00:00:00"/>
    <m/>
    <m/>
    <m/>
    <m/>
    <x v="89"/>
    <s v="16/07/2017"/>
    <x v="4"/>
    <n v="7"/>
    <n v="21"/>
    <s v="07-21"/>
    <s v="Null"/>
    <s v="Null"/>
    <x v="1"/>
    <x v="29"/>
  </r>
  <r>
    <d v="2017-07-22T00:00:00"/>
    <m/>
    <m/>
    <m/>
    <m/>
    <x v="89"/>
    <s v="16/07/2017"/>
    <x v="4"/>
    <n v="7"/>
    <n v="22"/>
    <s v="07-22"/>
    <s v="Null"/>
    <s v="Null"/>
    <x v="1"/>
    <x v="29"/>
  </r>
  <r>
    <d v="2017-07-23T00:00:00"/>
    <m/>
    <m/>
    <m/>
    <m/>
    <x v="89"/>
    <s v="23/07/2017"/>
    <x v="4"/>
    <n v="7"/>
    <n v="23"/>
    <s v="07-23"/>
    <s v="Null"/>
    <s v="Null"/>
    <x v="1"/>
    <x v="29"/>
  </r>
  <r>
    <d v="2017-07-24T00:00:00"/>
    <m/>
    <m/>
    <m/>
    <m/>
    <x v="89"/>
    <s v="23/07/2017"/>
    <x v="4"/>
    <n v="7"/>
    <n v="24"/>
    <s v="07-24"/>
    <s v="Null"/>
    <s v="Null"/>
    <x v="1"/>
    <x v="30"/>
  </r>
  <r>
    <d v="2017-07-25T00:00:00"/>
    <n v="82"/>
    <n v="62.44"/>
    <n v="62.61"/>
    <n v="48.41"/>
    <x v="85"/>
    <s v="23/07/2017"/>
    <x v="4"/>
    <n v="7"/>
    <n v="25"/>
    <s v="07-25"/>
    <n v="0"/>
    <n v="1"/>
    <x v="1"/>
    <x v="30"/>
  </r>
  <r>
    <d v="2017-07-26T00:00:00"/>
    <n v="83"/>
    <n v="62.35"/>
    <n v="62.55"/>
    <n v="48.98"/>
    <x v="296"/>
    <s v="23/07/2017"/>
    <x v="4"/>
    <n v="7"/>
    <n v="26"/>
    <s v="07-26"/>
    <n v="0"/>
    <n v="1"/>
    <x v="1"/>
    <x v="30"/>
  </r>
  <r>
    <d v="2017-07-27T00:00:00"/>
    <n v="107"/>
    <n v="64.03"/>
    <n v="64.12"/>
    <n v="46.94"/>
    <x v="618"/>
    <s v="23/07/2017"/>
    <x v="4"/>
    <n v="7"/>
    <n v="27"/>
    <s v="07-27"/>
    <n v="0"/>
    <n v="1"/>
    <x v="1"/>
    <x v="30"/>
  </r>
  <r>
    <d v="2017-07-28T00:00:00"/>
    <n v="103"/>
    <n v="63.27"/>
    <n v="63.27"/>
    <n v="0"/>
    <x v="335"/>
    <s v="23/07/2017"/>
    <x v="4"/>
    <n v="7"/>
    <n v="28"/>
    <s v="07-28"/>
    <n v="0"/>
    <n v="1"/>
    <x v="1"/>
    <x v="30"/>
  </r>
  <r>
    <d v="2017-07-29T00:00:00"/>
    <n v="82"/>
    <n v="63.46"/>
    <n v="63.47"/>
    <n v="38.549999999999997"/>
    <x v="509"/>
    <s v="23/07/2017"/>
    <x v="4"/>
    <n v="7"/>
    <n v="29"/>
    <s v="07-29"/>
    <n v="0"/>
    <n v="1"/>
    <x v="1"/>
    <x v="30"/>
  </r>
  <r>
    <d v="2017-07-30T00:00:00"/>
    <n v="92"/>
    <n v="64.14"/>
    <n v="64.14"/>
    <n v="0"/>
    <x v="619"/>
    <s v="30/07/2017"/>
    <x v="4"/>
    <n v="7"/>
    <n v="30"/>
    <s v="07-30"/>
    <n v="0"/>
    <n v="1"/>
    <x v="1"/>
    <x v="30"/>
  </r>
  <r>
    <d v="2017-07-31T00:00:00"/>
    <n v="81"/>
    <n v="63.21"/>
    <n v="63.22"/>
    <n v="23.55"/>
    <x v="349"/>
    <s v="30/07/2017"/>
    <x v="4"/>
    <n v="7"/>
    <n v="31"/>
    <s v="07-31"/>
    <n v="0"/>
    <n v="1"/>
    <x v="1"/>
    <x v="31"/>
  </r>
  <r>
    <d v="2017-08-01T00:00:00"/>
    <n v="95"/>
    <n v="63.22"/>
    <n v="63.24"/>
    <n v="37.68"/>
    <x v="110"/>
    <s v="30/07/2017"/>
    <x v="4"/>
    <n v="8"/>
    <n v="1"/>
    <s v="08-01"/>
    <n v="0"/>
    <n v="1"/>
    <x v="1"/>
    <x v="31"/>
  </r>
  <r>
    <d v="2017-08-02T00:00:00"/>
    <n v="83"/>
    <n v="62.36"/>
    <n v="62.37"/>
    <n v="37.22"/>
    <x v="495"/>
    <s v="30/07/2017"/>
    <x v="4"/>
    <n v="8"/>
    <n v="2"/>
    <s v="08-02"/>
    <n v="0"/>
    <n v="1"/>
    <x v="1"/>
    <x v="31"/>
  </r>
  <r>
    <d v="2017-08-03T00:00:00"/>
    <n v="85"/>
    <n v="63.03"/>
    <n v="63.05"/>
    <n v="37.72"/>
    <x v="391"/>
    <s v="30/07/2017"/>
    <x v="4"/>
    <n v="8"/>
    <n v="3"/>
    <s v="08-03"/>
    <n v="0"/>
    <n v="1"/>
    <x v="1"/>
    <x v="31"/>
  </r>
  <r>
    <d v="2017-08-04T00:00:00"/>
    <n v="89"/>
    <n v="62.58"/>
    <n v="62.6"/>
    <n v="28.34"/>
    <x v="318"/>
    <s v="30/07/2017"/>
    <x v="4"/>
    <n v="8"/>
    <n v="4"/>
    <s v="08-04"/>
    <n v="0"/>
    <n v="1"/>
    <x v="1"/>
    <x v="31"/>
  </r>
  <r>
    <d v="2017-08-05T00:00:00"/>
    <n v="84"/>
    <n v="63.63"/>
    <n v="63.64"/>
    <n v="30.54"/>
    <x v="493"/>
    <s v="30/07/2017"/>
    <x v="4"/>
    <n v="8"/>
    <n v="5"/>
    <s v="08-05"/>
    <n v="0"/>
    <n v="1"/>
    <x v="1"/>
    <x v="31"/>
  </r>
  <r>
    <d v="2017-08-06T00:00:00"/>
    <n v="61"/>
    <n v="62.22"/>
    <n v="62.41"/>
    <n v="47.61"/>
    <x v="278"/>
    <s v="06/08/2017"/>
    <x v="4"/>
    <n v="8"/>
    <n v="6"/>
    <s v="08-06"/>
    <n v="1"/>
    <n v="1"/>
    <x v="1"/>
    <x v="31"/>
  </r>
  <r>
    <d v="2017-08-07T00:00:00"/>
    <n v="88"/>
    <n v="63.23"/>
    <n v="63.24"/>
    <n v="32.92"/>
    <x v="110"/>
    <s v="06/08/2017"/>
    <x v="4"/>
    <n v="8"/>
    <n v="7"/>
    <s v="08-07"/>
    <n v="0"/>
    <n v="1"/>
    <x v="1"/>
    <x v="32"/>
  </r>
  <r>
    <d v="2017-08-08T00:00:00"/>
    <n v="80"/>
    <n v="62.23"/>
    <n v="62.27"/>
    <n v="41.81"/>
    <x v="270"/>
    <s v="06/08/2017"/>
    <x v="4"/>
    <n v="8"/>
    <n v="8"/>
    <s v="08-08"/>
    <n v="0"/>
    <n v="1"/>
    <x v="1"/>
    <x v="32"/>
  </r>
  <r>
    <d v="2017-08-09T00:00:00"/>
    <n v="75"/>
    <n v="61.77"/>
    <n v="61.8"/>
    <n v="32"/>
    <x v="185"/>
    <s v="06/08/2017"/>
    <x v="4"/>
    <n v="8"/>
    <n v="9"/>
    <s v="08-09"/>
    <n v="0"/>
    <n v="1"/>
    <x v="1"/>
    <x v="32"/>
  </r>
  <r>
    <d v="2017-08-10T00:00:00"/>
    <n v="81"/>
    <n v="62.42"/>
    <n v="62.44"/>
    <n v="37.65"/>
    <x v="150"/>
    <s v="06/08/2017"/>
    <x v="4"/>
    <n v="8"/>
    <n v="10"/>
    <s v="08-10"/>
    <n v="0"/>
    <n v="1"/>
    <x v="1"/>
    <x v="32"/>
  </r>
  <r>
    <d v="2017-08-11T00:00:00"/>
    <n v="93"/>
    <n v="62.32"/>
    <n v="62.37"/>
    <n v="42.61"/>
    <x v="495"/>
    <s v="06/08/2017"/>
    <x v="4"/>
    <n v="8"/>
    <n v="11"/>
    <s v="08-11"/>
    <n v="0"/>
    <n v="1"/>
    <x v="1"/>
    <x v="32"/>
  </r>
  <r>
    <d v="2017-08-12T00:00:00"/>
    <n v="84"/>
    <n v="61.8"/>
    <n v="61.9"/>
    <n v="41.26"/>
    <x v="104"/>
    <s v="06/08/2017"/>
    <x v="4"/>
    <n v="8"/>
    <n v="12"/>
    <s v="08-12"/>
    <n v="0"/>
    <n v="1"/>
    <x v="1"/>
    <x v="32"/>
  </r>
  <r>
    <d v="2017-08-13T00:00:00"/>
    <n v="79"/>
    <n v="61.6"/>
    <n v="61.62"/>
    <n v="38.44"/>
    <x v="93"/>
    <s v="13/08/2017"/>
    <x v="4"/>
    <n v="8"/>
    <n v="13"/>
    <s v="08-13"/>
    <n v="0"/>
    <n v="1"/>
    <x v="1"/>
    <x v="32"/>
  </r>
  <r>
    <d v="2017-08-14T00:00:00"/>
    <n v="81"/>
    <n v="61.71"/>
    <n v="61.71"/>
    <n v="0"/>
    <x v="206"/>
    <s v="13/08/2017"/>
    <x v="4"/>
    <n v="8"/>
    <n v="14"/>
    <s v="08-14"/>
    <n v="0"/>
    <n v="1"/>
    <x v="1"/>
    <x v="33"/>
  </r>
  <r>
    <d v="2017-08-15T00:00:00"/>
    <n v="65"/>
    <n v="60.98"/>
    <n v="60.98"/>
    <n v="27.04"/>
    <x v="14"/>
    <s v="13/08/2017"/>
    <x v="4"/>
    <n v="8"/>
    <n v="15"/>
    <s v="08-15"/>
    <n v="0"/>
    <n v="1"/>
    <x v="1"/>
    <x v="33"/>
  </r>
  <r>
    <d v="2017-08-16T00:00:00"/>
    <n v="68"/>
    <n v="61.06"/>
    <n v="61.15"/>
    <n v="34.54"/>
    <x v="399"/>
    <s v="13/08/2017"/>
    <x v="4"/>
    <n v="8"/>
    <n v="16"/>
    <s v="08-16"/>
    <n v="0"/>
    <n v="1"/>
    <x v="1"/>
    <x v="33"/>
  </r>
  <r>
    <d v="2017-08-17T00:00:00"/>
    <n v="74"/>
    <n v="62.18"/>
    <n v="62.19"/>
    <n v="37.85"/>
    <x v="514"/>
    <s v="13/08/2017"/>
    <x v="4"/>
    <n v="8"/>
    <n v="17"/>
    <s v="08-17"/>
    <n v="0"/>
    <n v="1"/>
    <x v="1"/>
    <x v="33"/>
  </r>
  <r>
    <d v="2017-08-18T00:00:00"/>
    <n v="75"/>
    <n v="61.33"/>
    <n v="61.34"/>
    <n v="35.01"/>
    <x v="146"/>
    <s v="13/08/2017"/>
    <x v="4"/>
    <n v="8"/>
    <n v="18"/>
    <s v="08-18"/>
    <n v="0"/>
    <n v="1"/>
    <x v="1"/>
    <x v="33"/>
  </r>
  <r>
    <d v="2017-08-19T00:00:00"/>
    <n v="65"/>
    <n v="62.04"/>
    <n v="62.09"/>
    <n v="42.06"/>
    <x v="165"/>
    <s v="13/08/2017"/>
    <x v="4"/>
    <n v="8"/>
    <n v="19"/>
    <s v="08-19"/>
    <n v="0"/>
    <n v="1"/>
    <x v="1"/>
    <x v="33"/>
  </r>
  <r>
    <d v="2017-08-20T00:00:00"/>
    <n v="78"/>
    <n v="61.75"/>
    <n v="61.78"/>
    <n v="31.97"/>
    <x v="389"/>
    <s v="20/08/2017"/>
    <x v="4"/>
    <n v="8"/>
    <n v="20"/>
    <s v="08-20"/>
    <n v="0"/>
    <n v="1"/>
    <x v="1"/>
    <x v="33"/>
  </r>
  <r>
    <d v="2017-08-21T00:00:00"/>
    <n v="80"/>
    <n v="62.11"/>
    <n v="62.11"/>
    <n v="26.34"/>
    <x v="532"/>
    <s v="20/08/2017"/>
    <x v="4"/>
    <n v="8"/>
    <n v="21"/>
    <s v="08-21"/>
    <n v="0"/>
    <n v="1"/>
    <x v="1"/>
    <x v="34"/>
  </r>
  <r>
    <d v="2017-08-22T00:00:00"/>
    <n v="78"/>
    <n v="62.55"/>
    <n v="62.6"/>
    <n v="43.42"/>
    <x v="318"/>
    <s v="20/08/2017"/>
    <x v="4"/>
    <n v="8"/>
    <n v="22"/>
    <s v="08-22"/>
    <n v="0"/>
    <n v="1"/>
    <x v="1"/>
    <x v="34"/>
  </r>
  <r>
    <d v="2017-08-23T00:00:00"/>
    <n v="82"/>
    <n v="61.07"/>
    <n v="61.16"/>
    <n v="35.61"/>
    <x v="530"/>
    <s v="20/08/2017"/>
    <x v="4"/>
    <n v="8"/>
    <n v="23"/>
    <s v="08-23"/>
    <n v="0"/>
    <n v="1"/>
    <x v="1"/>
    <x v="34"/>
  </r>
  <r>
    <d v="2017-08-24T00:00:00"/>
    <n v="77"/>
    <n v="60.91"/>
    <n v="60.92"/>
    <n v="35.950000000000003"/>
    <x v="247"/>
    <s v="20/08/2017"/>
    <x v="4"/>
    <n v="8"/>
    <n v="24"/>
    <s v="08-24"/>
    <n v="0"/>
    <n v="1"/>
    <x v="1"/>
    <x v="34"/>
  </r>
  <r>
    <d v="2017-08-25T00:00:00"/>
    <n v="88"/>
    <n v="61.71"/>
    <n v="61.72"/>
    <n v="29.14"/>
    <x v="252"/>
    <s v="20/08/2017"/>
    <x v="4"/>
    <n v="8"/>
    <n v="25"/>
    <s v="08-25"/>
    <n v="0"/>
    <n v="1"/>
    <x v="1"/>
    <x v="34"/>
  </r>
  <r>
    <d v="2017-08-26T00:00:00"/>
    <n v="79"/>
    <n v="62.18"/>
    <n v="62.18"/>
    <n v="0"/>
    <x v="205"/>
    <s v="20/08/2017"/>
    <x v="4"/>
    <n v="8"/>
    <n v="26"/>
    <s v="08-26"/>
    <n v="0"/>
    <n v="1"/>
    <x v="1"/>
    <x v="34"/>
  </r>
  <r>
    <d v="2017-08-27T00:00:00"/>
    <n v="83"/>
    <n v="61.49"/>
    <n v="61.5"/>
    <n v="34.24"/>
    <x v="471"/>
    <s v="27/08/2017"/>
    <x v="4"/>
    <n v="8"/>
    <n v="27"/>
    <s v="08-27"/>
    <n v="0"/>
    <n v="1"/>
    <x v="1"/>
    <x v="34"/>
  </r>
  <r>
    <d v="2017-08-28T00:00:00"/>
    <n v="84"/>
    <n v="61.97"/>
    <n v="61.99"/>
    <n v="40.229999999999997"/>
    <x v="159"/>
    <s v="27/08/2017"/>
    <x v="4"/>
    <n v="8"/>
    <n v="28"/>
    <s v="08-28"/>
    <n v="0"/>
    <n v="1"/>
    <x v="1"/>
    <x v="35"/>
  </r>
  <r>
    <d v="2017-08-29T00:00:00"/>
    <n v="85"/>
    <n v="63.67"/>
    <n v="63.69"/>
    <n v="38.369999999999997"/>
    <x v="617"/>
    <s v="27/08/2017"/>
    <x v="4"/>
    <n v="8"/>
    <n v="29"/>
    <s v="08-29"/>
    <n v="0"/>
    <n v="1"/>
    <x v="1"/>
    <x v="35"/>
  </r>
  <r>
    <d v="2017-08-30T00:00:00"/>
    <n v="81"/>
    <n v="61.31"/>
    <n v="61.34"/>
    <n v="39.44"/>
    <x v="146"/>
    <s v="27/08/2017"/>
    <x v="4"/>
    <n v="8"/>
    <n v="30"/>
    <s v="08-30"/>
    <n v="0"/>
    <n v="1"/>
    <x v="1"/>
    <x v="35"/>
  </r>
  <r>
    <d v="2017-08-31T00:00:00"/>
    <n v="87"/>
    <n v="62.34"/>
    <n v="62.38"/>
    <n v="42.28"/>
    <x v="139"/>
    <s v="27/08/2017"/>
    <x v="4"/>
    <n v="8"/>
    <n v="31"/>
    <s v="08-31"/>
    <n v="0"/>
    <n v="1"/>
    <x v="1"/>
    <x v="35"/>
  </r>
  <r>
    <d v="2017-09-01T00:00:00"/>
    <n v="95"/>
    <n v="62.37"/>
    <n v="62.57"/>
    <n v="49.18"/>
    <x v="479"/>
    <s v="27/08/2017"/>
    <x v="4"/>
    <n v="9"/>
    <n v="1"/>
    <s v="09-01"/>
    <n v="0"/>
    <n v="1"/>
    <x v="2"/>
    <x v="35"/>
  </r>
  <r>
    <d v="2017-09-02T00:00:00"/>
    <n v="100"/>
    <n v="66.11"/>
    <n v="66.14"/>
    <n v="42"/>
    <x v="620"/>
    <s v="27/08/2017"/>
    <x v="4"/>
    <n v="9"/>
    <n v="2"/>
    <s v="09-02"/>
    <n v="0"/>
    <n v="1"/>
    <x v="2"/>
    <x v="35"/>
  </r>
  <r>
    <d v="2017-09-03T00:00:00"/>
    <n v="87"/>
    <n v="65.78"/>
    <n v="65.790000000000006"/>
    <n v="38.85"/>
    <x v="621"/>
    <s v="03/09/2017"/>
    <x v="4"/>
    <n v="9"/>
    <n v="3"/>
    <s v="09-03"/>
    <n v="0"/>
    <n v="1"/>
    <x v="2"/>
    <x v="35"/>
  </r>
  <r>
    <d v="2017-09-04T00:00:00"/>
    <n v="88"/>
    <n v="63.46"/>
    <n v="63.49"/>
    <n v="41.24"/>
    <x v="422"/>
    <s v="03/09/2017"/>
    <x v="4"/>
    <n v="9"/>
    <n v="4"/>
    <s v="09-04"/>
    <n v="0"/>
    <n v="1"/>
    <x v="2"/>
    <x v="36"/>
  </r>
  <r>
    <d v="2017-09-05T00:00:00"/>
    <n v="93"/>
    <n v="62.22"/>
    <n v="62.26"/>
    <n v="41.75"/>
    <x v="569"/>
    <s v="03/09/2017"/>
    <x v="4"/>
    <n v="9"/>
    <n v="5"/>
    <s v="09-05"/>
    <n v="0"/>
    <n v="1"/>
    <x v="2"/>
    <x v="36"/>
  </r>
  <r>
    <d v="2017-09-06T00:00:00"/>
    <n v="92"/>
    <n v="62.83"/>
    <n v="62.87"/>
    <n v="43.13"/>
    <x v="548"/>
    <s v="03/09/2017"/>
    <x v="4"/>
    <n v="9"/>
    <n v="6"/>
    <s v="09-06"/>
    <n v="0"/>
    <n v="1"/>
    <x v="2"/>
    <x v="36"/>
  </r>
  <r>
    <d v="2017-09-07T00:00:00"/>
    <n v="94"/>
    <n v="64.5"/>
    <n v="64.53"/>
    <n v="42.91"/>
    <x v="474"/>
    <s v="03/09/2017"/>
    <x v="4"/>
    <n v="9"/>
    <n v="7"/>
    <s v="09-07"/>
    <n v="0"/>
    <n v="1"/>
    <x v="2"/>
    <x v="36"/>
  </r>
  <r>
    <d v="2017-09-08T00:00:00"/>
    <n v="98"/>
    <n v="63.34"/>
    <n v="63.43"/>
    <n v="46.13"/>
    <x v="580"/>
    <s v="03/09/2017"/>
    <x v="4"/>
    <n v="9"/>
    <n v="8"/>
    <s v="09-08"/>
    <n v="0"/>
    <n v="1"/>
    <x v="2"/>
    <x v="36"/>
  </r>
  <r>
    <d v="2017-09-09T00:00:00"/>
    <n v="93"/>
    <n v="63.13"/>
    <n v="63.13"/>
    <n v="0"/>
    <x v="344"/>
    <s v="03/09/2017"/>
    <x v="4"/>
    <n v="9"/>
    <n v="9"/>
    <s v="09-09"/>
    <n v="0"/>
    <n v="1"/>
    <x v="2"/>
    <x v="36"/>
  </r>
  <r>
    <d v="2017-09-10T00:00:00"/>
    <n v="122"/>
    <n v="64.3"/>
    <n v="64.61"/>
    <n v="49.89"/>
    <x v="622"/>
    <s v="10/09/2017"/>
    <x v="4"/>
    <n v="9"/>
    <n v="10"/>
    <s v="09-10"/>
    <n v="0"/>
    <n v="1"/>
    <x v="2"/>
    <x v="36"/>
  </r>
  <r>
    <d v="2017-09-11T00:00:00"/>
    <n v="96"/>
    <n v="63.44"/>
    <n v="63.48"/>
    <n v="43.61"/>
    <x v="547"/>
    <s v="10/09/2017"/>
    <x v="4"/>
    <n v="9"/>
    <n v="11"/>
    <s v="09-11"/>
    <n v="0"/>
    <n v="1"/>
    <x v="2"/>
    <x v="37"/>
  </r>
  <r>
    <d v="2017-09-12T00:00:00"/>
    <n v="106"/>
    <n v="64.37"/>
    <n v="64.41"/>
    <n v="42.09"/>
    <x v="368"/>
    <s v="10/09/2017"/>
    <x v="4"/>
    <n v="9"/>
    <n v="12"/>
    <s v="09-12"/>
    <n v="0"/>
    <n v="1"/>
    <x v="2"/>
    <x v="37"/>
  </r>
  <r>
    <d v="2017-09-13T00:00:00"/>
    <n v="97"/>
    <n v="63.29"/>
    <n v="63.54"/>
    <n v="50.28"/>
    <x v="376"/>
    <s v="10/09/2017"/>
    <x v="4"/>
    <n v="9"/>
    <n v="13"/>
    <s v="09-13"/>
    <n v="0"/>
    <n v="1"/>
    <x v="2"/>
    <x v="37"/>
  </r>
  <r>
    <d v="2017-09-14T00:00:00"/>
    <n v="113"/>
    <n v="66.150000000000006"/>
    <n v="66.22"/>
    <n v="45.87"/>
    <x v="623"/>
    <s v="10/09/2017"/>
    <x v="4"/>
    <n v="9"/>
    <n v="14"/>
    <s v="09-14"/>
    <n v="0"/>
    <n v="1"/>
    <x v="2"/>
    <x v="37"/>
  </r>
  <r>
    <d v="2017-09-15T00:00:00"/>
    <n v="93"/>
    <n v="65.42"/>
    <n v="65.48"/>
    <n v="47.13"/>
    <x v="624"/>
    <s v="10/09/2017"/>
    <x v="4"/>
    <n v="9"/>
    <n v="15"/>
    <s v="09-15"/>
    <n v="0"/>
    <n v="1"/>
    <x v="2"/>
    <x v="37"/>
  </r>
  <r>
    <d v="2017-09-16T00:00:00"/>
    <n v="60"/>
    <n v="62.25"/>
    <n v="62.27"/>
    <n v="37.94"/>
    <x v="270"/>
    <s v="10/09/2017"/>
    <x v="4"/>
    <n v="9"/>
    <n v="16"/>
    <s v="09-16"/>
    <n v="1"/>
    <n v="1"/>
    <x v="2"/>
    <x v="37"/>
  </r>
  <r>
    <d v="2017-09-17T00:00:00"/>
    <n v="83"/>
    <n v="61.66"/>
    <n v="61.75"/>
    <n v="44.53"/>
    <x v="169"/>
    <s v="17/09/2017"/>
    <x v="4"/>
    <n v="9"/>
    <n v="17"/>
    <s v="09-17"/>
    <n v="0"/>
    <n v="1"/>
    <x v="2"/>
    <x v="37"/>
  </r>
  <r>
    <d v="2017-09-18T00:00:00"/>
    <n v="80"/>
    <n v="63.11"/>
    <n v="63.17"/>
    <n v="44.21"/>
    <x v="284"/>
    <s v="17/09/2017"/>
    <x v="4"/>
    <n v="9"/>
    <n v="18"/>
    <s v="09-18"/>
    <n v="0"/>
    <n v="1"/>
    <x v="2"/>
    <x v="38"/>
  </r>
  <r>
    <d v="2017-09-19T00:00:00"/>
    <n v="92"/>
    <n v="63.17"/>
    <n v="63.41"/>
    <n v="50.73"/>
    <x v="625"/>
    <s v="17/09/2017"/>
    <x v="4"/>
    <n v="9"/>
    <n v="19"/>
    <s v="09-19"/>
    <n v="0"/>
    <n v="1"/>
    <x v="2"/>
    <x v="38"/>
  </r>
  <r>
    <d v="2017-09-20T00:00:00"/>
    <n v="100"/>
    <n v="62.73"/>
    <n v="63.3"/>
    <n v="54.16"/>
    <x v="340"/>
    <s v="17/09/2017"/>
    <x v="4"/>
    <n v="9"/>
    <n v="20"/>
    <s v="09-20"/>
    <n v="0"/>
    <n v="1"/>
    <x v="2"/>
    <x v="38"/>
  </r>
  <r>
    <d v="2017-09-21T00:00:00"/>
    <n v="87"/>
    <n v="62.49"/>
    <n v="62.64"/>
    <n v="47.84"/>
    <x v="245"/>
    <s v="17/09/2017"/>
    <x v="4"/>
    <n v="9"/>
    <n v="21"/>
    <s v="09-21"/>
    <n v="0"/>
    <n v="1"/>
    <x v="2"/>
    <x v="38"/>
  </r>
  <r>
    <d v="2017-09-22T00:00:00"/>
    <n v="90"/>
    <n v="63.42"/>
    <n v="63.69"/>
    <n v="51.28"/>
    <x v="617"/>
    <s v="17/09/2017"/>
    <x v="4"/>
    <n v="9"/>
    <n v="22"/>
    <s v="09-22"/>
    <n v="0"/>
    <n v="1"/>
    <x v="2"/>
    <x v="38"/>
  </r>
  <r>
    <d v="2017-09-23T00:00:00"/>
    <n v="72"/>
    <n v="62.64"/>
    <n v="62.77"/>
    <n v="47.66"/>
    <x v="411"/>
    <s v="17/09/2017"/>
    <x v="4"/>
    <n v="9"/>
    <n v="23"/>
    <s v="09-23"/>
    <n v="0"/>
    <n v="1"/>
    <x v="2"/>
    <x v="38"/>
  </r>
  <r>
    <d v="2017-09-24T00:00:00"/>
    <n v="93"/>
    <n v="63.42"/>
    <n v="63.51"/>
    <n v="44.47"/>
    <x v="408"/>
    <s v="24/09/2017"/>
    <x v="4"/>
    <n v="9"/>
    <n v="24"/>
    <s v="09-24"/>
    <n v="0"/>
    <n v="1"/>
    <x v="2"/>
    <x v="38"/>
  </r>
  <r>
    <d v="2017-09-25T00:00:00"/>
    <n v="73"/>
    <n v="63.37"/>
    <n v="63.57"/>
    <n v="49.86"/>
    <x v="342"/>
    <s v="24/09/2017"/>
    <x v="4"/>
    <n v="9"/>
    <n v="25"/>
    <s v="09-25"/>
    <n v="0"/>
    <n v="1"/>
    <x v="2"/>
    <x v="39"/>
  </r>
  <r>
    <d v="2017-09-26T00:00:00"/>
    <n v="78"/>
    <n v="62.67"/>
    <n v="62.85"/>
    <n v="48.79"/>
    <x v="369"/>
    <s v="24/09/2017"/>
    <x v="4"/>
    <n v="9"/>
    <n v="26"/>
    <s v="09-26"/>
    <n v="0"/>
    <n v="1"/>
    <x v="2"/>
    <x v="39"/>
  </r>
  <r>
    <d v="2017-09-27T00:00:00"/>
    <n v="99"/>
    <n v="63.18"/>
    <n v="63.44"/>
    <n v="47.54"/>
    <x v="611"/>
    <s v="24/09/2017"/>
    <x v="4"/>
    <n v="9"/>
    <n v="27"/>
    <s v="09-27"/>
    <n v="0"/>
    <n v="1"/>
    <x v="2"/>
    <x v="39"/>
  </r>
  <r>
    <d v="2017-09-28T00:00:00"/>
    <n v="92"/>
    <n v="63.42"/>
    <n v="63.94"/>
    <n v="51.63"/>
    <x v="492"/>
    <s v="24/09/2017"/>
    <x v="4"/>
    <n v="9"/>
    <n v="28"/>
    <s v="09-28"/>
    <n v="0"/>
    <n v="1"/>
    <x v="2"/>
    <x v="39"/>
  </r>
  <r>
    <d v="2017-09-29T00:00:00"/>
    <n v="75"/>
    <n v="62.01"/>
    <n v="62.01"/>
    <n v="0"/>
    <x v="520"/>
    <s v="24/09/2017"/>
    <x v="4"/>
    <n v="9"/>
    <n v="29"/>
    <s v="09-29"/>
    <n v="0"/>
    <n v="1"/>
    <x v="2"/>
    <x v="39"/>
  </r>
  <r>
    <d v="2017-09-30T00:00:00"/>
    <n v="60"/>
    <n v="62.46"/>
    <n v="62.77"/>
    <n v="51.24"/>
    <x v="411"/>
    <s v="24/09/2017"/>
    <x v="4"/>
    <n v="9"/>
    <n v="30"/>
    <s v="09-30"/>
    <n v="1"/>
    <n v="1"/>
    <x v="2"/>
    <x v="39"/>
  </r>
  <r>
    <d v="2017-10-01T00:00:00"/>
    <n v="73"/>
    <n v="61.96"/>
    <n v="62"/>
    <n v="42.22"/>
    <x v="36"/>
    <s v="01/10/2017"/>
    <x v="4"/>
    <n v="10"/>
    <n v="1"/>
    <s v="10-01"/>
    <n v="0"/>
    <n v="1"/>
    <x v="2"/>
    <x v="39"/>
  </r>
  <r>
    <d v="2017-10-02T00:00:00"/>
    <n v="80"/>
    <n v="62.82"/>
    <n v="63.05"/>
    <n v="50.19"/>
    <x v="391"/>
    <s v="01/10/2017"/>
    <x v="4"/>
    <n v="10"/>
    <n v="2"/>
    <s v="10-02"/>
    <n v="0"/>
    <n v="1"/>
    <x v="2"/>
    <x v="40"/>
  </r>
  <r>
    <d v="2017-10-03T00:00:00"/>
    <n v="83"/>
    <n v="62.71"/>
    <n v="62.77"/>
    <n v="43.47"/>
    <x v="411"/>
    <s v="01/10/2017"/>
    <x v="4"/>
    <n v="10"/>
    <n v="3"/>
    <s v="10-03"/>
    <n v="0"/>
    <n v="1"/>
    <x v="2"/>
    <x v="40"/>
  </r>
  <r>
    <d v="2017-10-04T00:00:00"/>
    <n v="83"/>
    <n v="62.41"/>
    <n v="62.46"/>
    <n v="43.23"/>
    <x v="370"/>
    <s v="01/10/2017"/>
    <x v="4"/>
    <n v="10"/>
    <n v="4"/>
    <s v="10-04"/>
    <n v="0"/>
    <n v="1"/>
    <x v="2"/>
    <x v="40"/>
  </r>
  <r>
    <d v="2017-10-05T00:00:00"/>
    <n v="70"/>
    <n v="61.51"/>
    <n v="61.61"/>
    <n v="45.45"/>
    <x v="158"/>
    <s v="01/10/2017"/>
    <x v="4"/>
    <n v="10"/>
    <n v="5"/>
    <s v="10-05"/>
    <n v="0"/>
    <n v="1"/>
    <x v="2"/>
    <x v="40"/>
  </r>
  <r>
    <d v="2017-10-06T00:00:00"/>
    <n v="89"/>
    <n v="63.78"/>
    <n v="64.02"/>
    <n v="51.24"/>
    <x v="489"/>
    <s v="01/10/2017"/>
    <x v="4"/>
    <n v="10"/>
    <n v="6"/>
    <s v="10-06"/>
    <n v="0"/>
    <n v="1"/>
    <x v="2"/>
    <x v="40"/>
  </r>
  <r>
    <d v="2017-10-07T00:00:00"/>
    <n v="75"/>
    <n v="61.66"/>
    <n v="61.82"/>
    <n v="42.24"/>
    <x v="134"/>
    <s v="01/10/2017"/>
    <x v="4"/>
    <n v="10"/>
    <n v="7"/>
    <s v="10-07"/>
    <n v="0"/>
    <n v="1"/>
    <x v="2"/>
    <x v="40"/>
  </r>
  <r>
    <d v="2017-10-08T00:00:00"/>
    <n v="66"/>
    <n v="60.96"/>
    <n v="60.98"/>
    <n v="36.75"/>
    <x v="14"/>
    <s v="08/10/2017"/>
    <x v="4"/>
    <n v="10"/>
    <n v="8"/>
    <s v="10-08"/>
    <n v="0"/>
    <n v="1"/>
    <x v="2"/>
    <x v="40"/>
  </r>
  <r>
    <d v="2017-10-09T00:00:00"/>
    <n v="80"/>
    <n v="62.48"/>
    <n v="62.6"/>
    <n v="46.63"/>
    <x v="318"/>
    <s v="08/10/2017"/>
    <x v="4"/>
    <n v="10"/>
    <n v="9"/>
    <s v="10-09"/>
    <n v="0"/>
    <n v="1"/>
    <x v="2"/>
    <x v="41"/>
  </r>
  <r>
    <d v="2017-10-10T00:00:00"/>
    <n v="78"/>
    <n v="61.95"/>
    <n v="61.98"/>
    <n v="41.13"/>
    <x v="131"/>
    <s v="08/10/2017"/>
    <x v="4"/>
    <n v="10"/>
    <n v="10"/>
    <s v="10-10"/>
    <n v="0"/>
    <n v="1"/>
    <x v="2"/>
    <x v="41"/>
  </r>
  <r>
    <d v="2017-10-11T00:00:00"/>
    <n v="75"/>
    <n v="61.53"/>
    <n v="61.86"/>
    <n v="50.36"/>
    <x v="213"/>
    <s v="08/10/2017"/>
    <x v="4"/>
    <n v="10"/>
    <n v="11"/>
    <s v="10-11"/>
    <n v="0"/>
    <n v="1"/>
    <x v="2"/>
    <x v="41"/>
  </r>
  <r>
    <d v="2017-10-12T00:00:00"/>
    <n v="82"/>
    <n v="61.48"/>
    <n v="61.81"/>
    <n v="50.14"/>
    <x v="86"/>
    <s v="08/10/2017"/>
    <x v="4"/>
    <n v="10"/>
    <n v="12"/>
    <s v="10-12"/>
    <n v="0"/>
    <n v="1"/>
    <x v="2"/>
    <x v="41"/>
  </r>
  <r>
    <d v="2017-10-13T00:00:00"/>
    <n v="84"/>
    <n v="62.83"/>
    <n v="62.9"/>
    <n v="42.96"/>
    <x v="626"/>
    <s v="08/10/2017"/>
    <x v="4"/>
    <n v="10"/>
    <n v="13"/>
    <s v="10-13"/>
    <n v="0"/>
    <n v="1"/>
    <x v="2"/>
    <x v="41"/>
  </r>
  <r>
    <d v="2017-10-14T00:00:00"/>
    <n v="80"/>
    <n v="62.3"/>
    <n v="62.33"/>
    <n v="37.65"/>
    <x v="627"/>
    <s v="08/10/2017"/>
    <x v="4"/>
    <n v="10"/>
    <n v="14"/>
    <s v="10-14"/>
    <n v="0"/>
    <n v="1"/>
    <x v="2"/>
    <x v="41"/>
  </r>
  <r>
    <d v="2017-10-15T00:00:00"/>
    <n v="89"/>
    <n v="62.7"/>
    <n v="62.81"/>
    <n v="40.68"/>
    <x v="363"/>
    <s v="15/10/2017"/>
    <x v="4"/>
    <n v="10"/>
    <n v="15"/>
    <s v="10-15"/>
    <n v="0"/>
    <n v="1"/>
    <x v="2"/>
    <x v="41"/>
  </r>
  <r>
    <d v="2017-10-16T00:00:00"/>
    <n v="82"/>
    <n v="62.58"/>
    <n v="62.78"/>
    <n v="49.25"/>
    <x v="338"/>
    <s v="15/10/2017"/>
    <x v="4"/>
    <n v="10"/>
    <n v="16"/>
    <s v="10-16"/>
    <n v="0"/>
    <n v="1"/>
    <x v="2"/>
    <x v="42"/>
  </r>
  <r>
    <d v="2017-10-17T00:00:00"/>
    <n v="92"/>
    <n v="61.92"/>
    <n v="62.12"/>
    <n v="48.73"/>
    <x v="546"/>
    <s v="15/10/2017"/>
    <x v="4"/>
    <n v="10"/>
    <n v="17"/>
    <s v="10-17"/>
    <n v="0"/>
    <n v="1"/>
    <x v="2"/>
    <x v="42"/>
  </r>
  <r>
    <d v="2017-10-18T00:00:00"/>
    <n v="79"/>
    <n v="61.79"/>
    <n v="61.97"/>
    <n v="48"/>
    <x v="302"/>
    <s v="15/10/2017"/>
    <x v="4"/>
    <n v="10"/>
    <n v="18"/>
    <s v="10-18"/>
    <n v="0"/>
    <n v="1"/>
    <x v="2"/>
    <x v="42"/>
  </r>
  <r>
    <d v="2017-10-19T00:00:00"/>
    <n v="78"/>
    <n v="61.55"/>
    <n v="61.72"/>
    <n v="47.44"/>
    <x v="252"/>
    <s v="15/10/2017"/>
    <x v="4"/>
    <n v="10"/>
    <n v="19"/>
    <s v="10-19"/>
    <n v="0"/>
    <n v="1"/>
    <x v="2"/>
    <x v="42"/>
  </r>
  <r>
    <d v="2017-10-20T00:00:00"/>
    <n v="84"/>
    <n v="62.93"/>
    <n v="63"/>
    <n v="45.3"/>
    <x v="352"/>
    <s v="15/10/2017"/>
    <x v="4"/>
    <n v="10"/>
    <n v="20"/>
    <s v="10-20"/>
    <n v="0"/>
    <n v="1"/>
    <x v="2"/>
    <x v="42"/>
  </r>
  <r>
    <d v="2017-10-21T00:00:00"/>
    <n v="68"/>
    <n v="62.15"/>
    <n v="62.22"/>
    <n v="41.04"/>
    <x v="94"/>
    <s v="15/10/2017"/>
    <x v="4"/>
    <n v="10"/>
    <n v="21"/>
    <s v="10-21"/>
    <n v="0"/>
    <n v="1"/>
    <x v="2"/>
    <x v="42"/>
  </r>
  <r>
    <d v="2017-10-22T00:00:00"/>
    <n v="64"/>
    <n v="61.83"/>
    <n v="61.85"/>
    <n v="36"/>
    <x v="161"/>
    <s v="22/10/2017"/>
    <x v="4"/>
    <n v="10"/>
    <n v="22"/>
    <s v="10-22"/>
    <n v="0"/>
    <n v="1"/>
    <x v="2"/>
    <x v="42"/>
  </r>
  <r>
    <d v="2017-10-23T00:00:00"/>
    <n v="79"/>
    <n v="61.37"/>
    <n v="61.94"/>
    <n v="52.88"/>
    <x v="173"/>
    <s v="22/10/2017"/>
    <x v="4"/>
    <n v="10"/>
    <n v="23"/>
    <s v="10-23"/>
    <n v="0"/>
    <n v="1"/>
    <x v="2"/>
    <x v="43"/>
  </r>
  <r>
    <d v="2017-10-24T00:00:00"/>
    <n v="84"/>
    <n v="61.44"/>
    <n v="62.4"/>
    <n v="55.35"/>
    <x v="157"/>
    <s v="22/10/2017"/>
    <x v="4"/>
    <n v="10"/>
    <n v="24"/>
    <s v="10-24"/>
    <n v="0"/>
    <n v="1"/>
    <x v="2"/>
    <x v="43"/>
  </r>
  <r>
    <d v="2017-10-25T00:00:00"/>
    <n v="72"/>
    <n v="60.63"/>
    <n v="61.06"/>
    <n v="49.54"/>
    <x v="282"/>
    <s v="22/10/2017"/>
    <x v="4"/>
    <n v="10"/>
    <n v="25"/>
    <s v="10-25"/>
    <n v="0"/>
    <n v="1"/>
    <x v="2"/>
    <x v="43"/>
  </r>
  <r>
    <d v="2017-10-26T00:00:00"/>
    <n v="76"/>
    <n v="62.44"/>
    <n v="62.54"/>
    <n v="46.18"/>
    <x v="261"/>
    <s v="22/10/2017"/>
    <x v="4"/>
    <n v="10"/>
    <n v="26"/>
    <s v="10-26"/>
    <n v="0"/>
    <n v="1"/>
    <x v="2"/>
    <x v="43"/>
  </r>
  <r>
    <d v="2017-10-27T00:00:00"/>
    <n v="69"/>
    <n v="61.85"/>
    <n v="61.99"/>
    <n v="47.09"/>
    <x v="159"/>
    <s v="22/10/2017"/>
    <x v="4"/>
    <n v="10"/>
    <n v="27"/>
    <s v="10-27"/>
    <n v="0"/>
    <n v="1"/>
    <x v="2"/>
    <x v="43"/>
  </r>
  <r>
    <d v="2017-10-28T00:00:00"/>
    <n v="61"/>
    <n v="61.87"/>
    <n v="61.91"/>
    <n v="38.79"/>
    <x v="130"/>
    <s v="22/10/2017"/>
    <x v="4"/>
    <n v="10"/>
    <n v="28"/>
    <s v="10-28"/>
    <n v="1"/>
    <n v="1"/>
    <x v="2"/>
    <x v="43"/>
  </r>
  <r>
    <d v="2017-10-29T00:00:00"/>
    <n v="67"/>
    <n v="59.65"/>
    <n v="60.33"/>
    <n v="51.92"/>
    <x v="510"/>
    <s v="29/10/2017"/>
    <x v="4"/>
    <n v="10"/>
    <n v="29"/>
    <s v="10-29"/>
    <n v="0"/>
    <n v="1"/>
    <x v="2"/>
    <x v="43"/>
  </r>
  <r>
    <d v="2017-10-30T00:00:00"/>
    <n v="72"/>
    <n v="61.85"/>
    <n v="62.16"/>
    <n v="50.58"/>
    <x v="321"/>
    <s v="29/10/2017"/>
    <x v="4"/>
    <n v="10"/>
    <n v="30"/>
    <s v="10-30"/>
    <n v="0"/>
    <n v="1"/>
    <x v="2"/>
    <x v="44"/>
  </r>
  <r>
    <d v="2017-10-31T00:00:00"/>
    <n v="64"/>
    <n v="60.96"/>
    <n v="61.28"/>
    <n v="49.77"/>
    <x v="291"/>
    <s v="29/10/2017"/>
    <x v="4"/>
    <n v="10"/>
    <n v="31"/>
    <s v="10-31"/>
    <n v="0"/>
    <n v="1"/>
    <x v="2"/>
    <x v="44"/>
  </r>
  <r>
    <d v="2017-11-01T00:00:00"/>
    <n v="50"/>
    <n v="60.47"/>
    <n v="60.65"/>
    <n v="40.01"/>
    <x v="285"/>
    <s v="29/10/2017"/>
    <x v="4"/>
    <n v="11"/>
    <n v="1"/>
    <s v="11-01"/>
    <n v="1"/>
    <n v="1"/>
    <x v="2"/>
    <x v="44"/>
  </r>
  <r>
    <d v="2017-11-02T00:00:00"/>
    <n v="53"/>
    <n v="60.33"/>
    <n v="62.71"/>
    <n v="58.92"/>
    <x v="395"/>
    <s v="29/10/2017"/>
    <x v="4"/>
    <n v="11"/>
    <n v="2"/>
    <s v="11-02"/>
    <n v="1"/>
    <n v="1"/>
    <x v="2"/>
    <x v="44"/>
  </r>
  <r>
    <d v="2017-11-03T00:00:00"/>
    <n v="75"/>
    <n v="61.33"/>
    <n v="61.44"/>
    <n v="43.8"/>
    <x v="416"/>
    <s v="29/10/2017"/>
    <x v="4"/>
    <n v="11"/>
    <n v="3"/>
    <s v="11-03"/>
    <n v="0"/>
    <n v="1"/>
    <x v="2"/>
    <x v="44"/>
  </r>
  <r>
    <d v="2017-11-04T00:00:00"/>
    <n v="67"/>
    <n v="61.94"/>
    <n v="61.98"/>
    <n v="40.71"/>
    <x v="131"/>
    <s v="29/10/2017"/>
    <x v="4"/>
    <n v="11"/>
    <n v="4"/>
    <s v="11-04"/>
    <n v="0"/>
    <n v="1"/>
    <x v="2"/>
    <x v="44"/>
  </r>
  <r>
    <d v="2017-11-05T00:00:00"/>
    <n v="80"/>
    <n v="64.959999999999994"/>
    <n v="65.2"/>
    <n v="52.41"/>
    <x v="557"/>
    <s v="05/11/2017"/>
    <x v="4"/>
    <n v="11"/>
    <n v="5"/>
    <s v="11-05"/>
    <n v="0"/>
    <n v="1"/>
    <x v="2"/>
    <x v="44"/>
  </r>
  <r>
    <d v="2017-11-06T00:00:00"/>
    <n v="74"/>
    <n v="62.74"/>
    <n v="63"/>
    <n v="50.76"/>
    <x v="352"/>
    <s v="05/11/2017"/>
    <x v="4"/>
    <n v="11"/>
    <n v="6"/>
    <s v="11-06"/>
    <n v="0"/>
    <n v="1"/>
    <x v="2"/>
    <x v="45"/>
  </r>
  <r>
    <d v="2017-11-07T00:00:00"/>
    <n v="66"/>
    <n v="62.16"/>
    <n v="62.79"/>
    <n v="54.09"/>
    <x v="526"/>
    <s v="05/11/2017"/>
    <x v="4"/>
    <n v="11"/>
    <n v="7"/>
    <s v="11-07"/>
    <n v="0"/>
    <n v="1"/>
    <x v="2"/>
    <x v="45"/>
  </r>
  <r>
    <d v="2017-11-08T00:00:00"/>
    <n v="54"/>
    <n v="60.56"/>
    <n v="60.93"/>
    <n v="50.1"/>
    <x v="32"/>
    <s v="05/11/2017"/>
    <x v="4"/>
    <n v="11"/>
    <n v="8"/>
    <s v="11-08"/>
    <n v="1"/>
    <n v="1"/>
    <x v="2"/>
    <x v="45"/>
  </r>
  <r>
    <d v="2017-11-09T00:00:00"/>
    <n v="59"/>
    <n v="61.17"/>
    <n v="61.48"/>
    <n v="49.86"/>
    <x v="407"/>
    <s v="05/11/2017"/>
    <x v="4"/>
    <n v="11"/>
    <n v="9"/>
    <s v="11-09"/>
    <n v="1"/>
    <n v="1"/>
    <x v="2"/>
    <x v="45"/>
  </r>
  <r>
    <d v="2017-11-10T00:00:00"/>
    <n v="56"/>
    <n v="61.74"/>
    <n v="62.31"/>
    <n v="51.04"/>
    <x v="147"/>
    <s v="05/11/2017"/>
    <x v="4"/>
    <n v="11"/>
    <n v="10"/>
    <s v="11-10"/>
    <n v="1"/>
    <n v="1"/>
    <x v="2"/>
    <x v="45"/>
  </r>
  <r>
    <d v="2017-11-11T00:00:00"/>
    <n v="48"/>
    <n v="61.31"/>
    <n v="61.55"/>
    <n v="46.72"/>
    <x v="533"/>
    <s v="05/11/2017"/>
    <x v="4"/>
    <n v="11"/>
    <n v="11"/>
    <s v="11-11"/>
    <n v="1"/>
    <n v="1"/>
    <x v="2"/>
    <x v="45"/>
  </r>
  <r>
    <d v="2017-11-12T00:00:00"/>
    <n v="76"/>
    <n v="62.19"/>
    <n v="62.24"/>
    <n v="43.41"/>
    <x v="330"/>
    <s v="12/11/2017"/>
    <x v="4"/>
    <n v="11"/>
    <n v="12"/>
    <s v="11-12"/>
    <n v="0"/>
    <n v="1"/>
    <x v="2"/>
    <x v="45"/>
  </r>
  <r>
    <d v="2017-11-13T00:00:00"/>
    <n v="80"/>
    <n v="67.44"/>
    <n v="67.73"/>
    <n v="55.27"/>
    <x v="628"/>
    <s v="12/11/2017"/>
    <x v="4"/>
    <n v="11"/>
    <n v="13"/>
    <s v="11-13"/>
    <n v="0"/>
    <n v="1"/>
    <x v="2"/>
    <x v="46"/>
  </r>
  <r>
    <d v="2017-11-14T00:00:00"/>
    <n v="85"/>
    <n v="63.15"/>
    <n v="63.8"/>
    <n v="53.93"/>
    <x v="629"/>
    <s v="12/11/2017"/>
    <x v="4"/>
    <n v="11"/>
    <n v="14"/>
    <s v="11-14"/>
    <n v="0"/>
    <n v="1"/>
    <x v="2"/>
    <x v="46"/>
  </r>
  <r>
    <d v="2017-11-15T00:00:00"/>
    <n v="75"/>
    <n v="61.36"/>
    <n v="61.68"/>
    <n v="49.81"/>
    <x v="143"/>
    <s v="12/11/2017"/>
    <x v="4"/>
    <n v="11"/>
    <n v="15"/>
    <s v="11-15"/>
    <n v="0"/>
    <n v="1"/>
    <x v="2"/>
    <x v="46"/>
  </r>
  <r>
    <d v="2017-11-16T00:00:00"/>
    <n v="69"/>
    <n v="61.71"/>
    <n v="62.14"/>
    <n v="51.87"/>
    <x v="211"/>
    <s v="12/11/2017"/>
    <x v="4"/>
    <n v="11"/>
    <n v="16"/>
    <s v="11-16"/>
    <n v="0"/>
    <n v="1"/>
    <x v="2"/>
    <x v="46"/>
  </r>
  <r>
    <d v="2017-11-17T00:00:00"/>
    <n v="75"/>
    <n v="62.45"/>
    <n v="62.91"/>
    <n v="51.23"/>
    <x v="383"/>
    <s v="12/11/2017"/>
    <x v="4"/>
    <n v="11"/>
    <n v="17"/>
    <s v="11-17"/>
    <n v="0"/>
    <n v="1"/>
    <x v="2"/>
    <x v="46"/>
  </r>
  <r>
    <d v="2017-11-18T00:00:00"/>
    <n v="48"/>
    <n v="60.75"/>
    <n v="60.82"/>
    <n v="43.32"/>
    <x v="2"/>
    <s v="12/11/2017"/>
    <x v="4"/>
    <n v="11"/>
    <n v="18"/>
    <s v="11-18"/>
    <n v="1"/>
    <n v="1"/>
    <x v="2"/>
    <x v="46"/>
  </r>
  <r>
    <d v="2017-11-19T00:00:00"/>
    <n v="72"/>
    <n v="61.93"/>
    <n v="61.98"/>
    <n v="41.45"/>
    <x v="131"/>
    <s v="19/11/2017"/>
    <x v="4"/>
    <n v="11"/>
    <n v="19"/>
    <s v="11-19"/>
    <n v="0"/>
    <n v="1"/>
    <x v="2"/>
    <x v="46"/>
  </r>
  <r>
    <d v="2017-11-20T00:00:00"/>
    <n v="60"/>
    <n v="61.25"/>
    <n v="61.42"/>
    <n v="47.29"/>
    <x v="17"/>
    <s v="19/11/2017"/>
    <x v="4"/>
    <n v="11"/>
    <n v="20"/>
    <s v="11-20"/>
    <n v="1"/>
    <n v="1"/>
    <x v="2"/>
    <x v="47"/>
  </r>
  <r>
    <d v="2017-11-21T00:00:00"/>
    <n v="60"/>
    <n v="60.67"/>
    <n v="60.82"/>
    <n v="43.15"/>
    <x v="2"/>
    <s v="19/11/2017"/>
    <x v="4"/>
    <n v="11"/>
    <n v="21"/>
    <s v="11-21"/>
    <n v="1"/>
    <n v="1"/>
    <x v="2"/>
    <x v="47"/>
  </r>
  <r>
    <d v="2017-11-22T00:00:00"/>
    <n v="64"/>
    <n v="60.54"/>
    <n v="60.78"/>
    <n v="48.14"/>
    <x v="167"/>
    <s v="19/11/2017"/>
    <x v="4"/>
    <n v="11"/>
    <n v="22"/>
    <s v="11-22"/>
    <n v="0"/>
    <n v="1"/>
    <x v="2"/>
    <x v="47"/>
  </r>
  <r>
    <d v="2017-11-23T00:00:00"/>
    <n v="68"/>
    <n v="61.9"/>
    <n v="62.09"/>
    <n v="47.99"/>
    <x v="165"/>
    <s v="19/11/2017"/>
    <x v="4"/>
    <n v="11"/>
    <n v="23"/>
    <s v="11-23"/>
    <n v="0"/>
    <n v="1"/>
    <x v="2"/>
    <x v="47"/>
  </r>
  <r>
    <d v="2017-11-24T00:00:00"/>
    <n v="71"/>
    <n v="61.99"/>
    <n v="62.19"/>
    <n v="48.41"/>
    <x v="514"/>
    <s v="19/11/2017"/>
    <x v="4"/>
    <n v="11"/>
    <n v="24"/>
    <s v="11-24"/>
    <n v="0"/>
    <n v="1"/>
    <x v="2"/>
    <x v="47"/>
  </r>
  <r>
    <d v="2017-11-25T00:00:00"/>
    <n v="65"/>
    <n v="63.15"/>
    <n v="63.27"/>
    <n v="46.45"/>
    <x v="335"/>
    <s v="19/11/2017"/>
    <x v="4"/>
    <n v="11"/>
    <n v="25"/>
    <s v="11-25"/>
    <n v="0"/>
    <n v="1"/>
    <x v="2"/>
    <x v="47"/>
  </r>
  <r>
    <d v="2017-11-26T00:00:00"/>
    <n v="58"/>
    <n v="61.53"/>
    <n v="61.59"/>
    <n v="42.92"/>
    <x v="406"/>
    <s v="26/11/2017"/>
    <x v="4"/>
    <n v="11"/>
    <n v="26"/>
    <s v="11-26"/>
    <n v="1"/>
    <n v="1"/>
    <x v="2"/>
    <x v="47"/>
  </r>
  <r>
    <d v="2017-11-27T00:00:00"/>
    <n v="64"/>
    <n v="60.5"/>
    <n v="61.06"/>
    <n v="51.94"/>
    <x v="282"/>
    <s v="26/11/2017"/>
    <x v="4"/>
    <n v="11"/>
    <n v="27"/>
    <s v="11-27"/>
    <n v="0"/>
    <n v="1"/>
    <x v="2"/>
    <x v="48"/>
  </r>
  <r>
    <d v="2017-11-28T00:00:00"/>
    <n v="53"/>
    <n v="60.23"/>
    <n v="60.52"/>
    <n v="48.68"/>
    <x v="106"/>
    <s v="26/11/2017"/>
    <x v="4"/>
    <n v="11"/>
    <n v="28"/>
    <s v="11-28"/>
    <n v="1"/>
    <n v="1"/>
    <x v="2"/>
    <x v="48"/>
  </r>
  <r>
    <d v="2017-11-29T00:00:00"/>
    <n v="70"/>
    <n v="61.12"/>
    <n v="61.4"/>
    <n v="49.36"/>
    <x v="630"/>
    <s v="26/11/2017"/>
    <x v="4"/>
    <n v="11"/>
    <n v="29"/>
    <s v="11-29"/>
    <n v="0"/>
    <n v="1"/>
    <x v="2"/>
    <x v="48"/>
  </r>
  <r>
    <d v="2017-11-30T00:00:00"/>
    <n v="71"/>
    <n v="61.27"/>
    <n v="61.49"/>
    <n v="48.45"/>
    <x v="308"/>
    <s v="26/11/2017"/>
    <x v="4"/>
    <n v="11"/>
    <n v="30"/>
    <s v="11-30"/>
    <n v="0"/>
    <n v="1"/>
    <x v="2"/>
    <x v="48"/>
  </r>
  <r>
    <d v="2017-12-01T00:00:00"/>
    <n v="79"/>
    <n v="62.69"/>
    <n v="63.05"/>
    <n v="52.1"/>
    <x v="391"/>
    <s v="26/11/2017"/>
    <x v="4"/>
    <n v="12"/>
    <n v="1"/>
    <s v="12-01"/>
    <n v="0"/>
    <n v="1"/>
    <x v="2"/>
    <x v="48"/>
  </r>
  <r>
    <d v="2017-12-02T00:00:00"/>
    <n v="45"/>
    <n v="60.15"/>
    <n v="60.48"/>
    <n v="44.16"/>
    <x v="288"/>
    <s v="26/11/2017"/>
    <x v="4"/>
    <n v="12"/>
    <n v="2"/>
    <s v="12-02"/>
    <n v="1"/>
    <n v="1"/>
    <x v="2"/>
    <x v="48"/>
  </r>
  <r>
    <d v="2017-12-03T00:00:00"/>
    <n v="66"/>
    <n v="60.73"/>
    <n v="60.83"/>
    <n v="41.56"/>
    <x v="631"/>
    <s v="03/12/2017"/>
    <x v="4"/>
    <n v="12"/>
    <n v="3"/>
    <s v="12-03"/>
    <n v="0"/>
    <n v="1"/>
    <x v="2"/>
    <x v="48"/>
  </r>
  <r>
    <d v="2017-12-04T00:00:00"/>
    <n v="74"/>
    <n v="61.4"/>
    <n v="61.55"/>
    <n v="46.82"/>
    <x v="533"/>
    <s v="03/12/2017"/>
    <x v="4"/>
    <n v="12"/>
    <n v="4"/>
    <s v="12-04"/>
    <n v="0"/>
    <n v="1"/>
    <x v="2"/>
    <x v="49"/>
  </r>
  <r>
    <d v="2017-12-05T00:00:00"/>
    <n v="70"/>
    <n v="61.05"/>
    <n v="61.27"/>
    <n v="47.94"/>
    <x v="154"/>
    <s v="03/12/2017"/>
    <x v="4"/>
    <n v="12"/>
    <n v="5"/>
    <s v="12-05"/>
    <n v="0"/>
    <n v="1"/>
    <x v="2"/>
    <x v="49"/>
  </r>
  <r>
    <d v="2017-12-06T00:00:00"/>
    <n v="46"/>
    <n v="58.75"/>
    <n v="59.38"/>
    <n v="50.63"/>
    <x v="524"/>
    <s v="03/12/2017"/>
    <x v="4"/>
    <n v="12"/>
    <n v="6"/>
    <s v="12-06"/>
    <n v="1"/>
    <n v="1"/>
    <x v="2"/>
    <x v="49"/>
  </r>
  <r>
    <d v="2017-12-07T00:00:00"/>
    <n v="73"/>
    <n v="61.69"/>
    <n v="62.1"/>
    <n v="51.62"/>
    <x v="563"/>
    <s v="03/12/2017"/>
    <x v="4"/>
    <n v="12"/>
    <n v="7"/>
    <s v="12-07"/>
    <n v="0"/>
    <n v="1"/>
    <x v="2"/>
    <x v="49"/>
  </r>
  <r>
    <d v="2017-12-08T00:00:00"/>
    <n v="51"/>
    <n v="60.78"/>
    <n v="60.88"/>
    <n v="38.35"/>
    <x v="140"/>
    <s v="03/12/2017"/>
    <x v="4"/>
    <n v="12"/>
    <n v="8"/>
    <s v="12-08"/>
    <n v="1"/>
    <n v="1"/>
    <x v="2"/>
    <x v="49"/>
  </r>
  <r>
    <d v="2017-12-09T00:00:00"/>
    <n v="48"/>
    <n v="59.14"/>
    <n v="59.48"/>
    <n v="45.33"/>
    <x v="290"/>
    <s v="03/12/2017"/>
    <x v="4"/>
    <n v="12"/>
    <n v="9"/>
    <s v="12-09"/>
    <n v="1"/>
    <n v="1"/>
    <x v="2"/>
    <x v="49"/>
  </r>
  <r>
    <d v="2017-12-10T00:00:00"/>
    <n v="61"/>
    <n v="62.95"/>
    <n v="63.02"/>
    <n v="44.49"/>
    <x v="66"/>
    <s v="10/12/2017"/>
    <x v="4"/>
    <n v="12"/>
    <n v="10"/>
    <s v="12-10"/>
    <n v="1"/>
    <n v="1"/>
    <x v="2"/>
    <x v="49"/>
  </r>
  <r>
    <d v="2017-12-11T00:00:00"/>
    <n v="81"/>
    <n v="63.88"/>
    <n v="64.459999999999994"/>
    <n v="53.56"/>
    <x v="632"/>
    <s v="10/12/2017"/>
    <x v="4"/>
    <n v="12"/>
    <n v="11"/>
    <s v="12-11"/>
    <n v="0"/>
    <n v="1"/>
    <x v="2"/>
    <x v="50"/>
  </r>
  <r>
    <d v="2017-12-12T00:00:00"/>
    <n v="62"/>
    <n v="61.78"/>
    <n v="62.08"/>
    <n v="49.11"/>
    <x v="228"/>
    <s v="10/12/2017"/>
    <x v="4"/>
    <n v="12"/>
    <n v="12"/>
    <s v="12-12"/>
    <n v="0"/>
    <n v="1"/>
    <x v="2"/>
    <x v="50"/>
  </r>
  <r>
    <d v="2017-12-13T00:00:00"/>
    <n v="52"/>
    <n v="59.22"/>
    <n v="60.49"/>
    <n v="54.53"/>
    <x v="277"/>
    <s v="10/12/2017"/>
    <x v="4"/>
    <n v="12"/>
    <n v="13"/>
    <s v="12-13"/>
    <n v="1"/>
    <n v="1"/>
    <x v="2"/>
    <x v="50"/>
  </r>
  <r>
    <d v="2017-12-14T00:00:00"/>
    <n v="68"/>
    <n v="62.26"/>
    <n v="62.43"/>
    <n v="48.32"/>
    <x v="129"/>
    <s v="10/12/2017"/>
    <x v="4"/>
    <n v="12"/>
    <n v="14"/>
    <s v="12-14"/>
    <n v="0"/>
    <n v="1"/>
    <x v="2"/>
    <x v="50"/>
  </r>
  <r>
    <d v="2017-12-15T00:00:00"/>
    <n v="68"/>
    <n v="64.27"/>
    <n v="64.680000000000007"/>
    <n v="53.81"/>
    <x v="555"/>
    <s v="10/12/2017"/>
    <x v="4"/>
    <n v="12"/>
    <n v="15"/>
    <s v="12-15"/>
    <n v="0"/>
    <n v="1"/>
    <x v="2"/>
    <x v="50"/>
  </r>
  <r>
    <d v="2017-12-16T00:00:00"/>
    <n v="57"/>
    <n v="64.040000000000006"/>
    <n v="64.2"/>
    <n v="48.25"/>
    <x v="633"/>
    <s v="10/12/2017"/>
    <x v="4"/>
    <n v="12"/>
    <n v="16"/>
    <s v="12-16"/>
    <n v="1"/>
    <n v="1"/>
    <x v="2"/>
    <x v="50"/>
  </r>
  <r>
    <d v="2017-12-17T00:00:00"/>
    <n v="59"/>
    <n v="60.44"/>
    <n v="60.7"/>
    <n v="48.42"/>
    <x v="214"/>
    <s v="17/12/2017"/>
    <x v="4"/>
    <n v="12"/>
    <n v="17"/>
    <s v="12-17"/>
    <n v="1"/>
    <n v="1"/>
    <x v="2"/>
    <x v="50"/>
  </r>
  <r>
    <d v="2017-12-18T00:00:00"/>
    <n v="62"/>
    <n v="60.13"/>
    <n v="60.61"/>
    <n v="50.57"/>
    <x v="450"/>
    <s v="17/12/2017"/>
    <x v="4"/>
    <n v="12"/>
    <n v="18"/>
    <s v="12-18"/>
    <n v="0"/>
    <n v="1"/>
    <x v="2"/>
    <x v="51"/>
  </r>
  <r>
    <d v="2017-12-19T00:00:00"/>
    <n v="71"/>
    <n v="61.19"/>
    <n v="61.85"/>
    <n v="53.23"/>
    <x v="161"/>
    <s v="17/12/2017"/>
    <x v="4"/>
    <n v="12"/>
    <n v="19"/>
    <s v="12-19"/>
    <n v="0"/>
    <n v="1"/>
    <x v="2"/>
    <x v="51"/>
  </r>
  <r>
    <d v="2017-12-20T00:00:00"/>
    <n v="66"/>
    <n v="63.02"/>
    <n v="63.72"/>
    <n v="51.68"/>
    <x v="634"/>
    <s v="17/12/2017"/>
    <x v="4"/>
    <n v="12"/>
    <n v="20"/>
    <s v="12-20"/>
    <n v="0"/>
    <n v="1"/>
    <x v="2"/>
    <x v="51"/>
  </r>
  <r>
    <d v="2017-12-21T00:00:00"/>
    <n v="76"/>
    <n v="61.82"/>
    <n v="62.48"/>
    <n v="53.38"/>
    <x v="549"/>
    <s v="17/12/2017"/>
    <x v="4"/>
    <n v="12"/>
    <n v="21"/>
    <s v="12-21"/>
    <n v="0"/>
    <n v="1"/>
    <x v="2"/>
    <x v="51"/>
  </r>
  <r>
    <d v="2017-12-22T00:00:00"/>
    <n v="58"/>
    <n v="61.32"/>
    <n v="61.59"/>
    <n v="48.53"/>
    <x v="406"/>
    <s v="17/12/2017"/>
    <x v="4"/>
    <n v="12"/>
    <n v="22"/>
    <s v="12-22"/>
    <n v="1"/>
    <n v="1"/>
    <x v="2"/>
    <x v="51"/>
  </r>
  <r>
    <d v="2017-12-23T00:00:00"/>
    <n v="46"/>
    <n v="60.48"/>
    <n v="60.7"/>
    <n v="43.95"/>
    <x v="214"/>
    <s v="17/12/2017"/>
    <x v="4"/>
    <n v="12"/>
    <n v="23"/>
    <s v="12-23"/>
    <n v="1"/>
    <n v="1"/>
    <x v="2"/>
    <x v="51"/>
  </r>
  <r>
    <d v="2017-12-24T00:00:00"/>
    <n v="42"/>
    <n v="59.94"/>
    <n v="60.02"/>
    <n v="42.42"/>
    <x v="70"/>
    <s v="24/12/2017"/>
    <x v="4"/>
    <n v="12"/>
    <n v="24"/>
    <s v="12-24"/>
    <n v="1"/>
    <n v="1"/>
    <x v="2"/>
    <x v="51"/>
  </r>
  <r>
    <d v="2017-12-25T00:00:00"/>
    <n v="6"/>
    <n v="50.16"/>
    <n v="50.36"/>
    <n v="36.92"/>
    <x v="635"/>
    <s v="24/12/2017"/>
    <x v="4"/>
    <n v="12"/>
    <n v="25"/>
    <s v="12-25"/>
    <n v="1"/>
    <n v="1"/>
    <x v="2"/>
    <x v="52"/>
  </r>
  <r>
    <d v="2017-12-26T00:00:00"/>
    <n v="58"/>
    <n v="62.16"/>
    <n v="62.18"/>
    <n v="37.020000000000003"/>
    <x v="205"/>
    <s v="24/12/2017"/>
    <x v="4"/>
    <n v="12"/>
    <n v="26"/>
    <s v="12-26"/>
    <n v="1"/>
    <n v="1"/>
    <x v="2"/>
    <x v="52"/>
  </r>
  <r>
    <d v="2017-12-27T00:00:00"/>
    <n v="77"/>
    <n v="62.46"/>
    <n v="62.57"/>
    <n v="45.44"/>
    <x v="479"/>
    <s v="24/12/2017"/>
    <x v="4"/>
    <n v="12"/>
    <n v="27"/>
    <s v="12-27"/>
    <n v="0"/>
    <n v="1"/>
    <x v="2"/>
    <x v="52"/>
  </r>
  <r>
    <d v="2017-12-28T00:00:00"/>
    <n v="71"/>
    <n v="61.71"/>
    <n v="61.96"/>
    <n v="49.42"/>
    <x v="332"/>
    <s v="24/12/2017"/>
    <x v="4"/>
    <n v="12"/>
    <n v="28"/>
    <s v="12-28"/>
    <n v="0"/>
    <n v="1"/>
    <x v="2"/>
    <x v="52"/>
  </r>
  <r>
    <d v="2017-12-29T00:00:00"/>
    <n v="62"/>
    <n v="62.4"/>
    <n v="62.49"/>
    <n v="44.58"/>
    <x v="298"/>
    <s v="24/12/2017"/>
    <x v="4"/>
    <n v="12"/>
    <n v="29"/>
    <s v="12-29"/>
    <n v="1"/>
    <n v="1"/>
    <x v="2"/>
    <x v="52"/>
  </r>
  <r>
    <d v="2017-12-30T00:00:00"/>
    <n v="46"/>
    <n v="59.85"/>
    <n v="65.73"/>
    <n v="63.99"/>
    <x v="636"/>
    <s v="24/12/2017"/>
    <x v="4"/>
    <n v="12"/>
    <n v="30"/>
    <s v="12-30"/>
    <n v="1"/>
    <n v="0"/>
    <x v="2"/>
    <x v="52"/>
  </r>
  <r>
    <d v="2018-01-01T00:00:00"/>
    <n v="49"/>
    <n v="60.11"/>
    <n v="61.39"/>
    <n v="45.97"/>
    <x v="418"/>
    <s v="01/01/2018"/>
    <x v="5"/>
    <n v="1"/>
    <n v="1"/>
    <s v="01-01"/>
    <n v="1"/>
    <n v="1"/>
    <x v="0"/>
    <x v="0"/>
  </r>
  <r>
    <d v="2018-01-02T00:00:00"/>
    <n v="81"/>
    <n v="63.6"/>
    <n v="63.67"/>
    <n v="42.69"/>
    <x v="375"/>
    <s v="01/01/2018"/>
    <x v="5"/>
    <n v="1"/>
    <n v="2"/>
    <s v="01-02"/>
    <n v="0"/>
    <n v="1"/>
    <x v="0"/>
    <x v="0"/>
  </r>
  <r>
    <d v="2018-01-03T00:00:00"/>
    <n v="65"/>
    <n v="61.77"/>
    <n v="62.08"/>
    <n v="50.3"/>
    <x v="228"/>
    <s v="01/01/2018"/>
    <x v="5"/>
    <n v="1"/>
    <n v="3"/>
    <s v="01-03"/>
    <n v="0"/>
    <n v="1"/>
    <x v="0"/>
    <x v="0"/>
  </r>
  <r>
    <d v="2018-01-04T00:00:00"/>
    <n v="63"/>
    <n v="61.99"/>
    <n v="62.51"/>
    <n v="49.52"/>
    <x v="68"/>
    <s v="01/01/2018"/>
    <x v="5"/>
    <n v="1"/>
    <n v="4"/>
    <s v="01-04"/>
    <n v="0"/>
    <n v="1"/>
    <x v="0"/>
    <x v="0"/>
  </r>
  <r>
    <d v="2018-01-05T00:00:00"/>
    <n v="53"/>
    <n v="62.76"/>
    <n v="62.94"/>
    <n v="48.53"/>
    <x v="152"/>
    <s v="01/01/2018"/>
    <x v="5"/>
    <n v="1"/>
    <n v="5"/>
    <s v="01-05"/>
    <n v="1"/>
    <n v="1"/>
    <x v="0"/>
    <x v="0"/>
  </r>
  <r>
    <d v="2018-01-06T00:00:00"/>
    <n v="44"/>
    <n v="60.65"/>
    <n v="60.82"/>
    <n v="41.04"/>
    <x v="2"/>
    <s v="01/01/2018"/>
    <x v="5"/>
    <n v="1"/>
    <n v="6"/>
    <s v="01-06"/>
    <n v="1"/>
    <n v="1"/>
    <x v="0"/>
    <x v="0"/>
  </r>
  <r>
    <d v="2018-01-07T00:00:00"/>
    <n v="63"/>
    <n v="60.16"/>
    <n v="60.25"/>
    <n v="34.840000000000003"/>
    <x v="145"/>
    <s v="01/01/2018"/>
    <x v="5"/>
    <n v="1"/>
    <n v="7"/>
    <s v="01-07"/>
    <n v="0"/>
    <n v="1"/>
    <x v="0"/>
    <x v="0"/>
  </r>
  <r>
    <d v="2018-01-08T00:00:00"/>
    <n v="68"/>
    <n v="61.18"/>
    <n v="61.25"/>
    <n v="42.96"/>
    <x v="101"/>
    <s v="08/01/2018"/>
    <x v="5"/>
    <n v="1"/>
    <n v="8"/>
    <s v="01-08"/>
    <n v="0"/>
    <n v="1"/>
    <x v="0"/>
    <x v="1"/>
  </r>
  <r>
    <d v="2018-01-09T00:00:00"/>
    <n v="83"/>
    <n v="62.12"/>
    <n v="62.22"/>
    <n v="46.18"/>
    <x v="94"/>
    <s v="08/01/2018"/>
    <x v="5"/>
    <n v="1"/>
    <n v="9"/>
    <s v="01-09"/>
    <n v="0"/>
    <n v="1"/>
    <x v="0"/>
    <x v="1"/>
  </r>
  <r>
    <d v="2018-01-10T00:00:00"/>
    <n v="50"/>
    <n v="59.22"/>
    <n v="59.55"/>
    <n v="47.14"/>
    <x v="12"/>
    <s v="08/01/2018"/>
    <x v="5"/>
    <n v="1"/>
    <n v="10"/>
    <s v="01-10"/>
    <n v="1"/>
    <n v="1"/>
    <x v="0"/>
    <x v="1"/>
  </r>
  <r>
    <d v="2018-01-11T00:00:00"/>
    <n v="58"/>
    <n v="60.62"/>
    <n v="60.82"/>
    <n v="47.32"/>
    <x v="2"/>
    <s v="08/01/2018"/>
    <x v="5"/>
    <n v="1"/>
    <n v="11"/>
    <s v="01-11"/>
    <n v="1"/>
    <n v="1"/>
    <x v="0"/>
    <x v="1"/>
  </r>
  <r>
    <d v="2018-01-12T00:00:00"/>
    <n v="69"/>
    <n v="62.41"/>
    <n v="62.54"/>
    <n v="47.09"/>
    <x v="261"/>
    <s v="08/01/2018"/>
    <x v="5"/>
    <n v="1"/>
    <n v="12"/>
    <s v="01-12"/>
    <n v="0"/>
    <n v="1"/>
    <x v="0"/>
    <x v="1"/>
  </r>
  <r>
    <d v="2018-01-13T00:00:00"/>
    <n v="45"/>
    <n v="59.67"/>
    <n v="60.22"/>
    <n v="42.92"/>
    <x v="470"/>
    <s v="08/01/2018"/>
    <x v="5"/>
    <n v="1"/>
    <n v="13"/>
    <s v="01-13"/>
    <n v="1"/>
    <n v="1"/>
    <x v="0"/>
    <x v="1"/>
  </r>
  <r>
    <d v="2018-01-14T00:00:00"/>
    <n v="49"/>
    <n v="60.06"/>
    <n v="60.16"/>
    <n v="42.24"/>
    <x v="196"/>
    <s v="08/01/2018"/>
    <x v="5"/>
    <n v="1"/>
    <n v="14"/>
    <s v="01-14"/>
    <n v="1"/>
    <n v="1"/>
    <x v="0"/>
    <x v="1"/>
  </r>
  <r>
    <d v="2018-01-15T00:00:00"/>
    <n v="85"/>
    <n v="62.96"/>
    <n v="63.03"/>
    <n v="45.37"/>
    <x v="188"/>
    <s v="15/01/2018"/>
    <x v="5"/>
    <n v="1"/>
    <n v="15"/>
    <s v="01-15"/>
    <n v="0"/>
    <n v="1"/>
    <x v="0"/>
    <x v="2"/>
  </r>
  <r>
    <d v="2018-01-16T00:00:00"/>
    <n v="59"/>
    <n v="60.97"/>
    <n v="61.08"/>
    <n v="45.25"/>
    <x v="596"/>
    <s v="15/01/2018"/>
    <x v="5"/>
    <n v="1"/>
    <n v="16"/>
    <s v="01-16"/>
    <n v="1"/>
    <n v="1"/>
    <x v="0"/>
    <x v="2"/>
  </r>
  <r>
    <d v="2018-01-17T00:00:00"/>
    <n v="103"/>
    <n v="64.819999999999993"/>
    <n v="65.44"/>
    <n v="56.55"/>
    <x v="637"/>
    <s v="15/01/2018"/>
    <x v="5"/>
    <n v="1"/>
    <n v="17"/>
    <s v="01-17"/>
    <n v="0"/>
    <n v="1"/>
    <x v="0"/>
    <x v="2"/>
  </r>
  <r>
    <d v="2018-01-18T00:00:00"/>
    <m/>
    <m/>
    <m/>
    <m/>
    <x v="89"/>
    <s v="15/01/2018"/>
    <x v="5"/>
    <n v="1"/>
    <n v="18"/>
    <s v="01-18"/>
    <s v="Null"/>
    <s v="Null"/>
    <x v="0"/>
    <x v="2"/>
  </r>
  <r>
    <d v="2018-01-19T00:00:00"/>
    <n v="55"/>
    <n v="60.9"/>
    <n v="61.15"/>
    <n v="48.21"/>
    <x v="399"/>
    <s v="15/01/2018"/>
    <x v="5"/>
    <n v="1"/>
    <n v="19"/>
    <s v="01-19"/>
    <n v="1"/>
    <n v="1"/>
    <x v="0"/>
    <x v="2"/>
  </r>
  <r>
    <d v="2018-01-20T00:00:00"/>
    <n v="41"/>
    <n v="59.67"/>
    <n v="59.84"/>
    <n v="43.97"/>
    <x v="226"/>
    <s v="15/01/2018"/>
    <x v="5"/>
    <n v="1"/>
    <n v="20"/>
    <s v="01-20"/>
    <n v="1"/>
    <n v="1"/>
    <x v="0"/>
    <x v="2"/>
  </r>
  <r>
    <d v="2018-01-21T00:00:00"/>
    <n v="51"/>
    <n v="60.25"/>
    <n v="60.6"/>
    <n v="49.25"/>
    <x v="487"/>
    <s v="15/01/2018"/>
    <x v="5"/>
    <n v="1"/>
    <n v="21"/>
    <s v="01-21"/>
    <n v="1"/>
    <n v="1"/>
    <x v="0"/>
    <x v="2"/>
  </r>
  <r>
    <d v="2018-01-22T00:00:00"/>
    <n v="62"/>
    <n v="61.57"/>
    <n v="61.74"/>
    <n v="46.38"/>
    <x v="87"/>
    <s v="22/01/2018"/>
    <x v="5"/>
    <n v="1"/>
    <n v="22"/>
    <s v="01-22"/>
    <n v="0"/>
    <n v="1"/>
    <x v="0"/>
    <x v="3"/>
  </r>
  <r>
    <d v="2018-01-23T00:00:00"/>
    <n v="62"/>
    <n v="61.31"/>
    <n v="61.53"/>
    <n v="48.39"/>
    <x v="200"/>
    <s v="22/01/2018"/>
    <x v="5"/>
    <n v="1"/>
    <n v="23"/>
    <s v="01-23"/>
    <n v="0"/>
    <n v="1"/>
    <x v="0"/>
    <x v="3"/>
  </r>
  <r>
    <d v="2018-01-24T00:00:00"/>
    <n v="55"/>
    <n v="60.77"/>
    <n v="61.06"/>
    <n v="46.33"/>
    <x v="282"/>
    <s v="22/01/2018"/>
    <x v="5"/>
    <n v="1"/>
    <n v="24"/>
    <s v="01-24"/>
    <n v="1"/>
    <n v="1"/>
    <x v="0"/>
    <x v="3"/>
  </r>
  <r>
    <d v="2018-01-25T00:00:00"/>
    <n v="57"/>
    <n v="61.03"/>
    <n v="61.17"/>
    <n v="45.94"/>
    <x v="153"/>
    <s v="22/01/2018"/>
    <x v="5"/>
    <n v="1"/>
    <n v="25"/>
    <s v="01-25"/>
    <n v="1"/>
    <n v="1"/>
    <x v="0"/>
    <x v="3"/>
  </r>
  <r>
    <d v="2018-01-26T00:00:00"/>
    <n v="64"/>
    <n v="60.92"/>
    <n v="61.02"/>
    <n v="44.61"/>
    <x v="71"/>
    <s v="22/01/2018"/>
    <x v="5"/>
    <n v="1"/>
    <n v="26"/>
    <s v="01-26"/>
    <n v="0"/>
    <n v="1"/>
    <x v="0"/>
    <x v="3"/>
  </r>
  <r>
    <d v="2018-01-27T00:00:00"/>
    <n v="48"/>
    <n v="59.92"/>
    <n v="59.98"/>
    <n v="39.32"/>
    <x v="638"/>
    <s v="22/01/2018"/>
    <x v="5"/>
    <n v="1"/>
    <n v="27"/>
    <s v="01-27"/>
    <n v="1"/>
    <n v="1"/>
    <x v="0"/>
    <x v="3"/>
  </r>
  <r>
    <d v="2018-01-28T00:00:00"/>
    <n v="48"/>
    <n v="60.41"/>
    <n v="60.47"/>
    <n v="41.71"/>
    <x v="276"/>
    <s v="22/01/2018"/>
    <x v="5"/>
    <n v="1"/>
    <n v="28"/>
    <s v="01-28"/>
    <n v="1"/>
    <n v="1"/>
    <x v="0"/>
    <x v="3"/>
  </r>
  <r>
    <d v="2018-03-05T00:00:00"/>
    <n v="71"/>
    <n v="63.21"/>
    <n v="63.62"/>
    <n v="50.82"/>
    <x v="359"/>
    <s v="05/03/2018"/>
    <x v="5"/>
    <n v="3"/>
    <n v="5"/>
    <s v="03-05"/>
    <n v="0"/>
    <n v="1"/>
    <x v="0"/>
    <x v="9"/>
  </r>
  <r>
    <d v="2018-03-06T00:00:00"/>
    <n v="65"/>
    <n v="61.83"/>
    <n v="62.06"/>
    <n v="47.19"/>
    <x v="248"/>
    <s v="05/03/2018"/>
    <x v="5"/>
    <n v="3"/>
    <n v="6"/>
    <s v="03-06"/>
    <n v="0"/>
    <n v="1"/>
    <x v="0"/>
    <x v="9"/>
  </r>
  <r>
    <d v="2018-03-07T00:00:00"/>
    <n v="90"/>
    <n v="64.38"/>
    <n v="64.56"/>
    <n v="50.61"/>
    <x v="561"/>
    <s v="05/03/2018"/>
    <x v="5"/>
    <n v="3"/>
    <n v="7"/>
    <s v="03-07"/>
    <n v="0"/>
    <n v="1"/>
    <x v="0"/>
    <x v="9"/>
  </r>
  <r>
    <d v="2018-03-08T00:00:00"/>
    <n v="47"/>
    <n v="59.41"/>
    <n v="59.9"/>
    <n v="49.84"/>
    <x v="402"/>
    <s v="05/03/2018"/>
    <x v="5"/>
    <n v="3"/>
    <n v="8"/>
    <s v="03-08"/>
    <n v="1"/>
    <n v="1"/>
    <x v="0"/>
    <x v="9"/>
  </r>
  <r>
    <d v="2018-03-09T00:00:00"/>
    <n v="79"/>
    <n v="62.11"/>
    <n v="62.49"/>
    <n v="51.74"/>
    <x v="298"/>
    <s v="05/03/2018"/>
    <x v="5"/>
    <n v="3"/>
    <n v="9"/>
    <s v="03-09"/>
    <n v="0"/>
    <n v="1"/>
    <x v="0"/>
    <x v="9"/>
  </r>
  <r>
    <d v="2018-03-10T00:00:00"/>
    <n v="48"/>
    <n v="59.79"/>
    <n v="59.92"/>
    <n v="44.4"/>
    <x v="274"/>
    <s v="05/03/2018"/>
    <x v="5"/>
    <n v="3"/>
    <n v="10"/>
    <s v="03-10"/>
    <n v="1"/>
    <n v="1"/>
    <x v="0"/>
    <x v="9"/>
  </r>
  <r>
    <d v="2018-03-11T00:00:00"/>
    <n v="58"/>
    <n v="60.41"/>
    <n v="60.8"/>
    <n v="49.68"/>
    <x v="186"/>
    <s v="05/03/2018"/>
    <x v="5"/>
    <n v="3"/>
    <n v="11"/>
    <s v="03-11"/>
    <n v="1"/>
    <n v="1"/>
    <x v="0"/>
    <x v="9"/>
  </r>
  <r>
    <d v="2018-03-12T00:00:00"/>
    <n v="85"/>
    <n v="62.75"/>
    <n v="62.83"/>
    <n v="45.54"/>
    <x v="243"/>
    <s v="12/03/2018"/>
    <x v="5"/>
    <n v="3"/>
    <n v="12"/>
    <s v="03-12"/>
    <n v="0"/>
    <n v="1"/>
    <x v="0"/>
    <x v="10"/>
  </r>
  <r>
    <d v="2018-03-13T00:00:00"/>
    <n v="76"/>
    <n v="61.48"/>
    <n v="61.76"/>
    <n v="49.33"/>
    <x v="29"/>
    <s v="12/03/2018"/>
    <x v="5"/>
    <n v="3"/>
    <n v="13"/>
    <s v="03-13"/>
    <n v="0"/>
    <n v="1"/>
    <x v="0"/>
    <x v="10"/>
  </r>
  <r>
    <d v="2018-03-14T00:00:00"/>
    <n v="72"/>
    <n v="61.22"/>
    <n v="61.46"/>
    <n v="48.15"/>
    <x v="179"/>
    <s v="12/03/2018"/>
    <x v="5"/>
    <n v="3"/>
    <n v="14"/>
    <s v="03-14"/>
    <n v="0"/>
    <n v="1"/>
    <x v="0"/>
    <x v="10"/>
  </r>
  <r>
    <d v="2018-03-15T00:00:00"/>
    <n v="85"/>
    <n v="61.24"/>
    <n v="61.48"/>
    <n v="48.82"/>
    <x v="407"/>
    <s v="12/03/2018"/>
    <x v="5"/>
    <n v="3"/>
    <n v="15"/>
    <s v="03-15"/>
    <n v="0"/>
    <n v="1"/>
    <x v="0"/>
    <x v="10"/>
  </r>
  <r>
    <d v="2018-03-16T00:00:00"/>
    <n v="87"/>
    <n v="62.99"/>
    <n v="63.08"/>
    <n v="45.92"/>
    <x v="478"/>
    <s v="12/03/2018"/>
    <x v="5"/>
    <n v="3"/>
    <n v="16"/>
    <s v="03-16"/>
    <n v="0"/>
    <n v="1"/>
    <x v="0"/>
    <x v="10"/>
  </r>
  <r>
    <d v="2018-03-17T00:00:00"/>
    <n v="55"/>
    <n v="60.96"/>
    <n v="61"/>
    <n v="39.229999999999997"/>
    <x v="113"/>
    <s v="12/03/2018"/>
    <x v="5"/>
    <n v="3"/>
    <n v="17"/>
    <s v="03-17"/>
    <n v="1"/>
    <n v="1"/>
    <x v="0"/>
    <x v="10"/>
  </r>
  <r>
    <d v="2018-03-18T00:00:00"/>
    <n v="68"/>
    <n v="62.07"/>
    <n v="62.18"/>
    <n v="43.85"/>
    <x v="205"/>
    <s v="12/03/2018"/>
    <x v="5"/>
    <n v="3"/>
    <n v="18"/>
    <s v="03-18"/>
    <n v="0"/>
    <n v="1"/>
    <x v="0"/>
    <x v="10"/>
  </r>
  <r>
    <d v="2018-03-19T00:00:00"/>
    <n v="92"/>
    <n v="65.760000000000005"/>
    <n v="65.94"/>
    <n v="51.57"/>
    <x v="605"/>
    <s v="19/03/2018"/>
    <x v="5"/>
    <n v="3"/>
    <n v="19"/>
    <s v="03-19"/>
    <n v="0"/>
    <n v="1"/>
    <x v="0"/>
    <x v="11"/>
  </r>
  <r>
    <d v="2018-03-20T00:00:00"/>
    <n v="90"/>
    <n v="62.45"/>
    <n v="62.48"/>
    <n v="41.75"/>
    <x v="549"/>
    <s v="19/03/2018"/>
    <x v="5"/>
    <n v="3"/>
    <n v="20"/>
    <s v="03-20"/>
    <n v="0"/>
    <n v="1"/>
    <x v="0"/>
    <x v="11"/>
  </r>
  <r>
    <d v="2018-03-21T00:00:00"/>
    <n v="84"/>
    <n v="60.28"/>
    <n v="60.87"/>
    <n v="51.88"/>
    <x v="484"/>
    <s v="19/03/2018"/>
    <x v="5"/>
    <n v="3"/>
    <n v="21"/>
    <s v="03-21"/>
    <n v="0"/>
    <n v="1"/>
    <x v="0"/>
    <x v="11"/>
  </r>
  <r>
    <d v="2018-03-22T00:00:00"/>
    <n v="72"/>
    <n v="61.33"/>
    <n v="62.23"/>
    <n v="49.46"/>
    <x v="184"/>
    <s v="19/03/2018"/>
    <x v="5"/>
    <n v="3"/>
    <n v="22"/>
    <s v="03-22"/>
    <n v="0"/>
    <n v="1"/>
    <x v="0"/>
    <x v="11"/>
  </r>
  <r>
    <d v="2018-03-23T00:00:00"/>
    <n v="79"/>
    <n v="60.87"/>
    <n v="61.16"/>
    <n v="46.37"/>
    <x v="530"/>
    <s v="19/03/2018"/>
    <x v="5"/>
    <n v="3"/>
    <n v="23"/>
    <s v="03-23"/>
    <n v="0"/>
    <n v="1"/>
    <x v="0"/>
    <x v="11"/>
  </r>
  <r>
    <d v="2018-03-24T00:00:00"/>
    <n v="67"/>
    <n v="59.64"/>
    <n v="59.7"/>
    <n v="34.08"/>
    <x v="453"/>
    <s v="19/03/2018"/>
    <x v="5"/>
    <n v="3"/>
    <n v="24"/>
    <s v="03-24"/>
    <n v="0"/>
    <n v="1"/>
    <x v="0"/>
    <x v="11"/>
  </r>
  <r>
    <d v="2018-03-25T00:00:00"/>
    <n v="77"/>
    <n v="61.43"/>
    <n v="61.43"/>
    <n v="32.15"/>
    <x v="331"/>
    <s v="19/03/2018"/>
    <x v="5"/>
    <n v="3"/>
    <n v="25"/>
    <s v="03-25"/>
    <n v="0"/>
    <n v="1"/>
    <x v="0"/>
    <x v="11"/>
  </r>
  <r>
    <d v="2018-03-26T00:00:00"/>
    <n v="73"/>
    <n v="61.15"/>
    <n v="61.29"/>
    <n v="46.47"/>
    <x v="328"/>
    <s v="26/03/2018"/>
    <x v="5"/>
    <n v="3"/>
    <n v="26"/>
    <s v="03-26"/>
    <n v="0"/>
    <n v="1"/>
    <x v="0"/>
    <x v="12"/>
  </r>
  <r>
    <d v="2018-03-27T00:00:00"/>
    <n v="77"/>
    <n v="60.73"/>
    <n v="60.86"/>
    <n v="45.71"/>
    <x v="42"/>
    <s v="26/03/2018"/>
    <x v="5"/>
    <n v="3"/>
    <n v="27"/>
    <s v="03-27"/>
    <n v="0"/>
    <n v="1"/>
    <x v="0"/>
    <x v="12"/>
  </r>
  <r>
    <d v="2018-03-28T00:00:00"/>
    <n v="94"/>
    <n v="62.94"/>
    <n v="63"/>
    <n v="44.53"/>
    <x v="352"/>
    <s v="26/03/2018"/>
    <x v="5"/>
    <n v="3"/>
    <n v="28"/>
    <s v="03-28"/>
    <n v="0"/>
    <n v="1"/>
    <x v="0"/>
    <x v="12"/>
  </r>
  <r>
    <d v="2018-03-29T00:00:00"/>
    <n v="71"/>
    <n v="61.31"/>
    <n v="61.48"/>
    <n v="47.26"/>
    <x v="407"/>
    <s v="26/03/2018"/>
    <x v="5"/>
    <n v="3"/>
    <n v="29"/>
    <s v="03-29"/>
    <n v="0"/>
    <n v="1"/>
    <x v="0"/>
    <x v="12"/>
  </r>
  <r>
    <d v="2018-03-30T00:00:00"/>
    <n v="89"/>
    <n v="62.72"/>
    <n v="62.75"/>
    <n v="41.61"/>
    <x v="163"/>
    <s v="26/03/2018"/>
    <x v="5"/>
    <n v="3"/>
    <n v="30"/>
    <s v="03-30"/>
    <n v="0"/>
    <n v="1"/>
    <x v="0"/>
    <x v="12"/>
  </r>
  <r>
    <d v="2018-03-31T00:00:00"/>
    <n v="65"/>
    <n v="61.95"/>
    <n v="62.23"/>
    <n v="48.51"/>
    <x v="184"/>
    <s v="26/03/2018"/>
    <x v="5"/>
    <n v="3"/>
    <n v="31"/>
    <s v="03-31"/>
    <n v="0"/>
    <n v="1"/>
    <x v="0"/>
    <x v="12"/>
  </r>
  <r>
    <d v="2018-04-01T00:00:00"/>
    <n v="79"/>
    <n v="63.5"/>
    <n v="63.53"/>
    <n v="41.72"/>
    <x v="639"/>
    <s v="26/03/2018"/>
    <x v="5"/>
    <n v="4"/>
    <n v="1"/>
    <s v="04-01"/>
    <n v="0"/>
    <n v="1"/>
    <x v="0"/>
    <x v="12"/>
  </r>
  <r>
    <d v="2018-04-02T00:00:00"/>
    <n v="74"/>
    <n v="62.28"/>
    <n v="62.33"/>
    <n v="43.17"/>
    <x v="627"/>
    <s v="02/04/2018"/>
    <x v="5"/>
    <n v="4"/>
    <n v="2"/>
    <s v="04-02"/>
    <n v="0"/>
    <n v="1"/>
    <x v="0"/>
    <x v="13"/>
  </r>
  <r>
    <d v="2018-04-03T00:00:00"/>
    <n v="75"/>
    <n v="61.94"/>
    <n v="62.06"/>
    <n v="46.42"/>
    <x v="248"/>
    <s v="02/04/2018"/>
    <x v="5"/>
    <n v="4"/>
    <n v="3"/>
    <s v="04-03"/>
    <n v="0"/>
    <n v="1"/>
    <x v="0"/>
    <x v="13"/>
  </r>
  <r>
    <d v="2018-04-04T00:00:00"/>
    <n v="85"/>
    <n v="61.97"/>
    <n v="62.14"/>
    <n v="47.9"/>
    <x v="211"/>
    <s v="02/04/2018"/>
    <x v="5"/>
    <n v="4"/>
    <n v="4"/>
    <s v="04-04"/>
    <n v="0"/>
    <n v="1"/>
    <x v="0"/>
    <x v="13"/>
  </r>
  <r>
    <d v="2018-04-05T00:00:00"/>
    <n v="92"/>
    <n v="62.28"/>
    <n v="62.76"/>
    <n v="52.8"/>
    <x v="320"/>
    <s v="02/04/2018"/>
    <x v="5"/>
    <n v="4"/>
    <n v="5"/>
    <s v="04-05"/>
    <n v="0"/>
    <n v="1"/>
    <x v="0"/>
    <x v="13"/>
  </r>
  <r>
    <d v="2018-04-06T00:00:00"/>
    <n v="88"/>
    <n v="61.52"/>
    <n v="61.7"/>
    <n v="47.59"/>
    <x v="523"/>
    <s v="02/04/2018"/>
    <x v="5"/>
    <n v="4"/>
    <n v="6"/>
    <s v="04-06"/>
    <n v="0"/>
    <n v="1"/>
    <x v="0"/>
    <x v="13"/>
  </r>
  <r>
    <d v="2018-04-07T00:00:00"/>
    <n v="68"/>
    <n v="60.95"/>
    <n v="61.09"/>
    <n v="43.81"/>
    <x v="421"/>
    <s v="02/04/2018"/>
    <x v="5"/>
    <n v="4"/>
    <n v="7"/>
    <s v="04-07"/>
    <n v="0"/>
    <n v="1"/>
    <x v="0"/>
    <x v="13"/>
  </r>
  <r>
    <d v="2018-04-08T00:00:00"/>
    <n v="35"/>
    <n v="58.51"/>
    <n v="59.37"/>
    <n v="51.92"/>
    <x v="459"/>
    <s v="02/04/2018"/>
    <x v="5"/>
    <n v="4"/>
    <n v="8"/>
    <s v="04-08"/>
    <n v="1"/>
    <n v="1"/>
    <x v="0"/>
    <x v="13"/>
  </r>
  <r>
    <d v="2018-04-09T00:00:00"/>
    <n v="81"/>
    <n v="62.42"/>
    <n v="62.7"/>
    <n v="50.64"/>
    <x v="15"/>
    <s v="09/04/2018"/>
    <x v="5"/>
    <n v="4"/>
    <n v="9"/>
    <s v="04-09"/>
    <n v="0"/>
    <n v="1"/>
    <x v="0"/>
    <x v="14"/>
  </r>
  <r>
    <d v="2018-04-10T00:00:00"/>
    <n v="77"/>
    <n v="61.63"/>
    <n v="61.71"/>
    <n v="41.12"/>
    <x v="206"/>
    <s v="09/04/2018"/>
    <x v="5"/>
    <n v="4"/>
    <n v="10"/>
    <s v="04-10"/>
    <n v="0"/>
    <n v="1"/>
    <x v="0"/>
    <x v="14"/>
  </r>
  <r>
    <d v="2018-04-11T00:00:00"/>
    <n v="86"/>
    <n v="62.33"/>
    <n v="62.55"/>
    <n v="48.65"/>
    <x v="296"/>
    <s v="09/04/2018"/>
    <x v="5"/>
    <n v="4"/>
    <n v="11"/>
    <s v="04-11"/>
    <n v="0"/>
    <n v="1"/>
    <x v="0"/>
    <x v="14"/>
  </r>
  <r>
    <d v="2018-04-12T00:00:00"/>
    <n v="94"/>
    <n v="62.21"/>
    <n v="62.24"/>
    <n v="39.28"/>
    <x v="330"/>
    <s v="09/04/2018"/>
    <x v="5"/>
    <n v="4"/>
    <n v="12"/>
    <s v="04-12"/>
    <n v="0"/>
    <n v="1"/>
    <x v="0"/>
    <x v="14"/>
  </r>
  <r>
    <d v="2018-04-13T00:00:00"/>
    <n v="91"/>
    <n v="62.73"/>
    <n v="62.88"/>
    <n v="48.38"/>
    <x v="319"/>
    <s v="09/04/2018"/>
    <x v="5"/>
    <n v="4"/>
    <n v="13"/>
    <s v="04-13"/>
    <n v="0"/>
    <n v="1"/>
    <x v="0"/>
    <x v="14"/>
  </r>
  <r>
    <d v="2018-04-14T00:00:00"/>
    <n v="64"/>
    <n v="61.24"/>
    <n v="61.38"/>
    <n v="44.2"/>
    <x v="69"/>
    <s v="09/04/2018"/>
    <x v="5"/>
    <n v="4"/>
    <n v="14"/>
    <s v="04-14"/>
    <n v="0"/>
    <n v="1"/>
    <x v="0"/>
    <x v="14"/>
  </r>
  <r>
    <d v="2018-04-15T00:00:00"/>
    <n v="87"/>
    <n v="63.93"/>
    <n v="63.94"/>
    <n v="38.869999999999997"/>
    <x v="492"/>
    <s v="09/04/2018"/>
    <x v="5"/>
    <n v="4"/>
    <n v="15"/>
    <s v="04-15"/>
    <n v="0"/>
    <n v="1"/>
    <x v="0"/>
    <x v="14"/>
  </r>
  <r>
    <d v="2018-04-16T00:00:00"/>
    <n v="81"/>
    <n v="62.43"/>
    <n v="62.65"/>
    <n v="43.69"/>
    <x v="118"/>
    <s v="16/04/2018"/>
    <x v="5"/>
    <n v="4"/>
    <n v="16"/>
    <s v="04-16"/>
    <n v="0"/>
    <n v="1"/>
    <x v="0"/>
    <x v="15"/>
  </r>
  <r>
    <d v="2018-04-17T00:00:00"/>
    <n v="74"/>
    <n v="61.39"/>
    <n v="61.42"/>
    <n v="39.090000000000003"/>
    <x v="17"/>
    <s v="16/04/2018"/>
    <x v="5"/>
    <n v="4"/>
    <n v="17"/>
    <s v="04-17"/>
    <n v="0"/>
    <n v="1"/>
    <x v="0"/>
    <x v="15"/>
  </r>
  <r>
    <d v="2018-04-18T00:00:00"/>
    <n v="88"/>
    <n v="62.22"/>
    <n v="62.33"/>
    <n v="41.17"/>
    <x v="627"/>
    <s v="16/04/2018"/>
    <x v="5"/>
    <n v="4"/>
    <n v="18"/>
    <s v="04-18"/>
    <n v="0"/>
    <n v="1"/>
    <x v="0"/>
    <x v="15"/>
  </r>
  <r>
    <d v="2018-04-19T00:00:00"/>
    <n v="82"/>
    <n v="61.68"/>
    <n v="61.78"/>
    <n v="44.44"/>
    <x v="389"/>
    <s v="16/04/2018"/>
    <x v="5"/>
    <n v="4"/>
    <n v="19"/>
    <s v="04-19"/>
    <n v="0"/>
    <n v="1"/>
    <x v="0"/>
    <x v="15"/>
  </r>
  <r>
    <d v="2018-04-20T00:00:00"/>
    <n v="81"/>
    <n v="61.67"/>
    <n v="61.71"/>
    <n v="41.42"/>
    <x v="206"/>
    <s v="16/04/2018"/>
    <x v="5"/>
    <n v="4"/>
    <n v="20"/>
    <s v="04-20"/>
    <n v="0"/>
    <n v="1"/>
    <x v="0"/>
    <x v="15"/>
  </r>
  <r>
    <d v="2018-04-21T00:00:00"/>
    <n v="66"/>
    <n v="61.33"/>
    <n v="61.53"/>
    <n v="41.8"/>
    <x v="200"/>
    <s v="16/04/2018"/>
    <x v="5"/>
    <n v="4"/>
    <n v="21"/>
    <s v="04-21"/>
    <n v="0"/>
    <n v="1"/>
    <x v="0"/>
    <x v="15"/>
  </r>
  <r>
    <d v="2018-04-22T00:00:00"/>
    <n v="83"/>
    <n v="62.04"/>
    <n v="62.1"/>
    <n v="43.83"/>
    <x v="563"/>
    <s v="16/04/2018"/>
    <x v="5"/>
    <n v="4"/>
    <n v="22"/>
    <s v="04-22"/>
    <n v="0"/>
    <n v="1"/>
    <x v="0"/>
    <x v="15"/>
  </r>
  <r>
    <d v="2018-04-23T00:00:00"/>
    <n v="89"/>
    <n v="62.79"/>
    <n v="62.87"/>
    <n v="45.09"/>
    <x v="548"/>
    <s v="23/04/2018"/>
    <x v="5"/>
    <n v="4"/>
    <n v="23"/>
    <s v="04-23"/>
    <n v="0"/>
    <n v="1"/>
    <x v="0"/>
    <x v="16"/>
  </r>
  <r>
    <d v="2018-04-24T00:00:00"/>
    <n v="77"/>
    <n v="61.75"/>
    <n v="61.9"/>
    <n v="47.26"/>
    <x v="104"/>
    <s v="23/04/2018"/>
    <x v="5"/>
    <n v="4"/>
    <n v="24"/>
    <s v="04-24"/>
    <n v="0"/>
    <n v="1"/>
    <x v="0"/>
    <x v="16"/>
  </r>
  <r>
    <d v="2018-04-25T00:00:00"/>
    <n v="83"/>
    <n v="62.24"/>
    <n v="62.52"/>
    <n v="50.39"/>
    <x v="312"/>
    <s v="23/04/2018"/>
    <x v="5"/>
    <n v="4"/>
    <n v="25"/>
    <s v="04-25"/>
    <n v="0"/>
    <n v="1"/>
    <x v="0"/>
    <x v="16"/>
  </r>
  <r>
    <d v="2018-04-26T00:00:00"/>
    <n v="75"/>
    <n v="61.02"/>
    <n v="61.07"/>
    <n v="41.89"/>
    <x v="313"/>
    <s v="23/04/2018"/>
    <x v="5"/>
    <n v="4"/>
    <n v="26"/>
    <s v="04-26"/>
    <n v="0"/>
    <n v="1"/>
    <x v="0"/>
    <x v="16"/>
  </r>
  <r>
    <d v="2018-04-27T00:00:00"/>
    <n v="91"/>
    <n v="61.84"/>
    <n v="61.87"/>
    <n v="40.229999999999997"/>
    <x v="195"/>
    <s v="23/04/2018"/>
    <x v="5"/>
    <n v="4"/>
    <n v="27"/>
    <s v="04-27"/>
    <n v="0"/>
    <n v="1"/>
    <x v="0"/>
    <x v="16"/>
  </r>
  <r>
    <d v="2018-04-28T00:00:00"/>
    <n v="74"/>
    <n v="61.5"/>
    <n v="61.84"/>
    <n v="50.52"/>
    <x v="82"/>
    <s v="23/04/2018"/>
    <x v="5"/>
    <n v="4"/>
    <n v="28"/>
    <s v="04-28"/>
    <n v="0"/>
    <n v="1"/>
    <x v="0"/>
    <x v="16"/>
  </r>
  <r>
    <d v="2018-04-29T00:00:00"/>
    <n v="73"/>
    <n v="61.01"/>
    <n v="61.02"/>
    <n v="35.659999999999997"/>
    <x v="71"/>
    <s v="23/04/2018"/>
    <x v="5"/>
    <n v="4"/>
    <n v="29"/>
    <s v="04-29"/>
    <n v="0"/>
    <n v="1"/>
    <x v="0"/>
    <x v="16"/>
  </r>
  <r>
    <d v="2018-04-30T00:00:00"/>
    <n v="88"/>
    <n v="61.6"/>
    <n v="61.61"/>
    <n v="34.840000000000003"/>
    <x v="158"/>
    <s v="30/04/2018"/>
    <x v="5"/>
    <n v="4"/>
    <n v="30"/>
    <s v="04-30"/>
    <n v="0"/>
    <n v="1"/>
    <x v="0"/>
    <x v="17"/>
  </r>
  <r>
    <d v="2018-05-01T00:00:00"/>
    <n v="57"/>
    <n v="60.85"/>
    <n v="61.11"/>
    <n v="48.07"/>
    <x v="171"/>
    <s v="30/04/2018"/>
    <x v="5"/>
    <n v="5"/>
    <n v="1"/>
    <s v="05-01"/>
    <n v="1"/>
    <n v="1"/>
    <x v="1"/>
    <x v="17"/>
  </r>
  <r>
    <d v="2018-05-02T00:00:00"/>
    <n v="94"/>
    <n v="65.09"/>
    <n v="65.489999999999995"/>
    <n v="54.84"/>
    <x v="640"/>
    <s v="30/04/2018"/>
    <x v="5"/>
    <n v="5"/>
    <n v="2"/>
    <s v="05-02"/>
    <n v="0"/>
    <n v="1"/>
    <x v="1"/>
    <x v="17"/>
  </r>
  <r>
    <d v="2018-05-03T00:00:00"/>
    <n v="82"/>
    <n v="62.95"/>
    <n v="63.19"/>
    <n v="49.12"/>
    <x v="358"/>
    <s v="30/04/2018"/>
    <x v="5"/>
    <n v="5"/>
    <n v="3"/>
    <s v="05-03"/>
    <n v="0"/>
    <n v="1"/>
    <x v="1"/>
    <x v="17"/>
  </r>
  <r>
    <d v="2018-05-04T00:00:00"/>
    <n v="88"/>
    <n v="61.8"/>
    <n v="61.87"/>
    <n v="44.04"/>
    <x v="195"/>
    <s v="30/04/2018"/>
    <x v="5"/>
    <n v="5"/>
    <n v="4"/>
    <s v="05-04"/>
    <n v="0"/>
    <n v="1"/>
    <x v="1"/>
    <x v="17"/>
  </r>
  <r>
    <d v="2018-05-05T00:00:00"/>
    <n v="80"/>
    <n v="62.54"/>
    <n v="62.73"/>
    <n v="48.69"/>
    <x v="373"/>
    <s v="30/04/2018"/>
    <x v="5"/>
    <n v="5"/>
    <n v="5"/>
    <s v="05-05"/>
    <n v="0"/>
    <n v="1"/>
    <x v="1"/>
    <x v="17"/>
  </r>
  <r>
    <d v="2018-05-06T00:00:00"/>
    <n v="78"/>
    <n v="61.53"/>
    <n v="61.55"/>
    <n v="37.68"/>
    <x v="533"/>
    <s v="30/04/2018"/>
    <x v="5"/>
    <n v="5"/>
    <n v="6"/>
    <s v="05-06"/>
    <n v="0"/>
    <n v="1"/>
    <x v="1"/>
    <x v="17"/>
  </r>
  <r>
    <d v="2018-05-07T00:00:00"/>
    <n v="77"/>
    <n v="63.32"/>
    <n v="63.52"/>
    <n v="50.12"/>
    <x v="333"/>
    <s v="07/05/2018"/>
    <x v="5"/>
    <n v="5"/>
    <n v="7"/>
    <s v="05-07"/>
    <n v="0"/>
    <n v="1"/>
    <x v="1"/>
    <x v="18"/>
  </r>
  <r>
    <d v="2018-05-08T00:00:00"/>
    <n v="47"/>
    <n v="60.39"/>
    <n v="60.54"/>
    <n v="45.95"/>
    <x v="100"/>
    <s v="07/05/2018"/>
    <x v="5"/>
    <n v="5"/>
    <n v="8"/>
    <s v="05-08"/>
    <n v="1"/>
    <n v="1"/>
    <x v="1"/>
    <x v="18"/>
  </r>
  <r>
    <d v="2018-05-09T00:00:00"/>
    <n v="85"/>
    <n v="62.49"/>
    <n v="62.76"/>
    <n v="50.36"/>
    <x v="320"/>
    <s v="07/05/2018"/>
    <x v="5"/>
    <n v="5"/>
    <n v="9"/>
    <s v="05-09"/>
    <n v="0"/>
    <n v="1"/>
    <x v="1"/>
    <x v="18"/>
  </r>
  <r>
    <d v="2018-05-10T00:00:00"/>
    <n v="77"/>
    <n v="61.58"/>
    <n v="62.13"/>
    <n v="51.43"/>
    <x v="41"/>
    <s v="07/05/2018"/>
    <x v="5"/>
    <n v="5"/>
    <n v="10"/>
    <s v="05-10"/>
    <n v="0"/>
    <n v="1"/>
    <x v="1"/>
    <x v="18"/>
  </r>
  <r>
    <d v="2018-05-11T00:00:00"/>
    <n v="75"/>
    <n v="61.87"/>
    <n v="62.11"/>
    <n v="49.31"/>
    <x v="532"/>
    <s v="07/05/2018"/>
    <x v="5"/>
    <n v="5"/>
    <n v="11"/>
    <s v="05-11"/>
    <n v="0"/>
    <n v="1"/>
    <x v="1"/>
    <x v="18"/>
  </r>
  <r>
    <d v="2018-05-12T00:00:00"/>
    <n v="73"/>
    <n v="62.06"/>
    <n v="62.08"/>
    <n v="38.409999999999997"/>
    <x v="228"/>
    <s v="07/05/2018"/>
    <x v="5"/>
    <n v="5"/>
    <n v="12"/>
    <s v="05-12"/>
    <n v="0"/>
    <n v="1"/>
    <x v="1"/>
    <x v="18"/>
  </r>
  <r>
    <d v="2018-05-13T00:00:00"/>
    <n v="75"/>
    <n v="61.97"/>
    <n v="62.18"/>
    <n v="48.76"/>
    <x v="205"/>
    <s v="07/05/2018"/>
    <x v="5"/>
    <n v="5"/>
    <n v="13"/>
    <s v="05-13"/>
    <n v="0"/>
    <n v="1"/>
    <x v="1"/>
    <x v="18"/>
  </r>
  <r>
    <d v="2018-05-14T00:00:00"/>
    <n v="56"/>
    <n v="61.33"/>
    <n v="61.74"/>
    <n v="50.88"/>
    <x v="87"/>
    <s v="14/05/2018"/>
    <x v="5"/>
    <n v="5"/>
    <n v="14"/>
    <s v="05-14"/>
    <n v="1"/>
    <n v="1"/>
    <x v="1"/>
    <x v="19"/>
  </r>
  <r>
    <d v="2018-05-15T00:00:00"/>
    <n v="65"/>
    <n v="61.6"/>
    <n v="61.68"/>
    <n v="44.1"/>
    <x v="143"/>
    <s v="14/05/2018"/>
    <x v="5"/>
    <n v="5"/>
    <n v="15"/>
    <s v="05-15"/>
    <n v="0"/>
    <n v="1"/>
    <x v="1"/>
    <x v="19"/>
  </r>
  <r>
    <d v="2018-05-16T00:00:00"/>
    <n v="85"/>
    <n v="61.73"/>
    <n v="61.89"/>
    <n v="47.36"/>
    <x v="92"/>
    <s v="14/05/2018"/>
    <x v="5"/>
    <n v="5"/>
    <n v="16"/>
    <s v="05-16"/>
    <n v="0"/>
    <n v="1"/>
    <x v="1"/>
    <x v="19"/>
  </r>
  <r>
    <d v="2018-05-17T00:00:00"/>
    <n v="73"/>
    <n v="61.3"/>
    <n v="61.52"/>
    <n v="47.81"/>
    <x v="315"/>
    <s v="14/05/2018"/>
    <x v="5"/>
    <n v="5"/>
    <n v="17"/>
    <s v="05-17"/>
    <n v="0"/>
    <n v="1"/>
    <x v="1"/>
    <x v="19"/>
  </r>
  <r>
    <d v="2018-05-18T00:00:00"/>
    <n v="95"/>
    <n v="62.41"/>
    <n v="62.45"/>
    <n v="42.72"/>
    <x v="491"/>
    <s v="14/05/2018"/>
    <x v="5"/>
    <n v="5"/>
    <n v="18"/>
    <s v="05-18"/>
    <n v="0"/>
    <n v="1"/>
    <x v="1"/>
    <x v="19"/>
  </r>
  <r>
    <d v="2018-05-19T00:00:00"/>
    <n v="77"/>
    <n v="61.82"/>
    <n v="62.17"/>
    <n v="46.32"/>
    <x v="306"/>
    <s v="14/05/2018"/>
    <x v="5"/>
    <n v="5"/>
    <n v="19"/>
    <s v="05-19"/>
    <n v="0"/>
    <n v="1"/>
    <x v="1"/>
    <x v="19"/>
  </r>
  <r>
    <d v="2018-05-20T00:00:00"/>
    <n v="74"/>
    <n v="61.61"/>
    <n v="61.62"/>
    <n v="35.24"/>
    <x v="93"/>
    <s v="14/05/2018"/>
    <x v="5"/>
    <n v="5"/>
    <n v="20"/>
    <s v="05-20"/>
    <n v="0"/>
    <n v="1"/>
    <x v="1"/>
    <x v="19"/>
  </r>
  <r>
    <d v="2018-05-21T00:00:00"/>
    <n v="81"/>
    <n v="62.26"/>
    <n v="62.38"/>
    <n v="46.35"/>
    <x v="139"/>
    <s v="21/05/2018"/>
    <x v="5"/>
    <n v="5"/>
    <n v="21"/>
    <s v="05-21"/>
    <n v="0"/>
    <n v="1"/>
    <x v="1"/>
    <x v="20"/>
  </r>
  <r>
    <d v="2018-05-22T00:00:00"/>
    <n v="71"/>
    <n v="61.62"/>
    <n v="61.7"/>
    <n v="44.53"/>
    <x v="523"/>
    <s v="21/05/2018"/>
    <x v="5"/>
    <n v="5"/>
    <n v="22"/>
    <s v="05-22"/>
    <n v="0"/>
    <n v="1"/>
    <x v="1"/>
    <x v="20"/>
  </r>
  <r>
    <d v="2018-05-23T00:00:00"/>
    <n v="82"/>
    <n v="62.15"/>
    <n v="62.29"/>
    <n v="46.54"/>
    <x v="45"/>
    <s v="21/05/2018"/>
    <x v="5"/>
    <n v="5"/>
    <n v="23"/>
    <s v="05-23"/>
    <n v="0"/>
    <n v="1"/>
    <x v="1"/>
    <x v="20"/>
  </r>
  <r>
    <d v="2018-05-24T00:00:00"/>
    <n v="89"/>
    <n v="62.52"/>
    <n v="62.7"/>
    <n v="48.79"/>
    <x v="15"/>
    <s v="21/05/2018"/>
    <x v="5"/>
    <n v="5"/>
    <n v="24"/>
    <s v="05-24"/>
    <n v="0"/>
    <n v="1"/>
    <x v="1"/>
    <x v="20"/>
  </r>
  <r>
    <d v="2018-05-25T00:00:00"/>
    <n v="94"/>
    <n v="62.33"/>
    <n v="62.42"/>
    <n v="45.51"/>
    <x v="16"/>
    <s v="21/05/2018"/>
    <x v="5"/>
    <n v="5"/>
    <n v="25"/>
    <s v="05-25"/>
    <n v="0"/>
    <n v="1"/>
    <x v="1"/>
    <x v="20"/>
  </r>
  <r>
    <d v="2018-05-26T00:00:00"/>
    <n v="71"/>
    <n v="61.36"/>
    <n v="61.86"/>
    <n v="52.26"/>
    <x v="213"/>
    <s v="21/05/2018"/>
    <x v="5"/>
    <n v="5"/>
    <n v="26"/>
    <s v="05-26"/>
    <n v="0"/>
    <n v="1"/>
    <x v="1"/>
    <x v="20"/>
  </r>
  <r>
    <d v="2018-05-27T00:00:00"/>
    <n v="75"/>
    <n v="61.7"/>
    <n v="61.72"/>
    <n v="38.25"/>
    <x v="252"/>
    <s v="21/05/2018"/>
    <x v="5"/>
    <n v="5"/>
    <n v="27"/>
    <s v="05-27"/>
    <n v="0"/>
    <n v="1"/>
    <x v="1"/>
    <x v="20"/>
  </r>
  <r>
    <d v="2018-05-28T00:00:00"/>
    <n v="100"/>
    <n v="62.5"/>
    <n v="62.6"/>
    <n v="46.34"/>
    <x v="318"/>
    <s v="28/05/2018"/>
    <x v="5"/>
    <n v="5"/>
    <n v="28"/>
    <s v="05-28"/>
    <n v="0"/>
    <n v="1"/>
    <x v="1"/>
    <x v="21"/>
  </r>
  <r>
    <d v="2018-05-29T00:00:00"/>
    <n v="75"/>
    <n v="61.99"/>
    <n v="62.16"/>
    <n v="48.11"/>
    <x v="321"/>
    <s v="28/05/2018"/>
    <x v="5"/>
    <n v="5"/>
    <n v="29"/>
    <s v="05-29"/>
    <n v="0"/>
    <n v="1"/>
    <x v="1"/>
    <x v="21"/>
  </r>
  <r>
    <d v="2018-05-30T00:00:00"/>
    <n v="90"/>
    <n v="61.99"/>
    <n v="62.16"/>
    <n v="40.020000000000003"/>
    <x v="321"/>
    <s v="28/05/2018"/>
    <x v="5"/>
    <n v="5"/>
    <n v="30"/>
    <s v="05-30"/>
    <n v="0"/>
    <n v="1"/>
    <x v="1"/>
    <x v="21"/>
  </r>
  <r>
    <d v="2018-05-31T00:00:00"/>
    <n v="78"/>
    <n v="61.23"/>
    <n v="61.44"/>
    <n v="45.45"/>
    <x v="416"/>
    <s v="28/05/2018"/>
    <x v="5"/>
    <n v="5"/>
    <n v="31"/>
    <s v="05-31"/>
    <n v="0"/>
    <n v="1"/>
    <x v="1"/>
    <x v="21"/>
  </r>
  <r>
    <d v="2018-06-01T00:00:00"/>
    <m/>
    <m/>
    <m/>
    <m/>
    <x v="89"/>
    <s v="28/05/2018"/>
    <x v="5"/>
    <n v="6"/>
    <n v="1"/>
    <s v="06-01"/>
    <s v="Null"/>
    <s v="Null"/>
    <x v="1"/>
    <x v="21"/>
  </r>
  <r>
    <d v="2018-06-02T00:00:00"/>
    <n v="76"/>
    <n v="61.71"/>
    <n v="61.79"/>
    <n v="35.520000000000003"/>
    <x v="50"/>
    <s v="28/05/2018"/>
    <x v="5"/>
    <n v="6"/>
    <n v="2"/>
    <s v="06-02"/>
    <n v="0"/>
    <n v="1"/>
    <x v="1"/>
    <x v="21"/>
  </r>
  <r>
    <d v="2018-06-03T00:00:00"/>
    <n v="84"/>
    <n v="61.6"/>
    <n v="61.71"/>
    <n v="41.79"/>
    <x v="206"/>
    <s v="28/05/2018"/>
    <x v="5"/>
    <n v="6"/>
    <n v="3"/>
    <s v="06-03"/>
    <n v="0"/>
    <n v="1"/>
    <x v="1"/>
    <x v="21"/>
  </r>
  <r>
    <d v="2018-06-04T00:00:00"/>
    <n v="76"/>
    <n v="62.16"/>
    <n v="62.49"/>
    <n v="51.14"/>
    <x v="298"/>
    <s v="04/06/2018"/>
    <x v="5"/>
    <n v="6"/>
    <n v="4"/>
    <s v="06-04"/>
    <n v="0"/>
    <n v="1"/>
    <x v="1"/>
    <x v="22"/>
  </r>
  <r>
    <d v="2018-06-05T00:00:00"/>
    <n v="97"/>
    <n v="62.63"/>
    <n v="62.66"/>
    <n v="41.94"/>
    <x v="119"/>
    <s v="04/06/2018"/>
    <x v="5"/>
    <n v="6"/>
    <n v="5"/>
    <s v="06-05"/>
    <n v="0"/>
    <n v="1"/>
    <x v="1"/>
    <x v="22"/>
  </r>
  <r>
    <d v="2018-06-06T00:00:00"/>
    <n v="85"/>
    <n v="62.83"/>
    <n v="62.91"/>
    <n v="40.01"/>
    <x v="383"/>
    <s v="04/06/2018"/>
    <x v="5"/>
    <n v="6"/>
    <n v="6"/>
    <s v="06-06"/>
    <n v="0"/>
    <n v="1"/>
    <x v="1"/>
    <x v="22"/>
  </r>
  <r>
    <d v="2018-06-07T00:00:00"/>
    <n v="95"/>
    <n v="65.650000000000006"/>
    <n v="65.680000000000007"/>
    <n v="43.85"/>
    <x v="543"/>
    <s v="04/06/2018"/>
    <x v="5"/>
    <n v="6"/>
    <n v="7"/>
    <s v="06-07"/>
    <n v="0"/>
    <n v="1"/>
    <x v="1"/>
    <x v="22"/>
  </r>
  <r>
    <d v="2018-06-08T00:00:00"/>
    <n v="73"/>
    <n v="64.430000000000007"/>
    <n v="65.06"/>
    <n v="49.12"/>
    <x v="641"/>
    <s v="04/06/2018"/>
    <x v="5"/>
    <n v="6"/>
    <n v="8"/>
    <s v="06-08"/>
    <n v="0"/>
    <n v="1"/>
    <x v="1"/>
    <x v="22"/>
  </r>
  <r>
    <d v="2018-06-09T00:00:00"/>
    <n v="89"/>
    <n v="62.39"/>
    <n v="62.4"/>
    <n v="35.6"/>
    <x v="157"/>
    <s v="04/06/2018"/>
    <x v="5"/>
    <n v="6"/>
    <n v="9"/>
    <s v="06-09"/>
    <n v="0"/>
    <n v="1"/>
    <x v="1"/>
    <x v="22"/>
  </r>
  <r>
    <d v="2018-06-10T00:00:00"/>
    <n v="83"/>
    <n v="62.57"/>
    <n v="62.58"/>
    <n v="34.89"/>
    <x v="326"/>
    <s v="04/06/2018"/>
    <x v="5"/>
    <n v="6"/>
    <n v="10"/>
    <s v="06-10"/>
    <n v="0"/>
    <n v="1"/>
    <x v="1"/>
    <x v="22"/>
  </r>
  <r>
    <d v="2018-06-11T00:00:00"/>
    <n v="84"/>
    <n v="62.56"/>
    <n v="63.23"/>
    <n v="51.34"/>
    <x v="148"/>
    <s v="11/06/2018"/>
    <x v="5"/>
    <n v="6"/>
    <n v="11"/>
    <s v="06-11"/>
    <n v="0"/>
    <n v="1"/>
    <x v="1"/>
    <x v="23"/>
  </r>
  <r>
    <d v="2018-06-12T00:00:00"/>
    <n v="79"/>
    <n v="61.81"/>
    <n v="61.93"/>
    <n v="46.34"/>
    <x v="183"/>
    <s v="11/06/2018"/>
    <x v="5"/>
    <n v="6"/>
    <n v="12"/>
    <s v="06-12"/>
    <n v="0"/>
    <n v="1"/>
    <x v="1"/>
    <x v="23"/>
  </r>
  <r>
    <d v="2018-06-13T00:00:00"/>
    <n v="79"/>
    <n v="62.78"/>
    <n v="62.92"/>
    <n v="47.49"/>
    <x v="372"/>
    <s v="11/06/2018"/>
    <x v="5"/>
    <n v="6"/>
    <n v="13"/>
    <s v="06-13"/>
    <n v="0"/>
    <n v="1"/>
    <x v="1"/>
    <x v="23"/>
  </r>
  <r>
    <d v="2018-06-14T00:00:00"/>
    <n v="90"/>
    <n v="63.19"/>
    <n v="63.33"/>
    <n v="48.37"/>
    <x v="486"/>
    <s v="11/06/2018"/>
    <x v="5"/>
    <n v="6"/>
    <n v="14"/>
    <s v="06-14"/>
    <n v="0"/>
    <n v="1"/>
    <x v="1"/>
    <x v="23"/>
  </r>
  <r>
    <d v="2018-06-15T00:00:00"/>
    <n v="99"/>
    <n v="62.96"/>
    <n v="63"/>
    <n v="43.43"/>
    <x v="352"/>
    <s v="11/06/2018"/>
    <x v="5"/>
    <n v="6"/>
    <n v="15"/>
    <s v="06-15"/>
    <n v="0"/>
    <n v="1"/>
    <x v="1"/>
    <x v="23"/>
  </r>
  <r>
    <d v="2018-06-16T00:00:00"/>
    <n v="89"/>
    <n v="63.34"/>
    <n v="63.37"/>
    <n v="36.24"/>
    <x v="642"/>
    <s v="11/06/2018"/>
    <x v="5"/>
    <n v="6"/>
    <n v="16"/>
    <s v="06-16"/>
    <n v="0"/>
    <n v="1"/>
    <x v="1"/>
    <x v="23"/>
  </r>
  <r>
    <d v="2018-06-17T00:00:00"/>
    <n v="81"/>
    <n v="62.28"/>
    <n v="62.31"/>
    <n v="41.08"/>
    <x v="147"/>
    <s v="11/06/2018"/>
    <x v="5"/>
    <n v="6"/>
    <n v="17"/>
    <s v="06-17"/>
    <n v="0"/>
    <n v="1"/>
    <x v="1"/>
    <x v="23"/>
  </r>
  <r>
    <d v="2018-06-18T00:00:00"/>
    <n v="96"/>
    <n v="63.25"/>
    <n v="63.38"/>
    <n v="48.07"/>
    <x v="454"/>
    <s v="18/06/2018"/>
    <x v="5"/>
    <n v="6"/>
    <n v="18"/>
    <s v="06-18"/>
    <n v="0"/>
    <n v="1"/>
    <x v="1"/>
    <x v="24"/>
  </r>
  <r>
    <d v="2018-06-19T00:00:00"/>
    <n v="85"/>
    <n v="61.72"/>
    <n v="61.77"/>
    <n v="41.98"/>
    <x v="181"/>
    <s v="18/06/2018"/>
    <x v="5"/>
    <n v="6"/>
    <n v="19"/>
    <s v="06-19"/>
    <n v="0"/>
    <n v="1"/>
    <x v="1"/>
    <x v="24"/>
  </r>
  <r>
    <d v="2018-06-20T00:00:00"/>
    <n v="88"/>
    <n v="61.78"/>
    <n v="61.84"/>
    <n v="43.53"/>
    <x v="82"/>
    <s v="18/06/2018"/>
    <x v="5"/>
    <n v="6"/>
    <n v="20"/>
    <s v="06-20"/>
    <n v="0"/>
    <n v="1"/>
    <x v="1"/>
    <x v="24"/>
  </r>
  <r>
    <d v="2018-06-21T00:00:00"/>
    <n v="89"/>
    <n v="62.68"/>
    <n v="62.83"/>
    <n v="48.16"/>
    <x v="243"/>
    <s v="18/06/2018"/>
    <x v="5"/>
    <n v="6"/>
    <n v="21"/>
    <s v="06-21"/>
    <n v="0"/>
    <n v="1"/>
    <x v="1"/>
    <x v="24"/>
  </r>
  <r>
    <d v="2018-06-22T00:00:00"/>
    <n v="103"/>
    <n v="63.04"/>
    <n v="63.08"/>
    <n v="41.52"/>
    <x v="478"/>
    <s v="18/06/2018"/>
    <x v="5"/>
    <n v="6"/>
    <n v="22"/>
    <s v="06-22"/>
    <n v="0"/>
    <n v="1"/>
    <x v="1"/>
    <x v="24"/>
  </r>
  <r>
    <d v="2018-06-23T00:00:00"/>
    <n v="86"/>
    <n v="61.9"/>
    <n v="61.98"/>
    <n v="44.49"/>
    <x v="131"/>
    <s v="18/06/2018"/>
    <x v="5"/>
    <n v="6"/>
    <n v="23"/>
    <s v="06-23"/>
    <n v="0"/>
    <n v="1"/>
    <x v="1"/>
    <x v="24"/>
  </r>
  <r>
    <d v="2018-06-24T00:00:00"/>
    <n v="100"/>
    <n v="62.66"/>
    <n v="62.66"/>
    <n v="31.95"/>
    <x v="119"/>
    <s v="18/06/2018"/>
    <x v="5"/>
    <n v="6"/>
    <n v="24"/>
    <s v="06-24"/>
    <n v="0"/>
    <n v="1"/>
    <x v="1"/>
    <x v="24"/>
  </r>
  <r>
    <d v="2018-06-25T00:00:00"/>
    <n v="92"/>
    <n v="62.92"/>
    <n v="63.14"/>
    <n v="42.64"/>
    <x v="387"/>
    <s v="25/06/2018"/>
    <x v="5"/>
    <n v="6"/>
    <n v="25"/>
    <s v="06-25"/>
    <n v="0"/>
    <n v="1"/>
    <x v="1"/>
    <x v="25"/>
  </r>
  <r>
    <d v="2018-06-26T00:00:00"/>
    <n v="93"/>
    <n v="62.53"/>
    <n v="62.67"/>
    <n v="45.79"/>
    <x v="371"/>
    <s v="25/06/2018"/>
    <x v="5"/>
    <n v="6"/>
    <n v="26"/>
    <s v="06-26"/>
    <n v="0"/>
    <n v="1"/>
    <x v="1"/>
    <x v="25"/>
  </r>
  <r>
    <d v="2018-06-27T00:00:00"/>
    <n v="84"/>
    <n v="61.17"/>
    <n v="61.28"/>
    <n v="42.77"/>
    <x v="291"/>
    <s v="25/06/2018"/>
    <x v="5"/>
    <n v="6"/>
    <n v="27"/>
    <s v="06-27"/>
    <n v="0"/>
    <n v="1"/>
    <x v="1"/>
    <x v="25"/>
  </r>
  <r>
    <d v="2018-06-28T00:00:00"/>
    <n v="98"/>
    <n v="62.41"/>
    <n v="62.5"/>
    <n v="45.38"/>
    <x v="587"/>
    <s v="25/06/2018"/>
    <x v="5"/>
    <n v="6"/>
    <n v="28"/>
    <s v="06-28"/>
    <n v="0"/>
    <n v="1"/>
    <x v="1"/>
    <x v="25"/>
  </r>
  <r>
    <d v="2018-06-29T00:00:00"/>
    <n v="102"/>
    <n v="62.47"/>
    <n v="62.56"/>
    <n v="44.74"/>
    <x v="327"/>
    <s v="25/06/2018"/>
    <x v="5"/>
    <n v="6"/>
    <n v="29"/>
    <s v="06-29"/>
    <n v="0"/>
    <n v="1"/>
    <x v="1"/>
    <x v="25"/>
  </r>
  <r>
    <d v="2018-06-30T00:00:00"/>
    <n v="87"/>
    <n v="62.99"/>
    <n v="63.05"/>
    <n v="44.45"/>
    <x v="391"/>
    <s v="25/06/2018"/>
    <x v="5"/>
    <n v="6"/>
    <n v="30"/>
    <s v="06-30"/>
    <n v="0"/>
    <n v="1"/>
    <x v="1"/>
    <x v="25"/>
  </r>
  <r>
    <d v="2018-07-01T00:00:00"/>
    <n v="96"/>
    <n v="62.81"/>
    <n v="62.95"/>
    <n v="45.48"/>
    <x v="367"/>
    <s v="25/06/2018"/>
    <x v="5"/>
    <n v="7"/>
    <n v="1"/>
    <s v="07-01"/>
    <n v="0"/>
    <n v="1"/>
    <x v="1"/>
    <x v="25"/>
  </r>
  <r>
    <d v="2018-07-02T00:00:00"/>
    <n v="94"/>
    <n v="63.18"/>
    <n v="63.43"/>
    <n v="50.81"/>
    <x v="580"/>
    <s v="02/07/2018"/>
    <x v="5"/>
    <n v="7"/>
    <n v="2"/>
    <s v="07-02"/>
    <n v="0"/>
    <n v="1"/>
    <x v="1"/>
    <x v="26"/>
  </r>
  <r>
    <d v="2018-07-03T00:00:00"/>
    <n v="97"/>
    <n v="64.510000000000005"/>
    <n v="64.790000000000006"/>
    <n v="52.62"/>
    <x v="643"/>
    <s v="02/07/2018"/>
    <x v="5"/>
    <n v="7"/>
    <n v="3"/>
    <s v="07-03"/>
    <n v="0"/>
    <n v="1"/>
    <x v="1"/>
    <x v="26"/>
  </r>
  <r>
    <d v="2018-07-04T00:00:00"/>
    <n v="89"/>
    <n v="62.03"/>
    <n v="62.72"/>
    <n v="54.4"/>
    <x v="316"/>
    <s v="02/07/2018"/>
    <x v="5"/>
    <n v="7"/>
    <n v="4"/>
    <s v="07-04"/>
    <n v="0"/>
    <n v="1"/>
    <x v="1"/>
    <x v="26"/>
  </r>
  <r>
    <d v="2018-07-05T00:00:00"/>
    <n v="102"/>
    <n v="62.93"/>
    <n v="63.83"/>
    <n v="56.56"/>
    <x v="339"/>
    <s v="02/07/2018"/>
    <x v="5"/>
    <n v="7"/>
    <n v="5"/>
    <s v="07-05"/>
    <n v="0"/>
    <n v="1"/>
    <x v="1"/>
    <x v="26"/>
  </r>
  <r>
    <d v="2018-07-06T00:00:00"/>
    <n v="95"/>
    <n v="62.34"/>
    <n v="62.97"/>
    <n v="54.28"/>
    <x v="496"/>
    <s v="02/07/2018"/>
    <x v="5"/>
    <n v="7"/>
    <n v="6"/>
    <s v="07-06"/>
    <n v="0"/>
    <n v="1"/>
    <x v="1"/>
    <x v="26"/>
  </r>
  <r>
    <d v="2018-07-07T00:00:00"/>
    <n v="87"/>
    <n v="62.63"/>
    <n v="62.67"/>
    <n v="42.2"/>
    <x v="371"/>
    <s v="02/07/2018"/>
    <x v="5"/>
    <n v="7"/>
    <n v="7"/>
    <s v="07-07"/>
    <n v="0"/>
    <n v="1"/>
    <x v="1"/>
    <x v="26"/>
  </r>
  <r>
    <d v="2018-07-08T00:00:00"/>
    <n v="108"/>
    <n v="62.31"/>
    <n v="62.31"/>
    <n v="0"/>
    <x v="147"/>
    <s v="02/07/2018"/>
    <x v="5"/>
    <n v="7"/>
    <n v="8"/>
    <s v="07-08"/>
    <n v="0"/>
    <n v="1"/>
    <x v="1"/>
    <x v="26"/>
  </r>
  <r>
    <d v="2018-07-09T00:00:00"/>
    <n v="97"/>
    <n v="63.33"/>
    <n v="63.45"/>
    <n v="47.48"/>
    <x v="348"/>
    <s v="09/07/2018"/>
    <x v="5"/>
    <n v="7"/>
    <n v="9"/>
    <s v="07-09"/>
    <n v="0"/>
    <n v="1"/>
    <x v="1"/>
    <x v="27"/>
  </r>
  <r>
    <d v="2018-07-10T00:00:00"/>
    <n v="84"/>
    <n v="61.88"/>
    <n v="61.96"/>
    <n v="44.46"/>
    <x v="332"/>
    <s v="09/07/2018"/>
    <x v="5"/>
    <n v="7"/>
    <n v="10"/>
    <s v="07-10"/>
    <n v="0"/>
    <n v="1"/>
    <x v="1"/>
    <x v="27"/>
  </r>
  <r>
    <d v="2018-07-11T00:00:00"/>
    <n v="78"/>
    <n v="61.67"/>
    <n v="61.67"/>
    <n v="0"/>
    <x v="322"/>
    <s v="09/07/2018"/>
    <x v="5"/>
    <n v="7"/>
    <n v="11"/>
    <s v="07-11"/>
    <n v="0"/>
    <n v="1"/>
    <x v="1"/>
    <x v="27"/>
  </r>
  <r>
    <d v="2018-07-12T00:00:00"/>
    <n v="92"/>
    <n v="62.93"/>
    <n v="63.14"/>
    <n v="49.95"/>
    <x v="387"/>
    <s v="09/07/2018"/>
    <x v="5"/>
    <n v="7"/>
    <n v="12"/>
    <s v="07-12"/>
    <n v="0"/>
    <n v="1"/>
    <x v="1"/>
    <x v="27"/>
  </r>
  <r>
    <d v="2018-07-13T00:00:00"/>
    <n v="98"/>
    <n v="62.79"/>
    <n v="62.93"/>
    <n v="47.94"/>
    <x v="483"/>
    <s v="09/07/2018"/>
    <x v="5"/>
    <n v="7"/>
    <n v="13"/>
    <s v="07-13"/>
    <n v="0"/>
    <n v="1"/>
    <x v="1"/>
    <x v="27"/>
  </r>
  <r>
    <d v="2018-07-14T00:00:00"/>
    <n v="93"/>
    <n v="62.99"/>
    <n v="63.29"/>
    <n v="51.53"/>
    <x v="644"/>
    <s v="09/07/2018"/>
    <x v="5"/>
    <n v="7"/>
    <n v="14"/>
    <s v="07-14"/>
    <n v="0"/>
    <n v="1"/>
    <x v="1"/>
    <x v="27"/>
  </r>
  <r>
    <d v="2018-07-15T00:00:00"/>
    <n v="102"/>
    <n v="63.33"/>
    <n v="63.49"/>
    <n v="49.11"/>
    <x v="422"/>
    <s v="09/07/2018"/>
    <x v="5"/>
    <n v="7"/>
    <n v="15"/>
    <s v="07-15"/>
    <n v="0"/>
    <n v="1"/>
    <x v="1"/>
    <x v="27"/>
  </r>
  <r>
    <d v="2018-07-16T00:00:00"/>
    <n v="82"/>
    <n v="63.13"/>
    <n v="63.56"/>
    <n v="53.26"/>
    <x v="497"/>
    <s v="16/07/2018"/>
    <x v="5"/>
    <n v="7"/>
    <n v="16"/>
    <s v="07-16"/>
    <n v="0"/>
    <n v="1"/>
    <x v="1"/>
    <x v="28"/>
  </r>
  <r>
    <d v="2018-07-17T00:00:00"/>
    <n v="87"/>
    <n v="62.97"/>
    <n v="63.21"/>
    <n v="50.45"/>
    <x v="586"/>
    <s v="16/07/2018"/>
    <x v="5"/>
    <n v="7"/>
    <n v="17"/>
    <s v="07-17"/>
    <n v="0"/>
    <n v="1"/>
    <x v="1"/>
    <x v="28"/>
  </r>
  <r>
    <d v="2018-07-18T00:00:00"/>
    <n v="95"/>
    <n v="62.9"/>
    <n v="63.04"/>
    <n v="47.83"/>
    <x v="361"/>
    <s v="16/07/2018"/>
    <x v="5"/>
    <n v="7"/>
    <n v="18"/>
    <s v="07-18"/>
    <n v="0"/>
    <n v="1"/>
    <x v="1"/>
    <x v="28"/>
  </r>
  <r>
    <d v="2018-07-19T00:00:00"/>
    <n v="95"/>
    <n v="62.58"/>
    <n v="62.74"/>
    <n v="45.47"/>
    <x v="502"/>
    <s v="16/07/2018"/>
    <x v="5"/>
    <n v="7"/>
    <n v="19"/>
    <s v="07-19"/>
    <n v="0"/>
    <n v="1"/>
    <x v="1"/>
    <x v="28"/>
  </r>
  <r>
    <d v="2018-07-20T00:00:00"/>
    <n v="90"/>
    <n v="62.4"/>
    <n v="62.59"/>
    <n v="48.85"/>
    <x v="578"/>
    <s v="16/07/2018"/>
    <x v="5"/>
    <n v="7"/>
    <n v="20"/>
    <s v="07-20"/>
    <n v="0"/>
    <n v="1"/>
    <x v="1"/>
    <x v="28"/>
  </r>
  <r>
    <d v="2018-07-21T00:00:00"/>
    <n v="83"/>
    <n v="63.29"/>
    <n v="63.66"/>
    <n v="52.81"/>
    <x v="356"/>
    <s v="16/07/2018"/>
    <x v="5"/>
    <n v="7"/>
    <n v="21"/>
    <s v="07-21"/>
    <n v="0"/>
    <n v="1"/>
    <x v="1"/>
    <x v="28"/>
  </r>
  <r>
    <d v="2018-07-22T00:00:00"/>
    <n v="91"/>
    <n v="62.65"/>
    <n v="62.93"/>
    <n v="50.95"/>
    <x v="483"/>
    <s v="16/07/2018"/>
    <x v="5"/>
    <n v="7"/>
    <n v="22"/>
    <s v="07-22"/>
    <n v="0"/>
    <n v="1"/>
    <x v="1"/>
    <x v="28"/>
  </r>
  <r>
    <d v="2018-07-23T00:00:00"/>
    <n v="89"/>
    <n v="62.75"/>
    <n v="62.83"/>
    <n v="45.48"/>
    <x v="243"/>
    <s v="23/07/2018"/>
    <x v="5"/>
    <n v="7"/>
    <n v="23"/>
    <s v="07-23"/>
    <n v="0"/>
    <n v="1"/>
    <x v="1"/>
    <x v="29"/>
  </r>
  <r>
    <d v="2018-07-24T00:00:00"/>
    <n v="95"/>
    <n v="62.72"/>
    <n v="63.07"/>
    <n v="51.92"/>
    <x v="314"/>
    <s v="23/07/2018"/>
    <x v="5"/>
    <n v="7"/>
    <n v="24"/>
    <s v="07-24"/>
    <n v="0"/>
    <n v="1"/>
    <x v="1"/>
    <x v="29"/>
  </r>
  <r>
    <d v="2018-07-25T00:00:00"/>
    <n v="61"/>
    <n v="61.29"/>
    <n v="61.3"/>
    <n v="35.090000000000003"/>
    <x v="174"/>
    <s v="23/07/2018"/>
    <x v="5"/>
    <n v="7"/>
    <n v="25"/>
    <s v="07-25"/>
    <n v="1"/>
    <n v="1"/>
    <x v="1"/>
    <x v="29"/>
  </r>
  <r>
    <d v="2018-07-26T00:00:00"/>
    <n v="82"/>
    <n v="62.63"/>
    <n v="62.66"/>
    <n v="41.13"/>
    <x v="119"/>
    <s v="23/07/2018"/>
    <x v="5"/>
    <n v="7"/>
    <n v="26"/>
    <s v="07-26"/>
    <n v="0"/>
    <n v="1"/>
    <x v="1"/>
    <x v="29"/>
  </r>
  <r>
    <d v="2018-07-27T00:00:00"/>
    <n v="91"/>
    <n v="63.16"/>
    <n v="63.16"/>
    <n v="0"/>
    <x v="645"/>
    <s v="23/07/2018"/>
    <x v="5"/>
    <n v="7"/>
    <n v="27"/>
    <s v="07-27"/>
    <n v="0"/>
    <n v="1"/>
    <x v="1"/>
    <x v="29"/>
  </r>
  <r>
    <d v="2018-07-28T00:00:00"/>
    <n v="72"/>
    <n v="61.58"/>
    <n v="61.73"/>
    <n v="45.42"/>
    <x v="473"/>
    <s v="23/07/2018"/>
    <x v="5"/>
    <n v="7"/>
    <n v="28"/>
    <s v="07-28"/>
    <n v="0"/>
    <n v="1"/>
    <x v="1"/>
    <x v="29"/>
  </r>
  <r>
    <d v="2018-07-29T00:00:00"/>
    <n v="88"/>
    <n v="63.53"/>
    <n v="63.59"/>
    <n v="38.93"/>
    <x v="337"/>
    <s v="23/07/2018"/>
    <x v="5"/>
    <n v="7"/>
    <n v="29"/>
    <s v="07-29"/>
    <n v="0"/>
    <n v="1"/>
    <x v="1"/>
    <x v="29"/>
  </r>
  <r>
    <d v="2018-07-30T00:00:00"/>
    <n v="82"/>
    <n v="63"/>
    <n v="63"/>
    <n v="0"/>
    <x v="352"/>
    <s v="30/07/2018"/>
    <x v="5"/>
    <n v="7"/>
    <n v="30"/>
    <s v="07-30"/>
    <n v="0"/>
    <n v="1"/>
    <x v="1"/>
    <x v="30"/>
  </r>
  <r>
    <d v="2018-07-31T00:00:00"/>
    <n v="79"/>
    <n v="62.67"/>
    <n v="62.74"/>
    <n v="44.65"/>
    <x v="502"/>
    <s v="30/07/2018"/>
    <x v="5"/>
    <n v="7"/>
    <n v="31"/>
    <s v="07-31"/>
    <n v="0"/>
    <n v="1"/>
    <x v="1"/>
    <x v="30"/>
  </r>
  <r>
    <d v="2018-08-01T00:00:00"/>
    <n v="69"/>
    <n v="61.94"/>
    <n v="62.31"/>
    <n v="51.43"/>
    <x v="147"/>
    <s v="30/07/2018"/>
    <x v="5"/>
    <n v="8"/>
    <n v="1"/>
    <s v="08-01"/>
    <n v="0"/>
    <n v="1"/>
    <x v="1"/>
    <x v="30"/>
  </r>
  <r>
    <d v="2018-08-02T00:00:00"/>
    <n v="85"/>
    <n v="62.74"/>
    <n v="63.11"/>
    <n v="52.24"/>
    <x v="366"/>
    <s v="30/07/2018"/>
    <x v="5"/>
    <n v="8"/>
    <n v="2"/>
    <s v="08-02"/>
    <n v="0"/>
    <n v="1"/>
    <x v="1"/>
    <x v="30"/>
  </r>
  <r>
    <d v="2018-08-03T00:00:00"/>
    <n v="94"/>
    <n v="63.28"/>
    <n v="63.35"/>
    <n v="45.32"/>
    <x v="396"/>
    <s v="30/07/2018"/>
    <x v="5"/>
    <n v="8"/>
    <n v="3"/>
    <s v="08-03"/>
    <n v="0"/>
    <n v="1"/>
    <x v="1"/>
    <x v="30"/>
  </r>
  <r>
    <d v="2018-08-04T00:00:00"/>
    <n v="88"/>
    <n v="62.81"/>
    <n v="63.02"/>
    <n v="43.41"/>
    <x v="66"/>
    <s v="30/07/2018"/>
    <x v="5"/>
    <n v="8"/>
    <n v="4"/>
    <s v="08-04"/>
    <n v="0"/>
    <n v="1"/>
    <x v="1"/>
    <x v="30"/>
  </r>
  <r>
    <d v="2018-08-05T00:00:00"/>
    <n v="100"/>
    <n v="63.32"/>
    <n v="63.32"/>
    <n v="0"/>
    <x v="646"/>
    <s v="30/07/2018"/>
    <x v="5"/>
    <n v="8"/>
    <n v="5"/>
    <s v="08-05"/>
    <n v="0"/>
    <n v="1"/>
    <x v="1"/>
    <x v="30"/>
  </r>
  <r>
    <d v="2018-08-06T00:00:00"/>
    <n v="80"/>
    <n v="61.99"/>
    <n v="62.03"/>
    <n v="41.56"/>
    <x v="220"/>
    <s v="06/08/2018"/>
    <x v="5"/>
    <n v="8"/>
    <n v="6"/>
    <s v="08-06"/>
    <n v="0"/>
    <n v="1"/>
    <x v="1"/>
    <x v="31"/>
  </r>
  <r>
    <d v="2018-08-07T00:00:00"/>
    <n v="94"/>
    <n v="62.92"/>
    <n v="62.95"/>
    <n v="41.94"/>
    <x v="367"/>
    <s v="06/08/2018"/>
    <x v="5"/>
    <n v="8"/>
    <n v="7"/>
    <s v="08-07"/>
    <n v="0"/>
    <n v="1"/>
    <x v="1"/>
    <x v="31"/>
  </r>
  <r>
    <d v="2018-08-08T00:00:00"/>
    <n v="87"/>
    <n v="61.56"/>
    <n v="61.73"/>
    <n v="47.55"/>
    <x v="473"/>
    <s v="06/08/2018"/>
    <x v="5"/>
    <n v="8"/>
    <n v="8"/>
    <s v="08-08"/>
    <n v="0"/>
    <n v="1"/>
    <x v="1"/>
    <x v="31"/>
  </r>
  <r>
    <d v="2018-08-09T00:00:00"/>
    <n v="96"/>
    <n v="63.3"/>
    <n v="63.53"/>
    <n v="50.5"/>
    <x v="639"/>
    <s v="06/08/2018"/>
    <x v="5"/>
    <n v="8"/>
    <n v="9"/>
    <s v="08-09"/>
    <n v="0"/>
    <n v="1"/>
    <x v="1"/>
    <x v="31"/>
  </r>
  <r>
    <d v="2018-08-10T00:00:00"/>
    <n v="85"/>
    <n v="63.24"/>
    <n v="63.25"/>
    <n v="36.880000000000003"/>
    <x v="615"/>
    <s v="06/08/2018"/>
    <x v="5"/>
    <n v="8"/>
    <n v="10"/>
    <s v="08-10"/>
    <n v="0"/>
    <n v="1"/>
    <x v="1"/>
    <x v="31"/>
  </r>
  <r>
    <d v="2018-08-11T00:00:00"/>
    <n v="88"/>
    <n v="62.34"/>
    <n v="62.72"/>
    <n v="51.96"/>
    <x v="316"/>
    <s v="06/08/2018"/>
    <x v="5"/>
    <n v="8"/>
    <n v="11"/>
    <s v="08-11"/>
    <n v="0"/>
    <n v="1"/>
    <x v="1"/>
    <x v="31"/>
  </r>
  <r>
    <d v="2018-08-12T00:00:00"/>
    <n v="86"/>
    <n v="62.54"/>
    <n v="62.57"/>
    <n v="36.83"/>
    <x v="479"/>
    <s v="06/08/2018"/>
    <x v="5"/>
    <n v="8"/>
    <n v="12"/>
    <s v="08-12"/>
    <n v="0"/>
    <n v="1"/>
    <x v="1"/>
    <x v="31"/>
  </r>
  <r>
    <d v="2018-08-13T00:00:00"/>
    <n v="97"/>
    <n v="64.61"/>
    <n v="65.27"/>
    <n v="47.17"/>
    <x v="647"/>
    <s v="13/08/2018"/>
    <x v="5"/>
    <n v="8"/>
    <n v="13"/>
    <s v="08-13"/>
    <n v="0"/>
    <n v="1"/>
    <x v="1"/>
    <x v="32"/>
  </r>
  <r>
    <d v="2018-08-14T00:00:00"/>
    <n v="76"/>
    <n v="62.35"/>
    <n v="62.38"/>
    <n v="39.51"/>
    <x v="139"/>
    <s v="13/08/2018"/>
    <x v="5"/>
    <n v="8"/>
    <n v="14"/>
    <s v="08-14"/>
    <n v="0"/>
    <n v="1"/>
    <x v="1"/>
    <x v="32"/>
  </r>
  <r>
    <d v="2018-08-15T00:00:00"/>
    <n v="75"/>
    <n v="61.81"/>
    <n v="61.81"/>
    <n v="0"/>
    <x v="86"/>
    <s v="13/08/2018"/>
    <x v="5"/>
    <n v="8"/>
    <n v="15"/>
    <s v="08-15"/>
    <n v="0"/>
    <n v="1"/>
    <x v="1"/>
    <x v="32"/>
  </r>
  <r>
    <d v="2018-08-16T00:00:00"/>
    <n v="75"/>
    <n v="62.42"/>
    <n v="62.87"/>
    <n v="50.89"/>
    <x v="548"/>
    <s v="13/08/2018"/>
    <x v="5"/>
    <n v="8"/>
    <n v="16"/>
    <s v="08-16"/>
    <n v="0"/>
    <n v="1"/>
    <x v="1"/>
    <x v="32"/>
  </r>
  <r>
    <d v="2018-08-17T00:00:00"/>
    <n v="81"/>
    <n v="62.43"/>
    <n v="62.43"/>
    <n v="26.64"/>
    <x v="129"/>
    <s v="13/08/2018"/>
    <x v="5"/>
    <n v="8"/>
    <n v="17"/>
    <s v="08-17"/>
    <n v="0"/>
    <n v="1"/>
    <x v="1"/>
    <x v="32"/>
  </r>
  <r>
    <d v="2018-08-18T00:00:00"/>
    <n v="83"/>
    <n v="62.68"/>
    <n v="62.68"/>
    <n v="0"/>
    <x v="648"/>
    <s v="13/08/2018"/>
    <x v="5"/>
    <n v="8"/>
    <n v="18"/>
    <s v="08-18"/>
    <n v="0"/>
    <n v="1"/>
    <x v="1"/>
    <x v="32"/>
  </r>
  <r>
    <d v="2018-08-19T00:00:00"/>
    <n v="86"/>
    <n v="62.42"/>
    <n v="62.48"/>
    <n v="40.840000000000003"/>
    <x v="549"/>
    <s v="13/08/2018"/>
    <x v="5"/>
    <n v="8"/>
    <n v="19"/>
    <s v="08-19"/>
    <n v="0"/>
    <n v="1"/>
    <x v="1"/>
    <x v="32"/>
  </r>
  <r>
    <d v="2018-08-20T00:00:00"/>
    <n v="86"/>
    <n v="61.93"/>
    <n v="62"/>
    <n v="44.24"/>
    <x v="36"/>
    <s v="20/08/2018"/>
    <x v="5"/>
    <n v="8"/>
    <n v="20"/>
    <s v="08-20"/>
    <n v="0"/>
    <n v="1"/>
    <x v="1"/>
    <x v="33"/>
  </r>
  <r>
    <d v="2018-08-21T00:00:00"/>
    <n v="79"/>
    <n v="61.82"/>
    <n v="61.82"/>
    <n v="0"/>
    <x v="134"/>
    <s v="20/08/2018"/>
    <x v="5"/>
    <n v="8"/>
    <n v="21"/>
    <s v="08-21"/>
    <n v="0"/>
    <n v="1"/>
    <x v="1"/>
    <x v="33"/>
  </r>
  <r>
    <d v="2018-08-22T00:00:00"/>
    <n v="75"/>
    <n v="61.51"/>
    <n v="61.65"/>
    <n v="46.56"/>
    <x v="439"/>
    <s v="20/08/2018"/>
    <x v="5"/>
    <n v="8"/>
    <n v="22"/>
    <s v="08-22"/>
    <n v="0"/>
    <n v="1"/>
    <x v="1"/>
    <x v="33"/>
  </r>
  <r>
    <d v="2018-08-23T00:00:00"/>
    <n v="77"/>
    <n v="61.76"/>
    <n v="61.8"/>
    <n v="41.44"/>
    <x v="185"/>
    <s v="20/08/2018"/>
    <x v="5"/>
    <n v="8"/>
    <n v="23"/>
    <s v="08-23"/>
    <n v="0"/>
    <n v="1"/>
    <x v="1"/>
    <x v="33"/>
  </r>
  <r>
    <d v="2018-08-24T00:00:00"/>
    <n v="89"/>
    <n v="62.69"/>
    <n v="62.71"/>
    <n v="38.1"/>
    <x v="395"/>
    <s v="20/08/2018"/>
    <x v="5"/>
    <n v="8"/>
    <n v="24"/>
    <s v="08-24"/>
    <n v="0"/>
    <n v="1"/>
    <x v="1"/>
    <x v="33"/>
  </r>
  <r>
    <d v="2018-08-25T00:00:00"/>
    <n v="88"/>
    <n v="62.29"/>
    <n v="62.3"/>
    <n v="34.22"/>
    <x v="311"/>
    <s v="20/08/2018"/>
    <x v="5"/>
    <n v="8"/>
    <n v="25"/>
    <s v="08-25"/>
    <n v="0"/>
    <n v="1"/>
    <x v="1"/>
    <x v="33"/>
  </r>
  <r>
    <d v="2018-08-26T00:00:00"/>
    <n v="87"/>
    <n v="62.51"/>
    <n v="62.54"/>
    <n v="41.5"/>
    <x v="261"/>
    <s v="20/08/2018"/>
    <x v="5"/>
    <n v="8"/>
    <n v="26"/>
    <s v="08-26"/>
    <n v="0"/>
    <n v="1"/>
    <x v="1"/>
    <x v="33"/>
  </r>
  <r>
    <d v="2018-08-27T00:00:00"/>
    <n v="94"/>
    <n v="62.86"/>
    <n v="63.17"/>
    <n v="51.37"/>
    <x v="284"/>
    <s v="27/08/2018"/>
    <x v="5"/>
    <n v="8"/>
    <n v="27"/>
    <s v="08-27"/>
    <n v="0"/>
    <n v="1"/>
    <x v="1"/>
    <x v="34"/>
  </r>
  <r>
    <d v="2018-08-28T00:00:00"/>
    <n v="86"/>
    <n v="62.02"/>
    <n v="62.04"/>
    <n v="40.020000000000003"/>
    <x v="63"/>
    <s v="27/08/2018"/>
    <x v="5"/>
    <n v="8"/>
    <n v="28"/>
    <s v="08-28"/>
    <n v="0"/>
    <n v="1"/>
    <x v="1"/>
    <x v="34"/>
  </r>
  <r>
    <d v="2018-08-29T00:00:00"/>
    <n v="88"/>
    <n v="61.23"/>
    <n v="61.24"/>
    <n v="35.74"/>
    <x v="307"/>
    <s v="27/08/2018"/>
    <x v="5"/>
    <n v="8"/>
    <n v="29"/>
    <s v="08-29"/>
    <n v="0"/>
    <n v="1"/>
    <x v="1"/>
    <x v="34"/>
  </r>
  <r>
    <d v="2018-08-30T00:00:00"/>
    <n v="86"/>
    <n v="61.33"/>
    <n v="61.39"/>
    <n v="41.84"/>
    <x v="418"/>
    <s v="27/08/2018"/>
    <x v="5"/>
    <n v="8"/>
    <n v="30"/>
    <s v="08-30"/>
    <n v="0"/>
    <n v="1"/>
    <x v="1"/>
    <x v="34"/>
  </r>
  <r>
    <d v="2018-08-31T00:00:00"/>
    <n v="90"/>
    <n v="62.37"/>
    <n v="62.4"/>
    <n v="40.25"/>
    <x v="157"/>
    <s v="27/08/2018"/>
    <x v="5"/>
    <n v="8"/>
    <n v="31"/>
    <s v="08-31"/>
    <n v="0"/>
    <n v="1"/>
    <x v="1"/>
    <x v="34"/>
  </r>
  <r>
    <d v="2018-09-01T00:00:00"/>
    <n v="85"/>
    <n v="63.19"/>
    <n v="63.19"/>
    <n v="32.11"/>
    <x v="358"/>
    <s v="27/08/2018"/>
    <x v="5"/>
    <n v="9"/>
    <n v="1"/>
    <s v="09-01"/>
    <n v="0"/>
    <n v="1"/>
    <x v="2"/>
    <x v="34"/>
  </r>
  <r>
    <d v="2018-09-02T00:00:00"/>
    <n v="85"/>
    <n v="63.16"/>
    <n v="63.41"/>
    <n v="44.6"/>
    <x v="625"/>
    <s v="27/08/2018"/>
    <x v="5"/>
    <n v="9"/>
    <n v="2"/>
    <s v="09-02"/>
    <n v="0"/>
    <n v="1"/>
    <x v="2"/>
    <x v="34"/>
  </r>
  <r>
    <d v="2018-09-03T00:00:00"/>
    <n v="96"/>
    <n v="62.6"/>
    <n v="63.28"/>
    <n v="54.86"/>
    <x v="178"/>
    <s v="03/09/2018"/>
    <x v="5"/>
    <n v="9"/>
    <n v="3"/>
    <s v="09-03"/>
    <n v="0"/>
    <n v="1"/>
    <x v="2"/>
    <x v="35"/>
  </r>
  <r>
    <d v="2018-09-04T00:00:00"/>
    <n v="97"/>
    <n v="62.8"/>
    <n v="62.91"/>
    <n v="46.75"/>
    <x v="383"/>
    <s v="03/09/2018"/>
    <x v="5"/>
    <n v="9"/>
    <n v="4"/>
    <s v="09-04"/>
    <n v="0"/>
    <n v="1"/>
    <x v="2"/>
    <x v="35"/>
  </r>
  <r>
    <d v="2018-09-05T00:00:00"/>
    <n v="91"/>
    <n v="62.57"/>
    <n v="62.63"/>
    <n v="44.01"/>
    <x v="574"/>
    <s v="03/09/2018"/>
    <x v="5"/>
    <n v="9"/>
    <n v="5"/>
    <s v="09-05"/>
    <n v="0"/>
    <n v="1"/>
    <x v="2"/>
    <x v="35"/>
  </r>
  <r>
    <d v="2018-09-06T00:00:00"/>
    <n v="116"/>
    <n v="65.97"/>
    <n v="66.28"/>
    <n v="50.05"/>
    <x v="649"/>
    <s v="03/09/2018"/>
    <x v="5"/>
    <n v="9"/>
    <n v="6"/>
    <s v="09-06"/>
    <n v="0"/>
    <n v="1"/>
    <x v="2"/>
    <x v="35"/>
  </r>
  <r>
    <d v="2018-09-07T00:00:00"/>
    <n v="91"/>
    <n v="62.83"/>
    <n v="63.03"/>
    <n v="49.7"/>
    <x v="188"/>
    <s v="03/09/2018"/>
    <x v="5"/>
    <n v="9"/>
    <n v="7"/>
    <s v="09-07"/>
    <n v="0"/>
    <n v="1"/>
    <x v="2"/>
    <x v="35"/>
  </r>
  <r>
    <d v="2018-09-08T00:00:00"/>
    <n v="85"/>
    <n v="62.52"/>
    <n v="62.64"/>
    <n v="46.5"/>
    <x v="245"/>
    <s v="03/09/2018"/>
    <x v="5"/>
    <n v="9"/>
    <n v="8"/>
    <s v="09-08"/>
    <n v="0"/>
    <n v="1"/>
    <x v="2"/>
    <x v="35"/>
  </r>
  <r>
    <d v="2018-09-09T00:00:00"/>
    <n v="94"/>
    <n v="62.35"/>
    <n v="62.36"/>
    <n v="33.17"/>
    <x v="381"/>
    <s v="03/09/2018"/>
    <x v="5"/>
    <n v="9"/>
    <n v="9"/>
    <s v="09-09"/>
    <n v="0"/>
    <n v="1"/>
    <x v="2"/>
    <x v="35"/>
  </r>
  <r>
    <d v="2018-09-10T00:00:00"/>
    <n v="89"/>
    <n v="62.07"/>
    <n v="62.64"/>
    <n v="53.5"/>
    <x v="245"/>
    <s v="10/09/2018"/>
    <x v="5"/>
    <n v="9"/>
    <n v="10"/>
    <s v="09-10"/>
    <n v="0"/>
    <n v="1"/>
    <x v="2"/>
    <x v="36"/>
  </r>
  <r>
    <d v="2018-09-11T00:00:00"/>
    <n v="95"/>
    <n v="61.94"/>
    <n v="62.57"/>
    <n v="53.88"/>
    <x v="479"/>
    <s v="10/09/2018"/>
    <x v="5"/>
    <n v="9"/>
    <n v="11"/>
    <s v="09-11"/>
    <n v="0"/>
    <n v="1"/>
    <x v="2"/>
    <x v="36"/>
  </r>
  <r>
    <d v="2018-09-12T00:00:00"/>
    <n v="88"/>
    <n v="60.98"/>
    <n v="61.74"/>
    <n v="53.78"/>
    <x v="87"/>
    <s v="10/09/2018"/>
    <x v="5"/>
    <n v="9"/>
    <n v="12"/>
    <s v="09-12"/>
    <n v="0"/>
    <n v="1"/>
    <x v="2"/>
    <x v="36"/>
  </r>
  <r>
    <d v="2018-09-13T00:00:00"/>
    <n v="79"/>
    <n v="61.88"/>
    <n v="61.99"/>
    <n v="45.95"/>
    <x v="159"/>
    <s v="10/09/2018"/>
    <x v="5"/>
    <n v="9"/>
    <n v="13"/>
    <s v="09-13"/>
    <n v="0"/>
    <n v="1"/>
    <x v="2"/>
    <x v="36"/>
  </r>
  <r>
    <d v="2018-09-14T00:00:00"/>
    <n v="0"/>
    <n v="0"/>
    <n v="47.74"/>
    <n v="47.74"/>
    <x v="650"/>
    <s v="10/09/2018"/>
    <x v="5"/>
    <n v="9"/>
    <n v="14"/>
    <s v="09-14"/>
    <n v="0"/>
    <n v="0"/>
    <x v="2"/>
    <x v="36"/>
  </r>
  <r>
    <d v="2018-09-15T00:00:00"/>
    <n v="0"/>
    <n v="0"/>
    <n v="36.700000000000003"/>
    <n v="36.700000000000003"/>
    <x v="651"/>
    <s v="10/09/2018"/>
    <x v="5"/>
    <n v="9"/>
    <n v="15"/>
    <s v="09-15"/>
    <n v="0"/>
    <n v="0"/>
    <x v="2"/>
    <x v="36"/>
  </r>
  <r>
    <d v="2018-09-16T00:00:00"/>
    <n v="0"/>
    <n v="0"/>
    <n v="43.48"/>
    <n v="37.6"/>
    <x v="652"/>
    <s v="10/09/2018"/>
    <x v="5"/>
    <n v="9"/>
    <n v="16"/>
    <s v="09-16"/>
    <n v="0"/>
    <n v="0"/>
    <x v="2"/>
    <x v="36"/>
  </r>
  <r>
    <d v="2018-09-17T00:00:00"/>
    <n v="0"/>
    <n v="0"/>
    <n v="45.99"/>
    <n v="45.99"/>
    <x v="653"/>
    <s v="17/09/2018"/>
    <x v="5"/>
    <n v="9"/>
    <n v="17"/>
    <s v="09-17"/>
    <n v="0"/>
    <n v="0"/>
    <x v="2"/>
    <x v="37"/>
  </r>
  <r>
    <d v="2018-09-18T00:00:00"/>
    <n v="99"/>
    <n v="62.42"/>
    <n v="63.22"/>
    <n v="55.44"/>
    <x v="349"/>
    <s v="17/09/2018"/>
    <x v="5"/>
    <n v="9"/>
    <n v="18"/>
    <s v="09-18"/>
    <n v="0"/>
    <n v="1"/>
    <x v="2"/>
    <x v="37"/>
  </r>
  <r>
    <d v="2018-09-19T00:00:00"/>
    <n v="94"/>
    <n v="62.36"/>
    <n v="62.48"/>
    <n v="43.44"/>
    <x v="549"/>
    <s v="17/09/2018"/>
    <x v="5"/>
    <n v="9"/>
    <n v="19"/>
    <s v="09-19"/>
    <n v="0"/>
    <n v="1"/>
    <x v="2"/>
    <x v="37"/>
  </r>
  <r>
    <d v="2018-09-20T00:00:00"/>
    <n v="92"/>
    <n v="63.33"/>
    <n v="63.44"/>
    <n v="47.54"/>
    <x v="611"/>
    <s v="17/09/2018"/>
    <x v="5"/>
    <n v="9"/>
    <n v="20"/>
    <s v="09-20"/>
    <n v="0"/>
    <n v="1"/>
    <x v="2"/>
    <x v="37"/>
  </r>
  <r>
    <d v="2018-09-21T00:00:00"/>
    <n v="97"/>
    <n v="62.65"/>
    <n v="62.72"/>
    <n v="44.34"/>
    <x v="316"/>
    <s v="17/09/2018"/>
    <x v="5"/>
    <n v="9"/>
    <n v="21"/>
    <s v="09-21"/>
    <n v="0"/>
    <n v="1"/>
    <x v="2"/>
    <x v="37"/>
  </r>
  <r>
    <d v="2018-09-22T00:00:00"/>
    <n v="83"/>
    <n v="62.86"/>
    <n v="62.93"/>
    <n v="45.02"/>
    <x v="483"/>
    <s v="17/09/2018"/>
    <x v="5"/>
    <n v="9"/>
    <n v="22"/>
    <s v="09-22"/>
    <n v="0"/>
    <n v="1"/>
    <x v="2"/>
    <x v="37"/>
  </r>
  <r>
    <d v="2018-09-23T00:00:00"/>
    <n v="89"/>
    <n v="62.75"/>
    <n v="62.81"/>
    <n v="44.25"/>
    <x v="363"/>
    <s v="17/09/2018"/>
    <x v="5"/>
    <n v="9"/>
    <n v="23"/>
    <s v="09-23"/>
    <n v="0"/>
    <n v="1"/>
    <x v="2"/>
    <x v="37"/>
  </r>
  <r>
    <d v="2018-09-24T00:00:00"/>
    <n v="101"/>
    <n v="62.05"/>
    <n v="62.72"/>
    <n v="54.27"/>
    <x v="316"/>
    <s v="24/09/2018"/>
    <x v="5"/>
    <n v="9"/>
    <n v="24"/>
    <s v="09-24"/>
    <n v="0"/>
    <n v="1"/>
    <x v="2"/>
    <x v="38"/>
  </r>
  <r>
    <d v="2018-09-25T00:00:00"/>
    <n v="101"/>
    <n v="61.06"/>
    <n v="61.36"/>
    <n v="49.59"/>
    <x v="91"/>
    <s v="24/09/2018"/>
    <x v="5"/>
    <n v="9"/>
    <n v="25"/>
    <s v="09-25"/>
    <n v="0"/>
    <n v="1"/>
    <x v="2"/>
    <x v="38"/>
  </r>
  <r>
    <d v="2018-09-26T00:00:00"/>
    <n v="114"/>
    <n v="61.75"/>
    <n v="61.83"/>
    <n v="44.32"/>
    <x v="81"/>
    <s v="24/09/2018"/>
    <x v="5"/>
    <n v="9"/>
    <n v="26"/>
    <s v="09-26"/>
    <n v="0"/>
    <n v="1"/>
    <x v="2"/>
    <x v="38"/>
  </r>
  <r>
    <d v="2018-09-27T00:00:00"/>
    <n v="87"/>
    <n v="62.3"/>
    <n v="62.47"/>
    <n v="48.33"/>
    <x v="382"/>
    <s v="24/09/2018"/>
    <x v="5"/>
    <n v="9"/>
    <n v="27"/>
    <s v="09-27"/>
    <n v="0"/>
    <n v="1"/>
    <x v="2"/>
    <x v="38"/>
  </r>
  <r>
    <d v="2018-09-28T00:00:00"/>
    <n v="100"/>
    <n v="62.76"/>
    <n v="63.19"/>
    <n v="52.17"/>
    <x v="358"/>
    <s v="24/09/2018"/>
    <x v="5"/>
    <n v="9"/>
    <n v="28"/>
    <s v="09-28"/>
    <n v="0"/>
    <n v="1"/>
    <x v="2"/>
    <x v="38"/>
  </r>
  <r>
    <d v="2018-09-29T00:00:00"/>
    <n v="86"/>
    <n v="62.17"/>
    <n v="62.33"/>
    <n v="46.65"/>
    <x v="627"/>
    <s v="24/09/2018"/>
    <x v="5"/>
    <n v="9"/>
    <n v="29"/>
    <s v="09-29"/>
    <n v="0"/>
    <n v="1"/>
    <x v="2"/>
    <x v="38"/>
  </r>
  <r>
    <d v="2018-09-30T00:00:00"/>
    <n v="100"/>
    <n v="62.85"/>
    <n v="62.97"/>
    <n v="47.24"/>
    <x v="496"/>
    <s v="24/09/2018"/>
    <x v="5"/>
    <n v="9"/>
    <n v="30"/>
    <s v="09-30"/>
    <n v="0"/>
    <n v="1"/>
    <x v="2"/>
    <x v="38"/>
  </r>
  <r>
    <d v="2018-10-01T00:00:00"/>
    <n v="95"/>
    <n v="64.489999999999995"/>
    <n v="64.61"/>
    <n v="48.7"/>
    <x v="622"/>
    <s v="01/10/2018"/>
    <x v="5"/>
    <n v="10"/>
    <n v="1"/>
    <s v="10-01"/>
    <n v="0"/>
    <n v="1"/>
    <x v="2"/>
    <x v="39"/>
  </r>
  <r>
    <d v="2018-10-02T00:00:00"/>
    <n v="88"/>
    <n v="62.17"/>
    <n v="62.47"/>
    <n v="50.69"/>
    <x v="382"/>
    <s v="01/10/2018"/>
    <x v="5"/>
    <n v="10"/>
    <n v="2"/>
    <s v="10-02"/>
    <n v="0"/>
    <n v="1"/>
    <x v="2"/>
    <x v="39"/>
  </r>
  <r>
    <d v="2018-10-03T00:00:00"/>
    <n v="75"/>
    <n v="61.51"/>
    <n v="61.65"/>
    <n v="46.49"/>
    <x v="439"/>
    <s v="01/10/2018"/>
    <x v="5"/>
    <n v="10"/>
    <n v="3"/>
    <s v="10-03"/>
    <n v="0"/>
    <n v="1"/>
    <x v="2"/>
    <x v="39"/>
  </r>
  <r>
    <d v="2018-10-04T00:00:00"/>
    <n v="73"/>
    <n v="61.8"/>
    <n v="61.87"/>
    <n v="44.04"/>
    <x v="195"/>
    <s v="01/10/2018"/>
    <x v="5"/>
    <n v="10"/>
    <n v="4"/>
    <s v="10-04"/>
    <n v="0"/>
    <n v="1"/>
    <x v="2"/>
    <x v="39"/>
  </r>
  <r>
    <d v="2018-10-05T00:00:00"/>
    <n v="81"/>
    <n v="62.3"/>
    <n v="63.68"/>
    <n v="58.02"/>
    <x v="498"/>
    <s v="01/10/2018"/>
    <x v="5"/>
    <n v="10"/>
    <n v="5"/>
    <s v="10-05"/>
    <n v="0"/>
    <n v="1"/>
    <x v="2"/>
    <x v="39"/>
  </r>
  <r>
    <d v="2018-10-06T00:00:00"/>
    <n v="70"/>
    <n v="63.44"/>
    <n v="63.5"/>
    <n v="40.409999999999997"/>
    <x v="613"/>
    <s v="01/10/2018"/>
    <x v="5"/>
    <n v="10"/>
    <n v="6"/>
    <s v="10-06"/>
    <n v="0"/>
    <n v="1"/>
    <x v="2"/>
    <x v="39"/>
  </r>
  <r>
    <d v="2018-10-07T00:00:00"/>
    <n v="79"/>
    <n v="62.92"/>
    <n v="62.97"/>
    <n v="42.21"/>
    <x v="496"/>
    <s v="01/10/2018"/>
    <x v="5"/>
    <n v="10"/>
    <n v="7"/>
    <s v="10-07"/>
    <n v="0"/>
    <n v="1"/>
    <x v="2"/>
    <x v="39"/>
  </r>
  <r>
    <d v="2018-10-08T00:00:00"/>
    <n v="82"/>
    <n v="63.34"/>
    <n v="63.39"/>
    <n v="44.45"/>
    <x v="513"/>
    <s v="08/10/2018"/>
    <x v="5"/>
    <n v="10"/>
    <n v="8"/>
    <s v="10-08"/>
    <n v="0"/>
    <n v="1"/>
    <x v="2"/>
    <x v="40"/>
  </r>
  <r>
    <d v="2018-10-09T00:00:00"/>
    <n v="77"/>
    <n v="62.26"/>
    <n v="62.58"/>
    <n v="51.17"/>
    <x v="326"/>
    <s v="08/10/2018"/>
    <x v="5"/>
    <n v="10"/>
    <n v="9"/>
    <s v="10-09"/>
    <n v="0"/>
    <n v="1"/>
    <x v="2"/>
    <x v="40"/>
  </r>
  <r>
    <d v="2018-10-10T00:00:00"/>
    <n v="85"/>
    <n v="61.42"/>
    <n v="61.89"/>
    <n v="51.81"/>
    <x v="92"/>
    <s v="08/10/2018"/>
    <x v="5"/>
    <n v="10"/>
    <n v="10"/>
    <s v="10-10"/>
    <n v="0"/>
    <n v="1"/>
    <x v="2"/>
    <x v="40"/>
  </r>
  <r>
    <d v="2018-10-11T00:00:00"/>
    <n v="101"/>
    <n v="62.01"/>
    <n v="62.38"/>
    <n v="47.45"/>
    <x v="139"/>
    <s v="08/10/2018"/>
    <x v="5"/>
    <n v="10"/>
    <n v="11"/>
    <s v="10-11"/>
    <n v="0"/>
    <n v="1"/>
    <x v="2"/>
    <x v="40"/>
  </r>
  <r>
    <d v="2018-10-12T00:00:00"/>
    <n v="91"/>
    <n v="63.55"/>
    <n v="63.68"/>
    <n v="47.85"/>
    <x v="498"/>
    <s v="08/10/2018"/>
    <x v="5"/>
    <n v="10"/>
    <n v="12"/>
    <s v="10-12"/>
    <n v="0"/>
    <n v="1"/>
    <x v="2"/>
    <x v="40"/>
  </r>
  <r>
    <d v="2018-10-13T00:00:00"/>
    <n v="69"/>
    <n v="62.46"/>
    <n v="62.52"/>
    <n v="43.61"/>
    <x v="312"/>
    <s v="08/10/2018"/>
    <x v="5"/>
    <n v="10"/>
    <n v="13"/>
    <s v="10-13"/>
    <n v="0"/>
    <n v="1"/>
    <x v="2"/>
    <x v="40"/>
  </r>
  <r>
    <d v="2018-10-14T00:00:00"/>
    <n v="82"/>
    <n v="62.34"/>
    <n v="62.85"/>
    <n v="53.34"/>
    <x v="369"/>
    <s v="08/10/2018"/>
    <x v="5"/>
    <n v="10"/>
    <n v="14"/>
    <s v="10-14"/>
    <n v="0"/>
    <n v="1"/>
    <x v="2"/>
    <x v="40"/>
  </r>
  <r>
    <d v="2018-10-15T00:00:00"/>
    <n v="85"/>
    <n v="62.68"/>
    <n v="62.78"/>
    <n v="46.12"/>
    <x v="338"/>
    <s v="15/10/2018"/>
    <x v="5"/>
    <n v="10"/>
    <n v="15"/>
    <s v="10-15"/>
    <n v="0"/>
    <n v="1"/>
    <x v="2"/>
    <x v="41"/>
  </r>
  <r>
    <d v="2018-10-16T00:00:00"/>
    <n v="88"/>
    <n v="63.16"/>
    <n v="63.58"/>
    <n v="53.22"/>
    <x v="573"/>
    <s v="15/10/2018"/>
    <x v="5"/>
    <n v="10"/>
    <n v="16"/>
    <s v="10-16"/>
    <n v="0"/>
    <n v="1"/>
    <x v="2"/>
    <x v="41"/>
  </r>
  <r>
    <d v="2018-10-17T00:00:00"/>
    <n v="75"/>
    <n v="62.31"/>
    <n v="62.62"/>
    <n v="48.73"/>
    <x v="317"/>
    <s v="15/10/2018"/>
    <x v="5"/>
    <n v="10"/>
    <n v="17"/>
    <s v="10-17"/>
    <n v="0"/>
    <n v="1"/>
    <x v="2"/>
    <x v="41"/>
  </r>
  <r>
    <d v="2018-10-18T00:00:00"/>
    <n v="80"/>
    <n v="62.81"/>
    <n v="62.89"/>
    <n v="43.66"/>
    <x v="482"/>
    <s v="15/10/2018"/>
    <x v="5"/>
    <n v="10"/>
    <n v="18"/>
    <s v="10-18"/>
    <n v="0"/>
    <n v="1"/>
    <x v="2"/>
    <x v="41"/>
  </r>
  <r>
    <d v="2018-10-19T00:00:00"/>
    <n v="87"/>
    <n v="63.19"/>
    <n v="63.3"/>
    <n v="47.03"/>
    <x v="340"/>
    <s v="15/10/2018"/>
    <x v="5"/>
    <n v="10"/>
    <n v="19"/>
    <s v="10-19"/>
    <n v="0"/>
    <n v="1"/>
    <x v="2"/>
    <x v="41"/>
  </r>
  <r>
    <d v="2018-10-20T00:00:00"/>
    <n v="62"/>
    <n v="62.67"/>
    <n v="62.74"/>
    <n v="43.49"/>
    <x v="502"/>
    <s v="15/10/2018"/>
    <x v="5"/>
    <n v="10"/>
    <n v="20"/>
    <s v="10-20"/>
    <n v="1"/>
    <n v="1"/>
    <x v="2"/>
    <x v="41"/>
  </r>
  <r>
    <d v="2018-10-21T00:00:00"/>
    <n v="71"/>
    <n v="61.56"/>
    <n v="62.14"/>
    <n v="53.06"/>
    <x v="211"/>
    <s v="15/10/2018"/>
    <x v="5"/>
    <n v="10"/>
    <n v="21"/>
    <s v="10-21"/>
    <n v="0"/>
    <n v="1"/>
    <x v="2"/>
    <x v="41"/>
  </r>
  <r>
    <d v="2018-10-22T00:00:00"/>
    <n v="80"/>
    <n v="63.22"/>
    <n v="63.67"/>
    <n v="53.58"/>
    <x v="375"/>
    <s v="22/10/2018"/>
    <x v="5"/>
    <n v="10"/>
    <n v="22"/>
    <s v="10-22"/>
    <n v="0"/>
    <n v="1"/>
    <x v="2"/>
    <x v="42"/>
  </r>
  <r>
    <d v="2018-10-23T00:00:00"/>
    <n v="76"/>
    <n v="62.81"/>
    <n v="63.01"/>
    <n v="49.41"/>
    <x v="405"/>
    <s v="22/10/2018"/>
    <x v="5"/>
    <n v="10"/>
    <n v="23"/>
    <s v="10-23"/>
    <n v="0"/>
    <n v="1"/>
    <x v="2"/>
    <x v="42"/>
  </r>
  <r>
    <d v="2018-10-24T00:00:00"/>
    <n v="88"/>
    <n v="62.74"/>
    <n v="62.98"/>
    <n v="48.54"/>
    <x v="299"/>
    <s v="22/10/2018"/>
    <x v="5"/>
    <n v="10"/>
    <n v="24"/>
    <s v="10-24"/>
    <n v="0"/>
    <n v="1"/>
    <x v="2"/>
    <x v="42"/>
  </r>
  <r>
    <d v="2018-10-25T00:00:00"/>
    <n v="89"/>
    <n v="62.13"/>
    <n v="62.56"/>
    <n v="49"/>
    <x v="327"/>
    <s v="22/10/2018"/>
    <x v="5"/>
    <n v="10"/>
    <n v="25"/>
    <s v="10-25"/>
    <n v="0"/>
    <n v="1"/>
    <x v="2"/>
    <x v="42"/>
  </r>
  <r>
    <d v="2018-10-26T00:00:00"/>
    <n v="79"/>
    <n v="62.44"/>
    <n v="62.52"/>
    <n v="45.43"/>
    <x v="312"/>
    <s v="22/10/2018"/>
    <x v="5"/>
    <n v="10"/>
    <n v="26"/>
    <s v="10-26"/>
    <n v="0"/>
    <n v="1"/>
    <x v="2"/>
    <x v="42"/>
  </r>
  <r>
    <d v="2018-10-27T00:00:00"/>
    <n v="70"/>
    <n v="62.13"/>
    <n v="62.25"/>
    <n v="46.3"/>
    <x v="538"/>
    <s v="22/10/2018"/>
    <x v="5"/>
    <n v="10"/>
    <n v="27"/>
    <s v="10-27"/>
    <n v="0"/>
    <n v="1"/>
    <x v="2"/>
    <x v="42"/>
  </r>
  <r>
    <d v="2018-10-28T00:00:00"/>
    <n v="84"/>
    <n v="63.72"/>
    <n v="63.82"/>
    <n v="44.02"/>
    <x v="343"/>
    <s v="22/10/2018"/>
    <x v="5"/>
    <n v="10"/>
    <n v="28"/>
    <s v="10-28"/>
    <n v="0"/>
    <n v="1"/>
    <x v="2"/>
    <x v="42"/>
  </r>
  <r>
    <d v="2018-10-29T00:00:00"/>
    <n v="107"/>
    <n v="63.33"/>
    <n v="66.03"/>
    <n v="62.69"/>
    <x v="654"/>
    <s v="29/10/2018"/>
    <x v="5"/>
    <n v="10"/>
    <n v="29"/>
    <s v="10-29"/>
    <n v="0"/>
    <n v="1"/>
    <x v="2"/>
    <x v="43"/>
  </r>
  <r>
    <d v="2018-10-30T00:00:00"/>
    <n v="78"/>
    <n v="63.96"/>
    <n v="64.63"/>
    <n v="50.72"/>
    <x v="655"/>
    <s v="29/10/2018"/>
    <x v="5"/>
    <n v="10"/>
    <n v="30"/>
    <s v="10-30"/>
    <n v="0"/>
    <n v="1"/>
    <x v="2"/>
    <x v="43"/>
  </r>
  <r>
    <d v="2018-10-31T00:00:00"/>
    <n v="71"/>
    <n v="61.62"/>
    <n v="62.05"/>
    <n v="51.72"/>
    <x v="189"/>
    <s v="29/10/2018"/>
    <x v="5"/>
    <n v="10"/>
    <n v="31"/>
    <s v="10-31"/>
    <n v="0"/>
    <n v="1"/>
    <x v="2"/>
    <x v="43"/>
  </r>
  <r>
    <d v="2018-11-01T00:00:00"/>
    <n v="78"/>
    <n v="63.47"/>
    <n v="63.57"/>
    <n v="47.26"/>
    <x v="342"/>
    <s v="29/10/2018"/>
    <x v="5"/>
    <n v="11"/>
    <n v="1"/>
    <s v="11-01"/>
    <n v="0"/>
    <n v="1"/>
    <x v="2"/>
    <x v="43"/>
  </r>
  <r>
    <d v="2018-11-02T00:00:00"/>
    <n v="71"/>
    <n v="62.71"/>
    <n v="62.91"/>
    <n v="48.14"/>
    <x v="383"/>
    <s v="29/10/2018"/>
    <x v="5"/>
    <n v="11"/>
    <n v="2"/>
    <s v="11-02"/>
    <n v="0"/>
    <n v="1"/>
    <x v="2"/>
    <x v="43"/>
  </r>
  <r>
    <d v="2018-11-03T00:00:00"/>
    <n v="54"/>
    <n v="62.3"/>
    <n v="62.32"/>
    <n v="36.08"/>
    <x v="127"/>
    <s v="29/10/2018"/>
    <x v="5"/>
    <n v="11"/>
    <n v="3"/>
    <s v="11-03"/>
    <n v="1"/>
    <n v="1"/>
    <x v="2"/>
    <x v="43"/>
  </r>
  <r>
    <d v="2018-11-04T00:00:00"/>
    <n v="68"/>
    <n v="62.32"/>
    <n v="62.46"/>
    <n v="43.17"/>
    <x v="370"/>
    <s v="29/10/2018"/>
    <x v="5"/>
    <n v="11"/>
    <n v="4"/>
    <s v="11-04"/>
    <n v="0"/>
    <n v="1"/>
    <x v="2"/>
    <x v="43"/>
  </r>
  <r>
    <d v="2018-11-05T00:00:00"/>
    <n v="86"/>
    <n v="63.34"/>
    <n v="63.44"/>
    <n v="46.93"/>
    <x v="611"/>
    <s v="05/11/2018"/>
    <x v="5"/>
    <n v="11"/>
    <n v="5"/>
    <s v="11-05"/>
    <n v="0"/>
    <n v="1"/>
    <x v="2"/>
    <x v="44"/>
  </r>
  <r>
    <d v="2018-11-06T00:00:00"/>
    <n v="73"/>
    <n v="61.78"/>
    <n v="62.01"/>
    <n v="49.25"/>
    <x v="520"/>
    <s v="05/11/2018"/>
    <x v="5"/>
    <n v="11"/>
    <n v="6"/>
    <s v="11-06"/>
    <n v="0"/>
    <n v="1"/>
    <x v="2"/>
    <x v="44"/>
  </r>
  <r>
    <d v="2018-11-07T00:00:00"/>
    <n v="81"/>
    <n v="65.28"/>
    <n v="65.34"/>
    <n v="46.47"/>
    <x v="488"/>
    <s v="05/11/2018"/>
    <x v="5"/>
    <n v="11"/>
    <n v="7"/>
    <s v="11-07"/>
    <n v="0"/>
    <n v="1"/>
    <x v="2"/>
    <x v="44"/>
  </r>
  <r>
    <d v="2018-11-08T00:00:00"/>
    <n v="78"/>
    <n v="62.65"/>
    <n v="62.91"/>
    <n v="50.65"/>
    <x v="383"/>
    <s v="05/11/2018"/>
    <x v="5"/>
    <n v="11"/>
    <n v="8"/>
    <s v="11-08"/>
    <n v="0"/>
    <n v="1"/>
    <x v="2"/>
    <x v="44"/>
  </r>
  <r>
    <d v="2018-11-09T00:00:00"/>
    <n v="79"/>
    <n v="63.03"/>
    <n v="63.32"/>
    <n v="50.84"/>
    <x v="646"/>
    <s v="05/11/2018"/>
    <x v="5"/>
    <n v="11"/>
    <n v="9"/>
    <s v="11-09"/>
    <n v="0"/>
    <n v="1"/>
    <x v="2"/>
    <x v="44"/>
  </r>
  <r>
    <d v="2018-11-10T00:00:00"/>
    <n v="75"/>
    <n v="62.51"/>
    <n v="62.63"/>
    <n v="47.01"/>
    <x v="574"/>
    <s v="05/11/2018"/>
    <x v="5"/>
    <n v="11"/>
    <n v="10"/>
    <s v="11-10"/>
    <n v="0"/>
    <n v="1"/>
    <x v="2"/>
    <x v="44"/>
  </r>
  <r>
    <d v="2018-11-11T00:00:00"/>
    <n v="71"/>
    <n v="63.39"/>
    <n v="63.41"/>
    <n v="39.020000000000003"/>
    <x v="625"/>
    <s v="05/11/2018"/>
    <x v="5"/>
    <n v="11"/>
    <n v="11"/>
    <s v="11-11"/>
    <n v="0"/>
    <n v="1"/>
    <x v="2"/>
    <x v="44"/>
  </r>
  <r>
    <d v="2018-11-12T00:00:00"/>
    <n v="88"/>
    <n v="63.52"/>
    <n v="63.72"/>
    <n v="49.91"/>
    <x v="634"/>
    <s v="12/11/2018"/>
    <x v="5"/>
    <n v="11"/>
    <n v="12"/>
    <s v="11-12"/>
    <n v="0"/>
    <n v="1"/>
    <x v="2"/>
    <x v="45"/>
  </r>
  <r>
    <d v="2018-11-13T00:00:00"/>
    <n v="75"/>
    <n v="62.91"/>
    <n v="63"/>
    <n v="46.05"/>
    <x v="352"/>
    <s v="12/11/2018"/>
    <x v="5"/>
    <n v="11"/>
    <n v="13"/>
    <s v="11-13"/>
    <n v="0"/>
    <n v="1"/>
    <x v="2"/>
    <x v="45"/>
  </r>
  <r>
    <d v="2018-11-14T00:00:00"/>
    <n v="84"/>
    <n v="63.17"/>
    <n v="63.63"/>
    <n v="53.49"/>
    <x v="584"/>
    <s v="12/11/2018"/>
    <x v="5"/>
    <n v="11"/>
    <n v="14"/>
    <s v="11-14"/>
    <n v="0"/>
    <n v="1"/>
    <x v="2"/>
    <x v="45"/>
  </r>
  <r>
    <d v="2018-11-15T00:00:00"/>
    <n v="87"/>
    <n v="62.84"/>
    <n v="63.25"/>
    <n v="48.86"/>
    <x v="615"/>
    <s v="12/11/2018"/>
    <x v="5"/>
    <n v="11"/>
    <n v="15"/>
    <s v="11-15"/>
    <n v="0"/>
    <n v="1"/>
    <x v="2"/>
    <x v="45"/>
  </r>
  <r>
    <d v="2018-11-16T00:00:00"/>
    <n v="85"/>
    <n v="62.75"/>
    <n v="62.97"/>
    <n v="49.85"/>
    <x v="496"/>
    <s v="12/11/2018"/>
    <x v="5"/>
    <n v="11"/>
    <n v="16"/>
    <s v="11-16"/>
    <n v="0"/>
    <n v="1"/>
    <x v="2"/>
    <x v="45"/>
  </r>
  <r>
    <d v="2018-11-17T00:00:00"/>
    <n v="54"/>
    <n v="61.01"/>
    <n v="61.11"/>
    <n v="44.64"/>
    <x v="171"/>
    <s v="12/11/2018"/>
    <x v="5"/>
    <n v="11"/>
    <n v="17"/>
    <s v="11-17"/>
    <n v="1"/>
    <n v="1"/>
    <x v="2"/>
    <x v="45"/>
  </r>
  <r>
    <d v="2018-11-18T00:00:00"/>
    <n v="65"/>
    <n v="61.18"/>
    <n v="61.26"/>
    <n v="43.98"/>
    <x v="194"/>
    <s v="12/11/2018"/>
    <x v="5"/>
    <n v="11"/>
    <n v="18"/>
    <s v="11-18"/>
    <n v="0"/>
    <n v="1"/>
    <x v="2"/>
    <x v="45"/>
  </r>
  <r>
    <d v="2018-11-19T00:00:00"/>
    <n v="66"/>
    <n v="62.41"/>
    <n v="62.61"/>
    <n v="48.88"/>
    <x v="85"/>
    <s v="19/11/2018"/>
    <x v="5"/>
    <n v="11"/>
    <n v="19"/>
    <s v="11-19"/>
    <n v="0"/>
    <n v="1"/>
    <x v="2"/>
    <x v="46"/>
  </r>
  <r>
    <d v="2018-11-20T00:00:00"/>
    <n v="88"/>
    <n v="66.959999999999994"/>
    <n v="67.14"/>
    <n v="53.26"/>
    <x v="656"/>
    <s v="19/11/2018"/>
    <x v="5"/>
    <n v="11"/>
    <n v="20"/>
    <s v="11-20"/>
    <n v="0"/>
    <n v="1"/>
    <x v="2"/>
    <x v="46"/>
  </r>
  <r>
    <d v="2018-11-21T00:00:00"/>
    <n v="84"/>
    <n v="62.53"/>
    <n v="63.01"/>
    <n v="53.03"/>
    <x v="405"/>
    <s v="19/11/2018"/>
    <x v="5"/>
    <n v="11"/>
    <n v="21"/>
    <s v="11-21"/>
    <n v="0"/>
    <n v="1"/>
    <x v="2"/>
    <x v="46"/>
  </r>
  <r>
    <d v="2018-11-22T00:00:00"/>
    <n v="68"/>
    <n v="62.3"/>
    <n v="62.53"/>
    <n v="49.69"/>
    <x v="221"/>
    <s v="19/11/2018"/>
    <x v="5"/>
    <n v="11"/>
    <n v="22"/>
    <s v="11-22"/>
    <n v="0"/>
    <n v="1"/>
    <x v="2"/>
    <x v="46"/>
  </r>
  <r>
    <d v="2018-11-23T00:00:00"/>
    <n v="79"/>
    <n v="62.48"/>
    <n v="63.04"/>
    <n v="53.82"/>
    <x v="361"/>
    <s v="19/11/2018"/>
    <x v="5"/>
    <n v="11"/>
    <n v="23"/>
    <s v="11-23"/>
    <n v="0"/>
    <n v="1"/>
    <x v="2"/>
    <x v="46"/>
  </r>
  <r>
    <d v="2018-11-24T00:00:00"/>
    <n v="65"/>
    <n v="61.99"/>
    <n v="62.11"/>
    <n v="45.73"/>
    <x v="532"/>
    <s v="19/11/2018"/>
    <x v="5"/>
    <n v="11"/>
    <n v="24"/>
    <s v="11-24"/>
    <n v="0"/>
    <n v="1"/>
    <x v="2"/>
    <x v="46"/>
  </r>
  <r>
    <d v="2018-11-25T00:00:00"/>
    <n v="76"/>
    <n v="62.76"/>
    <n v="62.92"/>
    <n v="42.74"/>
    <x v="372"/>
    <s v="19/11/2018"/>
    <x v="5"/>
    <n v="11"/>
    <n v="25"/>
    <s v="11-25"/>
    <n v="0"/>
    <n v="1"/>
    <x v="2"/>
    <x v="46"/>
  </r>
  <r>
    <d v="2018-11-26T00:00:00"/>
    <n v="91"/>
    <n v="63.12"/>
    <n v="63.55"/>
    <n v="53.03"/>
    <x v="354"/>
    <s v="26/11/2018"/>
    <x v="5"/>
    <n v="11"/>
    <n v="26"/>
    <s v="11-26"/>
    <n v="0"/>
    <n v="1"/>
    <x v="2"/>
    <x v="47"/>
  </r>
  <r>
    <d v="2018-11-27T00:00:00"/>
    <n v="68"/>
    <n v="62.94"/>
    <n v="63.15"/>
    <n v="50.06"/>
    <x v="325"/>
    <s v="26/11/2018"/>
    <x v="5"/>
    <n v="11"/>
    <n v="27"/>
    <s v="11-27"/>
    <n v="0"/>
    <n v="1"/>
    <x v="2"/>
    <x v="47"/>
  </r>
  <r>
    <d v="2018-11-28T00:00:00"/>
    <n v="75"/>
    <n v="61.94"/>
    <n v="62.15"/>
    <n v="48.63"/>
    <x v="126"/>
    <s v="26/11/2018"/>
    <x v="5"/>
    <n v="11"/>
    <n v="28"/>
    <s v="11-28"/>
    <n v="0"/>
    <n v="1"/>
    <x v="2"/>
    <x v="47"/>
  </r>
  <r>
    <d v="2018-11-29T00:00:00"/>
    <n v="80"/>
    <n v="61.59"/>
    <n v="61.77"/>
    <n v="46.91"/>
    <x v="181"/>
    <s v="26/11/2018"/>
    <x v="5"/>
    <n v="11"/>
    <n v="29"/>
    <s v="11-29"/>
    <n v="0"/>
    <n v="1"/>
    <x v="2"/>
    <x v="47"/>
  </r>
  <r>
    <d v="2018-11-30T00:00:00"/>
    <n v="68"/>
    <n v="61.84"/>
    <n v="62.26"/>
    <n v="51.94"/>
    <x v="569"/>
    <s v="26/11/2018"/>
    <x v="5"/>
    <n v="11"/>
    <n v="30"/>
    <s v="11-30"/>
    <n v="0"/>
    <n v="1"/>
    <x v="2"/>
    <x v="47"/>
  </r>
  <r>
    <d v="2018-12-01T00:00:00"/>
    <n v="46"/>
    <n v="60.03"/>
    <n v="60.39"/>
    <n v="49.49"/>
    <x v="212"/>
    <s v="26/11/2018"/>
    <x v="5"/>
    <n v="12"/>
    <n v="1"/>
    <s v="12-01"/>
    <n v="1"/>
    <n v="1"/>
    <x v="2"/>
    <x v="47"/>
  </r>
  <r>
    <d v="2018-12-02T00:00:00"/>
    <n v="66"/>
    <n v="62.29"/>
    <n v="62.55"/>
    <n v="50.21"/>
    <x v="296"/>
    <s v="26/11/2018"/>
    <x v="5"/>
    <n v="12"/>
    <n v="2"/>
    <s v="12-02"/>
    <n v="0"/>
    <n v="1"/>
    <x v="2"/>
    <x v="47"/>
  </r>
  <r>
    <d v="2018-12-03T00:00:00"/>
    <n v="75"/>
    <n v="62.42"/>
    <n v="62.62"/>
    <n v="46.74"/>
    <x v="317"/>
    <s v="03/12/2018"/>
    <x v="5"/>
    <n v="12"/>
    <n v="3"/>
    <s v="12-03"/>
    <n v="0"/>
    <n v="1"/>
    <x v="2"/>
    <x v="48"/>
  </r>
  <r>
    <d v="2018-12-04T00:00:00"/>
    <n v="82"/>
    <n v="62.8"/>
    <n v="62.93"/>
    <n v="47.77"/>
    <x v="483"/>
    <s v="03/12/2018"/>
    <x v="5"/>
    <n v="12"/>
    <n v="4"/>
    <s v="12-04"/>
    <n v="0"/>
    <n v="1"/>
    <x v="2"/>
    <x v="48"/>
  </r>
  <r>
    <d v="2018-12-05T00:00:00"/>
    <n v="87"/>
    <n v="62.57"/>
    <n v="62.79"/>
    <n v="47.62"/>
    <x v="526"/>
    <s v="03/12/2018"/>
    <x v="5"/>
    <n v="12"/>
    <n v="5"/>
    <s v="12-05"/>
    <n v="0"/>
    <n v="1"/>
    <x v="2"/>
    <x v="48"/>
  </r>
  <r>
    <d v="2018-12-06T00:00:00"/>
    <n v="73"/>
    <n v="62.88"/>
    <n v="63.21"/>
    <n v="50.38"/>
    <x v="586"/>
    <s v="03/12/2018"/>
    <x v="5"/>
    <n v="12"/>
    <n v="6"/>
    <s v="12-06"/>
    <n v="0"/>
    <n v="1"/>
    <x v="2"/>
    <x v="48"/>
  </r>
  <r>
    <d v="2018-12-07T00:00:00"/>
    <n v="72"/>
    <n v="62.26"/>
    <n v="62.72"/>
    <n v="52.69"/>
    <x v="316"/>
    <s v="03/12/2018"/>
    <x v="5"/>
    <n v="12"/>
    <n v="7"/>
    <s v="12-07"/>
    <n v="0"/>
    <n v="1"/>
    <x v="2"/>
    <x v="48"/>
  </r>
  <r>
    <d v="2018-12-08T00:00:00"/>
    <n v="65"/>
    <n v="61.66"/>
    <n v="61.72"/>
    <n v="39.54"/>
    <x v="252"/>
    <s v="03/12/2018"/>
    <x v="5"/>
    <n v="12"/>
    <n v="8"/>
    <s v="12-08"/>
    <n v="0"/>
    <n v="1"/>
    <x v="2"/>
    <x v="48"/>
  </r>
  <r>
    <d v="2018-12-09T00:00:00"/>
    <n v="75"/>
    <n v="65.44"/>
    <n v="65.599999999999994"/>
    <n v="47.7"/>
    <x v="512"/>
    <s v="03/12/2018"/>
    <x v="5"/>
    <n v="12"/>
    <n v="9"/>
    <s v="12-09"/>
    <n v="0"/>
    <n v="1"/>
    <x v="2"/>
    <x v="48"/>
  </r>
  <r>
    <d v="2018-12-10T00:00:00"/>
    <n v="96"/>
    <n v="66.790000000000006"/>
    <n v="66.88"/>
    <n v="49.72"/>
    <x v="657"/>
    <s v="10/12/2018"/>
    <x v="5"/>
    <n v="12"/>
    <n v="10"/>
    <s v="12-10"/>
    <n v="0"/>
    <n v="1"/>
    <x v="2"/>
    <x v="49"/>
  </r>
  <r>
    <d v="2018-12-11T00:00:00"/>
    <n v="75"/>
    <n v="62.04"/>
    <n v="62.12"/>
    <n v="44.66"/>
    <x v="546"/>
    <s v="10/12/2018"/>
    <x v="5"/>
    <n v="12"/>
    <n v="11"/>
    <s v="12-11"/>
    <n v="0"/>
    <n v="1"/>
    <x v="2"/>
    <x v="49"/>
  </r>
  <r>
    <d v="2018-12-12T00:00:00"/>
    <n v="70"/>
    <n v="61.06"/>
    <n v="61.37"/>
    <n v="49.78"/>
    <x v="162"/>
    <s v="10/12/2018"/>
    <x v="5"/>
    <n v="12"/>
    <n v="12"/>
    <s v="12-12"/>
    <n v="0"/>
    <n v="1"/>
    <x v="2"/>
    <x v="49"/>
  </r>
  <r>
    <d v="2018-12-13T00:00:00"/>
    <n v="88"/>
    <n v="64.2"/>
    <n v="64.37"/>
    <n v="49.07"/>
    <x v="658"/>
    <s v="10/12/2018"/>
    <x v="5"/>
    <n v="12"/>
    <n v="13"/>
    <s v="12-13"/>
    <n v="0"/>
    <n v="1"/>
    <x v="2"/>
    <x v="49"/>
  </r>
  <r>
    <d v="2018-12-14T00:00:00"/>
    <n v="81"/>
    <n v="63.07"/>
    <n v="63.68"/>
    <n v="54.36"/>
    <x v="498"/>
    <s v="10/12/2018"/>
    <x v="5"/>
    <n v="12"/>
    <n v="14"/>
    <s v="12-14"/>
    <n v="0"/>
    <n v="1"/>
    <x v="2"/>
    <x v="49"/>
  </r>
  <r>
    <d v="2018-12-15T00:00:00"/>
    <n v="64"/>
    <n v="61.35"/>
    <n v="62.44"/>
    <n v="54.18"/>
    <x v="150"/>
    <s v="10/12/2018"/>
    <x v="5"/>
    <n v="12"/>
    <n v="15"/>
    <s v="12-15"/>
    <n v="0"/>
    <n v="1"/>
    <x v="2"/>
    <x v="49"/>
  </r>
  <r>
    <d v="2018-12-16T00:00:00"/>
    <n v="51"/>
    <n v="61.64"/>
    <n v="61.87"/>
    <n v="46.66"/>
    <x v="195"/>
    <s v="10/12/2018"/>
    <x v="5"/>
    <n v="12"/>
    <n v="16"/>
    <s v="12-16"/>
    <n v="1"/>
    <n v="1"/>
    <x v="2"/>
    <x v="49"/>
  </r>
  <r>
    <d v="2018-12-17T00:00:00"/>
    <n v="83"/>
    <n v="63.81"/>
    <n v="64.47"/>
    <n v="49.69"/>
    <x v="659"/>
    <s v="17/12/2018"/>
    <x v="5"/>
    <n v="12"/>
    <n v="17"/>
    <s v="12-17"/>
    <n v="0"/>
    <n v="1"/>
    <x v="2"/>
    <x v="50"/>
  </r>
  <r>
    <d v="2018-12-18T00:00:00"/>
    <n v="75"/>
    <n v="61.19"/>
    <n v="61.35"/>
    <n v="46.78"/>
    <x v="160"/>
    <s v="17/12/2018"/>
    <x v="5"/>
    <n v="12"/>
    <n v="18"/>
    <s v="12-18"/>
    <n v="0"/>
    <n v="1"/>
    <x v="2"/>
    <x v="50"/>
  </r>
  <r>
    <d v="2018-12-19T00:00:00"/>
    <n v="71"/>
    <n v="63.29"/>
    <n v="64.22"/>
    <n v="50.93"/>
    <x v="508"/>
    <s v="17/12/2018"/>
    <x v="5"/>
    <n v="12"/>
    <n v="19"/>
    <s v="12-19"/>
    <n v="0"/>
    <n v="1"/>
    <x v="2"/>
    <x v="50"/>
  </r>
  <r>
    <d v="2018-12-20T00:00:00"/>
    <n v="95"/>
    <n v="65.849999999999994"/>
    <n v="66"/>
    <n v="50.54"/>
    <x v="585"/>
    <s v="17/12/2018"/>
    <x v="5"/>
    <n v="12"/>
    <n v="20"/>
    <s v="12-20"/>
    <n v="0"/>
    <n v="1"/>
    <x v="2"/>
    <x v="50"/>
  </r>
  <r>
    <d v="2018-12-21T00:00:00"/>
    <n v="90"/>
    <n v="63.9"/>
    <n v="64.430000000000007"/>
    <n v="55.01"/>
    <x v="394"/>
    <s v="17/12/2018"/>
    <x v="5"/>
    <n v="12"/>
    <n v="21"/>
    <s v="12-21"/>
    <n v="0"/>
    <n v="1"/>
    <x v="2"/>
    <x v="50"/>
  </r>
  <r>
    <d v="2018-12-22T00:00:00"/>
    <n v="67"/>
    <n v="63.02"/>
    <n v="63.19"/>
    <n v="47.76"/>
    <x v="358"/>
    <s v="17/12/2018"/>
    <x v="5"/>
    <n v="12"/>
    <n v="22"/>
    <s v="12-22"/>
    <n v="0"/>
    <n v="1"/>
    <x v="2"/>
    <x v="50"/>
  </r>
  <r>
    <d v="2018-12-23T00:00:00"/>
    <n v="79"/>
    <n v="62.12"/>
    <n v="62.12"/>
    <n v="32.840000000000003"/>
    <x v="546"/>
    <s v="17/12/2018"/>
    <x v="5"/>
    <n v="12"/>
    <n v="23"/>
    <s v="12-23"/>
    <n v="0"/>
    <n v="1"/>
    <x v="2"/>
    <x v="50"/>
  </r>
  <r>
    <d v="2018-12-24T00:00:00"/>
    <n v="44"/>
    <n v="59.74"/>
    <n v="59.88"/>
    <n v="44.22"/>
    <x v="1"/>
    <s v="24/12/2018"/>
    <x v="5"/>
    <n v="12"/>
    <n v="24"/>
    <s v="12-24"/>
    <n v="1"/>
    <n v="1"/>
    <x v="2"/>
    <x v="51"/>
  </r>
  <r>
    <d v="2018-12-25T00:00:00"/>
    <n v="30"/>
    <n v="60.99"/>
    <n v="61.03"/>
    <n v="40.39"/>
    <x v="133"/>
    <s v="24/12/2018"/>
    <x v="5"/>
    <n v="12"/>
    <n v="25"/>
    <s v="12-25"/>
    <n v="1"/>
    <n v="1"/>
    <x v="2"/>
    <x v="51"/>
  </r>
  <r>
    <d v="2018-12-26T00:00:00"/>
    <n v="61"/>
    <n v="62.08"/>
    <n v="62.1"/>
    <n v="38.51"/>
    <x v="563"/>
    <s v="24/12/2018"/>
    <x v="5"/>
    <n v="12"/>
    <n v="26"/>
    <s v="12-26"/>
    <n v="1"/>
    <n v="1"/>
    <x v="2"/>
    <x v="51"/>
  </r>
  <r>
    <d v="2018-12-27T00:00:00"/>
    <n v="98"/>
    <n v="64.77"/>
    <n v="64.959999999999994"/>
    <n v="50.99"/>
    <x v="598"/>
    <s v="24/12/2018"/>
    <x v="5"/>
    <n v="12"/>
    <n v="27"/>
    <s v="12-27"/>
    <n v="0"/>
    <n v="1"/>
    <x v="2"/>
    <x v="51"/>
  </r>
  <r>
    <d v="2018-12-28T00:00:00"/>
    <n v="86"/>
    <n v="65.569999999999993"/>
    <n v="65.650000000000006"/>
    <n v="47.25"/>
    <x v="660"/>
    <s v="24/12/2018"/>
    <x v="5"/>
    <n v="12"/>
    <n v="28"/>
    <s v="12-28"/>
    <n v="0"/>
    <n v="1"/>
    <x v="2"/>
    <x v="51"/>
  </r>
  <r>
    <d v="2018-12-29T00:00:00"/>
    <n v="69"/>
    <n v="64.069999999999993"/>
    <n v="64.430000000000007"/>
    <n v="47.51"/>
    <x v="394"/>
    <s v="24/12/2018"/>
    <x v="5"/>
    <n v="12"/>
    <n v="29"/>
    <s v="12-29"/>
    <n v="0"/>
    <n v="1"/>
    <x v="2"/>
    <x v="51"/>
  </r>
  <r>
    <d v="2018-12-30T00:00:00"/>
    <n v="67"/>
    <n v="62.58"/>
    <n v="62.66"/>
    <n v="42.71"/>
    <x v="119"/>
    <s v="24/12/2018"/>
    <x v="5"/>
    <n v="12"/>
    <n v="30"/>
    <s v="12-30"/>
    <n v="0"/>
    <n v="1"/>
    <x v="2"/>
    <x v="51"/>
  </r>
  <r>
    <d v="2019-01-01T00:00:00"/>
    <n v="51"/>
    <n v="60.89"/>
    <n v="64.510000000000005"/>
    <n v="53.28"/>
    <x v="244"/>
    <s v="01/01/2019"/>
    <x v="6"/>
    <n v="1"/>
    <n v="1"/>
    <s v="01-01"/>
    <n v="1"/>
    <n v="1"/>
    <x v="0"/>
    <x v="0"/>
  </r>
  <r>
    <d v="2019-01-02T00:00:00"/>
    <n v="88"/>
    <n v="63.9"/>
    <n v="64.62"/>
    <n v="48.75"/>
    <x v="544"/>
    <s v="01/01/2019"/>
    <x v="6"/>
    <n v="1"/>
    <n v="2"/>
    <s v="01-02"/>
    <n v="0"/>
    <n v="1"/>
    <x v="0"/>
    <x v="0"/>
  </r>
  <r>
    <d v="2019-01-03T00:00:00"/>
    <n v="69"/>
    <n v="60.86"/>
    <n v="60.95"/>
    <n v="44.18"/>
    <x v="197"/>
    <s v="01/01/2019"/>
    <x v="6"/>
    <n v="1"/>
    <n v="3"/>
    <s v="01-03"/>
    <n v="0"/>
    <n v="1"/>
    <x v="0"/>
    <x v="0"/>
  </r>
  <r>
    <d v="2019-01-04T00:00:00"/>
    <n v="72"/>
    <n v="60.59"/>
    <n v="61.23"/>
    <n v="49.63"/>
    <x v="13"/>
    <s v="01/01/2019"/>
    <x v="6"/>
    <n v="1"/>
    <n v="4"/>
    <s v="01-04"/>
    <n v="0"/>
    <n v="1"/>
    <x v="0"/>
    <x v="0"/>
  </r>
  <r>
    <d v="2019-01-05T00:00:00"/>
    <n v="60"/>
    <n v="61.58"/>
    <n v="61.6"/>
    <n v="35.9"/>
    <x v="263"/>
    <s v="01/01/2019"/>
    <x v="6"/>
    <n v="1"/>
    <n v="5"/>
    <s v="01-05"/>
    <n v="1"/>
    <n v="1"/>
    <x v="0"/>
    <x v="0"/>
  </r>
  <r>
    <d v="2019-01-06T00:00:00"/>
    <n v="58"/>
    <n v="61.4"/>
    <n v="61.64"/>
    <n v="42.41"/>
    <x v="67"/>
    <s v="01/01/2019"/>
    <x v="6"/>
    <n v="1"/>
    <n v="6"/>
    <s v="01-06"/>
    <n v="1"/>
    <n v="1"/>
    <x v="0"/>
    <x v="0"/>
  </r>
  <r>
    <d v="2019-01-07T00:00:00"/>
    <n v="78"/>
    <n v="62.55"/>
    <n v="62.71"/>
    <n v="48.28"/>
    <x v="395"/>
    <s v="01/01/2019"/>
    <x v="6"/>
    <n v="1"/>
    <n v="7"/>
    <s v="01-07"/>
    <n v="0"/>
    <n v="1"/>
    <x v="0"/>
    <x v="1"/>
  </r>
  <r>
    <d v="2019-01-08T00:00:00"/>
    <n v="65"/>
    <n v="64.27"/>
    <n v="64.48"/>
    <n v="51.29"/>
    <x v="661"/>
    <s v="08/01/2019"/>
    <x v="6"/>
    <n v="1"/>
    <n v="8"/>
    <s v="01-08"/>
    <n v="0"/>
    <n v="1"/>
    <x v="0"/>
    <x v="1"/>
  </r>
  <r>
    <d v="2019-01-09T00:00:00"/>
    <n v="87"/>
    <n v="63.5"/>
    <n v="63.68"/>
    <n v="48.69"/>
    <x v="498"/>
    <s v="08/01/2019"/>
    <x v="6"/>
    <n v="1"/>
    <n v="9"/>
    <s v="01-09"/>
    <n v="0"/>
    <n v="1"/>
    <x v="0"/>
    <x v="1"/>
  </r>
  <r>
    <d v="2019-01-10T00:00:00"/>
    <n v="69"/>
    <n v="62.85"/>
    <n v="63.35"/>
    <n v="52.01"/>
    <x v="396"/>
    <s v="08/01/2019"/>
    <x v="6"/>
    <n v="1"/>
    <n v="10"/>
    <s v="01-10"/>
    <n v="0"/>
    <n v="1"/>
    <x v="0"/>
    <x v="1"/>
  </r>
  <r>
    <d v="2019-01-11T00:00:00"/>
    <n v="60"/>
    <n v="60.6"/>
    <n v="60.75"/>
    <n v="45.99"/>
    <x v="469"/>
    <s v="08/01/2019"/>
    <x v="6"/>
    <n v="1"/>
    <n v="11"/>
    <s v="01-11"/>
    <n v="1"/>
    <n v="1"/>
    <x v="0"/>
    <x v="1"/>
  </r>
  <r>
    <d v="2019-01-12T00:00:00"/>
    <n v="49"/>
    <n v="59.08"/>
    <n v="59.19"/>
    <n v="40.799999999999997"/>
    <x v="208"/>
    <s v="08/01/2019"/>
    <x v="6"/>
    <n v="1"/>
    <n v="12"/>
    <s v="01-12"/>
    <n v="1"/>
    <n v="1"/>
    <x v="0"/>
    <x v="1"/>
  </r>
  <r>
    <d v="2019-01-13T00:00:00"/>
    <n v="58"/>
    <n v="60.47"/>
    <n v="60.53"/>
    <n v="33.799999999999997"/>
    <x v="187"/>
    <s v="08/01/2019"/>
    <x v="6"/>
    <n v="1"/>
    <n v="13"/>
    <s v="01-13"/>
    <n v="1"/>
    <n v="1"/>
    <x v="0"/>
    <x v="1"/>
  </r>
  <r>
    <d v="2019-01-14T00:00:00"/>
    <n v="84"/>
    <n v="63.97"/>
    <n v="64.77"/>
    <n v="56.98"/>
    <x v="345"/>
    <s v="08/01/2019"/>
    <x v="6"/>
    <n v="1"/>
    <n v="14"/>
    <s v="01-14"/>
    <n v="0"/>
    <n v="1"/>
    <x v="0"/>
    <x v="2"/>
  </r>
  <r>
    <d v="2019-01-15T00:00:00"/>
    <n v="58"/>
    <n v="60.49"/>
    <n v="60.84"/>
    <n v="49.7"/>
    <x v="156"/>
    <s v="15/01/2019"/>
    <x v="6"/>
    <n v="1"/>
    <n v="15"/>
    <s v="01-15"/>
    <n v="1"/>
    <n v="1"/>
    <x v="0"/>
    <x v="2"/>
  </r>
  <r>
    <d v="2019-01-16T00:00:00"/>
    <n v="70"/>
    <n v="61.81"/>
    <n v="62.12"/>
    <n v="50.53"/>
    <x v="546"/>
    <s v="15/01/2019"/>
    <x v="6"/>
    <n v="1"/>
    <n v="16"/>
    <s v="01-16"/>
    <n v="0"/>
    <n v="1"/>
    <x v="0"/>
    <x v="2"/>
  </r>
  <r>
    <d v="2019-01-17T00:00:00"/>
    <n v="66"/>
    <n v="61.19"/>
    <n v="62.16"/>
    <n v="50.35"/>
    <x v="321"/>
    <s v="15/01/2019"/>
    <x v="6"/>
    <n v="1"/>
    <n v="17"/>
    <s v="01-17"/>
    <n v="0"/>
    <n v="1"/>
    <x v="0"/>
    <x v="2"/>
  </r>
  <r>
    <d v="2019-01-18T00:00:00"/>
    <n v="83"/>
    <n v="62.59"/>
    <n v="62.81"/>
    <n v="49.82"/>
    <x v="363"/>
    <s v="15/01/2019"/>
    <x v="6"/>
    <n v="1"/>
    <n v="18"/>
    <s v="01-18"/>
    <n v="0"/>
    <n v="1"/>
    <x v="0"/>
    <x v="2"/>
  </r>
  <r>
    <d v="2019-01-19T00:00:00"/>
    <n v="63"/>
    <n v="61.94"/>
    <n v="62.08"/>
    <n v="47.11"/>
    <x v="228"/>
    <s v="15/01/2019"/>
    <x v="6"/>
    <n v="1"/>
    <n v="19"/>
    <s v="01-19"/>
    <n v="0"/>
    <n v="1"/>
    <x v="0"/>
    <x v="2"/>
  </r>
  <r>
    <d v="2019-01-20T00:00:00"/>
    <n v="65"/>
    <n v="61.49"/>
    <n v="61.57"/>
    <n v="41.84"/>
    <x v="397"/>
    <s v="15/01/2019"/>
    <x v="6"/>
    <n v="1"/>
    <n v="20"/>
    <s v="01-20"/>
    <n v="0"/>
    <n v="1"/>
    <x v="0"/>
    <x v="2"/>
  </r>
  <r>
    <d v="2019-01-21T00:00:00"/>
    <n v="79"/>
    <n v="63.11"/>
    <n v="63.39"/>
    <n v="51.05"/>
    <x v="513"/>
    <s v="15/01/2019"/>
    <x v="6"/>
    <n v="1"/>
    <n v="21"/>
    <s v="01-21"/>
    <n v="0"/>
    <n v="1"/>
    <x v="0"/>
    <x v="3"/>
  </r>
  <r>
    <d v="2019-01-22T00:00:00"/>
    <n v="72"/>
    <n v="64.489999999999995"/>
    <n v="64.97"/>
    <n v="55.01"/>
    <x v="662"/>
    <s v="22/01/2019"/>
    <x v="6"/>
    <n v="1"/>
    <n v="22"/>
    <s v="01-22"/>
    <n v="0"/>
    <n v="1"/>
    <x v="0"/>
    <x v="3"/>
  </r>
  <r>
    <d v="2019-01-23T00:00:00"/>
    <n v="78"/>
    <n v="63.46"/>
    <n v="63.64"/>
    <n v="48.7"/>
    <x v="493"/>
    <s v="22/01/2019"/>
    <x v="6"/>
    <n v="1"/>
    <n v="23"/>
    <s v="01-23"/>
    <n v="0"/>
    <n v="1"/>
    <x v="0"/>
    <x v="3"/>
  </r>
  <r>
    <d v="2019-01-24T00:00:00"/>
    <n v="74"/>
    <n v="63.97"/>
    <n v="64.19"/>
    <n v="50.85"/>
    <x v="355"/>
    <s v="22/01/2019"/>
    <x v="6"/>
    <n v="1"/>
    <n v="24"/>
    <s v="01-24"/>
    <n v="0"/>
    <n v="1"/>
    <x v="0"/>
    <x v="3"/>
  </r>
  <r>
    <d v="2019-01-25T00:00:00"/>
    <n v="67"/>
    <n v="62.74"/>
    <n v="63.06"/>
    <n v="51.07"/>
    <x v="558"/>
    <s v="22/01/2019"/>
    <x v="6"/>
    <n v="1"/>
    <n v="25"/>
    <s v="01-25"/>
    <n v="0"/>
    <n v="1"/>
    <x v="0"/>
    <x v="3"/>
  </r>
  <r>
    <d v="2019-01-26T00:00:00"/>
    <n v="52"/>
    <n v="60.76"/>
    <n v="60.96"/>
    <n v="42.69"/>
    <x v="90"/>
    <s v="22/01/2019"/>
    <x v="6"/>
    <n v="1"/>
    <n v="26"/>
    <s v="01-26"/>
    <n v="1"/>
    <n v="1"/>
    <x v="0"/>
    <x v="3"/>
  </r>
  <r>
    <d v="2019-01-27T00:00:00"/>
    <n v="70"/>
    <n v="62.4"/>
    <n v="62.73"/>
    <n v="46.24"/>
    <x v="373"/>
    <s v="22/01/2019"/>
    <x v="6"/>
    <n v="1"/>
    <n v="27"/>
    <s v="01-27"/>
    <n v="0"/>
    <n v="1"/>
    <x v="0"/>
    <x v="3"/>
  </r>
  <r>
    <d v="2019-01-28T00:00:00"/>
    <n v="97"/>
    <n v="67.14"/>
    <n v="67.28"/>
    <n v="51.93"/>
    <x v="663"/>
    <s v="22/01/2019"/>
    <x v="6"/>
    <n v="1"/>
    <n v="28"/>
    <s v="01-28"/>
    <n v="0"/>
    <n v="1"/>
    <x v="0"/>
    <x v="4"/>
  </r>
  <r>
    <d v="2019-03-05T00:00:00"/>
    <n v="62"/>
    <n v="61.37"/>
    <n v="61.48"/>
    <n v="45.29"/>
    <x v="407"/>
    <s v="05/03/2019"/>
    <x v="6"/>
    <n v="3"/>
    <n v="5"/>
    <s v="03-05"/>
    <n v="0"/>
    <n v="1"/>
    <x v="0"/>
    <x v="9"/>
  </r>
  <r>
    <d v="2019-03-06T00:00:00"/>
    <n v="76"/>
    <n v="62.24"/>
    <n v="63.92"/>
    <n v="58.9"/>
    <x v="264"/>
    <s v="05/03/2019"/>
    <x v="6"/>
    <n v="3"/>
    <n v="6"/>
    <s v="03-06"/>
    <n v="0"/>
    <n v="1"/>
    <x v="0"/>
    <x v="9"/>
  </r>
  <r>
    <d v="2019-03-07T00:00:00"/>
    <n v="97"/>
    <n v="62.34"/>
    <n v="65.209999999999994"/>
    <n v="53.02"/>
    <x v="664"/>
    <s v="05/03/2019"/>
    <x v="6"/>
    <n v="3"/>
    <n v="7"/>
    <s v="03-07"/>
    <n v="0"/>
    <n v="1"/>
    <x v="0"/>
    <x v="9"/>
  </r>
  <r>
    <d v="2019-03-08T00:00:00"/>
    <n v="68"/>
    <n v="61.09"/>
    <n v="61.31"/>
    <n v="45.68"/>
    <x v="300"/>
    <s v="05/03/2019"/>
    <x v="6"/>
    <n v="3"/>
    <n v="8"/>
    <s v="03-08"/>
    <n v="0"/>
    <n v="1"/>
    <x v="0"/>
    <x v="9"/>
  </r>
  <r>
    <d v="2019-03-09T00:00:00"/>
    <n v="61"/>
    <n v="61.01"/>
    <n v="61.18"/>
    <n v="45.42"/>
    <x v="287"/>
    <s v="05/03/2019"/>
    <x v="6"/>
    <n v="3"/>
    <n v="9"/>
    <s v="03-09"/>
    <n v="1"/>
    <n v="1"/>
    <x v="0"/>
    <x v="9"/>
  </r>
  <r>
    <d v="2019-03-10T00:00:00"/>
    <n v="65"/>
    <n v="62.05"/>
    <n v="62.17"/>
    <n v="46.77"/>
    <x v="306"/>
    <s v="05/03/2019"/>
    <x v="6"/>
    <n v="3"/>
    <n v="10"/>
    <s v="03-10"/>
    <n v="0"/>
    <n v="1"/>
    <x v="0"/>
    <x v="9"/>
  </r>
  <r>
    <d v="2019-03-11T00:00:00"/>
    <n v="89"/>
    <n v="61.86"/>
    <n v="62.24"/>
    <n v="49.28"/>
    <x v="330"/>
    <s v="05/03/2019"/>
    <x v="6"/>
    <n v="3"/>
    <n v="11"/>
    <s v="03-11"/>
    <n v="0"/>
    <n v="1"/>
    <x v="0"/>
    <x v="10"/>
  </r>
  <r>
    <d v="2019-03-12T00:00:00"/>
    <n v="77"/>
    <n v="59.82"/>
    <n v="60.44"/>
    <n v="47.26"/>
    <x v="190"/>
    <s v="12/03/2019"/>
    <x v="6"/>
    <n v="3"/>
    <n v="12"/>
    <s v="03-12"/>
    <n v="0"/>
    <n v="1"/>
    <x v="0"/>
    <x v="10"/>
  </r>
  <r>
    <d v="2019-03-13T00:00:00"/>
    <n v="71"/>
    <n v="61.1"/>
    <n v="62.31"/>
    <n v="54.57"/>
    <x v="147"/>
    <s v="12/03/2019"/>
    <x v="6"/>
    <n v="3"/>
    <n v="13"/>
    <s v="03-13"/>
    <n v="0"/>
    <n v="1"/>
    <x v="0"/>
    <x v="10"/>
  </r>
  <r>
    <d v="2019-03-14T00:00:00"/>
    <n v="83"/>
    <n v="61.52"/>
    <n v="61.68"/>
    <n v="47.32"/>
    <x v="143"/>
    <s v="12/03/2019"/>
    <x v="6"/>
    <n v="3"/>
    <n v="14"/>
    <s v="03-14"/>
    <n v="0"/>
    <n v="1"/>
    <x v="0"/>
    <x v="10"/>
  </r>
  <r>
    <d v="2019-03-15T00:00:00"/>
    <n v="85"/>
    <n v="62.2"/>
    <n v="62.75"/>
    <n v="53.52"/>
    <x v="163"/>
    <s v="12/03/2019"/>
    <x v="6"/>
    <n v="3"/>
    <n v="15"/>
    <s v="03-15"/>
    <n v="0"/>
    <n v="1"/>
    <x v="0"/>
    <x v="10"/>
  </r>
  <r>
    <d v="2019-03-16T00:00:00"/>
    <n v="64"/>
    <n v="62.15"/>
    <n v="62.31"/>
    <n v="48.05"/>
    <x v="147"/>
    <s v="12/03/2019"/>
    <x v="6"/>
    <n v="3"/>
    <n v="16"/>
    <s v="03-16"/>
    <n v="0"/>
    <n v="1"/>
    <x v="0"/>
    <x v="10"/>
  </r>
  <r>
    <d v="2019-03-17T00:00:00"/>
    <n v="76"/>
    <n v="63.02"/>
    <n v="63.04"/>
    <n v="40.31"/>
    <x v="361"/>
    <s v="12/03/2019"/>
    <x v="6"/>
    <n v="3"/>
    <n v="17"/>
    <s v="03-17"/>
    <n v="0"/>
    <n v="1"/>
    <x v="0"/>
    <x v="10"/>
  </r>
  <r>
    <d v="2019-03-18T00:00:00"/>
    <n v="95"/>
    <n v="63.2"/>
    <n v="67.36"/>
    <n v="65.25"/>
    <x v="665"/>
    <s v="12/03/2019"/>
    <x v="6"/>
    <n v="3"/>
    <n v="18"/>
    <s v="03-18"/>
    <n v="0"/>
    <n v="0"/>
    <x v="0"/>
    <x v="11"/>
  </r>
  <r>
    <d v="2019-03-19T00:00:00"/>
    <n v="81"/>
    <n v="62.13"/>
    <n v="62.8"/>
    <n v="54.34"/>
    <x v="177"/>
    <s v="19/03/2019"/>
    <x v="6"/>
    <n v="3"/>
    <n v="19"/>
    <s v="03-19"/>
    <n v="0"/>
    <n v="1"/>
    <x v="0"/>
    <x v="11"/>
  </r>
  <r>
    <d v="2019-03-20T00:00:00"/>
    <n v="87"/>
    <n v="61"/>
    <n v="61.38"/>
    <n v="48.01"/>
    <x v="69"/>
    <s v="19/03/2019"/>
    <x v="6"/>
    <n v="3"/>
    <n v="20"/>
    <s v="03-20"/>
    <n v="0"/>
    <n v="1"/>
    <x v="0"/>
    <x v="11"/>
  </r>
  <r>
    <d v="2019-03-21T00:00:00"/>
    <n v="89"/>
    <n v="62.09"/>
    <n v="62.34"/>
    <n v="48.12"/>
    <x v="385"/>
    <s v="19/03/2019"/>
    <x v="6"/>
    <n v="3"/>
    <n v="21"/>
    <s v="03-21"/>
    <n v="0"/>
    <n v="1"/>
    <x v="0"/>
    <x v="11"/>
  </r>
  <r>
    <d v="2019-03-22T00:00:00"/>
    <n v="85"/>
    <n v="62.16"/>
    <n v="62.33"/>
    <n v="47.83"/>
    <x v="627"/>
    <s v="19/03/2019"/>
    <x v="6"/>
    <n v="3"/>
    <n v="22"/>
    <s v="03-22"/>
    <n v="0"/>
    <n v="1"/>
    <x v="0"/>
    <x v="11"/>
  </r>
  <r>
    <d v="2019-03-23T00:00:00"/>
    <n v="60"/>
    <n v="61.04"/>
    <n v="61.4"/>
    <n v="50.12"/>
    <x v="630"/>
    <s v="19/03/2019"/>
    <x v="6"/>
    <n v="3"/>
    <n v="23"/>
    <s v="03-23"/>
    <n v="1"/>
    <n v="1"/>
    <x v="0"/>
    <x v="11"/>
  </r>
  <r>
    <d v="2019-03-24T00:00:00"/>
    <n v="62"/>
    <n v="61.9"/>
    <n v="61.9"/>
    <n v="33.1"/>
    <x v="104"/>
    <s v="19/03/2019"/>
    <x v="6"/>
    <n v="3"/>
    <n v="24"/>
    <s v="03-24"/>
    <n v="0"/>
    <n v="1"/>
    <x v="0"/>
    <x v="11"/>
  </r>
  <r>
    <d v="2019-03-25T00:00:00"/>
    <n v="76"/>
    <n v="62.22"/>
    <n v="63.93"/>
    <n v="52.65"/>
    <x v="666"/>
    <s v="19/03/2019"/>
    <x v="6"/>
    <n v="3"/>
    <n v="25"/>
    <s v="03-25"/>
    <n v="0"/>
    <n v="1"/>
    <x v="0"/>
    <x v="12"/>
  </r>
  <r>
    <d v="2019-03-26T00:00:00"/>
    <n v="90"/>
    <n v="63.61"/>
    <n v="66.66"/>
    <n v="55.54"/>
    <x v="667"/>
    <s v="26/03/2019"/>
    <x v="6"/>
    <n v="3"/>
    <n v="26"/>
    <s v="03-26"/>
    <n v="0"/>
    <n v="1"/>
    <x v="0"/>
    <x v="12"/>
  </r>
  <r>
    <d v="2019-03-27T00:00:00"/>
    <n v="83"/>
    <n v="60.64"/>
    <n v="73.8"/>
    <n v="63.74"/>
    <x v="668"/>
    <s v="26/03/2019"/>
    <x v="6"/>
    <n v="3"/>
    <n v="27"/>
    <s v="03-27"/>
    <n v="0"/>
    <n v="0"/>
    <x v="0"/>
    <x v="12"/>
  </r>
  <r>
    <d v="2019-03-28T00:00:00"/>
    <n v="78"/>
    <n v="60.81"/>
    <n v="61.11"/>
    <n v="47.78"/>
    <x v="171"/>
    <s v="26/03/2019"/>
    <x v="6"/>
    <n v="3"/>
    <n v="28"/>
    <s v="03-28"/>
    <n v="0"/>
    <n v="1"/>
    <x v="0"/>
    <x v="12"/>
  </r>
  <r>
    <d v="2019-03-29T00:00:00"/>
    <n v="86"/>
    <n v="62.09"/>
    <n v="62.38"/>
    <n v="50.24"/>
    <x v="139"/>
    <s v="26/03/2019"/>
    <x v="6"/>
    <n v="3"/>
    <n v="29"/>
    <s v="03-29"/>
    <n v="0"/>
    <n v="1"/>
    <x v="0"/>
    <x v="12"/>
  </r>
  <r>
    <d v="2019-03-30T00:00:00"/>
    <n v="61"/>
    <n v="61.19"/>
    <n v="61.94"/>
    <n v="53.78"/>
    <x v="173"/>
    <s v="26/03/2019"/>
    <x v="6"/>
    <n v="3"/>
    <n v="30"/>
    <s v="03-30"/>
    <n v="1"/>
    <n v="1"/>
    <x v="0"/>
    <x v="12"/>
  </r>
  <r>
    <d v="2019-03-31T00:00:00"/>
    <n v="75"/>
    <n v="61.82"/>
    <n v="62.03"/>
    <n v="48.66"/>
    <x v="220"/>
    <s v="26/03/2019"/>
    <x v="6"/>
    <n v="3"/>
    <n v="31"/>
    <s v="03-31"/>
    <n v="0"/>
    <n v="1"/>
    <x v="0"/>
    <x v="12"/>
  </r>
  <r>
    <d v="2019-04-01T00:00:00"/>
    <n v="91"/>
    <n v="62.13"/>
    <n v="62.26"/>
    <n v="45.75"/>
    <x v="569"/>
    <s v="26/03/2019"/>
    <x v="6"/>
    <n v="4"/>
    <n v="1"/>
    <s v="04-01"/>
    <n v="0"/>
    <n v="1"/>
    <x v="0"/>
    <x v="13"/>
  </r>
  <r>
    <d v="2019-04-02T00:00:00"/>
    <n v="84"/>
    <n v="61.34"/>
    <n v="61.51"/>
    <n v="47.21"/>
    <x v="23"/>
    <s v="02/04/2019"/>
    <x v="6"/>
    <n v="4"/>
    <n v="2"/>
    <s v="04-02"/>
    <n v="0"/>
    <n v="1"/>
    <x v="0"/>
    <x v="13"/>
  </r>
  <r>
    <d v="2019-04-03T00:00:00"/>
    <n v="79"/>
    <n v="61.32"/>
    <n v="61.45"/>
    <n v="44.83"/>
    <x v="84"/>
    <s v="02/04/2019"/>
    <x v="6"/>
    <n v="4"/>
    <n v="3"/>
    <s v="04-03"/>
    <n v="0"/>
    <n v="1"/>
    <x v="0"/>
    <x v="13"/>
  </r>
  <r>
    <d v="2019-04-04T00:00:00"/>
    <n v="114"/>
    <n v="62.91"/>
    <n v="63.24"/>
    <n v="51.11"/>
    <x v="110"/>
    <s v="02/04/2019"/>
    <x v="6"/>
    <n v="4"/>
    <n v="4"/>
    <s v="04-04"/>
    <n v="0"/>
    <n v="1"/>
    <x v="0"/>
    <x v="13"/>
  </r>
  <r>
    <d v="2019-04-05T00:00:00"/>
    <n v="88"/>
    <n v="62.6"/>
    <n v="62.95"/>
    <n v="51.16"/>
    <x v="367"/>
    <s v="02/04/2019"/>
    <x v="6"/>
    <n v="4"/>
    <n v="5"/>
    <s v="04-05"/>
    <n v="0"/>
    <n v="1"/>
    <x v="0"/>
    <x v="13"/>
  </r>
  <r>
    <d v="2019-04-06T00:00:00"/>
    <n v="62"/>
    <n v="61.24"/>
    <n v="61.57"/>
    <n v="48.89"/>
    <x v="397"/>
    <s v="02/04/2019"/>
    <x v="6"/>
    <n v="4"/>
    <n v="6"/>
    <s v="04-06"/>
    <n v="0"/>
    <n v="1"/>
    <x v="0"/>
    <x v="13"/>
  </r>
  <r>
    <d v="2019-04-07T00:00:00"/>
    <n v="78"/>
    <n v="62.72"/>
    <n v="62.81"/>
    <n v="45.91"/>
    <x v="363"/>
    <s v="02/04/2019"/>
    <x v="6"/>
    <n v="4"/>
    <n v="7"/>
    <s v="04-07"/>
    <n v="0"/>
    <n v="1"/>
    <x v="0"/>
    <x v="13"/>
  </r>
  <r>
    <d v="2019-04-08T00:00:00"/>
    <n v="80"/>
    <n v="63.96"/>
    <n v="65.319999999999993"/>
    <n v="55.58"/>
    <x v="669"/>
    <s v="02/04/2019"/>
    <x v="6"/>
    <n v="4"/>
    <n v="8"/>
    <s v="04-08"/>
    <n v="0"/>
    <n v="1"/>
    <x v="0"/>
    <x v="14"/>
  </r>
  <r>
    <d v="2019-04-09T00:00:00"/>
    <n v="90"/>
    <n v="62.77"/>
    <n v="63.37"/>
    <n v="54.45"/>
    <x v="642"/>
    <s v="09/04/2019"/>
    <x v="6"/>
    <n v="4"/>
    <n v="9"/>
    <s v="04-09"/>
    <n v="0"/>
    <n v="1"/>
    <x v="0"/>
    <x v="14"/>
  </r>
  <r>
    <d v="2019-04-10T00:00:00"/>
    <n v="77"/>
    <n v="61.96"/>
    <n v="62.44"/>
    <n v="52.24"/>
    <x v="150"/>
    <s v="09/04/2019"/>
    <x v="6"/>
    <n v="4"/>
    <n v="10"/>
    <s v="04-10"/>
    <n v="0"/>
    <n v="1"/>
    <x v="0"/>
    <x v="14"/>
  </r>
  <r>
    <d v="2019-04-11T00:00:00"/>
    <n v="91"/>
    <n v="62.91"/>
    <n v="63.57"/>
    <n v="51.22"/>
    <x v="342"/>
    <s v="09/04/2019"/>
    <x v="6"/>
    <n v="4"/>
    <n v="11"/>
    <s v="04-11"/>
    <n v="0"/>
    <n v="1"/>
    <x v="0"/>
    <x v="14"/>
  </r>
  <r>
    <d v="2019-04-12T00:00:00"/>
    <n v="92"/>
    <n v="62.68"/>
    <n v="62.92"/>
    <n v="49.86"/>
    <x v="372"/>
    <s v="09/04/2019"/>
    <x v="6"/>
    <n v="4"/>
    <n v="12"/>
    <s v="04-12"/>
    <n v="0"/>
    <n v="1"/>
    <x v="0"/>
    <x v="14"/>
  </r>
  <r>
    <d v="2019-04-13T00:00:00"/>
    <n v="77"/>
    <n v="62.08"/>
    <n v="62.11"/>
    <n v="40.590000000000003"/>
    <x v="532"/>
    <s v="09/04/2019"/>
    <x v="6"/>
    <n v="4"/>
    <n v="13"/>
    <s v="04-13"/>
    <n v="0"/>
    <n v="1"/>
    <x v="0"/>
    <x v="14"/>
  </r>
  <r>
    <d v="2019-04-14T00:00:00"/>
    <n v="83"/>
    <n v="62.66"/>
    <n v="62.71"/>
    <n v="39.21"/>
    <x v="395"/>
    <s v="09/04/2019"/>
    <x v="6"/>
    <n v="4"/>
    <n v="14"/>
    <s v="04-14"/>
    <n v="0"/>
    <n v="1"/>
    <x v="0"/>
    <x v="14"/>
  </r>
  <r>
    <d v="2019-04-15T00:00:00"/>
    <n v="79"/>
    <n v="61.82"/>
    <n v="62.05"/>
    <n v="49.22"/>
    <x v="189"/>
    <s v="09/04/2019"/>
    <x v="6"/>
    <n v="4"/>
    <n v="15"/>
    <s v="04-15"/>
    <n v="0"/>
    <n v="1"/>
    <x v="0"/>
    <x v="15"/>
  </r>
  <r>
    <d v="2019-04-16T00:00:00"/>
    <n v="97"/>
    <n v="62.32"/>
    <n v="62.43"/>
    <n v="46.62"/>
    <x v="129"/>
    <s v="16/04/2019"/>
    <x v="6"/>
    <n v="4"/>
    <n v="16"/>
    <s v="04-16"/>
    <n v="0"/>
    <n v="1"/>
    <x v="0"/>
    <x v="15"/>
  </r>
  <r>
    <d v="2019-04-17T00:00:00"/>
    <n v="80"/>
    <n v="61.78"/>
    <n v="62.14"/>
    <n v="51.17"/>
    <x v="211"/>
    <s v="16/04/2019"/>
    <x v="6"/>
    <n v="4"/>
    <n v="17"/>
    <s v="04-17"/>
    <n v="0"/>
    <n v="1"/>
    <x v="0"/>
    <x v="15"/>
  </r>
  <r>
    <d v="2019-04-18T00:00:00"/>
    <n v="93"/>
    <n v="61.5"/>
    <n v="61.84"/>
    <n v="50.55"/>
    <x v="82"/>
    <s v="16/04/2019"/>
    <x v="6"/>
    <n v="4"/>
    <n v="18"/>
    <s v="04-18"/>
    <n v="0"/>
    <n v="1"/>
    <x v="0"/>
    <x v="15"/>
  </r>
  <r>
    <d v="2019-04-19T00:00:00"/>
    <n v="102"/>
    <n v="62.79"/>
    <n v="62.85"/>
    <n v="42.42"/>
    <x v="369"/>
    <s v="16/04/2019"/>
    <x v="6"/>
    <n v="4"/>
    <n v="19"/>
    <s v="04-19"/>
    <n v="0"/>
    <n v="1"/>
    <x v="0"/>
    <x v="15"/>
  </r>
  <r>
    <d v="2019-04-20T00:00:00"/>
    <n v="83"/>
    <n v="62.45"/>
    <n v="62.55"/>
    <n v="45.06"/>
    <x v="296"/>
    <s v="16/04/2019"/>
    <x v="6"/>
    <n v="4"/>
    <n v="20"/>
    <s v="04-20"/>
    <n v="0"/>
    <n v="1"/>
    <x v="0"/>
    <x v="15"/>
  </r>
  <r>
    <d v="2019-04-21T00:00:00"/>
    <n v="79"/>
    <n v="61.78"/>
    <n v="61.78"/>
    <n v="0"/>
    <x v="389"/>
    <s v="16/04/2019"/>
    <x v="6"/>
    <n v="4"/>
    <n v="21"/>
    <s v="04-21"/>
    <n v="0"/>
    <n v="1"/>
    <x v="0"/>
    <x v="15"/>
  </r>
  <r>
    <d v="2019-04-22T00:00:00"/>
    <n v="77"/>
    <n v="61.27"/>
    <n v="61.27"/>
    <n v="34.65"/>
    <x v="154"/>
    <s v="16/04/2019"/>
    <x v="6"/>
    <n v="4"/>
    <n v="22"/>
    <s v="04-22"/>
    <n v="0"/>
    <n v="1"/>
    <x v="0"/>
    <x v="16"/>
  </r>
  <r>
    <d v="2019-04-23T00:00:00"/>
    <n v="95"/>
    <n v="63.26"/>
    <n v="63.29"/>
    <n v="41.2"/>
    <x v="644"/>
    <s v="23/04/2019"/>
    <x v="6"/>
    <n v="4"/>
    <n v="23"/>
    <s v="04-23"/>
    <n v="0"/>
    <n v="1"/>
    <x v="0"/>
    <x v="16"/>
  </r>
  <r>
    <d v="2019-04-24T00:00:00"/>
    <n v="91"/>
    <n v="61.73"/>
    <n v="61.83"/>
    <n v="44.84"/>
    <x v="81"/>
    <s v="23/04/2019"/>
    <x v="6"/>
    <n v="4"/>
    <n v="24"/>
    <s v="04-24"/>
    <n v="0"/>
    <n v="1"/>
    <x v="0"/>
    <x v="16"/>
  </r>
  <r>
    <d v="2019-04-25T00:00:00"/>
    <n v="90"/>
    <n v="62.52"/>
    <n v="63.12"/>
    <n v="54.21"/>
    <x v="365"/>
    <s v="23/04/2019"/>
    <x v="6"/>
    <n v="4"/>
    <n v="25"/>
    <s v="04-25"/>
    <n v="0"/>
    <n v="1"/>
    <x v="0"/>
    <x v="16"/>
  </r>
  <r>
    <d v="2019-04-26T00:00:00"/>
    <n v="96"/>
    <n v="62.66"/>
    <n v="62.77"/>
    <n v="46.77"/>
    <x v="411"/>
    <s v="23/04/2019"/>
    <x v="6"/>
    <n v="4"/>
    <n v="26"/>
    <s v="04-26"/>
    <n v="0"/>
    <n v="1"/>
    <x v="0"/>
    <x v="16"/>
  </r>
  <r>
    <d v="2019-04-27T00:00:00"/>
    <n v="78"/>
    <n v="61.25"/>
    <n v="61.32"/>
    <n v="38.380000000000003"/>
    <x v="204"/>
    <s v="23/04/2019"/>
    <x v="6"/>
    <n v="4"/>
    <n v="27"/>
    <s v="04-27"/>
    <n v="0"/>
    <n v="1"/>
    <x v="0"/>
    <x v="16"/>
  </r>
  <r>
    <d v="2019-04-28T00:00:00"/>
    <n v="75"/>
    <n v="62.67"/>
    <n v="62.71"/>
    <n v="42.32"/>
    <x v="395"/>
    <s v="23/04/2019"/>
    <x v="6"/>
    <n v="4"/>
    <n v="28"/>
    <s v="04-28"/>
    <n v="0"/>
    <n v="1"/>
    <x v="0"/>
    <x v="16"/>
  </r>
  <r>
    <d v="2019-04-29T00:00:00"/>
    <n v="98"/>
    <n v="63.8"/>
    <n v="64.040000000000006"/>
    <n v="51.35"/>
    <x v="607"/>
    <s v="23/04/2019"/>
    <x v="6"/>
    <n v="4"/>
    <n v="29"/>
    <s v="04-29"/>
    <n v="0"/>
    <n v="1"/>
    <x v="0"/>
    <x v="17"/>
  </r>
  <r>
    <d v="2019-04-30T00:00:00"/>
    <n v="105"/>
    <n v="62.96"/>
    <n v="63.05"/>
    <n v="46.04"/>
    <x v="391"/>
    <s v="30/04/2019"/>
    <x v="6"/>
    <n v="4"/>
    <n v="30"/>
    <s v="04-30"/>
    <n v="0"/>
    <n v="1"/>
    <x v="0"/>
    <x v="17"/>
  </r>
  <r>
    <d v="2019-05-01T00:00:00"/>
    <n v="88"/>
    <n v="61.95"/>
    <n v="61.96"/>
    <n v="36.450000000000003"/>
    <x v="332"/>
    <s v="30/04/2019"/>
    <x v="6"/>
    <n v="5"/>
    <n v="1"/>
    <s v="05-01"/>
    <n v="0"/>
    <n v="1"/>
    <x v="1"/>
    <x v="17"/>
  </r>
  <r>
    <d v="2019-05-02T00:00:00"/>
    <n v="98"/>
    <n v="61.99"/>
    <n v="62.15"/>
    <n v="47.77"/>
    <x v="126"/>
    <s v="30/04/2019"/>
    <x v="6"/>
    <n v="5"/>
    <n v="2"/>
    <s v="05-02"/>
    <n v="0"/>
    <n v="1"/>
    <x v="1"/>
    <x v="17"/>
  </r>
  <r>
    <d v="2019-05-03T00:00:00"/>
    <n v="103"/>
    <n v="63.18"/>
    <n v="63.43"/>
    <n v="50.89"/>
    <x v="580"/>
    <s v="30/04/2019"/>
    <x v="6"/>
    <n v="5"/>
    <n v="3"/>
    <s v="05-03"/>
    <n v="0"/>
    <n v="1"/>
    <x v="1"/>
    <x v="17"/>
  </r>
  <r>
    <d v="2019-05-04T00:00:00"/>
    <n v="82"/>
    <n v="62.78"/>
    <n v="62.79"/>
    <n v="35.35"/>
    <x v="526"/>
    <s v="30/04/2019"/>
    <x v="6"/>
    <n v="5"/>
    <n v="4"/>
    <s v="05-04"/>
    <n v="0"/>
    <n v="1"/>
    <x v="1"/>
    <x v="17"/>
  </r>
  <r>
    <d v="2019-05-05T00:00:00"/>
    <n v="89"/>
    <n v="63.39"/>
    <n v="64.11"/>
    <n v="55.61"/>
    <x v="566"/>
    <s v="30/04/2019"/>
    <x v="6"/>
    <n v="5"/>
    <n v="5"/>
    <s v="05-05"/>
    <n v="0"/>
    <n v="1"/>
    <x v="1"/>
    <x v="17"/>
  </r>
  <r>
    <d v="2019-05-06T00:00:00"/>
    <n v="95"/>
    <n v="63.19"/>
    <n v="63.65"/>
    <n v="52.68"/>
    <x v="151"/>
    <s v="30/04/2019"/>
    <x v="6"/>
    <n v="5"/>
    <n v="6"/>
    <s v="05-06"/>
    <n v="0"/>
    <n v="1"/>
    <x v="1"/>
    <x v="18"/>
  </r>
  <r>
    <d v="2019-05-07T00:00:00"/>
    <n v="90"/>
    <n v="62.37"/>
    <n v="62.55"/>
    <n v="48.75"/>
    <x v="296"/>
    <s v="07/05/2019"/>
    <x v="6"/>
    <n v="5"/>
    <n v="7"/>
    <s v="05-07"/>
    <n v="0"/>
    <n v="1"/>
    <x v="1"/>
    <x v="18"/>
  </r>
  <r>
    <d v="2019-05-08T00:00:00"/>
    <n v="90"/>
    <n v="62.3"/>
    <n v="62.57"/>
    <n v="48.96"/>
    <x v="479"/>
    <s v="07/05/2019"/>
    <x v="6"/>
    <n v="5"/>
    <n v="8"/>
    <s v="05-08"/>
    <n v="0"/>
    <n v="1"/>
    <x v="1"/>
    <x v="18"/>
  </r>
  <r>
    <d v="2019-05-09T00:00:00"/>
    <n v="93"/>
    <n v="62.62"/>
    <n v="62.83"/>
    <n v="49.59"/>
    <x v="243"/>
    <s v="07/05/2019"/>
    <x v="6"/>
    <n v="5"/>
    <n v="9"/>
    <s v="05-09"/>
    <n v="0"/>
    <n v="1"/>
    <x v="1"/>
    <x v="18"/>
  </r>
  <r>
    <d v="2019-05-10T00:00:00"/>
    <n v="93"/>
    <n v="62.57"/>
    <n v="63.81"/>
    <n v="50.94"/>
    <x v="670"/>
    <s v="07/05/2019"/>
    <x v="6"/>
    <n v="5"/>
    <n v="10"/>
    <s v="05-10"/>
    <n v="0"/>
    <n v="1"/>
    <x v="1"/>
    <x v="18"/>
  </r>
  <r>
    <d v="2019-05-11T00:00:00"/>
    <n v="98"/>
    <n v="65.819999999999993"/>
    <n v="65.92"/>
    <n v="48.9"/>
    <x v="671"/>
    <s v="07/05/2019"/>
    <x v="6"/>
    <n v="5"/>
    <n v="11"/>
    <s v="05-11"/>
    <n v="0"/>
    <n v="1"/>
    <x v="1"/>
    <x v="18"/>
  </r>
  <r>
    <d v="2019-05-12T00:00:00"/>
    <n v="106"/>
    <n v="67.25"/>
    <n v="67.83"/>
    <n v="56.02"/>
    <x v="672"/>
    <s v="07/05/2019"/>
    <x v="6"/>
    <n v="5"/>
    <n v="12"/>
    <s v="05-12"/>
    <n v="0"/>
    <n v="1"/>
    <x v="1"/>
    <x v="18"/>
  </r>
  <r>
    <d v="2019-05-13T00:00:00"/>
    <n v="108"/>
    <n v="66.819999999999993"/>
    <n v="68.67"/>
    <n v="59.12"/>
    <x v="673"/>
    <s v="07/05/2019"/>
    <x v="6"/>
    <n v="5"/>
    <n v="13"/>
    <s v="05-13"/>
    <n v="0"/>
    <n v="1"/>
    <x v="1"/>
    <x v="19"/>
  </r>
  <r>
    <d v="2019-05-14T00:00:00"/>
    <n v="82"/>
    <n v="61.12"/>
    <n v="61.38"/>
    <n v="47.24"/>
    <x v="69"/>
    <s v="14/05/2019"/>
    <x v="6"/>
    <n v="5"/>
    <n v="14"/>
    <s v="05-14"/>
    <n v="0"/>
    <n v="1"/>
    <x v="1"/>
    <x v="19"/>
  </r>
  <r>
    <d v="2019-05-15T00:00:00"/>
    <n v="97"/>
    <n v="63.25"/>
    <n v="63.59"/>
    <n v="52.02"/>
    <x v="337"/>
    <s v="14/05/2019"/>
    <x v="6"/>
    <n v="5"/>
    <n v="15"/>
    <s v="05-15"/>
    <n v="0"/>
    <n v="1"/>
    <x v="1"/>
    <x v="19"/>
  </r>
  <r>
    <d v="2019-05-16T00:00:00"/>
    <n v="98"/>
    <n v="62.55"/>
    <n v="62.98"/>
    <n v="52.43"/>
    <x v="299"/>
    <s v="14/05/2019"/>
    <x v="6"/>
    <n v="5"/>
    <n v="16"/>
    <s v="05-16"/>
    <n v="0"/>
    <n v="1"/>
    <x v="1"/>
    <x v="19"/>
  </r>
  <r>
    <d v="2019-05-17T00:00:00"/>
    <n v="92"/>
    <n v="61.66"/>
    <n v="61.71"/>
    <n v="42.36"/>
    <x v="206"/>
    <s v="14/05/2019"/>
    <x v="6"/>
    <n v="5"/>
    <n v="17"/>
    <s v="05-17"/>
    <n v="0"/>
    <n v="1"/>
    <x v="1"/>
    <x v="19"/>
  </r>
  <r>
    <d v="2019-05-18T00:00:00"/>
    <n v="98"/>
    <n v="64.260000000000005"/>
    <n v="64.56"/>
    <n v="52.78"/>
    <x v="561"/>
    <s v="14/05/2019"/>
    <x v="6"/>
    <n v="5"/>
    <n v="18"/>
    <s v="05-18"/>
    <n v="0"/>
    <n v="1"/>
    <x v="1"/>
    <x v="19"/>
  </r>
  <r>
    <d v="2019-05-19T00:00:00"/>
    <n v="89"/>
    <n v="62.96"/>
    <n v="63"/>
    <n v="36.5"/>
    <x v="352"/>
    <s v="14/05/2019"/>
    <x v="6"/>
    <n v="5"/>
    <n v="19"/>
    <s v="05-19"/>
    <n v="0"/>
    <n v="1"/>
    <x v="1"/>
    <x v="19"/>
  </r>
  <r>
    <d v="2019-05-20T00:00:00"/>
    <n v="97"/>
    <n v="63.76"/>
    <n v="64.349999999999994"/>
    <n v="55"/>
    <x v="610"/>
    <s v="14/05/2019"/>
    <x v="6"/>
    <n v="5"/>
    <n v="20"/>
    <s v="05-20"/>
    <n v="0"/>
    <n v="1"/>
    <x v="1"/>
    <x v="20"/>
  </r>
  <r>
    <d v="2019-05-21T00:00:00"/>
    <n v="62"/>
    <n v="61.83"/>
    <n v="62.3"/>
    <n v="52.02"/>
    <x v="311"/>
    <s v="21/05/2019"/>
    <x v="6"/>
    <n v="5"/>
    <n v="21"/>
    <s v="05-21"/>
    <n v="0"/>
    <n v="1"/>
    <x v="1"/>
    <x v="20"/>
  </r>
  <r>
    <d v="2019-05-22T00:00:00"/>
    <n v="90"/>
    <n v="62.32"/>
    <n v="62.46"/>
    <n v="46.74"/>
    <x v="370"/>
    <s v="21/05/2019"/>
    <x v="6"/>
    <n v="5"/>
    <n v="22"/>
    <s v="05-22"/>
    <n v="0"/>
    <n v="1"/>
    <x v="1"/>
    <x v="20"/>
  </r>
  <r>
    <d v="2019-05-23T00:00:00"/>
    <n v="85"/>
    <n v="62.29"/>
    <n v="62.81"/>
    <n v="46.62"/>
    <x v="363"/>
    <s v="21/05/2019"/>
    <x v="6"/>
    <n v="5"/>
    <n v="23"/>
    <s v="05-23"/>
    <n v="0"/>
    <n v="1"/>
    <x v="1"/>
    <x v="20"/>
  </r>
  <r>
    <d v="2019-05-24T00:00:00"/>
    <n v="96"/>
    <n v="62.82"/>
    <n v="63.04"/>
    <n v="49.39"/>
    <x v="361"/>
    <s v="21/05/2019"/>
    <x v="6"/>
    <n v="5"/>
    <n v="24"/>
    <s v="05-24"/>
    <n v="0"/>
    <n v="1"/>
    <x v="1"/>
    <x v="20"/>
  </r>
  <r>
    <d v="2019-05-25T00:00:00"/>
    <n v="106"/>
    <n v="65.52"/>
    <n v="65.52"/>
    <n v="35.020000000000003"/>
    <x v="674"/>
    <s v="21/05/2019"/>
    <x v="6"/>
    <n v="5"/>
    <n v="25"/>
    <s v="05-25"/>
    <n v="0"/>
    <n v="1"/>
    <x v="1"/>
    <x v="20"/>
  </r>
  <r>
    <d v="2019-05-26T00:00:00"/>
    <n v="92"/>
    <n v="64.28"/>
    <n v="64.290000000000006"/>
    <n v="36.68"/>
    <x v="675"/>
    <s v="21/05/2019"/>
    <x v="6"/>
    <n v="5"/>
    <n v="26"/>
    <s v="05-26"/>
    <n v="0"/>
    <n v="1"/>
    <x v="1"/>
    <x v="20"/>
  </r>
  <r>
    <d v="2019-05-27T00:00:00"/>
    <n v="111"/>
    <n v="63.93"/>
    <n v="64.13"/>
    <n v="49.73"/>
    <x v="552"/>
    <s v="21/05/2019"/>
    <x v="6"/>
    <n v="5"/>
    <n v="27"/>
    <s v="05-27"/>
    <n v="0"/>
    <n v="1"/>
    <x v="1"/>
    <x v="21"/>
  </r>
  <r>
    <d v="2019-05-28T00:00:00"/>
    <n v="96"/>
    <n v="65.099999999999994"/>
    <n v="65.260000000000005"/>
    <n v="50.64"/>
    <x v="676"/>
    <s v="28/05/2019"/>
    <x v="6"/>
    <n v="5"/>
    <n v="28"/>
    <s v="05-28"/>
    <n v="0"/>
    <n v="1"/>
    <x v="1"/>
    <x v="21"/>
  </r>
  <r>
    <d v="2019-05-29T00:00:00"/>
    <n v="117"/>
    <n v="67.2"/>
    <n v="67.290000000000006"/>
    <n v="50.21"/>
    <x v="677"/>
    <s v="28/05/2019"/>
    <x v="6"/>
    <n v="5"/>
    <n v="29"/>
    <s v="05-29"/>
    <n v="0"/>
    <n v="1"/>
    <x v="1"/>
    <x v="21"/>
  </r>
  <r>
    <d v="2019-05-30T00:00:00"/>
    <n v="102"/>
    <n v="62.45"/>
    <n v="62.64"/>
    <n v="46.99"/>
    <x v="245"/>
    <s v="28/05/2019"/>
    <x v="6"/>
    <n v="5"/>
    <n v="30"/>
    <s v="05-30"/>
    <n v="0"/>
    <n v="1"/>
    <x v="1"/>
    <x v="21"/>
  </r>
  <r>
    <d v="2019-05-31T00:00:00"/>
    <n v="104"/>
    <n v="62.51"/>
    <n v="62.56"/>
    <n v="43.4"/>
    <x v="327"/>
    <s v="28/05/2019"/>
    <x v="6"/>
    <n v="5"/>
    <n v="31"/>
    <s v="05-31"/>
    <n v="0"/>
    <n v="1"/>
    <x v="1"/>
    <x v="21"/>
  </r>
  <r>
    <d v="2019-06-01T00:00:00"/>
    <n v="82"/>
    <n v="62.5"/>
    <n v="62.5"/>
    <n v="0"/>
    <x v="587"/>
    <s v="28/05/2019"/>
    <x v="6"/>
    <n v="6"/>
    <n v="1"/>
    <s v="06-01"/>
    <n v="0"/>
    <n v="1"/>
    <x v="1"/>
    <x v="21"/>
  </r>
  <r>
    <d v="2019-06-02T00:00:00"/>
    <n v="93"/>
    <n v="62.3"/>
    <n v="62.6"/>
    <n v="50.6"/>
    <x v="318"/>
    <s v="28/05/2019"/>
    <x v="6"/>
    <n v="6"/>
    <n v="2"/>
    <s v="06-02"/>
    <n v="0"/>
    <n v="1"/>
    <x v="1"/>
    <x v="21"/>
  </r>
  <r>
    <d v="2019-06-03T00:00:00"/>
    <n v="98"/>
    <n v="62.7"/>
    <n v="62.8"/>
    <n v="45.6"/>
    <x v="177"/>
    <s v="28/05/2019"/>
    <x v="6"/>
    <n v="6"/>
    <n v="3"/>
    <s v="06-03"/>
    <n v="0"/>
    <n v="1"/>
    <x v="1"/>
    <x v="22"/>
  </r>
  <r>
    <d v="2019-06-04T00:00:00"/>
    <n v="88"/>
    <n v="62"/>
    <n v="62.1"/>
    <n v="46"/>
    <x v="563"/>
    <s v="04/06/2019"/>
    <x v="6"/>
    <n v="6"/>
    <n v="4"/>
    <s v="06-04"/>
    <n v="0"/>
    <n v="1"/>
    <x v="1"/>
    <x v="22"/>
  </r>
  <r>
    <d v="2019-06-05T00:00:00"/>
    <n v="90"/>
    <n v="61.6"/>
    <n v="61.8"/>
    <n v="47.2"/>
    <x v="185"/>
    <s v="04/06/2019"/>
    <x v="6"/>
    <n v="6"/>
    <n v="5"/>
    <s v="06-05"/>
    <n v="0"/>
    <n v="1"/>
    <x v="1"/>
    <x v="22"/>
  </r>
  <r>
    <d v="2019-06-06T00:00:00"/>
    <n v="115"/>
    <n v="63"/>
    <n v="63.1"/>
    <n v="47.8"/>
    <x v="678"/>
    <s v="04/06/2019"/>
    <x v="6"/>
    <n v="6"/>
    <n v="6"/>
    <s v="06-06"/>
    <n v="0"/>
    <n v="1"/>
    <x v="1"/>
    <x v="22"/>
  </r>
  <r>
    <d v="2019-06-07T00:00:00"/>
    <n v="99"/>
    <n v="62.1"/>
    <n v="62.1"/>
    <n v="42.8"/>
    <x v="563"/>
    <s v="04/06/2019"/>
    <x v="6"/>
    <n v="6"/>
    <n v="7"/>
    <s v="06-07"/>
    <n v="0"/>
    <n v="1"/>
    <x v="1"/>
    <x v="22"/>
  </r>
  <r>
    <d v="2019-06-08T00:00:00"/>
    <n v="89"/>
    <n v="63"/>
    <n v="63"/>
    <n v="0"/>
    <x v="352"/>
    <s v="04/06/2019"/>
    <x v="6"/>
    <n v="6"/>
    <n v="8"/>
    <s v="06-08"/>
    <n v="0"/>
    <n v="1"/>
    <x v="1"/>
    <x v="22"/>
  </r>
  <r>
    <d v="2019-06-09T00:00:00"/>
    <n v="94"/>
    <n v="62.7"/>
    <n v="62.7"/>
    <n v="0"/>
    <x v="15"/>
    <s v="04/06/2019"/>
    <x v="6"/>
    <n v="6"/>
    <n v="9"/>
    <s v="06-09"/>
    <n v="0"/>
    <n v="1"/>
    <x v="1"/>
    <x v="22"/>
  </r>
  <r>
    <d v="2019-06-10T00:00:00"/>
    <n v="104"/>
    <n v="63"/>
    <n v="63.1"/>
    <n v="42.4"/>
    <x v="678"/>
    <s v="04/06/2019"/>
    <x v="6"/>
    <n v="6"/>
    <n v="10"/>
    <s v="06-10"/>
    <n v="0"/>
    <n v="1"/>
    <x v="1"/>
    <x v="23"/>
  </r>
  <r>
    <d v="2019-06-11T00:00:00"/>
    <n v="94"/>
    <n v="62.2"/>
    <n v="62.4"/>
    <n v="50.3"/>
    <x v="157"/>
    <s v="11/06/2019"/>
    <x v="6"/>
    <n v="6"/>
    <n v="11"/>
    <s v="06-11"/>
    <n v="0"/>
    <n v="1"/>
    <x v="1"/>
    <x v="23"/>
  </r>
  <r>
    <d v="2019-06-12T00:00:00"/>
    <n v="108"/>
    <n v="62.2"/>
    <n v="62.2"/>
    <n v="39.1"/>
    <x v="437"/>
    <s v="11/06/2019"/>
    <x v="6"/>
    <n v="6"/>
    <n v="12"/>
    <s v="06-12"/>
    <n v="0"/>
    <n v="1"/>
    <x v="1"/>
    <x v="23"/>
  </r>
  <r>
    <d v="2019-06-13T00:00:00"/>
    <n v="105"/>
    <n v="62.6"/>
    <n v="62.7"/>
    <n v="48.4"/>
    <x v="15"/>
    <s v="11/06/2019"/>
    <x v="6"/>
    <n v="6"/>
    <n v="13"/>
    <s v="06-13"/>
    <n v="0"/>
    <n v="1"/>
    <x v="1"/>
    <x v="23"/>
  </r>
  <r>
    <d v="2019-06-14T00:00:00"/>
    <n v="102"/>
    <n v="62.5"/>
    <n v="62.6"/>
    <n v="33.799999999999997"/>
    <x v="318"/>
    <s v="11/06/2019"/>
    <x v="6"/>
    <n v="6"/>
    <n v="14"/>
    <s v="06-14"/>
    <n v="0"/>
    <n v="1"/>
    <x v="1"/>
    <x v="23"/>
  </r>
  <r>
    <d v="2019-06-15T00:00:00"/>
    <n v="84"/>
    <n v="62.1"/>
    <n v="62.1"/>
    <n v="41.8"/>
    <x v="563"/>
    <s v="11/06/2019"/>
    <x v="6"/>
    <n v="6"/>
    <n v="15"/>
    <s v="06-15"/>
    <n v="0"/>
    <n v="1"/>
    <x v="1"/>
    <x v="23"/>
  </r>
  <r>
    <d v="2019-06-16T00:00:00"/>
    <n v="99"/>
    <n v="62.3"/>
    <n v="62.5"/>
    <n v="48.6"/>
    <x v="587"/>
    <s v="11/06/2019"/>
    <x v="6"/>
    <n v="6"/>
    <n v="16"/>
    <s v="06-16"/>
    <n v="0"/>
    <n v="1"/>
    <x v="1"/>
    <x v="23"/>
  </r>
  <r>
    <d v="2019-06-17T00:00:00"/>
    <n v="104"/>
    <n v="62.6"/>
    <n v="62.7"/>
    <n v="47.9"/>
    <x v="15"/>
    <s v="11/06/2019"/>
    <x v="6"/>
    <n v="6"/>
    <n v="17"/>
    <s v="06-17"/>
    <n v="0"/>
    <n v="1"/>
    <x v="1"/>
    <x v="24"/>
  </r>
  <r>
    <d v="2019-06-18T00:00:00"/>
    <m/>
    <m/>
    <m/>
    <m/>
    <x v="89"/>
    <s v="18/06/2019"/>
    <x v="6"/>
    <n v="6"/>
    <n v="18"/>
    <s v="06-18"/>
    <s v="Null"/>
    <s v="Null"/>
    <x v="1"/>
    <x v="24"/>
  </r>
  <r>
    <d v="2019-06-19T00:00:00"/>
    <n v="100"/>
    <n v="62.9"/>
    <n v="63"/>
    <n v="45"/>
    <x v="352"/>
    <s v="18/06/2019"/>
    <x v="6"/>
    <n v="6"/>
    <n v="19"/>
    <s v="06-19"/>
    <n v="0"/>
    <n v="1"/>
    <x v="1"/>
    <x v="24"/>
  </r>
  <r>
    <d v="2019-06-20T00:00:00"/>
    <n v="97"/>
    <n v="62.1"/>
    <n v="62.3"/>
    <n v="47.6"/>
    <x v="311"/>
    <s v="18/06/2019"/>
    <x v="6"/>
    <n v="6"/>
    <n v="20"/>
    <s v="06-20"/>
    <n v="0"/>
    <n v="1"/>
    <x v="1"/>
    <x v="24"/>
  </r>
  <r>
    <d v="2019-06-21T00:00:00"/>
    <n v="106"/>
    <n v="62.6"/>
    <n v="62.7"/>
    <n v="41.4"/>
    <x v="15"/>
    <s v="18/06/2019"/>
    <x v="6"/>
    <n v="6"/>
    <n v="21"/>
    <s v="06-21"/>
    <n v="0"/>
    <n v="1"/>
    <x v="1"/>
    <x v="24"/>
  </r>
  <r>
    <d v="2019-06-22T00:00:00"/>
    <n v="86"/>
    <n v="64.5"/>
    <n v="64.7"/>
    <n v="51.7"/>
    <x v="589"/>
    <s v="18/06/2019"/>
    <x v="6"/>
    <n v="6"/>
    <n v="22"/>
    <s v="06-22"/>
    <n v="0"/>
    <n v="1"/>
    <x v="1"/>
    <x v="24"/>
  </r>
  <r>
    <d v="2019-06-23T00:00:00"/>
    <n v="115"/>
    <n v="64.2"/>
    <n v="64.2"/>
    <n v="34.9"/>
    <x v="633"/>
    <s v="18/06/2019"/>
    <x v="6"/>
    <n v="6"/>
    <n v="23"/>
    <s v="06-23"/>
    <n v="0"/>
    <n v="1"/>
    <x v="1"/>
    <x v="24"/>
  </r>
  <r>
    <d v="2019-06-24T00:00:00"/>
    <n v="110"/>
    <n v="63.5"/>
    <n v="63.5"/>
    <n v="45.6"/>
    <x v="613"/>
    <s v="18/06/2019"/>
    <x v="6"/>
    <n v="6"/>
    <n v="24"/>
    <s v="06-24"/>
    <n v="0"/>
    <n v="1"/>
    <x v="1"/>
    <x v="25"/>
  </r>
  <r>
    <d v="2019-06-25T00:00:00"/>
    <n v="108"/>
    <n v="64"/>
    <n v="64"/>
    <n v="38.9"/>
    <x v="679"/>
    <s v="25/06/2019"/>
    <x v="6"/>
    <n v="6"/>
    <n v="25"/>
    <s v="06-25"/>
    <n v="0"/>
    <n v="1"/>
    <x v="1"/>
    <x v="25"/>
  </r>
  <r>
    <d v="2019-06-26T00:00:00"/>
    <n v="104"/>
    <n v="62.3"/>
    <n v="62.3"/>
    <n v="40"/>
    <x v="311"/>
    <s v="25/06/2019"/>
    <x v="6"/>
    <n v="6"/>
    <n v="26"/>
    <s v="06-26"/>
    <n v="0"/>
    <n v="1"/>
    <x v="1"/>
    <x v="25"/>
  </r>
  <r>
    <d v="2019-06-27T00:00:00"/>
    <n v="102"/>
    <n v="62.1"/>
    <n v="62.2"/>
    <n v="45"/>
    <x v="437"/>
    <s v="25/06/2019"/>
    <x v="6"/>
    <n v="6"/>
    <n v="27"/>
    <s v="06-27"/>
    <n v="0"/>
    <n v="1"/>
    <x v="1"/>
    <x v="25"/>
  </r>
  <r>
    <d v="2019-06-28T00:00:00"/>
    <n v="111"/>
    <n v="62.7"/>
    <n v="62.8"/>
    <n v="48.1"/>
    <x v="177"/>
    <s v="25/06/2019"/>
    <x v="6"/>
    <n v="6"/>
    <n v="28"/>
    <s v="06-28"/>
    <n v="0"/>
    <n v="1"/>
    <x v="1"/>
    <x v="25"/>
  </r>
  <r>
    <d v="2019-06-29T00:00:00"/>
    <n v="96"/>
    <n v="69.2"/>
    <n v="69.3"/>
    <n v="37.299999999999997"/>
    <x v="680"/>
    <s v="25/06/2019"/>
    <x v="6"/>
    <n v="6"/>
    <n v="29"/>
    <s v="06-29"/>
    <n v="0"/>
    <n v="1"/>
    <x v="1"/>
    <x v="25"/>
  </r>
  <r>
    <d v="2019-06-30T00:00:00"/>
    <n v="106"/>
    <n v="63"/>
    <n v="63"/>
    <n v="0"/>
    <x v="352"/>
    <s v="25/06/2019"/>
    <x v="6"/>
    <n v="6"/>
    <n v="30"/>
    <s v="06-30"/>
    <n v="0"/>
    <n v="1"/>
    <x v="1"/>
    <x v="25"/>
  </r>
  <r>
    <d v="2019-07-01T00:00:00"/>
    <n v="112"/>
    <n v="63.02"/>
    <n v="63.17"/>
    <n v="48.45"/>
    <x v="284"/>
    <s v="25/06/2019"/>
    <x v="6"/>
    <n v="7"/>
    <n v="1"/>
    <s v="07-01"/>
    <n v="0"/>
    <n v="1"/>
    <x v="1"/>
    <x v="26"/>
  </r>
  <r>
    <d v="2019-07-02T00:00:00"/>
    <n v="99"/>
    <n v="62.51"/>
    <n v="62.66"/>
    <n v="47.92"/>
    <x v="119"/>
    <s v="02/07/2019"/>
    <x v="6"/>
    <n v="7"/>
    <n v="2"/>
    <s v="07-02"/>
    <n v="0"/>
    <n v="1"/>
    <x v="1"/>
    <x v="26"/>
  </r>
  <r>
    <d v="2019-07-03T00:00:00"/>
    <n v="118"/>
    <n v="63.98"/>
    <n v="64.17"/>
    <n v="49.98"/>
    <x v="681"/>
    <s v="02/07/2019"/>
    <x v="6"/>
    <n v="7"/>
    <n v="3"/>
    <s v="07-03"/>
    <n v="0"/>
    <n v="1"/>
    <x v="1"/>
    <x v="26"/>
  </r>
  <r>
    <d v="2019-07-04T00:00:00"/>
    <n v="96"/>
    <n v="62.2"/>
    <n v="62.27"/>
    <n v="44.11"/>
    <x v="270"/>
    <s v="02/07/2019"/>
    <x v="6"/>
    <n v="7"/>
    <n v="4"/>
    <s v="07-04"/>
    <n v="0"/>
    <n v="1"/>
    <x v="1"/>
    <x v="26"/>
  </r>
  <r>
    <d v="2019-07-05T00:00:00"/>
    <n v="112"/>
    <n v="62.78"/>
    <n v="62.94"/>
    <n v="46.57"/>
    <x v="152"/>
    <s v="02/07/2019"/>
    <x v="6"/>
    <n v="7"/>
    <n v="5"/>
    <s v="07-05"/>
    <n v="0"/>
    <n v="1"/>
    <x v="1"/>
    <x v="26"/>
  </r>
  <r>
    <d v="2019-07-06T00:00:00"/>
    <n v="100"/>
    <n v="62.93"/>
    <n v="62.98"/>
    <n v="42.74"/>
    <x v="299"/>
    <s v="02/07/2019"/>
    <x v="6"/>
    <n v="7"/>
    <n v="6"/>
    <s v="07-06"/>
    <n v="0"/>
    <n v="1"/>
    <x v="1"/>
    <x v="26"/>
  </r>
  <r>
    <d v="2019-07-07T00:00:00"/>
    <n v="94"/>
    <n v="62.57"/>
    <n v="62.97"/>
    <n v="52.41"/>
    <x v="496"/>
    <s v="02/07/2019"/>
    <x v="6"/>
    <n v="7"/>
    <n v="7"/>
    <s v="07-07"/>
    <n v="0"/>
    <n v="1"/>
    <x v="1"/>
    <x v="26"/>
  </r>
  <r>
    <d v="2019-07-08T00:00:00"/>
    <n v="106"/>
    <n v="63.38"/>
    <n v="63.68"/>
    <n v="51.79"/>
    <x v="498"/>
    <s v="02/07/2019"/>
    <x v="6"/>
    <n v="7"/>
    <n v="8"/>
    <s v="07-08"/>
    <n v="0"/>
    <n v="1"/>
    <x v="1"/>
    <x v="27"/>
  </r>
  <r>
    <d v="2019-07-09T00:00:00"/>
    <n v="86"/>
    <n v="62.31"/>
    <n v="62.6"/>
    <n v="50.66"/>
    <x v="318"/>
    <s v="09/07/2019"/>
    <x v="6"/>
    <n v="7"/>
    <n v="9"/>
    <s v="07-09"/>
    <n v="0"/>
    <n v="1"/>
    <x v="1"/>
    <x v="27"/>
  </r>
  <r>
    <d v="2019-07-10T00:00:00"/>
    <n v="109"/>
    <n v="62.61"/>
    <n v="63.06"/>
    <n v="53.05"/>
    <x v="558"/>
    <s v="09/07/2019"/>
    <x v="6"/>
    <n v="7"/>
    <n v="10"/>
    <s v="07-10"/>
    <n v="0"/>
    <n v="1"/>
    <x v="1"/>
    <x v="27"/>
  </r>
  <r>
    <d v="2019-07-11T00:00:00"/>
    <n v="106"/>
    <n v="62.17"/>
    <n v="62.45"/>
    <n v="49.97"/>
    <x v="491"/>
    <s v="09/07/2019"/>
    <x v="6"/>
    <n v="7"/>
    <n v="11"/>
    <s v="07-11"/>
    <n v="0"/>
    <n v="1"/>
    <x v="1"/>
    <x v="27"/>
  </r>
  <r>
    <d v="2019-07-12T00:00:00"/>
    <n v="103"/>
    <n v="63.32"/>
    <n v="64.010000000000005"/>
    <n v="55.47"/>
    <x v="540"/>
    <s v="09/07/2019"/>
    <x v="6"/>
    <n v="7"/>
    <n v="12"/>
    <s v="07-12"/>
    <n v="0"/>
    <n v="1"/>
    <x v="1"/>
    <x v="27"/>
  </r>
  <r>
    <d v="2019-07-13T00:00:00"/>
    <n v="100"/>
    <n v="63.84"/>
    <n v="64.08"/>
    <n v="50.07"/>
    <x v="442"/>
    <s v="09/07/2019"/>
    <x v="6"/>
    <n v="7"/>
    <n v="13"/>
    <s v="07-13"/>
    <n v="0"/>
    <n v="1"/>
    <x v="1"/>
    <x v="27"/>
  </r>
  <r>
    <d v="2019-07-14T00:00:00"/>
    <n v="99"/>
    <n v="63.7"/>
    <n v="63.73"/>
    <n v="42.29"/>
    <x v="682"/>
    <s v="09/07/2019"/>
    <x v="6"/>
    <n v="7"/>
    <n v="14"/>
    <s v="07-14"/>
    <n v="0"/>
    <n v="1"/>
    <x v="1"/>
    <x v="27"/>
  </r>
  <r>
    <d v="2019-07-15T00:00:00"/>
    <n v="106"/>
    <n v="63.98"/>
    <n v="64.040000000000006"/>
    <n v="43.09"/>
    <x v="607"/>
    <s v="09/07/2019"/>
    <x v="6"/>
    <n v="7"/>
    <n v="15"/>
    <s v="07-15"/>
    <n v="0"/>
    <n v="1"/>
    <x v="1"/>
    <x v="28"/>
  </r>
  <r>
    <d v="2019-07-16T00:00:00"/>
    <n v="103"/>
    <n v="63.24"/>
    <n v="63.96"/>
    <n v="54.86"/>
    <x v="683"/>
    <s v="16/07/2019"/>
    <x v="6"/>
    <n v="7"/>
    <n v="16"/>
    <s v="07-16"/>
    <n v="0"/>
    <n v="1"/>
    <x v="1"/>
    <x v="28"/>
  </r>
  <r>
    <d v="2019-07-17T00:00:00"/>
    <n v="105"/>
    <n v="62.51"/>
    <n v="62.91"/>
    <n v="52.34"/>
    <x v="383"/>
    <s v="16/07/2019"/>
    <x v="6"/>
    <n v="7"/>
    <n v="17"/>
    <s v="07-17"/>
    <n v="0"/>
    <n v="1"/>
    <x v="1"/>
    <x v="28"/>
  </r>
  <r>
    <d v="2019-07-18T00:00:00"/>
    <n v="96"/>
    <n v="62.54"/>
    <n v="63.02"/>
    <n v="53.21"/>
    <x v="66"/>
    <s v="16/07/2019"/>
    <x v="6"/>
    <n v="7"/>
    <n v="18"/>
    <s v="07-18"/>
    <n v="0"/>
    <n v="1"/>
    <x v="1"/>
    <x v="28"/>
  </r>
  <r>
    <d v="2019-07-19T00:00:00"/>
    <n v="107"/>
    <n v="63.39"/>
    <n v="64.13"/>
    <n v="56.06"/>
    <x v="552"/>
    <s v="16/07/2019"/>
    <x v="6"/>
    <n v="7"/>
    <n v="19"/>
    <s v="07-19"/>
    <n v="0"/>
    <n v="1"/>
    <x v="1"/>
    <x v="28"/>
  </r>
  <r>
    <d v="2019-07-20T00:00:00"/>
    <n v="84"/>
    <n v="61.9"/>
    <n v="62.48"/>
    <n v="52.98"/>
    <x v="549"/>
    <s v="16/07/2019"/>
    <x v="6"/>
    <n v="7"/>
    <n v="20"/>
    <s v="07-20"/>
    <n v="0"/>
    <n v="1"/>
    <x v="1"/>
    <x v="28"/>
  </r>
  <r>
    <d v="2019-07-21T00:00:00"/>
    <n v="95"/>
    <n v="63.25"/>
    <n v="63.33"/>
    <n v="45.84"/>
    <x v="486"/>
    <s v="16/07/2019"/>
    <x v="6"/>
    <n v="7"/>
    <n v="21"/>
    <s v="07-21"/>
    <n v="0"/>
    <n v="1"/>
    <x v="1"/>
    <x v="28"/>
  </r>
  <r>
    <d v="2019-07-22T00:00:00"/>
    <n v="101"/>
    <n v="63.13"/>
    <n v="63.93"/>
    <n v="56"/>
    <x v="666"/>
    <s v="16/07/2019"/>
    <x v="6"/>
    <n v="7"/>
    <n v="22"/>
    <s v="07-22"/>
    <n v="0"/>
    <n v="1"/>
    <x v="1"/>
    <x v="29"/>
  </r>
  <r>
    <d v="2019-07-23T00:00:00"/>
    <n v="102"/>
    <n v="62.27"/>
    <n v="63.11"/>
    <n v="55.57"/>
    <x v="366"/>
    <s v="23/07/2019"/>
    <x v="6"/>
    <n v="7"/>
    <n v="23"/>
    <s v="07-23"/>
    <n v="0"/>
    <n v="1"/>
    <x v="1"/>
    <x v="29"/>
  </r>
  <r>
    <d v="2019-07-24T00:00:00"/>
    <n v="105"/>
    <n v="62.54"/>
    <n v="62.94"/>
    <n v="52.2"/>
    <x v="152"/>
    <s v="23/07/2019"/>
    <x v="6"/>
    <n v="7"/>
    <n v="24"/>
    <s v="07-24"/>
    <n v="0"/>
    <n v="1"/>
    <x v="1"/>
    <x v="29"/>
  </r>
  <r>
    <d v="2019-07-25T00:00:00"/>
    <n v="99"/>
    <n v="63.02"/>
    <n v="63.25"/>
    <n v="50.36"/>
    <x v="615"/>
    <s v="23/07/2019"/>
    <x v="6"/>
    <n v="7"/>
    <n v="25"/>
    <s v="07-25"/>
    <n v="0"/>
    <n v="1"/>
    <x v="1"/>
    <x v="29"/>
  </r>
  <r>
    <d v="2019-07-26T00:00:00"/>
    <n v="97"/>
    <n v="62.33"/>
    <n v="62.48"/>
    <n v="47.79"/>
    <x v="549"/>
    <s v="23/07/2019"/>
    <x v="6"/>
    <n v="7"/>
    <n v="26"/>
    <s v="07-26"/>
    <n v="0"/>
    <n v="1"/>
    <x v="1"/>
    <x v="29"/>
  </r>
  <r>
    <d v="2019-07-27T00:00:00"/>
    <n v="93"/>
    <n v="62.93"/>
    <n v="63.18"/>
    <n v="50.41"/>
    <x v="380"/>
    <s v="23/07/2019"/>
    <x v="6"/>
    <n v="7"/>
    <n v="27"/>
    <s v="07-27"/>
    <n v="0"/>
    <n v="1"/>
    <x v="1"/>
    <x v="29"/>
  </r>
  <r>
    <d v="2019-07-28T00:00:00"/>
    <n v="122"/>
    <n v="63.79"/>
    <n v="63.91"/>
    <n v="43.43"/>
    <x v="684"/>
    <s v="23/07/2019"/>
    <x v="6"/>
    <n v="7"/>
    <n v="28"/>
    <s v="07-28"/>
    <n v="0"/>
    <n v="1"/>
    <x v="1"/>
    <x v="29"/>
  </r>
  <r>
    <d v="2019-07-29T00:00:00"/>
    <n v="104"/>
    <n v="63"/>
    <n v="64.260000000000005"/>
    <n v="55.74"/>
    <x v="685"/>
    <s v="23/07/2019"/>
    <x v="6"/>
    <n v="7"/>
    <n v="29"/>
    <s v="07-29"/>
    <n v="0"/>
    <n v="1"/>
    <x v="1"/>
    <x v="30"/>
  </r>
  <r>
    <d v="2019-07-30T00:00:00"/>
    <n v="100"/>
    <n v="63.32"/>
    <n v="63.46"/>
    <n v="48.59"/>
    <x v="329"/>
    <s v="30/07/2019"/>
    <x v="6"/>
    <n v="7"/>
    <n v="30"/>
    <s v="07-30"/>
    <n v="0"/>
    <n v="1"/>
    <x v="1"/>
    <x v="30"/>
  </r>
  <r>
    <d v="2019-07-31T00:00:00"/>
    <n v="89"/>
    <n v="61.38"/>
    <n v="61.6"/>
    <n v="48.44"/>
    <x v="263"/>
    <s v="30/07/2019"/>
    <x v="6"/>
    <n v="7"/>
    <n v="31"/>
    <s v="07-31"/>
    <n v="0"/>
    <n v="1"/>
    <x v="1"/>
    <x v="30"/>
  </r>
  <r>
    <d v="2019-08-01T00:00:00"/>
    <n v="97"/>
    <n v="62.64"/>
    <n v="62.77"/>
    <n v="46.66"/>
    <x v="411"/>
    <s v="30/07/2019"/>
    <x v="6"/>
    <n v="8"/>
    <n v="1"/>
    <s v="08-01"/>
    <n v="0"/>
    <n v="1"/>
    <x v="1"/>
    <x v="30"/>
  </r>
  <r>
    <d v="2019-08-02T00:00:00"/>
    <n v="101"/>
    <n v="63.43"/>
    <n v="63.65"/>
    <n v="49.22"/>
    <x v="151"/>
    <s v="30/07/2019"/>
    <x v="6"/>
    <n v="8"/>
    <n v="2"/>
    <s v="08-02"/>
    <n v="0"/>
    <n v="1"/>
    <x v="1"/>
    <x v="30"/>
  </r>
  <r>
    <d v="2019-08-03T00:00:00"/>
    <n v="92"/>
    <n v="62.76"/>
    <n v="62.8"/>
    <n v="32.04"/>
    <x v="177"/>
    <s v="30/07/2019"/>
    <x v="6"/>
    <n v="8"/>
    <n v="3"/>
    <s v="08-03"/>
    <n v="0"/>
    <n v="1"/>
    <x v="1"/>
    <x v="30"/>
  </r>
  <r>
    <d v="2019-08-04T00:00:00"/>
    <n v="98"/>
    <n v="62.82"/>
    <n v="62.87"/>
    <n v="43.92"/>
    <x v="548"/>
    <s v="30/07/2019"/>
    <x v="6"/>
    <n v="8"/>
    <n v="4"/>
    <s v="08-04"/>
    <n v="0"/>
    <n v="1"/>
    <x v="1"/>
    <x v="30"/>
  </r>
  <r>
    <d v="2019-08-05T00:00:00"/>
    <n v="96"/>
    <n v="63.23"/>
    <n v="63.3"/>
    <n v="45.13"/>
    <x v="340"/>
    <s v="30/07/2019"/>
    <x v="6"/>
    <n v="8"/>
    <n v="5"/>
    <s v="08-05"/>
    <n v="0"/>
    <n v="1"/>
    <x v="1"/>
    <x v="31"/>
  </r>
  <r>
    <d v="2019-08-06T00:00:00"/>
    <n v="95"/>
    <n v="62.38"/>
    <n v="62.41"/>
    <n v="41.75"/>
    <x v="278"/>
    <s v="06/08/2019"/>
    <x v="6"/>
    <n v="8"/>
    <n v="6"/>
    <s v="08-06"/>
    <n v="0"/>
    <n v="1"/>
    <x v="1"/>
    <x v="31"/>
  </r>
  <r>
    <d v="2019-08-07T00:00:00"/>
    <n v="98"/>
    <n v="64.59"/>
    <n v="64.59"/>
    <n v="30.31"/>
    <x v="505"/>
    <s v="06/08/2019"/>
    <x v="6"/>
    <n v="8"/>
    <n v="7"/>
    <s v="08-07"/>
    <n v="0"/>
    <n v="1"/>
    <x v="1"/>
    <x v="31"/>
  </r>
  <r>
    <d v="2019-08-08T00:00:00"/>
    <n v="84"/>
    <n v="64.3"/>
    <n v="64.48"/>
    <n v="50.64"/>
    <x v="661"/>
    <s v="06/08/2019"/>
    <x v="6"/>
    <n v="8"/>
    <n v="8"/>
    <s v="08-08"/>
    <n v="0"/>
    <n v="1"/>
    <x v="1"/>
    <x v="31"/>
  </r>
  <r>
    <d v="2019-08-09T00:00:00"/>
    <n v="91"/>
    <n v="62.93"/>
    <n v="62.95"/>
    <n v="39.01"/>
    <x v="367"/>
    <s v="06/08/2019"/>
    <x v="6"/>
    <n v="8"/>
    <n v="9"/>
    <s v="08-09"/>
    <n v="0"/>
    <n v="1"/>
    <x v="1"/>
    <x v="31"/>
  </r>
  <r>
    <d v="2019-08-10T00:00:00"/>
    <n v="88"/>
    <n v="63.27"/>
    <n v="63.27"/>
    <n v="32.159999999999997"/>
    <x v="335"/>
    <s v="06/08/2019"/>
    <x v="6"/>
    <n v="8"/>
    <n v="10"/>
    <s v="08-10"/>
    <n v="0"/>
    <n v="1"/>
    <x v="1"/>
    <x v="31"/>
  </r>
  <r>
    <d v="2019-08-11T00:00:00"/>
    <n v="94"/>
    <n v="63.55"/>
    <n v="63.6"/>
    <n v="42.71"/>
    <x v="590"/>
    <s v="06/08/2019"/>
    <x v="6"/>
    <n v="8"/>
    <n v="11"/>
    <s v="08-11"/>
    <n v="0"/>
    <n v="1"/>
    <x v="1"/>
    <x v="31"/>
  </r>
  <r>
    <d v="2019-08-12T00:00:00"/>
    <n v="94"/>
    <n v="62.95"/>
    <n v="62.96"/>
    <n v="34.96"/>
    <x v="686"/>
    <s v="06/08/2019"/>
    <x v="6"/>
    <n v="8"/>
    <n v="12"/>
    <s v="08-12"/>
    <n v="0"/>
    <n v="1"/>
    <x v="1"/>
    <x v="32"/>
  </r>
  <r>
    <d v="2019-08-13T00:00:00"/>
    <n v="90"/>
    <n v="62.65"/>
    <n v="62.68"/>
    <n v="40.869999999999997"/>
    <x v="648"/>
    <s v="13/08/2019"/>
    <x v="6"/>
    <n v="8"/>
    <n v="13"/>
    <s v="08-13"/>
    <n v="0"/>
    <n v="1"/>
    <x v="1"/>
    <x v="32"/>
  </r>
  <r>
    <d v="2019-08-14T00:00:00"/>
    <n v="93"/>
    <n v="62.95"/>
    <n v="62.97"/>
    <n v="39.19"/>
    <x v="496"/>
    <s v="13/08/2019"/>
    <x v="6"/>
    <n v="8"/>
    <n v="14"/>
    <s v="08-14"/>
    <n v="0"/>
    <n v="1"/>
    <x v="1"/>
    <x v="32"/>
  </r>
  <r>
    <d v="2019-08-15T00:00:00"/>
    <n v="83"/>
    <n v="61.68"/>
    <n v="61.69"/>
    <n v="35.06"/>
    <x v="132"/>
    <s v="13/08/2019"/>
    <x v="6"/>
    <n v="8"/>
    <n v="15"/>
    <s v="08-15"/>
    <n v="0"/>
    <n v="1"/>
    <x v="1"/>
    <x v="32"/>
  </r>
  <r>
    <d v="2019-08-16T00:00:00"/>
    <n v="89"/>
    <n v="62.52"/>
    <n v="62.57"/>
    <n v="39.54"/>
    <x v="479"/>
    <s v="13/08/2019"/>
    <x v="6"/>
    <n v="8"/>
    <n v="16"/>
    <s v="08-16"/>
    <n v="0"/>
    <n v="1"/>
    <x v="1"/>
    <x v="32"/>
  </r>
  <r>
    <d v="2019-08-17T00:00:00"/>
    <n v="93"/>
    <n v="63.03"/>
    <n v="63.04"/>
    <n v="35.409999999999997"/>
    <x v="361"/>
    <s v="13/08/2019"/>
    <x v="6"/>
    <n v="8"/>
    <n v="17"/>
    <s v="08-17"/>
    <n v="0"/>
    <n v="1"/>
    <x v="1"/>
    <x v="32"/>
  </r>
  <r>
    <d v="2019-08-18T00:00:00"/>
    <n v="94"/>
    <n v="63.28"/>
    <n v="63.28"/>
    <n v="0"/>
    <x v="178"/>
    <s v="13/08/2019"/>
    <x v="6"/>
    <n v="8"/>
    <n v="18"/>
    <s v="08-18"/>
    <n v="0"/>
    <n v="1"/>
    <x v="1"/>
    <x v="32"/>
  </r>
  <r>
    <d v="2019-08-19T00:00:00"/>
    <n v="92"/>
    <n v="63.07"/>
    <n v="63.27"/>
    <n v="49.73"/>
    <x v="335"/>
    <s v="13/08/2019"/>
    <x v="6"/>
    <n v="8"/>
    <n v="19"/>
    <s v="08-19"/>
    <n v="0"/>
    <n v="1"/>
    <x v="1"/>
    <x v="33"/>
  </r>
  <r>
    <d v="2019-08-20T00:00:00"/>
    <n v="81"/>
    <n v="62.06"/>
    <n v="62.07"/>
    <n v="35.33"/>
    <x v="120"/>
    <s v="20/08/2019"/>
    <x v="6"/>
    <n v="8"/>
    <n v="20"/>
    <s v="08-20"/>
    <n v="0"/>
    <n v="1"/>
    <x v="1"/>
    <x v="33"/>
  </r>
  <r>
    <d v="2019-08-21T00:00:00"/>
    <n v="83"/>
    <n v="61.38"/>
    <n v="61.45"/>
    <n v="42.9"/>
    <x v="84"/>
    <s v="20/08/2019"/>
    <x v="6"/>
    <n v="8"/>
    <n v="21"/>
    <s v="08-21"/>
    <n v="0"/>
    <n v="1"/>
    <x v="1"/>
    <x v="33"/>
  </r>
  <r>
    <d v="2019-08-22T00:00:00"/>
    <n v="80"/>
    <n v="62.16"/>
    <n v="62.18"/>
    <n v="38.81"/>
    <x v="205"/>
    <s v="20/08/2019"/>
    <x v="6"/>
    <n v="8"/>
    <n v="22"/>
    <s v="08-22"/>
    <n v="0"/>
    <n v="1"/>
    <x v="1"/>
    <x v="33"/>
  </r>
  <r>
    <d v="2019-08-23T00:00:00"/>
    <m/>
    <m/>
    <m/>
    <m/>
    <x v="89"/>
    <s v="20/08/2019"/>
    <x v="6"/>
    <n v="8"/>
    <n v="23"/>
    <s v="08-23"/>
    <s v="Null"/>
    <s v="Null"/>
    <x v="1"/>
    <x v="33"/>
  </r>
  <r>
    <d v="2019-08-24T00:00:00"/>
    <m/>
    <m/>
    <m/>
    <m/>
    <x v="89"/>
    <s v="20/08/2019"/>
    <x v="6"/>
    <n v="8"/>
    <n v="24"/>
    <s v="08-24"/>
    <s v="Null"/>
    <s v="Null"/>
    <x v="1"/>
    <x v="33"/>
  </r>
  <r>
    <d v="2019-08-25T00:00:00"/>
    <m/>
    <m/>
    <m/>
    <m/>
    <x v="89"/>
    <s v="20/08/2019"/>
    <x v="6"/>
    <n v="8"/>
    <n v="25"/>
    <s v="08-25"/>
    <s v="Null"/>
    <s v="Null"/>
    <x v="1"/>
    <x v="33"/>
  </r>
  <r>
    <d v="2019-08-26T00:00:00"/>
    <m/>
    <m/>
    <m/>
    <m/>
    <x v="89"/>
    <s v="20/08/2019"/>
    <x v="6"/>
    <n v="8"/>
    <n v="26"/>
    <s v="08-26"/>
    <s v="Null"/>
    <s v="Null"/>
    <x v="1"/>
    <x v="34"/>
  </r>
  <r>
    <d v="2019-08-27T00:00:00"/>
    <m/>
    <m/>
    <m/>
    <m/>
    <x v="89"/>
    <s v="27/08/2019"/>
    <x v="6"/>
    <n v="8"/>
    <n v="27"/>
    <s v="08-27"/>
    <s v="Null"/>
    <s v="Null"/>
    <x v="1"/>
    <x v="34"/>
  </r>
  <r>
    <d v="2019-08-28T00:00:00"/>
    <n v="72"/>
    <n v="60.92"/>
    <n v="61.35"/>
    <n v="51.06"/>
    <x v="160"/>
    <s v="27/08/2019"/>
    <x v="6"/>
    <n v="8"/>
    <n v="28"/>
    <s v="08-28"/>
    <n v="0"/>
    <n v="1"/>
    <x v="1"/>
    <x v="34"/>
  </r>
  <r>
    <d v="2019-08-29T00:00:00"/>
    <n v="88"/>
    <n v="62.19"/>
    <n v="62.38"/>
    <n v="48.61"/>
    <x v="139"/>
    <s v="27/08/2019"/>
    <x v="6"/>
    <n v="8"/>
    <n v="29"/>
    <s v="08-29"/>
    <n v="0"/>
    <n v="1"/>
    <x v="1"/>
    <x v="34"/>
  </r>
  <r>
    <d v="2019-08-30T00:00:00"/>
    <n v="89"/>
    <n v="61.92"/>
    <n v="61.94"/>
    <n v="39.01"/>
    <x v="173"/>
    <s v="27/08/2019"/>
    <x v="6"/>
    <n v="8"/>
    <n v="30"/>
    <s v="08-30"/>
    <n v="0"/>
    <n v="1"/>
    <x v="1"/>
    <x v="34"/>
  </r>
  <r>
    <d v="2019-08-31T00:00:00"/>
    <n v="97"/>
    <n v="62.31"/>
    <n v="62.48"/>
    <n v="43.68"/>
    <x v="549"/>
    <s v="27/08/2019"/>
    <x v="6"/>
    <n v="8"/>
    <n v="31"/>
    <s v="08-31"/>
    <n v="0"/>
    <n v="1"/>
    <x v="1"/>
    <x v="34"/>
  </r>
  <r>
    <d v="2019-09-01T00:00:00"/>
    <n v="89"/>
    <n v="61.44"/>
    <n v="61.66"/>
    <n v="48.6"/>
    <x v="305"/>
    <s v="27/08/2019"/>
    <x v="6"/>
    <n v="9"/>
    <n v="1"/>
    <s v="09-01"/>
    <n v="0"/>
    <n v="1"/>
    <x v="2"/>
    <x v="34"/>
  </r>
  <r>
    <d v="2019-09-02T00:00:00"/>
    <n v="110"/>
    <n v="62.77"/>
    <n v="62.82"/>
    <n v="43.1"/>
    <x v="572"/>
    <s v="27/08/2019"/>
    <x v="6"/>
    <n v="9"/>
    <n v="2"/>
    <s v="09-02"/>
    <n v="0"/>
    <n v="1"/>
    <x v="2"/>
    <x v="35"/>
  </r>
  <r>
    <d v="2019-09-03T00:00:00"/>
    <n v="101"/>
    <n v="61.5"/>
    <n v="61.5"/>
    <n v="0"/>
    <x v="471"/>
    <s v="03/09/2019"/>
    <x v="6"/>
    <n v="9"/>
    <n v="3"/>
    <s v="09-03"/>
    <n v="0"/>
    <n v="1"/>
    <x v="2"/>
    <x v="35"/>
  </r>
  <r>
    <d v="2019-09-04T00:00:00"/>
    <n v="112"/>
    <n v="62.11"/>
    <n v="62.12"/>
    <n v="34.17"/>
    <x v="546"/>
    <s v="03/09/2019"/>
    <x v="6"/>
    <n v="9"/>
    <n v="4"/>
    <s v="09-04"/>
    <n v="0"/>
    <n v="1"/>
    <x v="2"/>
    <x v="35"/>
  </r>
  <r>
    <d v="2019-09-05T00:00:00"/>
    <n v="105"/>
    <n v="61.34"/>
    <n v="61.34"/>
    <n v="0"/>
    <x v="146"/>
    <s v="03/09/2019"/>
    <x v="6"/>
    <n v="9"/>
    <n v="5"/>
    <s v="09-05"/>
    <n v="0"/>
    <n v="1"/>
    <x v="2"/>
    <x v="35"/>
  </r>
  <r>
    <d v="2019-09-06T00:00:00"/>
    <n v="106"/>
    <n v="65.19"/>
    <n v="66.430000000000007"/>
    <n v="60.35"/>
    <x v="516"/>
    <s v="03/09/2019"/>
    <x v="6"/>
    <n v="9"/>
    <n v="6"/>
    <s v="09-06"/>
    <n v="0"/>
    <n v="1"/>
    <x v="2"/>
    <x v="35"/>
  </r>
  <r>
    <d v="2019-09-07T00:00:00"/>
    <n v="105"/>
    <n v="62.96"/>
    <n v="62.97"/>
    <n v="36.78"/>
    <x v="496"/>
    <s v="03/09/2019"/>
    <x v="6"/>
    <n v="9"/>
    <n v="7"/>
    <s v="09-07"/>
    <n v="0"/>
    <n v="1"/>
    <x v="2"/>
    <x v="35"/>
  </r>
  <r>
    <d v="2019-09-08T00:00:00"/>
    <n v="105"/>
    <n v="62.68"/>
    <n v="62.69"/>
    <n v="33.9"/>
    <x v="441"/>
    <s v="03/09/2019"/>
    <x v="6"/>
    <n v="9"/>
    <n v="8"/>
    <s v="09-08"/>
    <n v="0"/>
    <n v="1"/>
    <x v="2"/>
    <x v="35"/>
  </r>
  <r>
    <d v="2019-09-09T00:00:00"/>
    <n v="115"/>
    <n v="64.48"/>
    <n v="64.55"/>
    <n v="45.28"/>
    <x v="687"/>
    <s v="03/09/2019"/>
    <x v="6"/>
    <n v="9"/>
    <n v="9"/>
    <s v="09-09"/>
    <n v="0"/>
    <n v="1"/>
    <x v="2"/>
    <x v="36"/>
  </r>
  <r>
    <d v="2019-09-10T00:00:00"/>
    <n v="99"/>
    <n v="62.21"/>
    <n v="62.25"/>
    <n v="41.55"/>
    <x v="538"/>
    <s v="10/09/2019"/>
    <x v="6"/>
    <n v="9"/>
    <n v="10"/>
    <s v="09-10"/>
    <n v="0"/>
    <n v="1"/>
    <x v="2"/>
    <x v="36"/>
  </r>
  <r>
    <d v="2019-09-11T00:00:00"/>
    <n v="101"/>
    <n v="62.03"/>
    <n v="63.45"/>
    <n v="57.91"/>
    <x v="348"/>
    <s v="10/09/2019"/>
    <x v="6"/>
    <n v="9"/>
    <n v="11"/>
    <s v="09-11"/>
    <n v="0"/>
    <n v="1"/>
    <x v="2"/>
    <x v="36"/>
  </r>
  <r>
    <d v="2019-09-12T00:00:00"/>
    <n v="104"/>
    <n v="61.93"/>
    <n v="61.96"/>
    <n v="39.81"/>
    <x v="332"/>
    <s v="10/09/2019"/>
    <x v="6"/>
    <n v="9"/>
    <n v="12"/>
    <s v="09-12"/>
    <n v="0"/>
    <n v="1"/>
    <x v="2"/>
    <x v="36"/>
  </r>
  <r>
    <d v="2019-09-13T00:00:00"/>
    <n v="104"/>
    <n v="62.71"/>
    <n v="62.73"/>
    <n v="39.56"/>
    <x v="373"/>
    <s v="10/09/2019"/>
    <x v="6"/>
    <n v="9"/>
    <n v="13"/>
    <s v="09-13"/>
    <n v="0"/>
    <n v="1"/>
    <x v="2"/>
    <x v="36"/>
  </r>
  <r>
    <d v="2019-09-14T00:00:00"/>
    <n v="95"/>
    <n v="62.84"/>
    <n v="62.89"/>
    <n v="43.34"/>
    <x v="482"/>
    <s v="10/09/2019"/>
    <x v="6"/>
    <n v="9"/>
    <n v="14"/>
    <s v="09-14"/>
    <n v="0"/>
    <n v="1"/>
    <x v="2"/>
    <x v="36"/>
  </r>
  <r>
    <d v="2019-09-15T00:00:00"/>
    <n v="108"/>
    <n v="62.84"/>
    <n v="62.85"/>
    <n v="27.94"/>
    <x v="369"/>
    <s v="10/09/2019"/>
    <x v="6"/>
    <n v="9"/>
    <n v="15"/>
    <s v="09-15"/>
    <n v="0"/>
    <n v="1"/>
    <x v="2"/>
    <x v="36"/>
  </r>
  <r>
    <d v="2019-09-16T00:00:00"/>
    <n v="102"/>
    <n v="63.12"/>
    <n v="63.13"/>
    <n v="38.15"/>
    <x v="344"/>
    <s v="10/09/2019"/>
    <x v="6"/>
    <n v="9"/>
    <n v="16"/>
    <s v="09-16"/>
    <n v="0"/>
    <n v="1"/>
    <x v="2"/>
    <x v="37"/>
  </r>
  <r>
    <d v="2019-09-17T00:00:00"/>
    <n v="104"/>
    <n v="62.41"/>
    <n v="62.43"/>
    <n v="38.81"/>
    <x v="129"/>
    <s v="17/09/2019"/>
    <x v="6"/>
    <n v="9"/>
    <n v="17"/>
    <s v="09-17"/>
    <n v="0"/>
    <n v="1"/>
    <x v="2"/>
    <x v="37"/>
  </r>
  <r>
    <d v="2019-09-18T00:00:00"/>
    <n v="92"/>
    <n v="62.32"/>
    <n v="62.34"/>
    <n v="39.32"/>
    <x v="385"/>
    <s v="17/09/2019"/>
    <x v="6"/>
    <n v="9"/>
    <n v="18"/>
    <s v="09-18"/>
    <n v="0"/>
    <n v="1"/>
    <x v="2"/>
    <x v="37"/>
  </r>
  <r>
    <d v="2019-09-19T00:00:00"/>
    <n v="101"/>
    <n v="63.12"/>
    <n v="63.19"/>
    <n v="45.42"/>
    <x v="358"/>
    <s v="17/09/2019"/>
    <x v="6"/>
    <n v="9"/>
    <n v="19"/>
    <s v="09-19"/>
    <n v="0"/>
    <n v="1"/>
    <x v="2"/>
    <x v="37"/>
  </r>
  <r>
    <d v="2019-09-20T00:00:00"/>
    <n v="102"/>
    <n v="62.33"/>
    <n v="62.39"/>
    <n v="43.15"/>
    <x v="37"/>
    <s v="17/09/2019"/>
    <x v="6"/>
    <n v="9"/>
    <n v="20"/>
    <s v="09-20"/>
    <n v="0"/>
    <n v="1"/>
    <x v="2"/>
    <x v="37"/>
  </r>
  <r>
    <d v="2019-09-21T00:00:00"/>
    <n v="92"/>
    <n v="62.34"/>
    <n v="62.46"/>
    <n v="46.84"/>
    <x v="370"/>
    <s v="17/09/2019"/>
    <x v="6"/>
    <n v="9"/>
    <n v="21"/>
    <s v="09-21"/>
    <n v="0"/>
    <n v="1"/>
    <x v="2"/>
    <x v="37"/>
  </r>
  <r>
    <d v="2019-09-22T00:00:00"/>
    <n v="115"/>
    <n v="63.8"/>
    <n v="63.94"/>
    <n v="49.15"/>
    <x v="492"/>
    <s v="17/09/2019"/>
    <x v="6"/>
    <n v="9"/>
    <n v="22"/>
    <s v="09-22"/>
    <n v="0"/>
    <n v="1"/>
    <x v="2"/>
    <x v="37"/>
  </r>
  <r>
    <d v="2019-09-23T00:00:00"/>
    <n v="110"/>
    <n v="64.39"/>
    <n v="64.680000000000007"/>
    <n v="52.84"/>
    <x v="555"/>
    <s v="17/09/2019"/>
    <x v="6"/>
    <n v="9"/>
    <n v="23"/>
    <s v="09-23"/>
    <n v="0"/>
    <n v="1"/>
    <x v="2"/>
    <x v="38"/>
  </r>
  <r>
    <d v="2019-09-24T00:00:00"/>
    <n v="101"/>
    <n v="63.19"/>
    <n v="63.32"/>
    <n v="47.78"/>
    <x v="646"/>
    <s v="24/09/2019"/>
    <x v="6"/>
    <n v="9"/>
    <n v="24"/>
    <s v="09-24"/>
    <n v="0"/>
    <n v="1"/>
    <x v="2"/>
    <x v="38"/>
  </r>
  <r>
    <d v="2019-09-25T00:00:00"/>
    <n v="106"/>
    <n v="63.12"/>
    <n v="63.31"/>
    <n v="43.45"/>
    <x v="374"/>
    <s v="24/09/2019"/>
    <x v="6"/>
    <n v="9"/>
    <n v="25"/>
    <s v="09-25"/>
    <n v="0"/>
    <n v="1"/>
    <x v="2"/>
    <x v="38"/>
  </r>
  <r>
    <d v="2019-09-26T00:00:00"/>
    <n v="90"/>
    <n v="62.44"/>
    <n v="65.180000000000007"/>
    <n v="56.14"/>
    <x v="273"/>
    <s v="24/09/2019"/>
    <x v="6"/>
    <n v="9"/>
    <n v="26"/>
    <s v="09-26"/>
    <n v="0"/>
    <n v="1"/>
    <x v="2"/>
    <x v="38"/>
  </r>
  <r>
    <d v="2019-09-27T00:00:00"/>
    <n v="105"/>
    <n v="63.85"/>
    <n v="64.17"/>
    <n v="45.55"/>
    <x v="681"/>
    <s v="24/09/2019"/>
    <x v="6"/>
    <n v="9"/>
    <n v="27"/>
    <s v="09-27"/>
    <n v="0"/>
    <n v="1"/>
    <x v="2"/>
    <x v="38"/>
  </r>
  <r>
    <d v="2019-09-28T00:00:00"/>
    <n v="96"/>
    <n v="63.32"/>
    <n v="63.41"/>
    <n v="42.5"/>
    <x v="625"/>
    <s v="24/09/2019"/>
    <x v="6"/>
    <n v="9"/>
    <n v="28"/>
    <s v="09-28"/>
    <n v="0"/>
    <n v="1"/>
    <x v="2"/>
    <x v="38"/>
  </r>
  <r>
    <d v="2019-09-29T00:00:00"/>
    <n v="108"/>
    <n v="63.13"/>
    <n v="63.13"/>
    <n v="0"/>
    <x v="344"/>
    <s v="24/09/2019"/>
    <x v="6"/>
    <n v="9"/>
    <n v="29"/>
    <s v="09-29"/>
    <n v="0"/>
    <n v="1"/>
    <x v="2"/>
    <x v="38"/>
  </r>
  <r>
    <d v="2019-09-30T00:00:00"/>
    <n v="95"/>
    <n v="62.77"/>
    <n v="62.78"/>
    <n v="36.299999999999997"/>
    <x v="338"/>
    <s v="24/09/2019"/>
    <x v="6"/>
    <n v="9"/>
    <n v="30"/>
    <s v="09-30"/>
    <n v="0"/>
    <n v="1"/>
    <x v="2"/>
    <x v="39"/>
  </r>
  <r>
    <d v="2019-10-01T00:00:00"/>
    <n v="97"/>
    <n v="62.28"/>
    <n v="62.34"/>
    <n v="43.8"/>
    <x v="385"/>
    <s v="01/10/2019"/>
    <x v="6"/>
    <n v="10"/>
    <n v="1"/>
    <s v="10-01"/>
    <n v="0"/>
    <n v="1"/>
    <x v="2"/>
    <x v="39"/>
  </r>
  <r>
    <d v="2019-10-02T00:00:00"/>
    <n v="89"/>
    <n v="62.16"/>
    <n v="62.31"/>
    <n v="47.38"/>
    <x v="147"/>
    <s v="01/10/2019"/>
    <x v="6"/>
    <n v="10"/>
    <n v="2"/>
    <s v="10-02"/>
    <n v="0"/>
    <n v="1"/>
    <x v="2"/>
    <x v="39"/>
  </r>
  <r>
    <d v="2019-10-03T00:00:00"/>
    <n v="88"/>
    <n v="62.07"/>
    <n v="62.16"/>
    <n v="45.12"/>
    <x v="321"/>
    <s v="01/10/2019"/>
    <x v="6"/>
    <n v="10"/>
    <n v="3"/>
    <s v="10-03"/>
    <n v="0"/>
    <n v="1"/>
    <x v="2"/>
    <x v="39"/>
  </r>
  <r>
    <d v="2019-10-04T00:00:00"/>
    <n v="96"/>
    <n v="62.59"/>
    <n v="62.59"/>
    <n v="28.14"/>
    <x v="578"/>
    <s v="01/10/2019"/>
    <x v="6"/>
    <n v="10"/>
    <n v="4"/>
    <s v="10-04"/>
    <n v="0"/>
    <n v="1"/>
    <x v="2"/>
    <x v="39"/>
  </r>
  <r>
    <d v="2019-10-05T00:00:00"/>
    <n v="77"/>
    <n v="62.55"/>
    <n v="62.62"/>
    <n v="42.76"/>
    <x v="317"/>
    <s v="01/10/2019"/>
    <x v="6"/>
    <n v="10"/>
    <n v="5"/>
    <s v="10-05"/>
    <n v="0"/>
    <n v="1"/>
    <x v="2"/>
    <x v="39"/>
  </r>
  <r>
    <d v="2019-10-06T00:00:00"/>
    <n v="90"/>
    <n v="62.57"/>
    <n v="62.6"/>
    <n v="41.56"/>
    <x v="318"/>
    <s v="01/10/2019"/>
    <x v="6"/>
    <n v="10"/>
    <n v="6"/>
    <s v="10-06"/>
    <n v="0"/>
    <n v="1"/>
    <x v="2"/>
    <x v="39"/>
  </r>
  <r>
    <d v="2019-10-07T00:00:00"/>
    <n v="97"/>
    <n v="63.26"/>
    <n v="63.59"/>
    <n v="51.78"/>
    <x v="337"/>
    <s v="01/10/2019"/>
    <x v="6"/>
    <n v="10"/>
    <n v="7"/>
    <s v="10-07"/>
    <n v="0"/>
    <n v="1"/>
    <x v="2"/>
    <x v="40"/>
  </r>
  <r>
    <d v="2019-10-08T00:00:00"/>
    <n v="83"/>
    <n v="61.87"/>
    <n v="62.28"/>
    <n v="51.48"/>
    <x v="386"/>
    <s v="08/10/2019"/>
    <x v="6"/>
    <n v="10"/>
    <n v="8"/>
    <s v="10-08"/>
    <n v="0"/>
    <n v="1"/>
    <x v="2"/>
    <x v="40"/>
  </r>
  <r>
    <d v="2019-10-09T00:00:00"/>
    <n v="101"/>
    <n v="64.099999999999994"/>
    <n v="64.150000000000006"/>
    <n v="44.37"/>
    <x v="688"/>
    <s v="08/10/2019"/>
    <x v="6"/>
    <n v="10"/>
    <n v="9"/>
    <s v="10-09"/>
    <n v="0"/>
    <n v="1"/>
    <x v="2"/>
    <x v="40"/>
  </r>
  <r>
    <d v="2019-10-10T00:00:00"/>
    <n v="86"/>
    <n v="63.31"/>
    <n v="63.42"/>
    <n v="46.06"/>
    <x v="464"/>
    <s v="08/10/2019"/>
    <x v="6"/>
    <n v="10"/>
    <n v="10"/>
    <s v="10-10"/>
    <n v="0"/>
    <n v="1"/>
    <x v="2"/>
    <x v="40"/>
  </r>
  <r>
    <d v="2019-10-11T00:00:00"/>
    <n v="95"/>
    <n v="63.31"/>
    <n v="63.48"/>
    <n v="49.31"/>
    <x v="547"/>
    <s v="08/10/2019"/>
    <x v="6"/>
    <n v="10"/>
    <n v="11"/>
    <s v="10-11"/>
    <n v="0"/>
    <n v="1"/>
    <x v="2"/>
    <x v="40"/>
  </r>
  <r>
    <d v="2019-10-12T00:00:00"/>
    <n v="82"/>
    <n v="62.8"/>
    <n v="62.82"/>
    <n v="38.29"/>
    <x v="572"/>
    <s v="08/10/2019"/>
    <x v="6"/>
    <n v="10"/>
    <n v="12"/>
    <s v="10-12"/>
    <n v="0"/>
    <n v="1"/>
    <x v="2"/>
    <x v="40"/>
  </r>
  <r>
    <d v="2019-10-13T00:00:00"/>
    <n v="93"/>
    <n v="62.97"/>
    <n v="62.97"/>
    <n v="31.64"/>
    <x v="496"/>
    <s v="08/10/2019"/>
    <x v="6"/>
    <n v="10"/>
    <n v="13"/>
    <s v="10-13"/>
    <n v="0"/>
    <n v="1"/>
    <x v="2"/>
    <x v="40"/>
  </r>
  <r>
    <d v="2019-10-14T00:00:00"/>
    <n v="93"/>
    <n v="62.44"/>
    <n v="62.47"/>
    <n v="41.59"/>
    <x v="382"/>
    <s v="08/10/2019"/>
    <x v="6"/>
    <n v="10"/>
    <n v="14"/>
    <s v="10-14"/>
    <n v="0"/>
    <n v="1"/>
    <x v="2"/>
    <x v="41"/>
  </r>
  <r>
    <d v="2019-10-15T00:00:00"/>
    <n v="92"/>
    <n v="61.38"/>
    <n v="61.46"/>
    <n v="43.93"/>
    <x v="179"/>
    <s v="15/10/2019"/>
    <x v="6"/>
    <n v="10"/>
    <n v="15"/>
    <s v="10-15"/>
    <n v="0"/>
    <n v="1"/>
    <x v="2"/>
    <x v="41"/>
  </r>
  <r>
    <d v="2019-10-16T00:00:00"/>
    <n v="87"/>
    <n v="61.89"/>
    <n v="62.03"/>
    <n v="47.12"/>
    <x v="220"/>
    <s v="15/10/2019"/>
    <x v="6"/>
    <n v="10"/>
    <n v="16"/>
    <s v="10-16"/>
    <n v="0"/>
    <n v="1"/>
    <x v="2"/>
    <x v="41"/>
  </r>
  <r>
    <d v="2019-10-17T00:00:00"/>
    <n v="89"/>
    <n v="62.41"/>
    <n v="62.51"/>
    <n v="46.22"/>
    <x v="68"/>
    <s v="15/10/2019"/>
    <x v="6"/>
    <n v="10"/>
    <n v="17"/>
    <s v="10-17"/>
    <n v="0"/>
    <n v="1"/>
    <x v="2"/>
    <x v="41"/>
  </r>
  <r>
    <d v="2019-10-18T00:00:00"/>
    <n v="93"/>
    <n v="62.46"/>
    <n v="64.73"/>
    <n v="57.06"/>
    <x v="334"/>
    <s v="15/10/2019"/>
    <x v="6"/>
    <n v="10"/>
    <n v="18"/>
    <s v="10-18"/>
    <n v="0"/>
    <n v="1"/>
    <x v="2"/>
    <x v="41"/>
  </r>
  <r>
    <d v="2019-10-19T00:00:00"/>
    <n v="89"/>
    <n v="61.94"/>
    <n v="62.08"/>
    <n v="39.43"/>
    <x v="228"/>
    <s v="15/10/2019"/>
    <x v="6"/>
    <n v="10"/>
    <n v="19"/>
    <s v="10-19"/>
    <n v="0"/>
    <n v="1"/>
    <x v="2"/>
    <x v="41"/>
  </r>
  <r>
    <d v="2019-10-20T00:00:00"/>
    <n v="84"/>
    <n v="61.68"/>
    <n v="61.68"/>
    <n v="0"/>
    <x v="143"/>
    <s v="15/10/2019"/>
    <x v="6"/>
    <n v="10"/>
    <n v="20"/>
    <s v="10-20"/>
    <n v="0"/>
    <n v="1"/>
    <x v="2"/>
    <x v="41"/>
  </r>
  <r>
    <d v="2019-10-21T00:00:00"/>
    <n v="98"/>
    <n v="61.82"/>
    <n v="62.15"/>
    <n v="50.88"/>
    <x v="126"/>
    <s v="15/10/2019"/>
    <x v="6"/>
    <n v="10"/>
    <n v="21"/>
    <s v="10-21"/>
    <n v="0"/>
    <n v="1"/>
    <x v="2"/>
    <x v="42"/>
  </r>
  <r>
    <d v="2019-10-22T00:00:00"/>
    <n v="88"/>
    <n v="62.45"/>
    <n v="62.53"/>
    <n v="44.65"/>
    <x v="221"/>
    <s v="22/10/2019"/>
    <x v="6"/>
    <n v="10"/>
    <n v="22"/>
    <s v="10-22"/>
    <n v="0"/>
    <n v="1"/>
    <x v="2"/>
    <x v="42"/>
  </r>
  <r>
    <d v="2019-10-23T00:00:00"/>
    <n v="93"/>
    <n v="62.02"/>
    <n v="62.08"/>
    <n v="41.59"/>
    <x v="228"/>
    <s v="22/10/2019"/>
    <x v="6"/>
    <n v="10"/>
    <n v="23"/>
    <s v="10-23"/>
    <n v="0"/>
    <n v="1"/>
    <x v="2"/>
    <x v="42"/>
  </r>
  <r>
    <d v="2019-10-24T00:00:00"/>
    <n v="90"/>
    <n v="62.09"/>
    <n v="62.16"/>
    <n v="44.43"/>
    <x v="321"/>
    <s v="22/10/2019"/>
    <x v="6"/>
    <n v="10"/>
    <n v="24"/>
    <s v="10-24"/>
    <n v="0"/>
    <n v="1"/>
    <x v="2"/>
    <x v="42"/>
  </r>
  <r>
    <d v="2019-10-25T00:00:00"/>
    <n v="61"/>
    <n v="61.43"/>
    <n v="61.53"/>
    <n v="44.71"/>
    <x v="200"/>
    <s v="22/10/2019"/>
    <x v="6"/>
    <n v="10"/>
    <n v="25"/>
    <s v="10-25"/>
    <n v="1"/>
    <n v="1"/>
    <x v="2"/>
    <x v="42"/>
  </r>
  <r>
    <d v="2019-10-26T00:00:00"/>
    <n v="80"/>
    <n v="62.34"/>
    <n v="62.52"/>
    <n v="43.23"/>
    <x v="312"/>
    <s v="22/10/2019"/>
    <x v="6"/>
    <n v="10"/>
    <n v="26"/>
    <s v="10-26"/>
    <n v="0"/>
    <n v="1"/>
    <x v="2"/>
    <x v="42"/>
  </r>
  <r>
    <d v="2019-10-27T00:00:00"/>
    <n v="73"/>
    <n v="61.19"/>
    <n v="62.42"/>
    <n v="56.34"/>
    <x v="16"/>
    <s v="22/10/2019"/>
    <x v="6"/>
    <n v="10"/>
    <n v="27"/>
    <s v="10-27"/>
    <n v="0"/>
    <n v="1"/>
    <x v="2"/>
    <x v="42"/>
  </r>
  <r>
    <d v="2019-10-28T00:00:00"/>
    <n v="93"/>
    <n v="64.069999999999993"/>
    <n v="64.099999999999994"/>
    <n v="42.55"/>
    <x v="689"/>
    <s v="22/10/2019"/>
    <x v="6"/>
    <n v="10"/>
    <n v="28"/>
    <s v="10-28"/>
    <n v="0"/>
    <n v="1"/>
    <x v="2"/>
    <x v="43"/>
  </r>
  <r>
    <d v="2019-10-29T00:00:00"/>
    <n v="88"/>
    <n v="62.57"/>
    <n v="62.6"/>
    <n v="42"/>
    <x v="318"/>
    <s v="29/10/2019"/>
    <x v="6"/>
    <n v="10"/>
    <n v="29"/>
    <s v="10-29"/>
    <n v="0"/>
    <n v="1"/>
    <x v="2"/>
    <x v="43"/>
  </r>
  <r>
    <d v="2019-10-30T00:00:00"/>
    <n v="70"/>
    <n v="62.1"/>
    <n v="62.3"/>
    <n v="46.55"/>
    <x v="311"/>
    <s v="29/10/2019"/>
    <x v="6"/>
    <n v="10"/>
    <n v="30"/>
    <s v="10-30"/>
    <n v="0"/>
    <n v="1"/>
    <x v="2"/>
    <x v="43"/>
  </r>
  <r>
    <d v="2019-10-31T00:00:00"/>
    <n v="87"/>
    <n v="63.01"/>
    <n v="63.14"/>
    <n v="48.07"/>
    <x v="387"/>
    <s v="29/10/2019"/>
    <x v="6"/>
    <n v="10"/>
    <n v="31"/>
    <s v="10-31"/>
    <n v="0"/>
    <n v="1"/>
    <x v="2"/>
    <x v="43"/>
  </r>
  <r>
    <d v="2019-11-01T00:00:00"/>
    <n v="78"/>
    <n v="62.19"/>
    <n v="62.27"/>
    <n v="34.4"/>
    <x v="270"/>
    <s v="29/10/2019"/>
    <x v="6"/>
    <n v="11"/>
    <n v="1"/>
    <s v="11-01"/>
    <n v="0"/>
    <n v="1"/>
    <x v="2"/>
    <x v="43"/>
  </r>
  <r>
    <d v="2019-11-02T00:00:00"/>
    <n v="67"/>
    <n v="62.22"/>
    <n v="62.31"/>
    <n v="40.299999999999997"/>
    <x v="147"/>
    <s v="29/10/2019"/>
    <x v="6"/>
    <n v="11"/>
    <n v="2"/>
    <s v="11-02"/>
    <n v="0"/>
    <n v="1"/>
    <x v="2"/>
    <x v="43"/>
  </r>
  <r>
    <d v="2019-11-03T00:00:00"/>
    <n v="99"/>
    <n v="65.44"/>
    <n v="65.459999999999994"/>
    <n v="41.98"/>
    <x v="690"/>
    <s v="29/10/2019"/>
    <x v="6"/>
    <n v="11"/>
    <n v="3"/>
    <s v="11-03"/>
    <n v="0"/>
    <n v="1"/>
    <x v="2"/>
    <x v="43"/>
  </r>
  <r>
    <d v="2019-11-04T00:00:00"/>
    <n v="100"/>
    <n v="63.94"/>
    <n v="64.11"/>
    <n v="49.79"/>
    <x v="566"/>
    <s v="29/10/2019"/>
    <x v="6"/>
    <n v="11"/>
    <n v="4"/>
    <s v="11-04"/>
    <n v="0"/>
    <n v="1"/>
    <x v="2"/>
    <x v="44"/>
  </r>
  <r>
    <d v="2019-11-05T00:00:00"/>
    <n v="88"/>
    <n v="63.98"/>
    <n v="64.09"/>
    <n v="47.81"/>
    <x v="691"/>
    <s v="05/11/2019"/>
    <x v="6"/>
    <n v="11"/>
    <n v="5"/>
    <s v="11-05"/>
    <n v="0"/>
    <n v="1"/>
    <x v="2"/>
    <x v="44"/>
  </r>
  <r>
    <d v="2019-11-06T00:00:00"/>
    <n v="80"/>
    <n v="63.74"/>
    <n v="64.010000000000005"/>
    <n v="50.76"/>
    <x v="540"/>
    <s v="05/11/2019"/>
    <x v="6"/>
    <n v="11"/>
    <n v="6"/>
    <s v="11-06"/>
    <n v="0"/>
    <n v="1"/>
    <x v="2"/>
    <x v="44"/>
  </r>
  <r>
    <d v="2019-11-07T00:00:00"/>
    <n v="76"/>
    <n v="62.08"/>
    <n v="62.3"/>
    <n v="48.83"/>
    <x v="311"/>
    <s v="05/11/2019"/>
    <x v="6"/>
    <n v="11"/>
    <n v="7"/>
    <s v="11-07"/>
    <n v="0"/>
    <n v="1"/>
    <x v="2"/>
    <x v="44"/>
  </r>
  <r>
    <d v="2019-11-08T00:00:00"/>
    <n v="89"/>
    <n v="63.01"/>
    <n v="63.15"/>
    <n v="47.54"/>
    <x v="325"/>
    <s v="05/11/2019"/>
    <x v="6"/>
    <n v="11"/>
    <n v="8"/>
    <s v="11-08"/>
    <n v="0"/>
    <n v="1"/>
    <x v="2"/>
    <x v="44"/>
  </r>
  <r>
    <d v="2019-11-09T00:00:00"/>
    <n v="58"/>
    <n v="61.67"/>
    <n v="62.56"/>
    <n v="54.85"/>
    <x v="327"/>
    <s v="05/11/2019"/>
    <x v="6"/>
    <n v="11"/>
    <n v="9"/>
    <s v="11-09"/>
    <n v="1"/>
    <n v="1"/>
    <x v="2"/>
    <x v="44"/>
  </r>
  <r>
    <d v="2019-11-10T00:00:00"/>
    <n v="88"/>
    <n v="63"/>
    <n v="63.15"/>
    <n v="48.63"/>
    <x v="325"/>
    <s v="05/11/2019"/>
    <x v="6"/>
    <n v="11"/>
    <n v="10"/>
    <s v="11-10"/>
    <n v="0"/>
    <n v="1"/>
    <x v="2"/>
    <x v="44"/>
  </r>
  <r>
    <d v="2019-11-11T00:00:00"/>
    <n v="93"/>
    <n v="63.54"/>
    <n v="63.79"/>
    <n v="50.86"/>
    <x v="583"/>
    <s v="05/11/2019"/>
    <x v="6"/>
    <n v="11"/>
    <n v="11"/>
    <s v="11-11"/>
    <n v="0"/>
    <n v="1"/>
    <x v="2"/>
    <x v="45"/>
  </r>
  <r>
    <d v="2019-11-12T00:00:00"/>
    <n v="90"/>
    <n v="65.47"/>
    <n v="65.72"/>
    <n v="52.78"/>
    <x v="378"/>
    <s v="12/11/2019"/>
    <x v="6"/>
    <n v="11"/>
    <n v="12"/>
    <s v="11-12"/>
    <n v="0"/>
    <n v="1"/>
    <x v="2"/>
    <x v="45"/>
  </r>
  <r>
    <d v="2019-11-13T00:00:00"/>
    <n v="82"/>
    <n v="63.68"/>
    <n v="63.84"/>
    <n v="49.48"/>
    <x v="692"/>
    <s v="12/11/2019"/>
    <x v="6"/>
    <n v="11"/>
    <n v="13"/>
    <s v="11-13"/>
    <n v="0"/>
    <n v="1"/>
    <x v="2"/>
    <x v="45"/>
  </r>
  <r>
    <d v="2019-11-14T00:00:00"/>
    <n v="89"/>
    <n v="61.86"/>
    <n v="62.05"/>
    <n v="47.14"/>
    <x v="189"/>
    <s v="12/11/2019"/>
    <x v="6"/>
    <n v="11"/>
    <n v="14"/>
    <s v="11-14"/>
    <n v="0"/>
    <n v="1"/>
    <x v="2"/>
    <x v="45"/>
  </r>
  <r>
    <d v="2019-11-15T00:00:00"/>
    <n v="103"/>
    <n v="63.51"/>
    <n v="63.88"/>
    <n v="52.55"/>
    <x v="347"/>
    <s v="12/11/2019"/>
    <x v="6"/>
    <n v="11"/>
    <n v="15"/>
    <s v="11-15"/>
    <n v="0"/>
    <n v="1"/>
    <x v="2"/>
    <x v="45"/>
  </r>
  <r>
    <d v="2019-11-16T00:00:00"/>
    <n v="58"/>
    <n v="61.48"/>
    <n v="61.54"/>
    <n v="39.76"/>
    <x v="142"/>
    <s v="12/11/2019"/>
    <x v="6"/>
    <n v="11"/>
    <n v="16"/>
    <s v="11-16"/>
    <n v="1"/>
    <n v="1"/>
    <x v="2"/>
    <x v="45"/>
  </r>
  <r>
    <d v="2019-11-17T00:00:00"/>
    <n v="69"/>
    <n v="61.75"/>
    <n v="62.07"/>
    <n v="43.14"/>
    <x v="120"/>
    <s v="12/11/2019"/>
    <x v="6"/>
    <n v="11"/>
    <n v="17"/>
    <s v="11-17"/>
    <n v="0"/>
    <n v="1"/>
    <x v="2"/>
    <x v="45"/>
  </r>
  <r>
    <d v="2019-11-18T00:00:00"/>
    <n v="89"/>
    <n v="64.2"/>
    <n v="64.48"/>
    <n v="50.42"/>
    <x v="661"/>
    <s v="12/11/2019"/>
    <x v="6"/>
    <n v="11"/>
    <n v="18"/>
    <s v="11-18"/>
    <n v="0"/>
    <n v="1"/>
    <x v="2"/>
    <x v="46"/>
  </r>
  <r>
    <d v="2019-11-19T00:00:00"/>
    <n v="75"/>
    <n v="61.37"/>
    <n v="61.66"/>
    <n v="46.88"/>
    <x v="305"/>
    <s v="19/11/2019"/>
    <x v="6"/>
    <n v="11"/>
    <n v="19"/>
    <s v="11-19"/>
    <n v="0"/>
    <n v="1"/>
    <x v="2"/>
    <x v="46"/>
  </r>
  <r>
    <d v="2019-11-20T00:00:00"/>
    <n v="67"/>
    <n v="61.4"/>
    <n v="61.78"/>
    <n v="48.38"/>
    <x v="389"/>
    <s v="19/11/2019"/>
    <x v="6"/>
    <n v="11"/>
    <n v="20"/>
    <s v="11-20"/>
    <n v="0"/>
    <n v="1"/>
    <x v="2"/>
    <x v="46"/>
  </r>
  <r>
    <d v="2019-11-21T00:00:00"/>
    <n v="81"/>
    <n v="61.47"/>
    <n v="61.5"/>
    <n v="40.659999999999997"/>
    <x v="471"/>
    <s v="19/11/2019"/>
    <x v="6"/>
    <n v="11"/>
    <n v="21"/>
    <s v="11-21"/>
    <n v="0"/>
    <n v="1"/>
    <x v="2"/>
    <x v="46"/>
  </r>
  <r>
    <d v="2019-11-22T00:00:00"/>
    <n v="95"/>
    <n v="62.27"/>
    <n v="62.31"/>
    <n v="41.94"/>
    <x v="147"/>
    <s v="19/11/2019"/>
    <x v="6"/>
    <n v="11"/>
    <n v="22"/>
    <s v="11-22"/>
    <n v="0"/>
    <n v="1"/>
    <x v="2"/>
    <x v="46"/>
  </r>
  <r>
    <d v="2019-11-23T00:00:00"/>
    <n v="73"/>
    <n v="60.17"/>
    <n v="69.44"/>
    <n v="59.01"/>
    <x v="693"/>
    <s v="19/11/2019"/>
    <x v="6"/>
    <n v="11"/>
    <n v="23"/>
    <s v="11-23"/>
    <n v="0"/>
    <n v="1"/>
    <x v="2"/>
    <x v="46"/>
  </r>
  <r>
    <d v="2019-11-24T00:00:00"/>
    <n v="75"/>
    <n v="62.18"/>
    <n v="62.2"/>
    <n v="39.229999999999997"/>
    <x v="437"/>
    <s v="19/11/2019"/>
    <x v="6"/>
    <n v="11"/>
    <n v="24"/>
    <s v="11-24"/>
    <n v="0"/>
    <n v="1"/>
    <x v="2"/>
    <x v="46"/>
  </r>
  <r>
    <d v="2019-11-25T00:00:00"/>
    <n v="87"/>
    <n v="62.25"/>
    <n v="62.46"/>
    <n v="48.77"/>
    <x v="370"/>
    <s v="19/11/2019"/>
    <x v="6"/>
    <n v="11"/>
    <n v="25"/>
    <s v="11-25"/>
    <n v="0"/>
    <n v="1"/>
    <x v="2"/>
    <x v="47"/>
  </r>
  <r>
    <d v="2019-11-26T00:00:00"/>
    <n v="78"/>
    <n v="62.81"/>
    <n v="62.95"/>
    <n v="47.95"/>
    <x v="367"/>
    <s v="26/11/2019"/>
    <x v="6"/>
    <n v="11"/>
    <n v="26"/>
    <s v="11-26"/>
    <n v="0"/>
    <n v="1"/>
    <x v="2"/>
    <x v="47"/>
  </r>
  <r>
    <d v="2019-11-27T00:00:00"/>
    <n v="78"/>
    <n v="64.599999999999994"/>
    <n v="64.95"/>
    <n v="53.68"/>
    <x v="694"/>
    <s v="26/11/2019"/>
    <x v="6"/>
    <n v="11"/>
    <n v="27"/>
    <s v="11-27"/>
    <n v="0"/>
    <n v="1"/>
    <x v="2"/>
    <x v="47"/>
  </r>
  <r>
    <d v="2019-11-28T00:00:00"/>
    <n v="77"/>
    <n v="63.21"/>
    <n v="63.27"/>
    <n v="44.94"/>
    <x v="335"/>
    <s v="26/11/2019"/>
    <x v="6"/>
    <n v="11"/>
    <n v="28"/>
    <s v="11-28"/>
    <n v="0"/>
    <n v="1"/>
    <x v="2"/>
    <x v="47"/>
  </r>
  <r>
    <d v="2019-11-29T00:00:00"/>
    <n v="99"/>
    <n v="62.69"/>
    <n v="62.77"/>
    <n v="43.69"/>
    <x v="411"/>
    <s v="26/11/2019"/>
    <x v="6"/>
    <n v="11"/>
    <n v="29"/>
    <s v="11-29"/>
    <n v="0"/>
    <n v="1"/>
    <x v="2"/>
    <x v="47"/>
  </r>
  <r>
    <d v="2019-11-30T00:00:00"/>
    <n v="79"/>
    <n v="64.14"/>
    <n v="64.239999999999995"/>
    <n v="44.63"/>
    <x v="695"/>
    <s v="26/11/2019"/>
    <x v="6"/>
    <n v="11"/>
    <n v="30"/>
    <s v="11-30"/>
    <n v="0"/>
    <n v="1"/>
    <x v="2"/>
    <x v="47"/>
  </r>
  <r>
    <d v="2019-12-01T00:00:00"/>
    <n v="84"/>
    <n v="61.94"/>
    <n v="61.97"/>
    <n v="30.85"/>
    <x v="302"/>
    <s v="26/11/2019"/>
    <x v="6"/>
    <n v="12"/>
    <n v="1"/>
    <s v="12-01"/>
    <n v="0"/>
    <n v="1"/>
    <x v="2"/>
    <x v="47"/>
  </r>
  <r>
    <d v="2019-12-02T00:00:00"/>
    <n v="109"/>
    <n v="66.28"/>
    <n v="66.430000000000007"/>
    <n v="51.72"/>
    <x v="516"/>
    <s v="26/11/2019"/>
    <x v="6"/>
    <n v="12"/>
    <n v="2"/>
    <s v="12-02"/>
    <n v="0"/>
    <n v="1"/>
    <x v="2"/>
    <x v="48"/>
  </r>
  <r>
    <d v="2019-12-03T00:00:00"/>
    <n v="82"/>
    <n v="61.11"/>
    <n v="61.48"/>
    <n v="50.56"/>
    <x v="407"/>
    <s v="03/12/2019"/>
    <x v="6"/>
    <n v="12"/>
    <n v="3"/>
    <s v="12-03"/>
    <n v="0"/>
    <n v="1"/>
    <x v="2"/>
    <x v="48"/>
  </r>
  <r>
    <d v="2019-12-04T00:00:00"/>
    <n v="71"/>
    <n v="61.57"/>
    <n v="64.45"/>
    <n v="56.82"/>
    <x v="696"/>
    <s v="03/12/2019"/>
    <x v="6"/>
    <n v="12"/>
    <n v="4"/>
    <s v="12-04"/>
    <n v="0"/>
    <n v="1"/>
    <x v="2"/>
    <x v="48"/>
  </r>
  <r>
    <d v="2019-12-05T00:00:00"/>
    <n v="75"/>
    <n v="61.84"/>
    <n v="62.17"/>
    <n v="48.87"/>
    <x v="306"/>
    <s v="03/12/2019"/>
    <x v="6"/>
    <n v="12"/>
    <n v="5"/>
    <s v="12-05"/>
    <n v="0"/>
    <n v="1"/>
    <x v="2"/>
    <x v="48"/>
  </r>
  <r>
    <d v="2019-12-06T00:00:00"/>
    <n v="92"/>
    <n v="63.22"/>
    <n v="63.5"/>
    <n v="51.54"/>
    <x v="613"/>
    <s v="03/12/2019"/>
    <x v="6"/>
    <n v="12"/>
    <n v="6"/>
    <s v="12-06"/>
    <n v="0"/>
    <n v="1"/>
    <x v="2"/>
    <x v="48"/>
  </r>
  <r>
    <d v="2019-12-07T00:00:00"/>
    <n v="66"/>
    <n v="60.99"/>
    <n v="61.54"/>
    <n v="51.35"/>
    <x v="142"/>
    <s v="03/12/2019"/>
    <x v="6"/>
    <n v="12"/>
    <n v="7"/>
    <s v="12-07"/>
    <n v="0"/>
    <n v="1"/>
    <x v="2"/>
    <x v="48"/>
  </r>
  <r>
    <d v="2019-12-08T00:00:00"/>
    <n v="68"/>
    <n v="62.16"/>
    <n v="62.23"/>
    <n v="42.52"/>
    <x v="184"/>
    <s v="03/12/2019"/>
    <x v="6"/>
    <n v="12"/>
    <n v="8"/>
    <s v="12-08"/>
    <n v="0"/>
    <n v="1"/>
    <x v="2"/>
    <x v="48"/>
  </r>
  <r>
    <d v="2019-12-09T00:00:00"/>
    <n v="98"/>
    <n v="63.48"/>
    <n v="63.57"/>
    <n v="46.88"/>
    <x v="342"/>
    <s v="03/12/2019"/>
    <x v="6"/>
    <n v="12"/>
    <n v="9"/>
    <s v="12-09"/>
    <n v="0"/>
    <n v="1"/>
    <x v="2"/>
    <x v="49"/>
  </r>
  <r>
    <d v="2019-12-10T00:00:00"/>
    <n v="75"/>
    <n v="61.15"/>
    <n v="61.33"/>
    <n v="47.33"/>
    <x v="80"/>
    <s v="10/12/2019"/>
    <x v="6"/>
    <n v="12"/>
    <n v="10"/>
    <s v="12-10"/>
    <n v="0"/>
    <n v="1"/>
    <x v="2"/>
    <x v="49"/>
  </r>
  <r>
    <d v="2019-12-11T00:00:00"/>
    <n v="78"/>
    <n v="60.46"/>
    <n v="61.19"/>
    <n v="52.44"/>
    <x v="193"/>
    <s v="10/12/2019"/>
    <x v="6"/>
    <n v="12"/>
    <n v="11"/>
    <s v="12-11"/>
    <n v="0"/>
    <n v="1"/>
    <x v="2"/>
    <x v="49"/>
  </r>
  <r>
    <d v="2019-12-12T00:00:00"/>
    <n v="80"/>
    <n v="62.44"/>
    <n v="62.68"/>
    <n v="48.96"/>
    <x v="648"/>
    <s v="10/12/2019"/>
    <x v="6"/>
    <n v="12"/>
    <n v="12"/>
    <s v="12-12"/>
    <n v="0"/>
    <n v="1"/>
    <x v="2"/>
    <x v="49"/>
  </r>
  <r>
    <d v="2019-12-13T00:00:00"/>
    <n v="74"/>
    <n v="61.91"/>
    <n v="62.85"/>
    <n v="53.14"/>
    <x v="369"/>
    <s v="10/12/2019"/>
    <x v="6"/>
    <n v="12"/>
    <n v="13"/>
    <s v="12-13"/>
    <n v="0"/>
    <n v="1"/>
    <x v="2"/>
    <x v="49"/>
  </r>
  <r>
    <d v="2019-12-14T00:00:00"/>
    <n v="71"/>
    <n v="63.24"/>
    <n v="63.32"/>
    <n v="42.84"/>
    <x v="646"/>
    <s v="10/12/2019"/>
    <x v="6"/>
    <n v="12"/>
    <n v="14"/>
    <s v="12-14"/>
    <n v="0"/>
    <n v="1"/>
    <x v="2"/>
    <x v="49"/>
  </r>
  <r>
    <d v="2019-12-15T00:00:00"/>
    <n v="80"/>
    <n v="62.86"/>
    <n v="65.209999999999994"/>
    <n v="53.28"/>
    <x v="664"/>
    <s v="10/12/2019"/>
    <x v="6"/>
    <n v="12"/>
    <n v="15"/>
    <s v="12-15"/>
    <n v="0"/>
    <n v="1"/>
    <x v="2"/>
    <x v="49"/>
  </r>
  <r>
    <d v="2019-12-16T00:00:00"/>
    <n v="84"/>
    <n v="62.94"/>
    <n v="65.260000000000005"/>
    <n v="53.41"/>
    <x v="676"/>
    <s v="10/12/2019"/>
    <x v="6"/>
    <n v="12"/>
    <n v="16"/>
    <s v="12-16"/>
    <n v="0"/>
    <n v="1"/>
    <x v="2"/>
    <x v="50"/>
  </r>
  <r>
    <d v="2019-12-17T00:00:00"/>
    <n v="74"/>
    <n v="61.62"/>
    <n v="64.430000000000007"/>
    <n v="51.76"/>
    <x v="394"/>
    <s v="17/12/2019"/>
    <x v="6"/>
    <n v="12"/>
    <n v="17"/>
    <s v="12-17"/>
    <n v="0"/>
    <n v="1"/>
    <x v="2"/>
    <x v="50"/>
  </r>
  <r>
    <d v="2019-12-18T00:00:00"/>
    <n v="72"/>
    <n v="61.97"/>
    <n v="64.819999999999993"/>
    <n v="52.47"/>
    <x v="697"/>
    <s v="17/12/2019"/>
    <x v="6"/>
    <n v="12"/>
    <n v="18"/>
    <s v="12-18"/>
    <n v="0"/>
    <n v="1"/>
    <x v="2"/>
    <x v="50"/>
  </r>
  <r>
    <d v="2019-12-19T00:00:00"/>
    <n v="103"/>
    <n v="65.599999999999994"/>
    <n v="66.989999999999995"/>
    <n v="52.56"/>
    <x v="698"/>
    <s v="17/12/2019"/>
    <x v="6"/>
    <n v="12"/>
    <n v="19"/>
    <s v="12-19"/>
    <n v="0"/>
    <n v="1"/>
    <x v="2"/>
    <x v="50"/>
  </r>
  <r>
    <d v="2019-12-20T00:00:00"/>
    <n v="117"/>
    <n v="66.040000000000006"/>
    <n v="67.25"/>
    <n v="51.92"/>
    <x v="699"/>
    <s v="17/12/2019"/>
    <x v="6"/>
    <n v="12"/>
    <n v="20"/>
    <s v="12-20"/>
    <n v="0"/>
    <n v="1"/>
    <x v="2"/>
    <x v="50"/>
  </r>
  <r>
    <d v="2019-12-21T00:00:00"/>
    <n v="105"/>
    <n v="63.9"/>
    <n v="65.739999999999995"/>
    <n v="51.96"/>
    <x v="700"/>
    <s v="17/12/2019"/>
    <x v="6"/>
    <n v="12"/>
    <n v="21"/>
    <s v="12-21"/>
    <n v="0"/>
    <n v="1"/>
    <x v="2"/>
    <x v="50"/>
  </r>
  <r>
    <d v="2019-12-22T00:00:00"/>
    <n v="106"/>
    <n v="65.7"/>
    <n v="67.17"/>
    <n v="55.46"/>
    <x v="701"/>
    <s v="17/12/2019"/>
    <x v="6"/>
    <n v="12"/>
    <n v="22"/>
    <s v="12-22"/>
    <n v="0"/>
    <n v="1"/>
    <x v="2"/>
    <x v="50"/>
  </r>
  <r>
    <d v="2019-12-23T00:00:00"/>
    <n v="108"/>
    <n v="66.64"/>
    <n v="67.8"/>
    <n v="53.67"/>
    <x v="702"/>
    <s v="17/12/2019"/>
    <x v="6"/>
    <n v="12"/>
    <n v="23"/>
    <s v="12-23"/>
    <n v="0"/>
    <n v="1"/>
    <x v="2"/>
    <x v="51"/>
  </r>
  <r>
    <d v="2019-12-24T00:00:00"/>
    <n v="65"/>
    <n v="62.21"/>
    <n v="64.709999999999994"/>
    <n v="51.74"/>
    <x v="401"/>
    <s v="24/12/2019"/>
    <x v="6"/>
    <n v="12"/>
    <n v="24"/>
    <s v="12-24"/>
    <n v="0"/>
    <n v="1"/>
    <x v="2"/>
    <x v="51"/>
  </r>
  <r>
    <d v="2019-12-25T00:00:00"/>
    <n v="10"/>
    <n v="61.42"/>
    <n v="61.42"/>
    <n v="0"/>
    <x v="17"/>
    <s v="24/12/2019"/>
    <x v="6"/>
    <n v="12"/>
    <n v="25"/>
    <s v="12-25"/>
    <n v="1"/>
    <n v="1"/>
    <x v="2"/>
    <x v="51"/>
  </r>
  <r>
    <d v="2019-12-26T00:00:00"/>
    <n v="78"/>
    <n v="62.2"/>
    <n v="64.72"/>
    <n v="51.19"/>
    <x v="703"/>
    <s v="24/12/2019"/>
    <x v="6"/>
    <n v="12"/>
    <n v="26"/>
    <s v="12-26"/>
    <n v="0"/>
    <n v="1"/>
    <x v="2"/>
    <x v="51"/>
  </r>
  <r>
    <d v="2019-12-27T00:00:00"/>
    <n v="82"/>
    <n v="62.62"/>
    <n v="65.05"/>
    <n v="52.53"/>
    <x v="535"/>
    <s v="24/12/2019"/>
    <x v="6"/>
    <n v="12"/>
    <n v="27"/>
    <s v="12-27"/>
    <n v="0"/>
    <n v="1"/>
    <x v="2"/>
    <x v="51"/>
  </r>
  <r>
    <d v="2019-12-28T00:00:00"/>
    <n v="64"/>
    <n v="61.47"/>
    <n v="64.650000000000006"/>
    <n v="53.01"/>
    <x v="704"/>
    <s v="24/12/2019"/>
    <x v="6"/>
    <n v="12"/>
    <n v="28"/>
    <s v="12-28"/>
    <n v="0"/>
    <n v="1"/>
    <x v="2"/>
    <x v="51"/>
  </r>
  <r>
    <d v="2019-12-29T00:00:00"/>
    <n v="68"/>
    <n v="61.91"/>
    <n v="64.62"/>
    <n v="51.61"/>
    <x v="544"/>
    <s v="24/12/2019"/>
    <x v="6"/>
    <n v="12"/>
    <n v="29"/>
    <s v="12-29"/>
    <n v="0"/>
    <n v="1"/>
    <x v="2"/>
    <x v="51"/>
  </r>
  <r>
    <d v="2019-12-30T00:00:00"/>
    <n v="74"/>
    <n v="62.83"/>
    <n v="65.209999999999994"/>
    <n v="52.23"/>
    <x v="664"/>
    <s v="24/12/2019"/>
    <x v="6"/>
    <n v="12"/>
    <n v="30"/>
    <s v="12-30"/>
    <n v="0"/>
    <n v="1"/>
    <x v="2"/>
    <x v="52"/>
  </r>
  <r>
    <d v="2020-01-01T00:00:00"/>
    <n v="73"/>
    <n v="62.59"/>
    <n v="65.02"/>
    <n v="52.11"/>
    <x v="705"/>
    <s v="01/01/2020"/>
    <x v="7"/>
    <n v="1"/>
    <n v="1"/>
    <s v="01-01"/>
    <n v="0"/>
    <n v="1"/>
    <x v="0"/>
    <x v="0"/>
  </r>
  <r>
    <d v="2020-01-02T00:00:00"/>
    <n v="81"/>
    <n v="62.31"/>
    <n v="64.930000000000007"/>
    <n v="52.44"/>
    <x v="706"/>
    <s v="01/01/2020"/>
    <x v="7"/>
    <n v="1"/>
    <n v="2"/>
    <s v="01-02"/>
    <n v="0"/>
    <n v="1"/>
    <x v="0"/>
    <x v="0"/>
  </r>
  <r>
    <d v="2020-01-03T00:00:00"/>
    <n v="73"/>
    <n v="62.41"/>
    <n v="64.94"/>
    <n v="51.72"/>
    <x v="564"/>
    <s v="01/01/2020"/>
    <x v="7"/>
    <n v="1"/>
    <n v="3"/>
    <s v="01-03"/>
    <n v="0"/>
    <n v="1"/>
    <x v="0"/>
    <x v="0"/>
  </r>
  <r>
    <d v="2020-01-04T00:00:00"/>
    <n v="88"/>
    <n v="61.65"/>
    <n v="64.430000000000007"/>
    <n v="51.5"/>
    <x v="394"/>
    <s v="01/01/2020"/>
    <x v="7"/>
    <n v="1"/>
    <n v="4"/>
    <s v="01-04"/>
    <n v="0"/>
    <n v="1"/>
    <x v="0"/>
    <x v="0"/>
  </r>
  <r>
    <d v="2020-01-05T00:00:00"/>
    <n v="95"/>
    <n v="62.85"/>
    <n v="65.12"/>
    <n v="51.95"/>
    <x v="707"/>
    <s v="01/01/2020"/>
    <x v="7"/>
    <n v="1"/>
    <n v="5"/>
    <s v="01-05"/>
    <n v="0"/>
    <n v="1"/>
    <x v="0"/>
    <x v="0"/>
  </r>
  <r>
    <d v="2020-01-06T00:00:00"/>
    <n v="84"/>
    <n v="64.47"/>
    <n v="66.209999999999994"/>
    <n v="52.44"/>
    <x v="708"/>
    <s v="01/01/2020"/>
    <x v="7"/>
    <n v="1"/>
    <n v="6"/>
    <s v="01-06"/>
    <n v="0"/>
    <n v="1"/>
    <x v="0"/>
    <x v="1"/>
  </r>
  <r>
    <d v="2020-01-07T00:00:00"/>
    <n v="82"/>
    <n v="63.57"/>
    <n v="63.78"/>
    <n v="47.42"/>
    <x v="364"/>
    <s v="01/01/2020"/>
    <x v="7"/>
    <n v="1"/>
    <n v="7"/>
    <s v="01-07"/>
    <n v="0"/>
    <n v="1"/>
    <x v="0"/>
    <x v="1"/>
  </r>
  <r>
    <d v="2020-01-08T00:00:00"/>
    <n v="67"/>
    <n v="61.09"/>
    <n v="62.69"/>
    <n v="53.22"/>
    <x v="441"/>
    <s v="08/01/2020"/>
    <x v="7"/>
    <n v="1"/>
    <n v="8"/>
    <s v="01-08"/>
    <n v="0"/>
    <n v="1"/>
    <x v="0"/>
    <x v="1"/>
  </r>
  <r>
    <d v="2020-01-09T00:00:00"/>
    <n v="92"/>
    <n v="62.08"/>
    <n v="62.4"/>
    <n v="50.68"/>
    <x v="157"/>
    <s v="08/01/2020"/>
    <x v="7"/>
    <n v="1"/>
    <n v="9"/>
    <s v="01-09"/>
    <n v="0"/>
    <n v="1"/>
    <x v="0"/>
    <x v="1"/>
  </r>
  <r>
    <d v="2020-01-10T00:00:00"/>
    <n v="54"/>
    <n v="60.42"/>
    <n v="60.76"/>
    <n v="42.39"/>
    <x v="124"/>
    <s v="08/01/2020"/>
    <x v="7"/>
    <n v="1"/>
    <n v="10"/>
    <s v="01-10"/>
    <n v="1"/>
    <n v="1"/>
    <x v="0"/>
    <x v="1"/>
  </r>
  <r>
    <d v="2020-01-11T00:00:00"/>
    <n v="51"/>
    <n v="59.61"/>
    <n v="59.65"/>
    <n v="39.28"/>
    <x v="440"/>
    <s v="08/01/2020"/>
    <x v="7"/>
    <n v="1"/>
    <n v="11"/>
    <s v="01-11"/>
    <n v="1"/>
    <n v="1"/>
    <x v="0"/>
    <x v="1"/>
  </r>
  <r>
    <d v="2020-01-12T00:00:00"/>
    <n v="87"/>
    <n v="63.28"/>
    <n v="63.43"/>
    <n v="48.93"/>
    <x v="580"/>
    <s v="08/01/2020"/>
    <x v="7"/>
    <n v="1"/>
    <n v="12"/>
    <s v="01-12"/>
    <n v="0"/>
    <n v="1"/>
    <x v="0"/>
    <x v="1"/>
  </r>
  <r>
    <d v="2020-01-13T00:00:00"/>
    <n v="53"/>
    <n v="62.12"/>
    <n v="62.26"/>
    <n v="47.29"/>
    <x v="569"/>
    <s v="08/01/2020"/>
    <x v="7"/>
    <n v="1"/>
    <n v="13"/>
    <s v="01-13"/>
    <n v="1"/>
    <n v="1"/>
    <x v="0"/>
    <x v="2"/>
  </r>
  <r>
    <d v="2020-01-14T00:00:00"/>
    <n v="59"/>
    <n v="60.77"/>
    <n v="60.96"/>
    <n v="45.75"/>
    <x v="90"/>
    <s v="08/01/2020"/>
    <x v="7"/>
    <n v="1"/>
    <n v="14"/>
    <s v="01-14"/>
    <n v="1"/>
    <n v="1"/>
    <x v="0"/>
    <x v="2"/>
  </r>
  <r>
    <d v="2020-01-15T00:00:00"/>
    <n v="69"/>
    <n v="61.5"/>
    <n v="61.65"/>
    <n v="47.11"/>
    <x v="439"/>
    <s v="15/01/2020"/>
    <x v="7"/>
    <n v="1"/>
    <n v="15"/>
    <s v="01-15"/>
    <n v="0"/>
    <n v="1"/>
    <x v="0"/>
    <x v="2"/>
  </r>
  <r>
    <d v="2020-01-16T00:00:00"/>
    <n v="74"/>
    <n v="61.82"/>
    <n v="62"/>
    <n v="48.2"/>
    <x v="36"/>
    <s v="15/01/2020"/>
    <x v="7"/>
    <n v="1"/>
    <n v="16"/>
    <s v="01-16"/>
    <n v="0"/>
    <n v="1"/>
    <x v="0"/>
    <x v="2"/>
  </r>
  <r>
    <d v="2020-01-17T00:00:00"/>
    <n v="59"/>
    <n v="62.23"/>
    <n v="62.38"/>
    <n v="44.44"/>
    <x v="139"/>
    <s v="15/01/2020"/>
    <x v="7"/>
    <n v="1"/>
    <n v="17"/>
    <s v="01-17"/>
    <n v="1"/>
    <n v="1"/>
    <x v="0"/>
    <x v="2"/>
  </r>
  <r>
    <d v="2020-01-18T00:00:00"/>
    <n v="68"/>
    <n v="61.82"/>
    <n v="61.95"/>
    <n v="46.6"/>
    <x v="480"/>
    <s v="15/01/2020"/>
    <x v="7"/>
    <n v="1"/>
    <n v="18"/>
    <s v="01-18"/>
    <n v="0"/>
    <n v="1"/>
    <x v="0"/>
    <x v="2"/>
  </r>
  <r>
    <d v="2020-01-19T00:00:00"/>
    <n v="87"/>
    <n v="63.19"/>
    <n v="63.37"/>
    <n v="46.73"/>
    <x v="642"/>
    <s v="15/01/2020"/>
    <x v="7"/>
    <n v="1"/>
    <n v="19"/>
    <s v="01-19"/>
    <n v="0"/>
    <n v="1"/>
    <x v="0"/>
    <x v="2"/>
  </r>
  <r>
    <d v="2020-01-20T00:00:00"/>
    <n v="62"/>
    <n v="61.49"/>
    <n v="61.68"/>
    <n v="47.94"/>
    <x v="143"/>
    <s v="15/01/2020"/>
    <x v="7"/>
    <n v="1"/>
    <n v="20"/>
    <s v="01-20"/>
    <n v="0"/>
    <n v="1"/>
    <x v="0"/>
    <x v="3"/>
  </r>
  <r>
    <d v="2020-01-21T00:00:00"/>
    <n v="59"/>
    <n v="60.31"/>
    <n v="60.89"/>
    <n v="50.84"/>
    <x v="304"/>
    <s v="15/01/2020"/>
    <x v="7"/>
    <n v="1"/>
    <n v="21"/>
    <s v="01-21"/>
    <n v="1"/>
    <n v="1"/>
    <x v="0"/>
    <x v="3"/>
  </r>
  <r>
    <d v="2020-01-22T00:00:00"/>
    <n v="73"/>
    <n v="61.92"/>
    <n v="62.14"/>
    <n v="49.15"/>
    <x v="211"/>
    <s v="22/01/2020"/>
    <x v="7"/>
    <n v="1"/>
    <n v="22"/>
    <s v="01-22"/>
    <n v="0"/>
    <n v="1"/>
    <x v="0"/>
    <x v="3"/>
  </r>
  <r>
    <d v="2020-01-23T00:00:00"/>
    <n v="85"/>
    <n v="62.2"/>
    <n v="62.35"/>
    <n v="47.61"/>
    <x v="600"/>
    <s v="22/01/2020"/>
    <x v="7"/>
    <n v="1"/>
    <n v="23"/>
    <s v="01-23"/>
    <n v="0"/>
    <n v="1"/>
    <x v="0"/>
    <x v="3"/>
  </r>
  <r>
    <d v="2020-01-24T00:00:00"/>
    <n v="50"/>
    <n v="61.09"/>
    <n v="61.34"/>
    <n v="44.36"/>
    <x v="146"/>
    <s v="22/01/2020"/>
    <x v="7"/>
    <n v="1"/>
    <n v="24"/>
    <s v="01-24"/>
    <n v="1"/>
    <n v="1"/>
    <x v="0"/>
    <x v="3"/>
  </r>
  <r>
    <d v="2020-01-25T00:00:00"/>
    <n v="65"/>
    <n v="62.63"/>
    <n v="62.64"/>
    <n v="36.42"/>
    <x v="245"/>
    <s v="22/01/2020"/>
    <x v="7"/>
    <n v="1"/>
    <n v="25"/>
    <s v="01-25"/>
    <n v="0"/>
    <n v="1"/>
    <x v="0"/>
    <x v="3"/>
  </r>
  <r>
    <d v="2020-01-26T00:00:00"/>
    <n v="92"/>
    <n v="63.06"/>
    <n v="63.15"/>
    <n v="46.37"/>
    <x v="325"/>
    <s v="22/01/2020"/>
    <x v="7"/>
    <n v="1"/>
    <n v="26"/>
    <s v="01-26"/>
    <n v="0"/>
    <n v="1"/>
    <x v="0"/>
    <x v="3"/>
  </r>
  <r>
    <d v="2020-01-27T00:00:00"/>
    <n v="95"/>
    <n v="65.099999999999994"/>
    <n v="65.180000000000007"/>
    <n v="46.99"/>
    <x v="273"/>
    <s v="22/01/2020"/>
    <x v="7"/>
    <n v="1"/>
    <n v="27"/>
    <s v="01-27"/>
    <n v="0"/>
    <n v="1"/>
    <x v="0"/>
    <x v="4"/>
  </r>
  <r>
    <d v="2020-01-28T00:00:00"/>
    <n v="75"/>
    <n v="61.12"/>
    <n v="61.56"/>
    <n v="48.31"/>
    <x v="144"/>
    <s v="22/01/2020"/>
    <x v="7"/>
    <n v="1"/>
    <n v="28"/>
    <s v="01-28"/>
    <n v="0"/>
    <n v="1"/>
    <x v="0"/>
    <x v="4"/>
  </r>
  <r>
    <d v="2020-01-29T00:00:00"/>
    <n v="66"/>
    <n v="62.27"/>
    <n v="62.39"/>
    <n v="46.63"/>
    <x v="37"/>
    <s v="29/01/2020"/>
    <x v="7"/>
    <n v="1"/>
    <n v="29"/>
    <s v="01-29"/>
    <n v="0"/>
    <n v="1"/>
    <x v="0"/>
    <x v="4"/>
  </r>
  <r>
    <d v="2020-01-30T00:00:00"/>
    <n v="90"/>
    <n v="62.58"/>
    <n v="62.64"/>
    <n v="43.01"/>
    <x v="245"/>
    <s v="29/01/2020"/>
    <x v="7"/>
    <n v="1"/>
    <n v="30"/>
    <s v="01-30"/>
    <n v="0"/>
    <n v="1"/>
    <x v="0"/>
    <x v="4"/>
  </r>
  <r>
    <d v="2020-01-31T00:00:00"/>
    <n v="45"/>
    <n v="53.27"/>
    <n v="55.42"/>
    <n v="45.72"/>
    <x v="709"/>
    <s v="29/01/2020"/>
    <x v="7"/>
    <n v="1"/>
    <n v="31"/>
    <s v="01-31"/>
    <n v="1"/>
    <n v="1"/>
    <x v="0"/>
    <x v="4"/>
  </r>
  <r>
    <d v="2020-02-01T00:00:00"/>
    <n v="48"/>
    <n v="60.85"/>
    <n v="60.93"/>
    <n v="35.6"/>
    <x v="32"/>
    <s v="29/01/2020"/>
    <x v="7"/>
    <n v="2"/>
    <n v="1"/>
    <s v="02-01"/>
    <n v="1"/>
    <n v="1"/>
    <x v="0"/>
    <x v="4"/>
  </r>
  <r>
    <d v="2020-02-02T00:00:00"/>
    <n v="83"/>
    <n v="61.74"/>
    <n v="61.92"/>
    <n v="47.99"/>
    <x v="199"/>
    <s v="29/01/2020"/>
    <x v="7"/>
    <n v="2"/>
    <n v="2"/>
    <s v="02-02"/>
    <n v="0"/>
    <n v="1"/>
    <x v="0"/>
    <x v="4"/>
  </r>
  <r>
    <d v="2020-02-03T00:00:00"/>
    <n v="109"/>
    <n v="62.54"/>
    <n v="62.64"/>
    <n v="44.41"/>
    <x v="245"/>
    <s v="29/01/2020"/>
    <x v="7"/>
    <n v="2"/>
    <n v="3"/>
    <s v="02-03"/>
    <n v="0"/>
    <n v="1"/>
    <x v="0"/>
    <x v="5"/>
  </r>
  <r>
    <d v="2020-02-04T00:00:00"/>
    <n v="95"/>
    <n v="64.400000000000006"/>
    <n v="65.540000000000006"/>
    <n v="59.02"/>
    <x v="710"/>
    <s v="29/01/2020"/>
    <x v="7"/>
    <n v="2"/>
    <n v="4"/>
    <s v="02-04"/>
    <n v="0"/>
    <n v="1"/>
    <x v="0"/>
    <x v="5"/>
  </r>
  <r>
    <d v="2020-02-05T00:00:00"/>
    <n v="78"/>
    <n v="61.44"/>
    <n v="62.02"/>
    <n v="53"/>
    <x v="553"/>
    <s v="05/02/2020"/>
    <x v="7"/>
    <n v="2"/>
    <n v="5"/>
    <s v="02-05"/>
    <n v="0"/>
    <n v="1"/>
    <x v="0"/>
    <x v="5"/>
  </r>
  <r>
    <d v="2020-02-06T00:00:00"/>
    <n v="74"/>
    <n v="60.23"/>
    <n v="60.33"/>
    <n v="43.94"/>
    <x v="510"/>
    <s v="05/02/2020"/>
    <x v="7"/>
    <n v="2"/>
    <n v="6"/>
    <s v="02-06"/>
    <n v="0"/>
    <n v="1"/>
    <x v="0"/>
    <x v="5"/>
  </r>
  <r>
    <d v="2020-02-07T00:00:00"/>
    <n v="88"/>
    <n v="61.13"/>
    <n v="61.37"/>
    <n v="46.51"/>
    <x v="162"/>
    <s v="05/02/2020"/>
    <x v="7"/>
    <n v="2"/>
    <n v="7"/>
    <s v="02-07"/>
    <n v="0"/>
    <n v="1"/>
    <x v="0"/>
    <x v="5"/>
  </r>
  <r>
    <d v="2020-02-08T00:00:00"/>
    <n v="59"/>
    <n v="60.7"/>
    <n v="61.08"/>
    <n v="47.22"/>
    <x v="596"/>
    <s v="05/02/2020"/>
    <x v="7"/>
    <n v="2"/>
    <n v="8"/>
    <s v="02-08"/>
    <n v="1"/>
    <n v="1"/>
    <x v="0"/>
    <x v="5"/>
  </r>
  <r>
    <d v="2020-02-09T00:00:00"/>
    <n v="63"/>
    <n v="60.64"/>
    <n v="60.66"/>
    <n v="37.79"/>
    <x v="121"/>
    <s v="05/02/2020"/>
    <x v="7"/>
    <n v="2"/>
    <n v="9"/>
    <s v="02-09"/>
    <n v="0"/>
    <n v="1"/>
    <x v="0"/>
    <x v="5"/>
  </r>
  <r>
    <d v="2020-02-10T00:00:00"/>
    <n v="80"/>
    <n v="62.38"/>
    <n v="62.47"/>
    <n v="44.72"/>
    <x v="382"/>
    <s v="05/02/2020"/>
    <x v="7"/>
    <n v="2"/>
    <n v="10"/>
    <s v="02-10"/>
    <n v="0"/>
    <n v="1"/>
    <x v="0"/>
    <x v="6"/>
  </r>
  <r>
    <d v="2020-02-11T00:00:00"/>
    <n v="76"/>
    <n v="60.93"/>
    <n v="61.28"/>
    <n v="50.2"/>
    <x v="291"/>
    <s v="05/02/2020"/>
    <x v="7"/>
    <n v="2"/>
    <n v="11"/>
    <s v="02-11"/>
    <n v="0"/>
    <n v="1"/>
    <x v="0"/>
    <x v="6"/>
  </r>
  <r>
    <d v="2020-02-12T00:00:00"/>
    <n v="77"/>
    <n v="61.6"/>
    <n v="62.31"/>
    <n v="53.16"/>
    <x v="147"/>
    <s v="12/02/2020"/>
    <x v="7"/>
    <n v="2"/>
    <n v="12"/>
    <s v="02-12"/>
    <n v="0"/>
    <n v="1"/>
    <x v="0"/>
    <x v="6"/>
  </r>
  <r>
    <d v="2020-02-13T00:00:00"/>
    <n v="74"/>
    <n v="60.79"/>
    <n v="60.95"/>
    <n v="43.74"/>
    <x v="197"/>
    <s v="12/02/2020"/>
    <x v="7"/>
    <n v="2"/>
    <n v="13"/>
    <s v="02-13"/>
    <n v="0"/>
    <n v="1"/>
    <x v="0"/>
    <x v="6"/>
  </r>
  <r>
    <d v="2020-02-14T00:00:00"/>
    <n v="92"/>
    <n v="62.12"/>
    <n v="62.22"/>
    <n v="45.88"/>
    <x v="94"/>
    <s v="12/02/2020"/>
    <x v="7"/>
    <n v="2"/>
    <n v="14"/>
    <s v="02-14"/>
    <n v="0"/>
    <n v="1"/>
    <x v="0"/>
    <x v="6"/>
  </r>
  <r>
    <d v="2020-02-15T00:00:00"/>
    <n v="64"/>
    <n v="60.55"/>
    <n v="60.82"/>
    <n v="41.74"/>
    <x v="2"/>
    <s v="12/02/2020"/>
    <x v="7"/>
    <n v="2"/>
    <n v="15"/>
    <s v="02-15"/>
    <n v="0"/>
    <n v="1"/>
    <x v="0"/>
    <x v="6"/>
  </r>
  <r>
    <d v="2020-02-16T00:00:00"/>
    <n v="65"/>
    <n v="61.35"/>
    <n v="61.53"/>
    <n v="47.67"/>
    <x v="200"/>
    <s v="12/02/2020"/>
    <x v="7"/>
    <n v="2"/>
    <n v="16"/>
    <s v="02-16"/>
    <n v="0"/>
    <n v="1"/>
    <x v="0"/>
    <x v="6"/>
  </r>
  <r>
    <d v="2020-02-17T00:00:00"/>
    <n v="89"/>
    <n v="62.87"/>
    <n v="62.92"/>
    <n v="42.91"/>
    <x v="372"/>
    <s v="12/02/2020"/>
    <x v="7"/>
    <n v="2"/>
    <n v="17"/>
    <s v="02-17"/>
    <n v="0"/>
    <n v="1"/>
    <x v="0"/>
    <x v="7"/>
  </r>
  <r>
    <d v="2020-02-18T00:00:00"/>
    <n v="79"/>
    <n v="62.33"/>
    <n v="62.67"/>
    <n v="51.48"/>
    <x v="371"/>
    <s v="12/02/2020"/>
    <x v="7"/>
    <n v="2"/>
    <n v="18"/>
    <s v="02-18"/>
    <n v="0"/>
    <n v="1"/>
    <x v="0"/>
    <x v="7"/>
  </r>
  <r>
    <d v="2020-02-19T00:00:00"/>
    <n v="60"/>
    <n v="60.59"/>
    <n v="61.27"/>
    <n v="47.29"/>
    <x v="154"/>
    <s v="19/02/2020"/>
    <x v="7"/>
    <n v="2"/>
    <n v="19"/>
    <s v="02-19"/>
    <n v="1"/>
    <n v="1"/>
    <x v="0"/>
    <x v="7"/>
  </r>
  <r>
    <d v="2020-02-20T00:00:00"/>
    <n v="72"/>
    <n v="60.24"/>
    <n v="60.32"/>
    <n v="42.8"/>
    <x v="55"/>
    <s v="19/02/2020"/>
    <x v="7"/>
    <n v="2"/>
    <n v="20"/>
    <s v="02-20"/>
    <n v="0"/>
    <n v="1"/>
    <x v="0"/>
    <x v="7"/>
  </r>
  <r>
    <d v="2020-02-21T00:00:00"/>
    <n v="82"/>
    <n v="61.4"/>
    <n v="61.52"/>
    <n v="45.65"/>
    <x v="315"/>
    <s v="19/02/2020"/>
    <x v="7"/>
    <n v="2"/>
    <n v="21"/>
    <s v="02-21"/>
    <n v="0"/>
    <n v="1"/>
    <x v="0"/>
    <x v="7"/>
  </r>
  <r>
    <d v="2020-02-22T00:00:00"/>
    <n v="46"/>
    <n v="60.19"/>
    <n v="60.26"/>
    <n v="41.99"/>
    <x v="76"/>
    <s v="19/02/2020"/>
    <x v="7"/>
    <n v="2"/>
    <n v="22"/>
    <s v="02-22"/>
    <n v="1"/>
    <n v="1"/>
    <x v="0"/>
    <x v="7"/>
  </r>
  <r>
    <d v="2020-02-23T00:00:00"/>
    <n v="81"/>
    <n v="61.36"/>
    <n v="61.42"/>
    <n v="37.590000000000003"/>
    <x v="17"/>
    <s v="19/02/2020"/>
    <x v="7"/>
    <n v="2"/>
    <n v="23"/>
    <s v="02-23"/>
    <n v="0"/>
    <n v="1"/>
    <x v="0"/>
    <x v="7"/>
  </r>
  <r>
    <d v="2020-02-24T00:00:00"/>
    <n v="90"/>
    <n v="64.14"/>
    <n v="64.489999999999995"/>
    <n v="47.91"/>
    <x v="476"/>
    <s v="19/02/2020"/>
    <x v="7"/>
    <n v="2"/>
    <n v="24"/>
    <s v="02-24"/>
    <n v="0"/>
    <n v="1"/>
    <x v="0"/>
    <x v="8"/>
  </r>
  <r>
    <d v="2020-02-25T00:00:00"/>
    <n v="68"/>
    <n v="60.92"/>
    <n v="60.97"/>
    <n v="41.96"/>
    <x v="527"/>
    <s v="19/02/2020"/>
    <x v="7"/>
    <n v="2"/>
    <n v="25"/>
    <s v="02-25"/>
    <n v="0"/>
    <n v="1"/>
    <x v="0"/>
    <x v="8"/>
  </r>
  <r>
    <d v="2020-05-06T00:00:00"/>
    <m/>
    <m/>
    <m/>
    <m/>
    <x v="89"/>
    <s v="06/05/2020"/>
    <x v="7"/>
    <n v="5"/>
    <n v="6"/>
    <s v="05-06"/>
    <s v="Null"/>
    <s v="Null"/>
    <x v="1"/>
    <x v="18"/>
  </r>
  <r>
    <d v="2020-05-07T00:00:00"/>
    <m/>
    <m/>
    <m/>
    <m/>
    <x v="89"/>
    <s v="06/05/2020"/>
    <x v="7"/>
    <n v="5"/>
    <n v="7"/>
    <s v="05-07"/>
    <s v="Null"/>
    <s v="Null"/>
    <x v="1"/>
    <x v="18"/>
  </r>
  <r>
    <d v="2020-05-08T00:00:00"/>
    <m/>
    <m/>
    <m/>
    <m/>
    <x v="89"/>
    <s v="06/05/2020"/>
    <x v="7"/>
    <n v="5"/>
    <n v="8"/>
    <s v="05-08"/>
    <s v="Null"/>
    <s v="Null"/>
    <x v="1"/>
    <x v="18"/>
  </r>
  <r>
    <d v="2020-05-09T00:00:00"/>
    <m/>
    <m/>
    <m/>
    <m/>
    <x v="89"/>
    <s v="06/05/2020"/>
    <x v="7"/>
    <n v="5"/>
    <n v="9"/>
    <s v="05-09"/>
    <s v="Null"/>
    <s v="Null"/>
    <x v="1"/>
    <x v="18"/>
  </r>
  <r>
    <d v="2020-05-10T00:00:00"/>
    <m/>
    <m/>
    <m/>
    <m/>
    <x v="89"/>
    <s v="06/05/2020"/>
    <x v="7"/>
    <n v="5"/>
    <n v="10"/>
    <s v="05-10"/>
    <s v="Null"/>
    <s v="Null"/>
    <x v="1"/>
    <x v="18"/>
  </r>
  <r>
    <d v="2020-05-11T00:00:00"/>
    <m/>
    <m/>
    <m/>
    <m/>
    <x v="89"/>
    <s v="06/05/2020"/>
    <x v="7"/>
    <n v="5"/>
    <n v="11"/>
    <s v="05-11"/>
    <s v="Null"/>
    <s v="Null"/>
    <x v="1"/>
    <x v="19"/>
  </r>
  <r>
    <d v="2020-05-12T00:00:00"/>
    <m/>
    <m/>
    <m/>
    <m/>
    <x v="89"/>
    <s v="06/05/2020"/>
    <x v="7"/>
    <n v="5"/>
    <n v="12"/>
    <s v="05-12"/>
    <s v="Null"/>
    <s v="Null"/>
    <x v="1"/>
    <x v="19"/>
  </r>
  <r>
    <d v="2020-05-13T00:00:00"/>
    <m/>
    <m/>
    <m/>
    <m/>
    <x v="89"/>
    <s v="13/05/2020"/>
    <x v="7"/>
    <n v="5"/>
    <n v="13"/>
    <s v="05-13"/>
    <s v="Null"/>
    <s v="Null"/>
    <x v="1"/>
    <x v="19"/>
  </r>
  <r>
    <d v="2020-05-14T00:00:00"/>
    <m/>
    <m/>
    <m/>
    <m/>
    <x v="89"/>
    <s v="13/05/2020"/>
    <x v="7"/>
    <n v="5"/>
    <n v="14"/>
    <s v="05-14"/>
    <s v="Null"/>
    <s v="Null"/>
    <x v="1"/>
    <x v="19"/>
  </r>
  <r>
    <d v="2020-05-15T00:00:00"/>
    <m/>
    <m/>
    <m/>
    <m/>
    <x v="89"/>
    <s v="13/05/2020"/>
    <x v="7"/>
    <n v="5"/>
    <n v="15"/>
    <s v="05-15"/>
    <s v="Null"/>
    <s v="Null"/>
    <x v="1"/>
    <x v="19"/>
  </r>
  <r>
    <d v="2020-05-16T00:00:00"/>
    <m/>
    <m/>
    <m/>
    <m/>
    <x v="89"/>
    <s v="13/05/2020"/>
    <x v="7"/>
    <n v="5"/>
    <n v="16"/>
    <s v="05-16"/>
    <s v="Null"/>
    <s v="Null"/>
    <x v="1"/>
    <x v="19"/>
  </r>
  <r>
    <d v="2020-05-17T00:00:00"/>
    <m/>
    <m/>
    <m/>
    <m/>
    <x v="89"/>
    <s v="13/05/2020"/>
    <x v="7"/>
    <n v="5"/>
    <n v="17"/>
    <s v="05-17"/>
    <s v="Null"/>
    <s v="Null"/>
    <x v="1"/>
    <x v="19"/>
  </r>
  <r>
    <d v="2020-05-18T00:00:00"/>
    <m/>
    <m/>
    <m/>
    <m/>
    <x v="89"/>
    <s v="13/05/2020"/>
    <x v="7"/>
    <n v="5"/>
    <n v="18"/>
    <s v="05-18"/>
    <s v="Null"/>
    <s v="Null"/>
    <x v="1"/>
    <x v="20"/>
  </r>
  <r>
    <d v="2020-05-19T00:00:00"/>
    <m/>
    <m/>
    <m/>
    <m/>
    <x v="89"/>
    <s v="13/05/2020"/>
    <x v="7"/>
    <n v="5"/>
    <n v="19"/>
    <s v="05-19"/>
    <s v="Null"/>
    <s v="Null"/>
    <x v="1"/>
    <x v="20"/>
  </r>
  <r>
    <d v="2020-05-20T00:00:00"/>
    <m/>
    <m/>
    <m/>
    <m/>
    <x v="89"/>
    <s v="20/05/2020"/>
    <x v="7"/>
    <n v="5"/>
    <n v="20"/>
    <s v="05-20"/>
    <s v="Null"/>
    <s v="Null"/>
    <x v="1"/>
    <x v="20"/>
  </r>
  <r>
    <d v="2020-05-21T00:00:00"/>
    <m/>
    <m/>
    <m/>
    <m/>
    <x v="89"/>
    <s v="20/05/2020"/>
    <x v="7"/>
    <n v="5"/>
    <n v="21"/>
    <s v="05-21"/>
    <s v="Null"/>
    <s v="Null"/>
    <x v="1"/>
    <x v="20"/>
  </r>
  <r>
    <d v="2020-05-22T00:00:00"/>
    <m/>
    <m/>
    <m/>
    <m/>
    <x v="89"/>
    <s v="20/05/2020"/>
    <x v="7"/>
    <n v="5"/>
    <n v="22"/>
    <s v="05-22"/>
    <s v="Null"/>
    <s v="Null"/>
    <x v="1"/>
    <x v="20"/>
  </r>
  <r>
    <d v="2020-05-23T00:00:00"/>
    <m/>
    <m/>
    <m/>
    <m/>
    <x v="89"/>
    <s v="20/05/2020"/>
    <x v="7"/>
    <n v="5"/>
    <n v="23"/>
    <s v="05-23"/>
    <s v="Null"/>
    <s v="Null"/>
    <x v="1"/>
    <x v="20"/>
  </r>
  <r>
    <d v="2020-05-24T00:00:00"/>
    <m/>
    <m/>
    <m/>
    <m/>
    <x v="89"/>
    <s v="20/05/2020"/>
    <x v="7"/>
    <n v="5"/>
    <n v="24"/>
    <s v="05-24"/>
    <s v="Null"/>
    <s v="Null"/>
    <x v="1"/>
    <x v="20"/>
  </r>
  <r>
    <d v="2020-05-25T00:00:00"/>
    <m/>
    <m/>
    <m/>
    <m/>
    <x v="89"/>
    <s v="20/05/2020"/>
    <x v="7"/>
    <n v="5"/>
    <n v="25"/>
    <s v="05-25"/>
    <s v="Null"/>
    <s v="Null"/>
    <x v="1"/>
    <x v="21"/>
  </r>
  <r>
    <d v="2020-05-26T00:00:00"/>
    <m/>
    <m/>
    <m/>
    <m/>
    <x v="89"/>
    <s v="20/05/2020"/>
    <x v="7"/>
    <n v="5"/>
    <n v="26"/>
    <s v="05-26"/>
    <s v="Null"/>
    <s v="Null"/>
    <x v="1"/>
    <x v="21"/>
  </r>
  <r>
    <d v="2020-05-27T00:00:00"/>
    <m/>
    <m/>
    <m/>
    <m/>
    <x v="89"/>
    <s v="27/05/2020"/>
    <x v="7"/>
    <n v="5"/>
    <n v="27"/>
    <s v="05-27"/>
    <s v="Null"/>
    <s v="Null"/>
    <x v="1"/>
    <x v="21"/>
  </r>
  <r>
    <d v="2020-05-28T00:00:00"/>
    <m/>
    <m/>
    <m/>
    <m/>
    <x v="89"/>
    <s v="27/05/2020"/>
    <x v="7"/>
    <n v="5"/>
    <n v="28"/>
    <s v="05-28"/>
    <s v="Null"/>
    <s v="Null"/>
    <x v="1"/>
    <x v="21"/>
  </r>
  <r>
    <d v="2020-05-29T00:00:00"/>
    <m/>
    <m/>
    <m/>
    <m/>
    <x v="89"/>
    <s v="27/05/2020"/>
    <x v="7"/>
    <n v="5"/>
    <n v="29"/>
    <s v="05-29"/>
    <s v="Null"/>
    <s v="Null"/>
    <x v="1"/>
    <x v="21"/>
  </r>
  <r>
    <d v="2020-05-30T00:00:00"/>
    <m/>
    <m/>
    <m/>
    <m/>
    <x v="89"/>
    <s v="27/05/2020"/>
    <x v="7"/>
    <n v="5"/>
    <n v="30"/>
    <s v="05-30"/>
    <s v="Null"/>
    <s v="Null"/>
    <x v="1"/>
    <x v="21"/>
  </r>
  <r>
    <d v="2020-05-31T00:00:00"/>
    <m/>
    <m/>
    <m/>
    <m/>
    <x v="89"/>
    <s v="27/05/2020"/>
    <x v="7"/>
    <n v="5"/>
    <n v="31"/>
    <s v="05-31"/>
    <s v="Null"/>
    <s v="Null"/>
    <x v="1"/>
    <x v="21"/>
  </r>
  <r>
    <d v="2020-06-01T00:00:00"/>
    <m/>
    <m/>
    <m/>
    <m/>
    <x v="89"/>
    <s v="27/05/2020"/>
    <x v="7"/>
    <n v="6"/>
    <n v="1"/>
    <s v="06-01"/>
    <s v="Null"/>
    <s v="Null"/>
    <x v="1"/>
    <x v="22"/>
  </r>
  <r>
    <d v="2020-06-02T00:00:00"/>
    <m/>
    <m/>
    <m/>
    <m/>
    <x v="89"/>
    <s v="27/05/2020"/>
    <x v="7"/>
    <n v="6"/>
    <n v="2"/>
    <s v="06-02"/>
    <s v="Null"/>
    <s v="Null"/>
    <x v="1"/>
    <x v="22"/>
  </r>
  <r>
    <d v="2020-06-03T00:00:00"/>
    <m/>
    <m/>
    <m/>
    <m/>
    <x v="89"/>
    <s v="03/06/2020"/>
    <x v="7"/>
    <n v="6"/>
    <n v="3"/>
    <s v="06-03"/>
    <s v="Null"/>
    <s v="Null"/>
    <x v="1"/>
    <x v="22"/>
  </r>
  <r>
    <d v="2020-06-04T00:00:00"/>
    <m/>
    <m/>
    <m/>
    <m/>
    <x v="89"/>
    <s v="03/06/2020"/>
    <x v="7"/>
    <n v="6"/>
    <n v="4"/>
    <s v="06-04"/>
    <s v="Null"/>
    <s v="Null"/>
    <x v="1"/>
    <x v="22"/>
  </r>
  <r>
    <d v="2020-06-05T00:00:00"/>
    <m/>
    <m/>
    <m/>
    <m/>
    <x v="89"/>
    <s v="03/06/2020"/>
    <x v="7"/>
    <n v="6"/>
    <n v="5"/>
    <s v="06-05"/>
    <s v="Null"/>
    <s v="Null"/>
    <x v="1"/>
    <x v="22"/>
  </r>
  <r>
    <d v="2020-06-06T00:00:00"/>
    <m/>
    <m/>
    <m/>
    <m/>
    <x v="89"/>
    <s v="03/06/2020"/>
    <x v="7"/>
    <n v="6"/>
    <n v="6"/>
    <s v="06-06"/>
    <s v="Null"/>
    <s v="Null"/>
    <x v="1"/>
    <x v="22"/>
  </r>
  <r>
    <d v="2020-06-07T00:00:00"/>
    <m/>
    <m/>
    <m/>
    <m/>
    <x v="89"/>
    <s v="03/06/2020"/>
    <x v="7"/>
    <n v="6"/>
    <n v="7"/>
    <s v="06-07"/>
    <s v="Null"/>
    <s v="Null"/>
    <x v="1"/>
    <x v="22"/>
  </r>
  <r>
    <d v="2020-06-08T00:00:00"/>
    <m/>
    <m/>
    <m/>
    <m/>
    <x v="89"/>
    <s v="03/06/2020"/>
    <x v="7"/>
    <n v="6"/>
    <n v="8"/>
    <s v="06-08"/>
    <s v="Null"/>
    <s v="Null"/>
    <x v="1"/>
    <x v="23"/>
  </r>
  <r>
    <d v="2020-06-09T00:00:00"/>
    <n v="0"/>
    <n v="0"/>
    <n v="40.18"/>
    <n v="40.18"/>
    <x v="711"/>
    <s v="03/06/2020"/>
    <x v="7"/>
    <n v="6"/>
    <n v="9"/>
    <s v="06-09"/>
    <n v="0"/>
    <n v="0"/>
    <x v="1"/>
    <x v="23"/>
  </r>
  <r>
    <d v="2020-06-10T00:00:00"/>
    <n v="1"/>
    <n v="34.04"/>
    <n v="48.93"/>
    <n v="48.44"/>
    <x v="712"/>
    <s v="10/06/2020"/>
    <x v="7"/>
    <n v="6"/>
    <n v="10"/>
    <s v="06-10"/>
    <n v="1"/>
    <n v="0"/>
    <x v="1"/>
    <x v="23"/>
  </r>
  <r>
    <d v="2020-06-11T00:00:00"/>
    <n v="8"/>
    <n v="44.75"/>
    <n v="50.21"/>
    <n v="48.75"/>
    <x v="713"/>
    <s v="10/06/2020"/>
    <x v="7"/>
    <n v="6"/>
    <n v="11"/>
    <s v="06-11"/>
    <n v="1"/>
    <n v="0"/>
    <x v="1"/>
    <x v="23"/>
  </r>
  <r>
    <d v="2020-06-12T00:00:00"/>
    <n v="1"/>
    <n v="40.33"/>
    <n v="47.98"/>
    <n v="46.11"/>
    <x v="714"/>
    <s v="10/06/2020"/>
    <x v="7"/>
    <n v="6"/>
    <n v="12"/>
    <s v="06-12"/>
    <n v="1"/>
    <n v="0"/>
    <x v="1"/>
    <x v="23"/>
  </r>
  <r>
    <d v="2020-06-13T00:00:00"/>
    <n v="0"/>
    <n v="0"/>
    <n v="45.69"/>
    <n v="42.49"/>
    <x v="715"/>
    <s v="10/06/2020"/>
    <x v="7"/>
    <n v="6"/>
    <n v="13"/>
    <s v="06-13"/>
    <n v="0"/>
    <n v="0"/>
    <x v="1"/>
    <x v="23"/>
  </r>
  <r>
    <d v="2020-06-14T00:00:00"/>
    <n v="5"/>
    <n v="46.23"/>
    <n v="46.54"/>
    <n v="34.869999999999997"/>
    <x v="716"/>
    <s v="10/06/2020"/>
    <x v="7"/>
    <n v="6"/>
    <n v="14"/>
    <s v="06-14"/>
    <n v="1"/>
    <n v="1"/>
    <x v="1"/>
    <x v="23"/>
  </r>
  <r>
    <d v="2020-06-15T00:00:00"/>
    <n v="4"/>
    <n v="45.44"/>
    <n v="46.81"/>
    <n v="41.13"/>
    <x v="717"/>
    <s v="10/06/2020"/>
    <x v="7"/>
    <n v="6"/>
    <n v="15"/>
    <s v="06-15"/>
    <n v="1"/>
    <n v="1"/>
    <x v="1"/>
    <x v="24"/>
  </r>
  <r>
    <d v="2020-06-16T00:00:00"/>
    <n v="1"/>
    <n v="35.64"/>
    <n v="40.909999999999997"/>
    <n v="39.380000000000003"/>
    <x v="718"/>
    <s v="10/06/2020"/>
    <x v="7"/>
    <n v="6"/>
    <n v="16"/>
    <s v="06-16"/>
    <n v="1"/>
    <n v="0"/>
    <x v="1"/>
    <x v="24"/>
  </r>
  <r>
    <d v="2020-06-17T00:00:00"/>
    <n v="9"/>
    <n v="52.11"/>
    <n v="53.3"/>
    <n v="43.13"/>
    <x v="719"/>
    <s v="17/06/2020"/>
    <x v="7"/>
    <n v="6"/>
    <n v="17"/>
    <s v="06-17"/>
    <n v="1"/>
    <n v="1"/>
    <x v="1"/>
    <x v="24"/>
  </r>
  <r>
    <d v="2020-06-18T00:00:00"/>
    <n v="1"/>
    <n v="29.54"/>
    <n v="38.24"/>
    <n v="37.61"/>
    <x v="720"/>
    <s v="17/06/2020"/>
    <x v="7"/>
    <n v="6"/>
    <n v="18"/>
    <s v="06-18"/>
    <n v="1"/>
    <n v="0"/>
    <x v="1"/>
    <x v="24"/>
  </r>
  <r>
    <d v="2020-06-19T00:00:00"/>
    <n v="11"/>
    <n v="49.12"/>
    <n v="49.61"/>
    <n v="31.37"/>
    <x v="721"/>
    <s v="17/06/2020"/>
    <x v="7"/>
    <n v="6"/>
    <n v="19"/>
    <s v="06-19"/>
    <n v="1"/>
    <n v="1"/>
    <x v="1"/>
    <x v="24"/>
  </r>
  <r>
    <d v="2020-06-20T00:00:00"/>
    <n v="0"/>
    <n v="0"/>
    <n v="42.17"/>
    <n v="40.770000000000003"/>
    <x v="722"/>
    <s v="17/06/2020"/>
    <x v="7"/>
    <n v="6"/>
    <n v="20"/>
    <s v="06-20"/>
    <n v="0"/>
    <n v="0"/>
    <x v="1"/>
    <x v="24"/>
  </r>
  <r>
    <d v="2020-06-21T00:00:00"/>
    <n v="8"/>
    <n v="49.57"/>
    <n v="52.7"/>
    <n v="42.67"/>
    <x v="723"/>
    <s v="17/06/2020"/>
    <x v="7"/>
    <n v="6"/>
    <n v="21"/>
    <s v="06-21"/>
    <n v="1"/>
    <n v="1"/>
    <x v="1"/>
    <x v="24"/>
  </r>
  <r>
    <d v="2020-06-22T00:00:00"/>
    <n v="11"/>
    <n v="51.78"/>
    <n v="52.98"/>
    <n v="40.01"/>
    <x v="724"/>
    <s v="17/06/2020"/>
    <x v="7"/>
    <n v="6"/>
    <n v="22"/>
    <s v="06-22"/>
    <n v="1"/>
    <n v="1"/>
    <x v="1"/>
    <x v="25"/>
  </r>
  <r>
    <d v="2020-06-23T00:00:00"/>
    <n v="0"/>
    <n v="0"/>
    <n v="39.68"/>
    <n v="39.68"/>
    <x v="725"/>
    <s v="17/06/2020"/>
    <x v="7"/>
    <n v="6"/>
    <n v="23"/>
    <s v="06-23"/>
    <n v="0"/>
    <n v="0"/>
    <x v="1"/>
    <x v="25"/>
  </r>
  <r>
    <d v="2020-06-24T00:00:00"/>
    <n v="18"/>
    <n v="51.68"/>
    <n v="53.4"/>
    <n v="43.16"/>
    <x v="726"/>
    <s v="24/06/2020"/>
    <x v="7"/>
    <n v="6"/>
    <n v="24"/>
    <s v="06-24"/>
    <n v="1"/>
    <n v="1"/>
    <x v="1"/>
    <x v="25"/>
  </r>
  <r>
    <d v="2020-06-25T00:00:00"/>
    <n v="8"/>
    <n v="47.5"/>
    <n v="47.83"/>
    <n v="36.43"/>
    <x v="727"/>
    <s v="24/06/2020"/>
    <x v="7"/>
    <n v="6"/>
    <n v="25"/>
    <s v="06-25"/>
    <n v="1"/>
    <n v="1"/>
    <x v="1"/>
    <x v="25"/>
  </r>
  <r>
    <d v="2020-06-26T00:00:00"/>
    <n v="13"/>
    <n v="52.08"/>
    <n v="52.27"/>
    <n v="38.72"/>
    <x v="728"/>
    <s v="24/06/2020"/>
    <x v="7"/>
    <n v="6"/>
    <n v="26"/>
    <s v="06-26"/>
    <n v="1"/>
    <n v="1"/>
    <x v="1"/>
    <x v="25"/>
  </r>
  <r>
    <d v="2020-06-27T00:00:00"/>
    <n v="1"/>
    <n v="34.54"/>
    <n v="39.44"/>
    <n v="37.74"/>
    <x v="729"/>
    <s v="24/06/2020"/>
    <x v="7"/>
    <n v="6"/>
    <n v="27"/>
    <s v="06-27"/>
    <n v="1"/>
    <n v="0"/>
    <x v="1"/>
    <x v="25"/>
  </r>
  <r>
    <d v="2020-06-28T00:00:00"/>
    <n v="5"/>
    <n v="49.26"/>
    <n v="49.26"/>
    <n v="0"/>
    <x v="730"/>
    <s v="24/06/2020"/>
    <x v="7"/>
    <n v="6"/>
    <n v="28"/>
    <s v="06-28"/>
    <n v="1"/>
    <n v="1"/>
    <x v="1"/>
    <x v="25"/>
  </r>
  <r>
    <d v="2020-06-29T00:00:00"/>
    <n v="13"/>
    <n v="51.3"/>
    <n v="51.3"/>
    <n v="0"/>
    <x v="731"/>
    <s v="24/06/2020"/>
    <x v="7"/>
    <n v="6"/>
    <n v="29"/>
    <s v="06-29"/>
    <n v="1"/>
    <n v="1"/>
    <x v="1"/>
    <x v="26"/>
  </r>
  <r>
    <d v="2020-06-30T00:00:00"/>
    <n v="5"/>
    <n v="45.64"/>
    <n v="47.06"/>
    <n v="41.49"/>
    <x v="732"/>
    <s v="24/06/2020"/>
    <x v="7"/>
    <n v="6"/>
    <n v="30"/>
    <s v="06-30"/>
    <n v="1"/>
    <n v="1"/>
    <x v="1"/>
    <x v="26"/>
  </r>
  <r>
    <d v="2020-07-01T00:00:00"/>
    <n v="29"/>
    <n v="55.86"/>
    <n v="56.27"/>
    <n v="45.85"/>
    <x v="733"/>
    <s v="01/07/2020"/>
    <x v="7"/>
    <n v="7"/>
    <n v="1"/>
    <s v="07-01"/>
    <n v="1"/>
    <n v="1"/>
    <x v="1"/>
    <x v="26"/>
  </r>
  <r>
    <d v="2020-07-02T00:00:00"/>
    <n v="18"/>
    <n v="59.16"/>
    <n v="59.37"/>
    <n v="43.34"/>
    <x v="459"/>
    <s v="01/07/2020"/>
    <x v="7"/>
    <n v="7"/>
    <n v="2"/>
    <s v="07-02"/>
    <n v="1"/>
    <n v="1"/>
    <x v="1"/>
    <x v="26"/>
  </r>
  <r>
    <d v="2020-07-03T00:00:00"/>
    <n v="9"/>
    <n v="51.2"/>
    <n v="53.08"/>
    <n v="45"/>
    <x v="734"/>
    <s v="01/07/2020"/>
    <x v="7"/>
    <n v="7"/>
    <n v="3"/>
    <s v="07-03"/>
    <n v="1"/>
    <n v="1"/>
    <x v="1"/>
    <x v="26"/>
  </r>
  <r>
    <d v="2020-07-04T00:00:00"/>
    <n v="26"/>
    <n v="55.62"/>
    <n v="55.7"/>
    <n v="34.75"/>
    <x v="735"/>
    <s v="01/07/2020"/>
    <x v="7"/>
    <n v="7"/>
    <n v="4"/>
    <s v="07-04"/>
    <n v="1"/>
    <n v="1"/>
    <x v="1"/>
    <x v="26"/>
  </r>
  <r>
    <d v="2020-07-05T00:00:00"/>
    <n v="35"/>
    <n v="56.72"/>
    <n v="56.84"/>
    <n v="40.93"/>
    <x v="736"/>
    <s v="01/07/2020"/>
    <x v="7"/>
    <n v="7"/>
    <n v="5"/>
    <s v="07-05"/>
    <n v="1"/>
    <n v="1"/>
    <x v="1"/>
    <x v="26"/>
  </r>
  <r>
    <d v="2020-07-06T00:00:00"/>
    <n v="34"/>
    <n v="56"/>
    <n v="56.32"/>
    <n v="44.77"/>
    <x v="737"/>
    <s v="01/07/2020"/>
    <x v="7"/>
    <n v="7"/>
    <n v="6"/>
    <s v="07-06"/>
    <n v="1"/>
    <n v="1"/>
    <x v="1"/>
    <x v="27"/>
  </r>
  <r>
    <d v="2020-07-07T00:00:00"/>
    <n v="30"/>
    <n v="55.84"/>
    <n v="56.5"/>
    <n v="47.97"/>
    <x v="738"/>
    <s v="01/07/2020"/>
    <x v="7"/>
    <n v="7"/>
    <n v="7"/>
    <s v="07-07"/>
    <n v="1"/>
    <n v="1"/>
    <x v="1"/>
    <x v="27"/>
  </r>
  <r>
    <d v="2020-07-08T00:00:00"/>
    <n v="16"/>
    <n v="53.18"/>
    <n v="54.84"/>
    <n v="49.54"/>
    <x v="739"/>
    <s v="08/07/2020"/>
    <x v="7"/>
    <n v="7"/>
    <n v="8"/>
    <s v="07-08"/>
    <n v="1"/>
    <n v="1"/>
    <x v="1"/>
    <x v="27"/>
  </r>
  <r>
    <d v="2020-07-09T00:00:00"/>
    <n v="20"/>
    <n v="52.73"/>
    <n v="55.12"/>
    <n v="51.38"/>
    <x v="740"/>
    <s v="08/07/2020"/>
    <x v="7"/>
    <n v="7"/>
    <n v="9"/>
    <s v="07-09"/>
    <n v="1"/>
    <n v="1"/>
    <x v="1"/>
    <x v="27"/>
  </r>
  <r>
    <d v="2020-07-10T00:00:00"/>
    <n v="29"/>
    <n v="55.29"/>
    <n v="57.81"/>
    <n v="54.26"/>
    <x v="741"/>
    <s v="08/07/2020"/>
    <x v="7"/>
    <n v="7"/>
    <n v="10"/>
    <s v="07-10"/>
    <n v="1"/>
    <n v="1"/>
    <x v="1"/>
    <x v="27"/>
  </r>
  <r>
    <d v="2020-07-11T00:00:00"/>
    <n v="26"/>
    <n v="56.14"/>
    <n v="58.76"/>
    <n v="55.32"/>
    <x v="48"/>
    <s v="08/07/2020"/>
    <x v="7"/>
    <n v="7"/>
    <n v="11"/>
    <s v="07-11"/>
    <n v="1"/>
    <n v="1"/>
    <x v="1"/>
    <x v="27"/>
  </r>
  <r>
    <d v="2020-07-12T00:00:00"/>
    <n v="27"/>
    <n v="55.16"/>
    <n v="57.84"/>
    <n v="54.47"/>
    <x v="742"/>
    <s v="08/07/2020"/>
    <x v="7"/>
    <n v="7"/>
    <n v="12"/>
    <s v="07-12"/>
    <n v="1"/>
    <n v="1"/>
    <x v="1"/>
    <x v="27"/>
  </r>
  <r>
    <d v="2020-07-13T00:00:00"/>
    <n v="25"/>
    <n v="55.41"/>
    <n v="57.15"/>
    <n v="52.32"/>
    <x v="743"/>
    <s v="08/07/2020"/>
    <x v="7"/>
    <n v="7"/>
    <n v="13"/>
    <s v="07-13"/>
    <n v="1"/>
    <n v="1"/>
    <x v="1"/>
    <x v="28"/>
  </r>
  <r>
    <d v="2020-07-14T00:00:00"/>
    <n v="21"/>
    <n v="53.56"/>
    <n v="57.26"/>
    <n v="54.85"/>
    <x v="744"/>
    <s v="08/07/2020"/>
    <x v="7"/>
    <n v="7"/>
    <n v="14"/>
    <s v="07-14"/>
    <n v="1"/>
    <n v="0"/>
    <x v="1"/>
    <x v="28"/>
  </r>
  <r>
    <d v="2020-07-15T00:00:00"/>
    <n v="26"/>
    <n v="55.56"/>
    <n v="58.76"/>
    <n v="55.78"/>
    <x v="48"/>
    <s v="15/07/2020"/>
    <x v="7"/>
    <n v="7"/>
    <n v="15"/>
    <s v="07-15"/>
    <n v="1"/>
    <n v="0"/>
    <x v="1"/>
    <x v="28"/>
  </r>
  <r>
    <d v="2020-07-16T00:00:00"/>
    <n v="44"/>
    <n v="57.88"/>
    <n v="59.79"/>
    <n v="55.31"/>
    <x v="272"/>
    <s v="15/07/2020"/>
    <x v="7"/>
    <n v="7"/>
    <n v="16"/>
    <s v="07-16"/>
    <n v="1"/>
    <n v="1"/>
    <x v="1"/>
    <x v="28"/>
  </r>
  <r>
    <d v="2020-07-17T00:00:00"/>
    <n v="28"/>
    <n v="54.99"/>
    <n v="56.66"/>
    <n v="51.7"/>
    <x v="745"/>
    <s v="15/07/2020"/>
    <x v="7"/>
    <n v="7"/>
    <n v="17"/>
    <s v="07-17"/>
    <n v="1"/>
    <n v="1"/>
    <x v="1"/>
    <x v="28"/>
  </r>
  <r>
    <d v="2020-07-18T00:00:00"/>
    <n v="29"/>
    <n v="56.42"/>
    <n v="59.3"/>
    <n v="56.12"/>
    <x v="463"/>
    <s v="15/07/2020"/>
    <x v="7"/>
    <n v="7"/>
    <n v="18"/>
    <s v="07-18"/>
    <n v="1"/>
    <n v="1"/>
    <x v="1"/>
    <x v="28"/>
  </r>
  <r>
    <d v="2020-07-19T00:00:00"/>
    <n v="28"/>
    <n v="55.16"/>
    <n v="59.45"/>
    <n v="57.42"/>
    <x v="234"/>
    <s v="15/07/2020"/>
    <x v="7"/>
    <n v="7"/>
    <n v="19"/>
    <s v="07-19"/>
    <n v="1"/>
    <n v="0"/>
    <x v="1"/>
    <x v="28"/>
  </r>
  <r>
    <d v="2020-07-20T00:00:00"/>
    <n v="25"/>
    <n v="54.85"/>
    <n v="60.53"/>
    <n v="59.14"/>
    <x v="187"/>
    <s v="15/07/2020"/>
    <x v="7"/>
    <n v="7"/>
    <n v="20"/>
    <s v="07-20"/>
    <n v="1"/>
    <n v="0"/>
    <x v="1"/>
    <x v="29"/>
  </r>
  <r>
    <d v="2020-07-21T00:00:00"/>
    <n v="39"/>
    <n v="56.93"/>
    <n v="60.17"/>
    <n v="57.39"/>
    <x v="64"/>
    <s v="15/07/2020"/>
    <x v="7"/>
    <n v="7"/>
    <n v="21"/>
    <s v="07-21"/>
    <n v="1"/>
    <n v="0"/>
    <x v="1"/>
    <x v="29"/>
  </r>
  <r>
    <d v="2020-07-22T00:00:00"/>
    <n v="36"/>
    <n v="57.97"/>
    <n v="60.02"/>
    <n v="55.79"/>
    <x v="70"/>
    <s v="22/07/2020"/>
    <x v="7"/>
    <n v="7"/>
    <n v="22"/>
    <s v="07-22"/>
    <n v="1"/>
    <n v="1"/>
    <x v="1"/>
    <x v="29"/>
  </r>
  <r>
    <d v="2020-07-23T00:00:00"/>
    <n v="29"/>
    <n v="55.2"/>
    <n v="59.74"/>
    <n v="54.17"/>
    <x v="251"/>
    <s v="22/07/2020"/>
    <x v="7"/>
    <n v="7"/>
    <n v="23"/>
    <s v="07-23"/>
    <n v="1"/>
    <n v="1"/>
    <x v="1"/>
    <x v="29"/>
  </r>
  <r>
    <d v="2020-07-24T00:00:00"/>
    <n v="41"/>
    <n v="58.11"/>
    <n v="58.94"/>
    <n v="51.35"/>
    <x v="425"/>
    <s v="22/07/2020"/>
    <x v="7"/>
    <n v="7"/>
    <n v="24"/>
    <s v="07-24"/>
    <n v="1"/>
    <n v="1"/>
    <x v="1"/>
    <x v="29"/>
  </r>
  <r>
    <d v="2020-07-25T00:00:00"/>
    <n v="35"/>
    <n v="57.16"/>
    <n v="58.59"/>
    <n v="52.86"/>
    <x v="255"/>
    <s v="22/07/2020"/>
    <x v="7"/>
    <n v="7"/>
    <n v="25"/>
    <s v="07-25"/>
    <n v="1"/>
    <n v="1"/>
    <x v="1"/>
    <x v="29"/>
  </r>
  <r>
    <d v="2020-07-26T00:00:00"/>
    <n v="40"/>
    <n v="57.53"/>
    <n v="59.94"/>
    <n v="56.23"/>
    <x v="7"/>
    <s v="22/07/2020"/>
    <x v="7"/>
    <n v="7"/>
    <n v="26"/>
    <s v="07-26"/>
    <n v="1"/>
    <n v="1"/>
    <x v="1"/>
    <x v="29"/>
  </r>
  <r>
    <d v="2020-07-27T00:00:00"/>
    <n v="29"/>
    <n v="55.55"/>
    <n v="60.48"/>
    <n v="58.65"/>
    <x v="288"/>
    <s v="22/07/2020"/>
    <x v="7"/>
    <n v="7"/>
    <n v="27"/>
    <s v="07-27"/>
    <n v="1"/>
    <n v="0"/>
    <x v="1"/>
    <x v="30"/>
  </r>
  <r>
    <d v="2020-07-28T00:00:00"/>
    <n v="38"/>
    <n v="56.32"/>
    <n v="59.05"/>
    <n v="55.68"/>
    <x v="465"/>
    <s v="22/07/2020"/>
    <x v="7"/>
    <n v="7"/>
    <n v="28"/>
    <s v="07-28"/>
    <n v="1"/>
    <n v="1"/>
    <x v="1"/>
    <x v="30"/>
  </r>
  <r>
    <d v="2020-07-29T00:00:00"/>
    <n v="33"/>
    <n v="56.36"/>
    <n v="59.2"/>
    <n v="55.92"/>
    <x v="429"/>
    <s v="29/07/2020"/>
    <x v="7"/>
    <n v="7"/>
    <n v="29"/>
    <s v="07-29"/>
    <n v="1"/>
    <n v="1"/>
    <x v="1"/>
    <x v="30"/>
  </r>
  <r>
    <d v="2020-07-30T00:00:00"/>
    <n v="24"/>
    <n v="54.77"/>
    <n v="57.63"/>
    <n v="54.46"/>
    <x v="746"/>
    <s v="29/07/2020"/>
    <x v="7"/>
    <n v="7"/>
    <n v="30"/>
    <s v="07-30"/>
    <n v="1"/>
    <n v="1"/>
    <x v="1"/>
    <x v="30"/>
  </r>
  <r>
    <d v="2020-07-31T00:00:00"/>
    <n v="42"/>
    <n v="59.21"/>
    <n v="59.77"/>
    <n v="50.18"/>
    <x v="747"/>
    <s v="29/07/2020"/>
    <x v="7"/>
    <n v="7"/>
    <n v="31"/>
    <s v="07-31"/>
    <n v="1"/>
    <n v="1"/>
    <x v="1"/>
    <x v="30"/>
  </r>
  <r>
    <d v="2020-08-01T00:00:00"/>
    <n v="45"/>
    <n v="58.05"/>
    <n v="58.09"/>
    <n v="36.74"/>
    <x v="748"/>
    <s v="29/07/2020"/>
    <x v="7"/>
    <n v="8"/>
    <n v="1"/>
    <s v="08-01"/>
    <n v="1"/>
    <n v="1"/>
    <x v="1"/>
    <x v="30"/>
  </r>
  <r>
    <d v="2020-08-02T00:00:00"/>
    <n v="47"/>
    <n v="59.71"/>
    <n v="61.91"/>
    <n v="48.7"/>
    <x v="130"/>
    <s v="29/07/2020"/>
    <x v="7"/>
    <n v="8"/>
    <n v="2"/>
    <s v="08-02"/>
    <n v="1"/>
    <n v="1"/>
    <x v="1"/>
    <x v="30"/>
  </r>
  <r>
    <d v="2020-08-03T00:00:00"/>
    <n v="35"/>
    <n v="56.93"/>
    <n v="58.11"/>
    <n v="51.25"/>
    <x v="749"/>
    <s v="29/07/2020"/>
    <x v="7"/>
    <n v="8"/>
    <n v="3"/>
    <s v="08-03"/>
    <n v="1"/>
    <n v="1"/>
    <x v="1"/>
    <x v="31"/>
  </r>
  <r>
    <d v="2020-08-04T00:00:00"/>
    <n v="50"/>
    <n v="59.75"/>
    <n v="60.78"/>
    <n v="48.43"/>
    <x v="167"/>
    <s v="29/07/2020"/>
    <x v="7"/>
    <n v="8"/>
    <n v="4"/>
    <s v="08-04"/>
    <n v="1"/>
    <n v="1"/>
    <x v="1"/>
    <x v="31"/>
  </r>
  <r>
    <d v="2020-08-05T00:00:00"/>
    <n v="33"/>
    <n v="56.8"/>
    <n v="56.99"/>
    <n v="39.950000000000003"/>
    <x v="750"/>
    <s v="05/08/2020"/>
    <x v="7"/>
    <n v="8"/>
    <n v="5"/>
    <s v="08-05"/>
    <n v="1"/>
    <n v="1"/>
    <x v="1"/>
    <x v="31"/>
  </r>
  <r>
    <d v="2020-08-06T00:00:00"/>
    <n v="32"/>
    <n v="56.88"/>
    <n v="57.28"/>
    <n v="46.74"/>
    <x v="751"/>
    <s v="05/08/2020"/>
    <x v="7"/>
    <n v="8"/>
    <n v="6"/>
    <s v="08-06"/>
    <n v="1"/>
    <n v="1"/>
    <x v="1"/>
    <x v="31"/>
  </r>
  <r>
    <d v="2020-08-07T00:00:00"/>
    <n v="34"/>
    <n v="57.12"/>
    <n v="57.12"/>
    <n v="29.04"/>
    <x v="752"/>
    <s v="05/08/2020"/>
    <x v="7"/>
    <n v="8"/>
    <n v="7"/>
    <s v="08-07"/>
    <n v="1"/>
    <n v="1"/>
    <x v="1"/>
    <x v="31"/>
  </r>
  <r>
    <d v="2020-08-08T00:00:00"/>
    <n v="54"/>
    <n v="58.87"/>
    <n v="58.87"/>
    <n v="0"/>
    <x v="191"/>
    <s v="05/08/2020"/>
    <x v="7"/>
    <n v="8"/>
    <n v="8"/>
    <s v="08-08"/>
    <n v="1"/>
    <n v="1"/>
    <x v="1"/>
    <x v="31"/>
  </r>
  <r>
    <d v="2020-08-09T00:00:00"/>
    <n v="45"/>
    <n v="58.21"/>
    <n v="58.23"/>
    <n v="34.24"/>
    <x v="11"/>
    <s v="05/08/2020"/>
    <x v="7"/>
    <n v="8"/>
    <n v="9"/>
    <s v="08-09"/>
    <n v="1"/>
    <n v="1"/>
    <x v="1"/>
    <x v="31"/>
  </r>
  <r>
    <d v="2020-08-10T00:00:00"/>
    <n v="48"/>
    <n v="57.32"/>
    <n v="57.33"/>
    <n v="32.57"/>
    <x v="753"/>
    <s v="05/08/2020"/>
    <x v="7"/>
    <n v="8"/>
    <n v="10"/>
    <s v="08-10"/>
    <n v="1"/>
    <n v="1"/>
    <x v="1"/>
    <x v="32"/>
  </r>
  <r>
    <d v="2020-08-11T00:00:00"/>
    <n v="46"/>
    <n v="58.15"/>
    <n v="58.15"/>
    <n v="0"/>
    <x v="754"/>
    <s v="05/08/2020"/>
    <x v="7"/>
    <n v="8"/>
    <n v="11"/>
    <s v="08-11"/>
    <n v="1"/>
    <n v="1"/>
    <x v="1"/>
    <x v="32"/>
  </r>
  <r>
    <d v="2020-08-12T00:00:00"/>
    <n v="43"/>
    <n v="57.26"/>
    <n v="60.07"/>
    <n v="56.77"/>
    <x v="57"/>
    <s v="12/08/2020"/>
    <x v="7"/>
    <n v="8"/>
    <n v="12"/>
    <s v="08-12"/>
    <n v="1"/>
    <n v="1"/>
    <x v="1"/>
    <x v="32"/>
  </r>
  <r>
    <d v="2020-08-13T00:00:00"/>
    <n v="38"/>
    <n v="57.76"/>
    <n v="57.89"/>
    <n v="42.53"/>
    <x v="755"/>
    <s v="12/08/2020"/>
    <x v="7"/>
    <n v="8"/>
    <n v="13"/>
    <s v="08-13"/>
    <n v="1"/>
    <n v="1"/>
    <x v="1"/>
    <x v="32"/>
  </r>
  <r>
    <d v="2020-08-14T00:00:00"/>
    <n v="48"/>
    <n v="57.62"/>
    <n v="57.62"/>
    <n v="26.74"/>
    <x v="756"/>
    <s v="12/08/2020"/>
    <x v="7"/>
    <n v="8"/>
    <n v="14"/>
    <s v="08-14"/>
    <n v="1"/>
    <n v="1"/>
    <x v="1"/>
    <x v="32"/>
  </r>
  <r>
    <d v="2020-08-15T00:00:00"/>
    <n v="34"/>
    <n v="56.94"/>
    <n v="56.94"/>
    <n v="0"/>
    <x v="757"/>
    <s v="12/08/2020"/>
    <x v="7"/>
    <n v="8"/>
    <n v="15"/>
    <s v="08-15"/>
    <n v="1"/>
    <n v="1"/>
    <x v="1"/>
    <x v="32"/>
  </r>
  <r>
    <d v="2020-08-16T00:00:00"/>
    <n v="46"/>
    <n v="57.89"/>
    <n v="57.93"/>
    <n v="37.729999999999997"/>
    <x v="758"/>
    <s v="12/08/2020"/>
    <x v="7"/>
    <n v="8"/>
    <n v="16"/>
    <s v="08-16"/>
    <n v="1"/>
    <n v="1"/>
    <x v="1"/>
    <x v="32"/>
  </r>
  <r>
    <d v="2020-08-17T00:00:00"/>
    <n v="36"/>
    <n v="57.9"/>
    <n v="57.94"/>
    <n v="37.6"/>
    <x v="759"/>
    <s v="12/08/2020"/>
    <x v="7"/>
    <n v="8"/>
    <n v="17"/>
    <s v="08-17"/>
    <n v="1"/>
    <n v="1"/>
    <x v="1"/>
    <x v="33"/>
  </r>
  <r>
    <d v="2020-08-18T00:00:00"/>
    <n v="46"/>
    <n v="57.47"/>
    <n v="57.47"/>
    <n v="0"/>
    <x v="760"/>
    <s v="12/08/2020"/>
    <x v="7"/>
    <n v="8"/>
    <n v="18"/>
    <s v="08-18"/>
    <n v="1"/>
    <n v="1"/>
    <x v="1"/>
    <x v="33"/>
  </r>
  <r>
    <d v="2020-08-19T00:00:00"/>
    <n v="18"/>
    <n v="53.98"/>
    <n v="54.12"/>
    <n v="38.9"/>
    <x v="761"/>
    <s v="19/08/2020"/>
    <x v="7"/>
    <n v="8"/>
    <n v="19"/>
    <s v="08-19"/>
    <n v="1"/>
    <n v="1"/>
    <x v="1"/>
    <x v="33"/>
  </r>
  <r>
    <d v="2020-08-20T00:00:00"/>
    <n v="28"/>
    <n v="56.29"/>
    <n v="56.36"/>
    <n v="38.54"/>
    <x v="762"/>
    <s v="19/08/2020"/>
    <x v="7"/>
    <n v="8"/>
    <n v="20"/>
    <s v="08-20"/>
    <n v="1"/>
    <n v="1"/>
    <x v="1"/>
    <x v="33"/>
  </r>
  <r>
    <d v="2020-08-21T00:00:00"/>
    <n v="35"/>
    <n v="55.43"/>
    <n v="55.43"/>
    <n v="0"/>
    <x v="763"/>
    <s v="19/08/2020"/>
    <x v="7"/>
    <n v="8"/>
    <n v="21"/>
    <s v="08-21"/>
    <n v="1"/>
    <n v="1"/>
    <x v="1"/>
    <x v="33"/>
  </r>
  <r>
    <d v="2020-08-22T00:00:00"/>
    <n v="40"/>
    <n v="57.68"/>
    <n v="57.69"/>
    <n v="29.84"/>
    <x v="764"/>
    <s v="19/08/2020"/>
    <x v="7"/>
    <n v="8"/>
    <n v="22"/>
    <s v="08-22"/>
    <n v="1"/>
    <n v="1"/>
    <x v="1"/>
    <x v="33"/>
  </r>
  <r>
    <d v="2020-08-23T00:00:00"/>
    <n v="52"/>
    <n v="57.4"/>
    <n v="57.4"/>
    <n v="0"/>
    <x v="256"/>
    <s v="19/08/2020"/>
    <x v="7"/>
    <n v="8"/>
    <n v="23"/>
    <s v="08-23"/>
    <n v="1"/>
    <n v="1"/>
    <x v="1"/>
    <x v="33"/>
  </r>
  <r>
    <d v="2020-08-24T00:00:00"/>
    <n v="55"/>
    <n v="58.69"/>
    <n v="58.96"/>
    <n v="46.68"/>
    <x v="443"/>
    <s v="19/08/2020"/>
    <x v="7"/>
    <n v="8"/>
    <n v="24"/>
    <s v="08-24"/>
    <n v="1"/>
    <n v="1"/>
    <x v="1"/>
    <x v="34"/>
  </r>
  <r>
    <d v="2020-08-25T00:00:00"/>
    <n v="46"/>
    <n v="57.18"/>
    <n v="57.23"/>
    <n v="38.07"/>
    <x v="765"/>
    <s v="19/08/2020"/>
    <x v="7"/>
    <n v="8"/>
    <n v="25"/>
    <s v="08-25"/>
    <n v="1"/>
    <n v="1"/>
    <x v="1"/>
    <x v="34"/>
  </r>
  <r>
    <d v="2020-08-26T00:00:00"/>
    <n v="31"/>
    <n v="55.97"/>
    <n v="56.05"/>
    <n v="38.659999999999997"/>
    <x v="766"/>
    <s v="26/08/2020"/>
    <x v="7"/>
    <n v="8"/>
    <n v="26"/>
    <s v="08-26"/>
    <n v="1"/>
    <n v="1"/>
    <x v="1"/>
    <x v="34"/>
  </r>
  <r>
    <d v="2020-08-27T00:00:00"/>
    <n v="42"/>
    <n v="56.75"/>
    <n v="57.04"/>
    <n v="45.19"/>
    <x v="767"/>
    <s v="26/08/2020"/>
    <x v="7"/>
    <n v="8"/>
    <n v="27"/>
    <s v="08-27"/>
    <n v="1"/>
    <n v="1"/>
    <x v="1"/>
    <x v="34"/>
  </r>
  <r>
    <d v="2020-08-28T00:00:00"/>
    <n v="35"/>
    <n v="56.32"/>
    <n v="56.43"/>
    <n v="40.17"/>
    <x v="768"/>
    <s v="26/08/2020"/>
    <x v="7"/>
    <n v="8"/>
    <n v="28"/>
    <s v="08-28"/>
    <n v="1"/>
    <n v="1"/>
    <x v="1"/>
    <x v="34"/>
  </r>
  <r>
    <d v="2020-08-29T00:00:00"/>
    <n v="52"/>
    <n v="60.41"/>
    <n v="60.52"/>
    <n v="44.47"/>
    <x v="106"/>
    <s v="26/08/2020"/>
    <x v="7"/>
    <n v="8"/>
    <n v="29"/>
    <s v="08-29"/>
    <n v="1"/>
    <n v="1"/>
    <x v="1"/>
    <x v="34"/>
  </r>
  <r>
    <d v="2020-08-30T00:00:00"/>
    <n v="39"/>
    <n v="57.76"/>
    <n v="57.76"/>
    <n v="0"/>
    <x v="769"/>
    <s v="26/08/2020"/>
    <x v="7"/>
    <n v="8"/>
    <n v="30"/>
    <s v="08-30"/>
    <n v="1"/>
    <n v="1"/>
    <x v="1"/>
    <x v="34"/>
  </r>
  <r>
    <d v="2020-08-31T00:00:00"/>
    <n v="36"/>
    <n v="56.29"/>
    <n v="56.44"/>
    <n v="41.69"/>
    <x v="770"/>
    <s v="26/08/2020"/>
    <x v="7"/>
    <n v="8"/>
    <n v="31"/>
    <s v="08-31"/>
    <n v="1"/>
    <n v="1"/>
    <x v="1"/>
    <x v="35"/>
  </r>
  <r>
    <d v="2020-09-01T00:00:00"/>
    <n v="49"/>
    <n v="57.12"/>
    <n v="57.33"/>
    <n v="44.17"/>
    <x v="753"/>
    <s v="26/08/2020"/>
    <x v="7"/>
    <n v="9"/>
    <n v="1"/>
    <s v="09-01"/>
    <n v="1"/>
    <n v="1"/>
    <x v="2"/>
    <x v="35"/>
  </r>
  <r>
    <d v="2020-09-02T00:00:00"/>
    <n v="41"/>
    <n v="56.79"/>
    <n v="56.87"/>
    <n v="37.22"/>
    <x v="771"/>
    <s v="02/09/2020"/>
    <x v="7"/>
    <n v="9"/>
    <n v="2"/>
    <s v="09-02"/>
    <n v="1"/>
    <n v="1"/>
    <x v="2"/>
    <x v="35"/>
  </r>
  <r>
    <d v="2020-09-03T00:00:00"/>
    <n v="32"/>
    <n v="58.56"/>
    <n v="58.62"/>
    <n v="40.47"/>
    <x v="772"/>
    <s v="02/09/2020"/>
    <x v="7"/>
    <n v="9"/>
    <n v="3"/>
    <s v="09-03"/>
    <n v="1"/>
    <n v="1"/>
    <x v="2"/>
    <x v="35"/>
  </r>
  <r>
    <d v="2020-09-04T00:00:00"/>
    <n v="34"/>
    <n v="54.84"/>
    <n v="54.89"/>
    <n v="35.119999999999997"/>
    <x v="773"/>
    <s v="02/09/2020"/>
    <x v="7"/>
    <n v="9"/>
    <n v="4"/>
    <s v="09-04"/>
    <n v="1"/>
    <n v="1"/>
    <x v="2"/>
    <x v="35"/>
  </r>
  <r>
    <d v="2020-09-05T00:00:00"/>
    <n v="40"/>
    <n v="56.55"/>
    <n v="56.55"/>
    <n v="0"/>
    <x v="774"/>
    <s v="02/09/2020"/>
    <x v="7"/>
    <n v="9"/>
    <n v="5"/>
    <s v="09-05"/>
    <n v="1"/>
    <n v="1"/>
    <x v="2"/>
    <x v="35"/>
  </r>
  <r>
    <d v="2020-09-06T00:00:00"/>
    <n v="38"/>
    <n v="56.44"/>
    <n v="56.45"/>
    <n v="27.94"/>
    <x v="775"/>
    <s v="02/09/2020"/>
    <x v="7"/>
    <n v="9"/>
    <n v="6"/>
    <s v="09-06"/>
    <n v="1"/>
    <n v="1"/>
    <x v="2"/>
    <x v="35"/>
  </r>
  <r>
    <d v="2020-09-07T00:00:00"/>
    <n v="50"/>
    <n v="58.58"/>
    <n v="58.76"/>
    <n v="43.63"/>
    <x v="48"/>
    <s v="02/09/2020"/>
    <x v="7"/>
    <n v="9"/>
    <n v="7"/>
    <s v="09-07"/>
    <n v="1"/>
    <n v="1"/>
    <x v="2"/>
    <x v="36"/>
  </r>
  <r>
    <d v="2020-09-08T00:00:00"/>
    <n v="31"/>
    <n v="56.14"/>
    <n v="56.31"/>
    <n v="42.33"/>
    <x v="776"/>
    <s v="02/09/2020"/>
    <x v="7"/>
    <n v="9"/>
    <n v="8"/>
    <s v="09-08"/>
    <n v="1"/>
    <n v="1"/>
    <x v="2"/>
    <x v="36"/>
  </r>
  <r>
    <d v="2020-09-09T00:00:00"/>
    <n v="28"/>
    <n v="55.41"/>
    <n v="58.24"/>
    <n v="54.57"/>
    <x v="237"/>
    <s v="09/09/2020"/>
    <x v="7"/>
    <n v="9"/>
    <n v="9"/>
    <s v="09-09"/>
    <n v="1"/>
    <n v="1"/>
    <x v="2"/>
    <x v="36"/>
  </r>
  <r>
    <d v="2020-09-10T00:00:00"/>
    <n v="41"/>
    <n v="55.27"/>
    <n v="55.27"/>
    <n v="0"/>
    <x v="777"/>
    <s v="09/09/2020"/>
    <x v="7"/>
    <n v="9"/>
    <n v="10"/>
    <s v="09-10"/>
    <n v="1"/>
    <n v="1"/>
    <x v="2"/>
    <x v="36"/>
  </r>
  <r>
    <d v="2020-09-11T00:00:00"/>
    <n v="0"/>
    <n v="0"/>
    <n v="33.44"/>
    <n v="33.44"/>
    <x v="778"/>
    <s v="09/09/2020"/>
    <x v="7"/>
    <n v="9"/>
    <n v="11"/>
    <s v="09-11"/>
    <n v="0"/>
    <n v="0"/>
    <x v="2"/>
    <x v="36"/>
  </r>
  <r>
    <d v="2020-09-12T00:00:00"/>
    <n v="0"/>
    <n v="0"/>
    <n v="50.27"/>
    <n v="49.83"/>
    <x v="779"/>
    <s v="09/09/2020"/>
    <x v="7"/>
    <n v="9"/>
    <n v="12"/>
    <s v="09-12"/>
    <n v="0"/>
    <n v="0"/>
    <x v="2"/>
    <x v="36"/>
  </r>
  <r>
    <d v="2020-09-13T00:00:00"/>
    <n v="0"/>
    <n v="0"/>
    <n v="45.3"/>
    <n v="35.81"/>
    <x v="780"/>
    <s v="09/09/2020"/>
    <x v="7"/>
    <n v="9"/>
    <n v="13"/>
    <s v="09-13"/>
    <n v="0"/>
    <n v="0"/>
    <x v="2"/>
    <x v="36"/>
  </r>
  <r>
    <d v="2020-09-14T00:00:00"/>
    <n v="0"/>
    <n v="0"/>
    <n v="39.81"/>
    <n v="39.81"/>
    <x v="781"/>
    <s v="09/09/2020"/>
    <x v="7"/>
    <n v="9"/>
    <n v="14"/>
    <s v="09-14"/>
    <n v="0"/>
    <n v="0"/>
    <x v="2"/>
    <x v="37"/>
  </r>
  <r>
    <d v="2020-09-15T00:00:00"/>
    <n v="0"/>
    <n v="0"/>
    <n v="37.42"/>
    <n v="37.42"/>
    <x v="782"/>
    <s v="09/09/2020"/>
    <x v="7"/>
    <n v="9"/>
    <n v="15"/>
    <s v="09-15"/>
    <n v="0"/>
    <n v="0"/>
    <x v="2"/>
    <x v="37"/>
  </r>
  <r>
    <d v="2020-09-16T00:00:00"/>
    <n v="0"/>
    <n v="0"/>
    <n v="43.11"/>
    <n v="43.11"/>
    <x v="783"/>
    <s v="16/09/2020"/>
    <x v="7"/>
    <n v="9"/>
    <n v="16"/>
    <s v="09-16"/>
    <n v="0"/>
    <n v="0"/>
    <x v="2"/>
    <x v="37"/>
  </r>
  <r>
    <d v="2020-09-17T00:00:00"/>
    <n v="0"/>
    <n v="0"/>
    <n v="39.25"/>
    <n v="39.25"/>
    <x v="784"/>
    <s v="16/09/2020"/>
    <x v="7"/>
    <n v="9"/>
    <n v="17"/>
    <s v="09-17"/>
    <n v="0"/>
    <n v="0"/>
    <x v="2"/>
    <x v="37"/>
  </r>
  <r>
    <d v="2020-09-18T00:00:00"/>
    <n v="0"/>
    <n v="0"/>
    <n v="40.06"/>
    <n v="40.06"/>
    <x v="785"/>
    <s v="16/09/2020"/>
    <x v="7"/>
    <n v="9"/>
    <n v="18"/>
    <s v="09-18"/>
    <n v="0"/>
    <n v="0"/>
    <x v="2"/>
    <x v="37"/>
  </r>
  <r>
    <d v="2020-09-19T00:00:00"/>
    <n v="0"/>
    <n v="0"/>
    <n v="45.43"/>
    <n v="44.76"/>
    <x v="786"/>
    <s v="16/09/2020"/>
    <x v="7"/>
    <n v="9"/>
    <n v="19"/>
    <s v="09-19"/>
    <n v="0"/>
    <n v="0"/>
    <x v="2"/>
    <x v="37"/>
  </r>
  <r>
    <d v="2020-09-20T00:00:00"/>
    <n v="0"/>
    <n v="0"/>
    <n v="31.28"/>
    <n v="31.28"/>
    <x v="787"/>
    <s v="16/09/2020"/>
    <x v="7"/>
    <n v="9"/>
    <n v="20"/>
    <s v="09-20"/>
    <n v="0"/>
    <n v="0"/>
    <x v="2"/>
    <x v="37"/>
  </r>
  <r>
    <d v="2020-09-21T00:00:00"/>
    <n v="19"/>
    <n v="55.02"/>
    <n v="56.99"/>
    <n v="52.61"/>
    <x v="750"/>
    <s v="16/09/2020"/>
    <x v="7"/>
    <n v="9"/>
    <n v="21"/>
    <s v="09-21"/>
    <n v="1"/>
    <n v="1"/>
    <x v="2"/>
    <x v="38"/>
  </r>
  <r>
    <d v="2020-09-22T00:00:00"/>
    <n v="20"/>
    <n v="55.48"/>
    <n v="55.62"/>
    <n v="40.49"/>
    <x v="788"/>
    <s v="16/09/2020"/>
    <x v="7"/>
    <n v="9"/>
    <n v="22"/>
    <s v="09-22"/>
    <n v="1"/>
    <n v="1"/>
    <x v="2"/>
    <x v="38"/>
  </r>
  <r>
    <d v="2020-09-23T00:00:00"/>
    <n v="22"/>
    <n v="55.96"/>
    <n v="56.86"/>
    <n v="48.21"/>
    <x v="789"/>
    <s v="23/09/2020"/>
    <x v="7"/>
    <n v="9"/>
    <n v="23"/>
    <s v="09-23"/>
    <n v="1"/>
    <n v="1"/>
    <x v="2"/>
    <x v="38"/>
  </r>
  <r>
    <d v="2020-09-24T00:00:00"/>
    <m/>
    <m/>
    <m/>
    <m/>
    <x v="89"/>
    <s v="23/09/2020"/>
    <x v="7"/>
    <n v="9"/>
    <n v="24"/>
    <s v="09-24"/>
    <s v="Null"/>
    <s v="Null"/>
    <x v="2"/>
    <x v="38"/>
  </r>
  <r>
    <d v="2020-09-25T00:00:00"/>
    <m/>
    <m/>
    <m/>
    <m/>
    <x v="89"/>
    <s v="23/09/2020"/>
    <x v="7"/>
    <n v="9"/>
    <n v="25"/>
    <s v="09-25"/>
    <s v="Null"/>
    <s v="Null"/>
    <x v="2"/>
    <x v="38"/>
  </r>
  <r>
    <d v="2020-09-26T00:00:00"/>
    <m/>
    <m/>
    <m/>
    <m/>
    <x v="89"/>
    <s v="23/09/2020"/>
    <x v="7"/>
    <n v="9"/>
    <n v="26"/>
    <s v="09-26"/>
    <s v="Null"/>
    <s v="Null"/>
    <x v="2"/>
    <x v="38"/>
  </r>
  <r>
    <d v="2020-09-27T00:00:00"/>
    <m/>
    <m/>
    <m/>
    <m/>
    <x v="89"/>
    <s v="23/09/2020"/>
    <x v="7"/>
    <n v="9"/>
    <n v="27"/>
    <s v="09-27"/>
    <s v="Null"/>
    <s v="Null"/>
    <x v="2"/>
    <x v="38"/>
  </r>
  <r>
    <d v="2020-09-28T00:00:00"/>
    <m/>
    <m/>
    <m/>
    <m/>
    <x v="89"/>
    <s v="23/09/2020"/>
    <x v="7"/>
    <n v="9"/>
    <n v="28"/>
    <s v="09-28"/>
    <s v="Null"/>
    <s v="Null"/>
    <x v="2"/>
    <x v="39"/>
  </r>
  <r>
    <d v="2020-09-29T00:00:00"/>
    <m/>
    <m/>
    <m/>
    <m/>
    <x v="89"/>
    <s v="23/09/2020"/>
    <x v="7"/>
    <n v="9"/>
    <n v="29"/>
    <s v="09-29"/>
    <s v="Null"/>
    <s v="Null"/>
    <x v="2"/>
    <x v="39"/>
  </r>
  <r>
    <d v="2020-09-30T00:00:00"/>
    <n v="20"/>
    <n v="54.57"/>
    <n v="54.72"/>
    <n v="39.82"/>
    <x v="790"/>
    <s v="30/09/2020"/>
    <x v="7"/>
    <n v="9"/>
    <n v="30"/>
    <s v="09-30"/>
    <n v="1"/>
    <n v="1"/>
    <x v="2"/>
    <x v="39"/>
  </r>
  <r>
    <d v="2020-10-01T00:00:00"/>
    <n v="26"/>
    <n v="55.12"/>
    <n v="55.33"/>
    <n v="41.99"/>
    <x v="791"/>
    <s v="30/09/2020"/>
    <x v="7"/>
    <n v="10"/>
    <n v="1"/>
    <s v="10-01"/>
    <n v="1"/>
    <n v="1"/>
    <x v="2"/>
    <x v="39"/>
  </r>
  <r>
    <d v="2020-10-02T00:00:00"/>
    <n v="42"/>
    <n v="59.05"/>
    <n v="59.22"/>
    <n v="44.29"/>
    <x v="409"/>
    <s v="30/09/2020"/>
    <x v="7"/>
    <n v="10"/>
    <n v="2"/>
    <s v="10-02"/>
    <n v="1"/>
    <n v="1"/>
    <x v="2"/>
    <x v="39"/>
  </r>
  <r>
    <d v="2020-10-03T00:00:00"/>
    <n v="32"/>
    <n v="56.75"/>
    <n v="57"/>
    <n v="43.85"/>
    <x v="792"/>
    <s v="30/09/2020"/>
    <x v="7"/>
    <n v="10"/>
    <n v="3"/>
    <s v="10-03"/>
    <n v="1"/>
    <n v="1"/>
    <x v="2"/>
    <x v="39"/>
  </r>
  <r>
    <d v="2020-10-04T00:00:00"/>
    <n v="31"/>
    <n v="56.72"/>
    <n v="56.85"/>
    <n v="41.81"/>
    <x v="793"/>
    <s v="30/09/2020"/>
    <x v="7"/>
    <n v="10"/>
    <n v="4"/>
    <s v="10-04"/>
    <n v="1"/>
    <n v="1"/>
    <x v="2"/>
    <x v="39"/>
  </r>
  <r>
    <d v="2020-10-05T00:00:00"/>
    <n v="21"/>
    <n v="55.38"/>
    <n v="56.2"/>
    <n v="43.89"/>
    <x v="794"/>
    <s v="30/09/2020"/>
    <x v="7"/>
    <n v="10"/>
    <n v="5"/>
    <s v="10-05"/>
    <n v="1"/>
    <n v="1"/>
    <x v="2"/>
    <x v="40"/>
  </r>
  <r>
    <d v="2020-10-06T00:00:00"/>
    <n v="19"/>
    <n v="54.3"/>
    <n v="54.98"/>
    <n v="43.68"/>
    <x v="795"/>
    <s v="30/09/2020"/>
    <x v="7"/>
    <n v="10"/>
    <n v="6"/>
    <s v="10-06"/>
    <n v="1"/>
    <n v="1"/>
    <x v="2"/>
    <x v="40"/>
  </r>
  <r>
    <d v="2020-10-07T00:00:00"/>
    <n v="28"/>
    <n v="55.19"/>
    <n v="58.17"/>
    <n v="48.06"/>
    <x v="289"/>
    <s v="07/10/2020"/>
    <x v="7"/>
    <n v="10"/>
    <n v="7"/>
    <s v="10-07"/>
    <n v="1"/>
    <n v="1"/>
    <x v="2"/>
    <x v="40"/>
  </r>
  <r>
    <d v="2020-10-08T00:00:00"/>
    <n v="29"/>
    <n v="55.52"/>
    <n v="55.94"/>
    <n v="45.55"/>
    <x v="796"/>
    <s v="07/10/2020"/>
    <x v="7"/>
    <n v="10"/>
    <n v="8"/>
    <s v="10-08"/>
    <n v="1"/>
    <n v="1"/>
    <x v="2"/>
    <x v="40"/>
  </r>
  <r>
    <d v="2020-10-09T00:00:00"/>
    <n v="21"/>
    <n v="53.92"/>
    <n v="54.35"/>
    <n v="42.87"/>
    <x v="797"/>
    <s v="07/10/2020"/>
    <x v="7"/>
    <n v="10"/>
    <n v="9"/>
    <s v="10-09"/>
    <n v="1"/>
    <n v="1"/>
    <x v="2"/>
    <x v="40"/>
  </r>
  <r>
    <d v="2020-10-10T00:00:00"/>
    <n v="6"/>
    <n v="48.19"/>
    <n v="50.67"/>
    <n v="42.34"/>
    <x v="798"/>
    <s v="07/10/2020"/>
    <x v="7"/>
    <n v="10"/>
    <n v="10"/>
    <s v="10-10"/>
    <n v="1"/>
    <n v="1"/>
    <x v="2"/>
    <x v="40"/>
  </r>
  <r>
    <d v="2020-10-11T00:00:00"/>
    <n v="29"/>
    <n v="57.45"/>
    <n v="57.56"/>
    <n v="37.54"/>
    <x v="799"/>
    <s v="07/10/2020"/>
    <x v="7"/>
    <n v="10"/>
    <n v="11"/>
    <s v="10-11"/>
    <n v="1"/>
    <n v="1"/>
    <x v="2"/>
    <x v="40"/>
  </r>
  <r>
    <d v="2020-10-12T00:00:00"/>
    <n v="38"/>
    <n v="58.25"/>
    <n v="58.96"/>
    <n v="50.2"/>
    <x v="443"/>
    <s v="07/10/2020"/>
    <x v="7"/>
    <n v="10"/>
    <n v="12"/>
    <s v="10-12"/>
    <n v="1"/>
    <n v="1"/>
    <x v="2"/>
    <x v="41"/>
  </r>
  <r>
    <d v="2020-10-13T00:00:00"/>
    <n v="36"/>
    <n v="56.31"/>
    <n v="56.53"/>
    <n v="43.66"/>
    <x v="800"/>
    <s v="07/10/2020"/>
    <x v="7"/>
    <n v="10"/>
    <n v="13"/>
    <s v="10-13"/>
    <n v="1"/>
    <n v="1"/>
    <x v="2"/>
    <x v="41"/>
  </r>
  <r>
    <d v="2020-10-14T00:00:00"/>
    <n v="13"/>
    <n v="57.94"/>
    <n v="58.37"/>
    <n v="48.07"/>
    <x v="801"/>
    <s v="14/10/2020"/>
    <x v="7"/>
    <n v="10"/>
    <n v="14"/>
    <s v="10-14"/>
    <n v="1"/>
    <n v="1"/>
    <x v="2"/>
    <x v="41"/>
  </r>
  <r>
    <d v="2020-10-15T00:00:00"/>
    <n v="56"/>
    <n v="59.65"/>
    <n v="60.05"/>
    <n v="48.98"/>
    <x v="525"/>
    <s v="14/10/2020"/>
    <x v="7"/>
    <n v="10"/>
    <n v="15"/>
    <s v="10-15"/>
    <n v="1"/>
    <n v="1"/>
    <x v="2"/>
    <x v="41"/>
  </r>
  <r>
    <d v="2020-10-16T00:00:00"/>
    <n v="40"/>
    <n v="58.22"/>
    <n v="58.59"/>
    <n v="47.67"/>
    <x v="255"/>
    <s v="14/10/2020"/>
    <x v="7"/>
    <n v="10"/>
    <n v="16"/>
    <s v="10-16"/>
    <n v="1"/>
    <n v="1"/>
    <x v="2"/>
    <x v="41"/>
  </r>
  <r>
    <d v="2020-10-17T00:00:00"/>
    <n v="16"/>
    <n v="53.56"/>
    <n v="53.76"/>
    <n v="40.28"/>
    <x v="802"/>
    <s v="14/10/2020"/>
    <x v="7"/>
    <n v="10"/>
    <n v="17"/>
    <s v="10-17"/>
    <n v="1"/>
    <n v="1"/>
    <x v="2"/>
    <x v="41"/>
  </r>
  <r>
    <d v="2020-10-18T00:00:00"/>
    <n v="26"/>
    <n v="55.31"/>
    <n v="55.58"/>
    <n v="39.21"/>
    <x v="51"/>
    <s v="14/10/2020"/>
    <x v="7"/>
    <n v="10"/>
    <n v="18"/>
    <s v="10-18"/>
    <n v="1"/>
    <n v="1"/>
    <x v="2"/>
    <x v="41"/>
  </r>
  <r>
    <d v="2020-10-19T00:00:00"/>
    <n v="21"/>
    <n v="54.39"/>
    <n v="55"/>
    <n v="44.89"/>
    <x v="803"/>
    <s v="14/10/2020"/>
    <x v="7"/>
    <n v="10"/>
    <n v="19"/>
    <s v="10-19"/>
    <n v="1"/>
    <n v="1"/>
    <x v="2"/>
    <x v="42"/>
  </r>
  <r>
    <d v="2020-10-20T00:00:00"/>
    <n v="11"/>
    <n v="53.45"/>
    <n v="59.61"/>
    <n v="58.41"/>
    <x v="65"/>
    <s v="14/10/2020"/>
    <x v="7"/>
    <n v="10"/>
    <n v="20"/>
    <s v="10-20"/>
    <n v="1"/>
    <n v="0"/>
    <x v="2"/>
    <x v="42"/>
  </r>
  <r>
    <d v="2020-10-21T00:00:00"/>
    <n v="9"/>
    <n v="50.26"/>
    <n v="51.6"/>
    <n v="45.85"/>
    <x v="804"/>
    <s v="21/10/2020"/>
    <x v="7"/>
    <n v="10"/>
    <n v="21"/>
    <s v="10-21"/>
    <n v="1"/>
    <n v="1"/>
    <x v="2"/>
    <x v="42"/>
  </r>
  <r>
    <d v="2020-10-22T00:00:00"/>
    <n v="20"/>
    <n v="60.46"/>
    <n v="60.66"/>
    <n v="47.21"/>
    <x v="121"/>
    <s v="21/10/2020"/>
    <x v="7"/>
    <n v="10"/>
    <n v="22"/>
    <s v="10-22"/>
    <n v="1"/>
    <n v="1"/>
    <x v="2"/>
    <x v="42"/>
  </r>
  <r>
    <d v="2020-10-23T00:00:00"/>
    <n v="33"/>
    <n v="61.37"/>
    <n v="61.42"/>
    <n v="42.22"/>
    <x v="17"/>
    <s v="21/10/2020"/>
    <x v="7"/>
    <n v="10"/>
    <n v="23"/>
    <s v="10-23"/>
    <n v="1"/>
    <n v="1"/>
    <x v="2"/>
    <x v="42"/>
  </r>
  <r>
    <d v="2020-10-24T00:00:00"/>
    <n v="22"/>
    <n v="55.46"/>
    <n v="55.98"/>
    <n v="41.17"/>
    <x v="805"/>
    <s v="21/10/2020"/>
    <x v="7"/>
    <n v="10"/>
    <n v="24"/>
    <s v="10-24"/>
    <n v="1"/>
    <n v="1"/>
    <x v="2"/>
    <x v="42"/>
  </r>
  <r>
    <d v="2020-10-25T00:00:00"/>
    <n v="28"/>
    <n v="55.88"/>
    <n v="56.5"/>
    <n v="47.73"/>
    <x v="738"/>
    <s v="21/10/2020"/>
    <x v="7"/>
    <n v="10"/>
    <n v="25"/>
    <s v="10-25"/>
    <n v="1"/>
    <n v="1"/>
    <x v="2"/>
    <x v="42"/>
  </r>
  <r>
    <d v="2020-10-26T00:00:00"/>
    <n v="52"/>
    <n v="56.88"/>
    <n v="57.61"/>
    <n v="49.49"/>
    <x v="806"/>
    <s v="21/10/2020"/>
    <x v="7"/>
    <n v="10"/>
    <n v="26"/>
    <s v="10-26"/>
    <n v="1"/>
    <n v="1"/>
    <x v="2"/>
    <x v="43"/>
  </r>
  <r>
    <d v="2020-10-27T00:00:00"/>
    <n v="27"/>
    <n v="55.31"/>
    <n v="55.64"/>
    <n v="44.24"/>
    <x v="807"/>
    <s v="21/10/2020"/>
    <x v="7"/>
    <n v="10"/>
    <n v="27"/>
    <s v="10-27"/>
    <n v="1"/>
    <n v="1"/>
    <x v="2"/>
    <x v="43"/>
  </r>
  <r>
    <d v="2020-10-28T00:00:00"/>
    <n v="32"/>
    <n v="59.05"/>
    <n v="59.45"/>
    <n v="44.63"/>
    <x v="234"/>
    <s v="28/10/2020"/>
    <x v="7"/>
    <n v="10"/>
    <n v="28"/>
    <s v="10-28"/>
    <n v="1"/>
    <n v="1"/>
    <x v="2"/>
    <x v="43"/>
  </r>
  <r>
    <d v="2020-10-29T00:00:00"/>
    <n v="14"/>
    <n v="53.18"/>
    <n v="53.89"/>
    <n v="45.65"/>
    <x v="808"/>
    <s v="28/10/2020"/>
    <x v="7"/>
    <n v="10"/>
    <n v="29"/>
    <s v="10-29"/>
    <n v="1"/>
    <n v="1"/>
    <x v="2"/>
    <x v="43"/>
  </r>
  <r>
    <d v="2020-10-30T00:00:00"/>
    <n v="33"/>
    <n v="56.14"/>
    <n v="56.64"/>
    <n v="46.05"/>
    <x v="809"/>
    <s v="28/10/2020"/>
    <x v="7"/>
    <n v="10"/>
    <n v="30"/>
    <s v="10-30"/>
    <n v="1"/>
    <n v="1"/>
    <x v="2"/>
    <x v="43"/>
  </r>
  <r>
    <d v="2020-10-31T00:00:00"/>
    <n v="20"/>
    <n v="54.26"/>
    <n v="54.35"/>
    <n v="37.54"/>
    <x v="797"/>
    <s v="28/10/2020"/>
    <x v="7"/>
    <n v="10"/>
    <n v="31"/>
    <s v="10-31"/>
    <n v="1"/>
    <n v="1"/>
    <x v="2"/>
    <x v="43"/>
  </r>
  <r>
    <d v="2020-11-01T00:00:00"/>
    <n v="51"/>
    <n v="56.92"/>
    <n v="56.92"/>
    <n v="0"/>
    <x v="810"/>
    <s v="28/10/2020"/>
    <x v="7"/>
    <n v="11"/>
    <n v="1"/>
    <s v="11-01"/>
    <n v="1"/>
    <n v="1"/>
    <x v="2"/>
    <x v="43"/>
  </r>
  <r>
    <d v="2020-11-02T00:00:00"/>
    <n v="44"/>
    <n v="57.34"/>
    <n v="57.52"/>
    <n v="43.77"/>
    <x v="811"/>
    <s v="28/10/2020"/>
    <x v="7"/>
    <n v="11"/>
    <n v="2"/>
    <s v="11-02"/>
    <n v="1"/>
    <n v="1"/>
    <x v="2"/>
    <x v="44"/>
  </r>
  <r>
    <d v="2020-11-03T00:00:00"/>
    <n v="20"/>
    <n v="53.96"/>
    <n v="54.06"/>
    <n v="37.619999999999997"/>
    <x v="812"/>
    <s v="28/10/2020"/>
    <x v="7"/>
    <n v="11"/>
    <n v="3"/>
    <s v="11-03"/>
    <n v="1"/>
    <n v="1"/>
    <x v="2"/>
    <x v="44"/>
  </r>
  <r>
    <d v="2020-11-04T00:00:00"/>
    <n v="17"/>
    <n v="54.12"/>
    <n v="54.6"/>
    <n v="44.77"/>
    <x v="813"/>
    <s v="04/11/2020"/>
    <x v="7"/>
    <n v="11"/>
    <n v="4"/>
    <s v="11-04"/>
    <n v="1"/>
    <n v="1"/>
    <x v="2"/>
    <x v="44"/>
  </r>
  <r>
    <d v="2020-11-05T00:00:00"/>
    <n v="5"/>
    <n v="51.07"/>
    <n v="51.65"/>
    <n v="42.64"/>
    <x v="814"/>
    <s v="04/11/2020"/>
    <x v="7"/>
    <n v="11"/>
    <n v="5"/>
    <s v="11-05"/>
    <n v="1"/>
    <n v="1"/>
    <x v="2"/>
    <x v="44"/>
  </r>
  <r>
    <d v="2020-11-06T00:00:00"/>
    <n v="34"/>
    <n v="56.57"/>
    <n v="56.83"/>
    <n v="44.53"/>
    <x v="815"/>
    <s v="04/11/2020"/>
    <x v="7"/>
    <n v="11"/>
    <n v="6"/>
    <s v="11-06"/>
    <n v="1"/>
    <n v="1"/>
    <x v="2"/>
    <x v="44"/>
  </r>
  <r>
    <d v="2020-11-07T00:00:00"/>
    <n v="12"/>
    <n v="52.15"/>
    <n v="52.17"/>
    <n v="29.54"/>
    <x v="816"/>
    <s v="04/11/2020"/>
    <x v="7"/>
    <n v="11"/>
    <n v="7"/>
    <s v="11-07"/>
    <n v="1"/>
    <n v="1"/>
    <x v="2"/>
    <x v="44"/>
  </r>
  <r>
    <d v="2020-11-08T00:00:00"/>
    <n v="31"/>
    <n v="56.44"/>
    <n v="56.56"/>
    <n v="40.770000000000003"/>
    <x v="817"/>
    <s v="04/11/2020"/>
    <x v="7"/>
    <n v="11"/>
    <n v="8"/>
    <s v="11-08"/>
    <n v="1"/>
    <n v="1"/>
    <x v="2"/>
    <x v="44"/>
  </r>
  <r>
    <d v="2020-11-09T00:00:00"/>
    <n v="15"/>
    <n v="53.6"/>
    <n v="53.87"/>
    <n v="41.66"/>
    <x v="818"/>
    <s v="04/11/2020"/>
    <x v="7"/>
    <n v="11"/>
    <n v="9"/>
    <s v="11-09"/>
    <n v="1"/>
    <n v="1"/>
    <x v="2"/>
    <x v="45"/>
  </r>
  <r>
    <d v="2020-11-10T00:00:00"/>
    <n v="16"/>
    <n v="54.87"/>
    <n v="55.94"/>
    <n v="46.74"/>
    <x v="796"/>
    <s v="04/11/2020"/>
    <x v="7"/>
    <n v="11"/>
    <n v="10"/>
    <s v="11-10"/>
    <n v="1"/>
    <n v="1"/>
    <x v="2"/>
    <x v="45"/>
  </r>
  <r>
    <d v="2020-11-11T00:00:00"/>
    <n v="15"/>
    <n v="52.08"/>
    <n v="53.99"/>
    <n v="47.99"/>
    <x v="819"/>
    <s v="11/11/2020"/>
    <x v="7"/>
    <n v="11"/>
    <n v="11"/>
    <s v="11-11"/>
    <n v="1"/>
    <n v="1"/>
    <x v="2"/>
    <x v="45"/>
  </r>
  <r>
    <d v="2020-11-12T00:00:00"/>
    <n v="19"/>
    <n v="54"/>
    <n v="54.14"/>
    <n v="39"/>
    <x v="820"/>
    <s v="11/11/2020"/>
    <x v="7"/>
    <n v="11"/>
    <n v="12"/>
    <s v="11-12"/>
    <n v="1"/>
    <n v="1"/>
    <x v="2"/>
    <x v="45"/>
  </r>
  <r>
    <d v="2020-11-13T00:00:00"/>
    <n v="30"/>
    <n v="56.81"/>
    <n v="56.96"/>
    <n v="42.14"/>
    <x v="821"/>
    <s v="11/11/2020"/>
    <x v="7"/>
    <n v="11"/>
    <n v="13"/>
    <s v="11-13"/>
    <n v="1"/>
    <n v="1"/>
    <x v="2"/>
    <x v="45"/>
  </r>
  <r>
    <d v="2020-11-14T00:00:00"/>
    <n v="7"/>
    <n v="50.08"/>
    <n v="50.82"/>
    <n v="36.549999999999997"/>
    <x v="822"/>
    <s v="11/11/2020"/>
    <x v="7"/>
    <n v="11"/>
    <n v="14"/>
    <s v="11-14"/>
    <n v="1"/>
    <n v="1"/>
    <x v="2"/>
    <x v="45"/>
  </r>
  <r>
    <d v="2020-11-15T00:00:00"/>
    <n v="18"/>
    <n v="53.75"/>
    <n v="53.75"/>
    <n v="0"/>
    <x v="823"/>
    <s v="11/11/2020"/>
    <x v="7"/>
    <n v="11"/>
    <n v="15"/>
    <s v="11-15"/>
    <n v="1"/>
    <n v="1"/>
    <x v="2"/>
    <x v="45"/>
  </r>
  <r>
    <d v="2020-11-16T00:00:00"/>
    <n v="15"/>
    <n v="53.09"/>
    <n v="54.89"/>
    <n v="50.18"/>
    <x v="773"/>
    <s v="11/11/2020"/>
    <x v="7"/>
    <n v="11"/>
    <n v="16"/>
    <s v="11-16"/>
    <n v="1"/>
    <n v="1"/>
    <x v="2"/>
    <x v="46"/>
  </r>
  <r>
    <d v="2020-11-17T00:00:00"/>
    <n v="7"/>
    <n v="51.63"/>
    <n v="53.6"/>
    <n v="48.75"/>
    <x v="824"/>
    <s v="11/11/2020"/>
    <x v="7"/>
    <n v="11"/>
    <n v="17"/>
    <s v="11-17"/>
    <n v="1"/>
    <n v="1"/>
    <x v="2"/>
    <x v="46"/>
  </r>
  <r>
    <d v="2020-11-18T00:00:00"/>
    <n v="12"/>
    <n v="58.87"/>
    <n v="60.43"/>
    <n v="52.15"/>
    <x v="294"/>
    <s v="18/11/2020"/>
    <x v="7"/>
    <n v="11"/>
    <n v="18"/>
    <s v="11-18"/>
    <n v="1"/>
    <n v="1"/>
    <x v="2"/>
    <x v="46"/>
  </r>
  <r>
    <d v="2020-11-19T00:00:00"/>
    <n v="11"/>
    <n v="59.35"/>
    <n v="59.84"/>
    <n v="48.37"/>
    <x v="226"/>
    <s v="18/11/2020"/>
    <x v="7"/>
    <n v="11"/>
    <n v="19"/>
    <s v="11-19"/>
    <n v="1"/>
    <n v="1"/>
    <x v="2"/>
    <x v="46"/>
  </r>
  <r>
    <d v="2020-11-20T00:00:00"/>
    <n v="22"/>
    <n v="61.12"/>
    <n v="61.73"/>
    <n v="52.81"/>
    <x v="473"/>
    <s v="18/11/2020"/>
    <x v="7"/>
    <n v="11"/>
    <n v="20"/>
    <s v="11-20"/>
    <n v="1"/>
    <n v="1"/>
    <x v="2"/>
    <x v="46"/>
  </r>
  <r>
    <d v="2020-11-21T00:00:00"/>
    <n v="8"/>
    <n v="53.45"/>
    <n v="53.88"/>
    <n v="41.35"/>
    <x v="825"/>
    <s v="18/11/2020"/>
    <x v="7"/>
    <n v="11"/>
    <n v="21"/>
    <s v="11-21"/>
    <n v="1"/>
    <n v="1"/>
    <x v="2"/>
    <x v="46"/>
  </r>
  <r>
    <d v="2020-11-22T00:00:00"/>
    <n v="8"/>
    <n v="49.57"/>
    <n v="49.62"/>
    <n v="30.84"/>
    <x v="826"/>
    <s v="18/11/2020"/>
    <x v="7"/>
    <n v="11"/>
    <n v="22"/>
    <s v="11-22"/>
    <n v="1"/>
    <n v="1"/>
    <x v="2"/>
    <x v="46"/>
  </r>
  <r>
    <d v="2020-11-23T00:00:00"/>
    <n v="4"/>
    <n v="47.57"/>
    <n v="52.27"/>
    <n v="45.22"/>
    <x v="728"/>
    <s v="18/11/2020"/>
    <x v="7"/>
    <n v="11"/>
    <n v="23"/>
    <s v="11-23"/>
    <n v="1"/>
    <n v="1"/>
    <x v="2"/>
    <x v="47"/>
  </r>
  <r>
    <d v="2020-11-24T00:00:00"/>
    <n v="7"/>
    <n v="51.75"/>
    <n v="52.65"/>
    <n v="45.39"/>
    <x v="827"/>
    <s v="18/11/2020"/>
    <x v="7"/>
    <n v="11"/>
    <n v="24"/>
    <s v="11-24"/>
    <n v="1"/>
    <n v="1"/>
    <x v="2"/>
    <x v="47"/>
  </r>
  <r>
    <d v="2020-11-25T00:00:00"/>
    <n v="3"/>
    <n v="49.53"/>
    <n v="50.86"/>
    <n v="44.28"/>
    <x v="828"/>
    <s v="25/11/2020"/>
    <x v="7"/>
    <n v="11"/>
    <n v="25"/>
    <s v="11-25"/>
    <n v="1"/>
    <n v="1"/>
    <x v="2"/>
    <x v="47"/>
  </r>
  <r>
    <d v="2020-11-26T00:00:00"/>
    <n v="3"/>
    <n v="45.79"/>
    <n v="48.62"/>
    <n v="45.42"/>
    <x v="829"/>
    <s v="25/11/2020"/>
    <x v="7"/>
    <n v="11"/>
    <n v="26"/>
    <s v="11-26"/>
    <n v="1"/>
    <n v="1"/>
    <x v="2"/>
    <x v="47"/>
  </r>
  <r>
    <d v="2020-11-27T00:00:00"/>
    <n v="26"/>
    <n v="63.2"/>
    <n v="63.31"/>
    <n v="47.07"/>
    <x v="374"/>
    <s v="25/11/2020"/>
    <x v="7"/>
    <n v="11"/>
    <n v="27"/>
    <s v="11-27"/>
    <n v="1"/>
    <n v="1"/>
    <x v="2"/>
    <x v="47"/>
  </r>
  <r>
    <d v="2020-11-28T00:00:00"/>
    <n v="6"/>
    <n v="49.34"/>
    <n v="52.15"/>
    <n v="40.68"/>
    <x v="830"/>
    <s v="25/11/2020"/>
    <x v="7"/>
    <n v="11"/>
    <n v="28"/>
    <s v="11-28"/>
    <n v="1"/>
    <n v="1"/>
    <x v="2"/>
    <x v="47"/>
  </r>
  <r>
    <d v="2020-11-29T00:00:00"/>
    <n v="15"/>
    <n v="52.79"/>
    <n v="52.84"/>
    <n v="34.01"/>
    <x v="831"/>
    <s v="25/11/2020"/>
    <x v="7"/>
    <n v="11"/>
    <n v="29"/>
    <s v="11-29"/>
    <n v="1"/>
    <n v="1"/>
    <x v="2"/>
    <x v="47"/>
  </r>
  <r>
    <d v="2020-11-30T00:00:00"/>
    <n v="10"/>
    <n v="50.51"/>
    <n v="51.84"/>
    <n v="46.07"/>
    <x v="832"/>
    <s v="25/11/2020"/>
    <x v="7"/>
    <n v="11"/>
    <n v="30"/>
    <s v="11-30"/>
    <n v="1"/>
    <n v="1"/>
    <x v="2"/>
    <x v="48"/>
  </r>
  <r>
    <d v="2020-12-01T00:00:00"/>
    <n v="3"/>
    <n v="45.2"/>
    <n v="49.22"/>
    <n v="47.03"/>
    <x v="833"/>
    <s v="25/11/2020"/>
    <x v="7"/>
    <n v="12"/>
    <n v="1"/>
    <s v="12-01"/>
    <n v="1"/>
    <n v="0"/>
    <x v="2"/>
    <x v="48"/>
  </r>
  <r>
    <d v="2020-12-02T00:00:00"/>
    <n v="21"/>
    <n v="59.3"/>
    <n v="60.2"/>
    <n v="52.25"/>
    <x v="521"/>
    <s v="02/12/2020"/>
    <x v="7"/>
    <n v="12"/>
    <n v="2"/>
    <s v="12-02"/>
    <n v="1"/>
    <n v="1"/>
    <x v="2"/>
    <x v="48"/>
  </r>
  <r>
    <d v="2020-12-03T00:00:00"/>
    <n v="16"/>
    <n v="59.96"/>
    <n v="60.87"/>
    <n v="48.85"/>
    <x v="484"/>
    <s v="02/12/2020"/>
    <x v="7"/>
    <n v="12"/>
    <n v="3"/>
    <s v="12-03"/>
    <n v="1"/>
    <n v="1"/>
    <x v="2"/>
    <x v="48"/>
  </r>
  <r>
    <d v="2020-12-04T00:00:00"/>
    <n v="16"/>
    <n v="57.35"/>
    <n v="58.06"/>
    <n v="49.88"/>
    <x v="834"/>
    <s v="02/12/2020"/>
    <x v="7"/>
    <n v="12"/>
    <n v="4"/>
    <s v="12-04"/>
    <n v="1"/>
    <n v="1"/>
    <x v="2"/>
    <x v="48"/>
  </r>
  <r>
    <d v="2020-12-05T00:00:00"/>
    <n v="11"/>
    <n v="67.63"/>
    <n v="67.709999999999994"/>
    <n v="46.11"/>
    <x v="835"/>
    <s v="02/12/2020"/>
    <x v="7"/>
    <n v="12"/>
    <n v="5"/>
    <s v="12-05"/>
    <n v="1"/>
    <n v="1"/>
    <x v="2"/>
    <x v="48"/>
  </r>
  <r>
    <d v="2020-12-06T00:00:00"/>
    <n v="18"/>
    <n v="55.87"/>
    <n v="55.97"/>
    <n v="39.590000000000003"/>
    <x v="836"/>
    <s v="02/12/2020"/>
    <x v="7"/>
    <n v="12"/>
    <n v="6"/>
    <s v="12-06"/>
    <n v="1"/>
    <n v="1"/>
    <x v="2"/>
    <x v="48"/>
  </r>
  <r>
    <d v="2020-12-07T00:00:00"/>
    <n v="11"/>
    <n v="53.05"/>
    <n v="53.94"/>
    <n v="46.66"/>
    <x v="837"/>
    <s v="02/12/2020"/>
    <x v="7"/>
    <n v="12"/>
    <n v="7"/>
    <s v="12-07"/>
    <n v="1"/>
    <n v="1"/>
    <x v="2"/>
    <x v="49"/>
  </r>
  <r>
    <d v="2020-12-08T00:00:00"/>
    <n v="8"/>
    <n v="52.71"/>
    <n v="53.04"/>
    <n v="41.64"/>
    <x v="838"/>
    <s v="02/12/2020"/>
    <x v="7"/>
    <n v="12"/>
    <n v="8"/>
    <s v="12-08"/>
    <n v="1"/>
    <n v="1"/>
    <x v="2"/>
    <x v="49"/>
  </r>
  <r>
    <d v="2020-12-09T00:00:00"/>
    <n v="17"/>
    <n v="58.52"/>
    <n v="58.89"/>
    <n v="45.76"/>
    <x v="507"/>
    <s v="09/12/2020"/>
    <x v="7"/>
    <n v="12"/>
    <n v="9"/>
    <s v="12-09"/>
    <n v="1"/>
    <n v="1"/>
    <x v="2"/>
    <x v="49"/>
  </r>
  <r>
    <d v="2020-12-10T00:00:00"/>
    <n v="4"/>
    <n v="45.74"/>
    <n v="48.67"/>
    <n v="44.31"/>
    <x v="839"/>
    <s v="09/12/2020"/>
    <x v="7"/>
    <n v="12"/>
    <n v="10"/>
    <s v="12-10"/>
    <n v="1"/>
    <n v="1"/>
    <x v="2"/>
    <x v="49"/>
  </r>
  <r>
    <d v="2020-12-11T00:00:00"/>
    <n v="17"/>
    <n v="60.03"/>
    <n v="60.49"/>
    <n v="48.7"/>
    <x v="277"/>
    <s v="09/12/2020"/>
    <x v="7"/>
    <n v="12"/>
    <n v="11"/>
    <s v="12-11"/>
    <n v="1"/>
    <n v="1"/>
    <x v="2"/>
    <x v="49"/>
  </r>
  <r>
    <d v="2020-12-12T00:00:00"/>
    <n v="4"/>
    <n v="50.15"/>
    <n v="51.01"/>
    <n v="41.87"/>
    <x v="840"/>
    <s v="09/12/2020"/>
    <x v="7"/>
    <n v="12"/>
    <n v="12"/>
    <s v="12-12"/>
    <n v="1"/>
    <n v="1"/>
    <x v="2"/>
    <x v="49"/>
  </r>
  <r>
    <d v="2020-12-13T00:00:00"/>
    <n v="19"/>
    <n v="55.35"/>
    <n v="56.87"/>
    <n v="51.59"/>
    <x v="771"/>
    <s v="09/12/2020"/>
    <x v="7"/>
    <n v="12"/>
    <n v="13"/>
    <s v="12-13"/>
    <n v="1"/>
    <n v="1"/>
    <x v="2"/>
    <x v="49"/>
  </r>
  <r>
    <d v="2020-12-14T00:00:00"/>
    <n v="18"/>
    <n v="55.57"/>
    <n v="56.25"/>
    <n v="47.82"/>
    <x v="841"/>
    <s v="09/12/2020"/>
    <x v="7"/>
    <n v="12"/>
    <n v="14"/>
    <s v="12-14"/>
    <n v="1"/>
    <n v="1"/>
    <x v="2"/>
    <x v="50"/>
  </r>
  <r>
    <d v="2020-12-15T00:00:00"/>
    <n v="14"/>
    <n v="53.74"/>
    <n v="57.21"/>
    <n v="54.08"/>
    <x v="223"/>
    <s v="09/12/2020"/>
    <x v="7"/>
    <n v="12"/>
    <n v="15"/>
    <s v="12-15"/>
    <n v="1"/>
    <n v="0"/>
    <x v="2"/>
    <x v="50"/>
  </r>
  <r>
    <d v="2020-12-16T00:00:00"/>
    <n v="4"/>
    <n v="50.18"/>
    <n v="53.26"/>
    <n v="49.43"/>
    <x v="842"/>
    <s v="16/12/2020"/>
    <x v="7"/>
    <n v="12"/>
    <n v="16"/>
    <s v="12-16"/>
    <n v="1"/>
    <n v="1"/>
    <x v="2"/>
    <x v="50"/>
  </r>
  <r>
    <d v="2020-12-17T00:00:00"/>
    <n v="12"/>
    <n v="53.26"/>
    <n v="53.95"/>
    <n v="42.66"/>
    <x v="843"/>
    <s v="16/12/2020"/>
    <x v="7"/>
    <n v="12"/>
    <n v="17"/>
    <s v="12-17"/>
    <n v="1"/>
    <n v="1"/>
    <x v="2"/>
    <x v="50"/>
  </r>
  <r>
    <d v="2020-12-18T00:00:00"/>
    <n v="38"/>
    <n v="59.8"/>
    <n v="59.99"/>
    <n v="45.59"/>
    <x v="58"/>
    <s v="16/12/2020"/>
    <x v="7"/>
    <n v="12"/>
    <n v="18"/>
    <s v="12-18"/>
    <n v="1"/>
    <n v="1"/>
    <x v="2"/>
    <x v="50"/>
  </r>
  <r>
    <d v="2020-12-19T00:00:00"/>
    <n v="17"/>
    <n v="54.39"/>
    <n v="54.62"/>
    <n v="41.59"/>
    <x v="844"/>
    <s v="16/12/2020"/>
    <x v="7"/>
    <n v="12"/>
    <n v="19"/>
    <s v="12-19"/>
    <n v="1"/>
    <n v="1"/>
    <x v="2"/>
    <x v="50"/>
  </r>
  <r>
    <d v="2020-12-20T00:00:00"/>
    <n v="17"/>
    <n v="55.06"/>
    <n v="55.23"/>
    <n v="34.49"/>
    <x v="845"/>
    <s v="16/12/2020"/>
    <x v="7"/>
    <n v="12"/>
    <n v="20"/>
    <s v="12-20"/>
    <n v="1"/>
    <n v="1"/>
    <x v="2"/>
    <x v="50"/>
  </r>
  <r>
    <d v="2020-12-21T00:00:00"/>
    <n v="10"/>
    <n v="53.3"/>
    <n v="53.91"/>
    <n v="44.18"/>
    <x v="846"/>
    <s v="16/12/2020"/>
    <x v="7"/>
    <n v="12"/>
    <n v="21"/>
    <s v="12-21"/>
    <n v="1"/>
    <n v="1"/>
    <x v="2"/>
    <x v="51"/>
  </r>
  <r>
    <d v="2020-12-22T00:00:00"/>
    <n v="16"/>
    <n v="55.53"/>
    <n v="56.09"/>
    <n v="46.89"/>
    <x v="847"/>
    <s v="16/12/2020"/>
    <x v="7"/>
    <n v="12"/>
    <n v="22"/>
    <s v="12-22"/>
    <n v="1"/>
    <n v="1"/>
    <x v="2"/>
    <x v="51"/>
  </r>
  <r>
    <d v="2020-12-23T00:00:00"/>
    <n v="13"/>
    <n v="52.59"/>
    <n v="55.14"/>
    <n v="51.6"/>
    <x v="848"/>
    <s v="23/12/2020"/>
    <x v="7"/>
    <n v="12"/>
    <n v="23"/>
    <s v="12-23"/>
    <n v="1"/>
    <n v="1"/>
    <x v="2"/>
    <x v="51"/>
  </r>
  <r>
    <d v="2020-12-24T00:00:00"/>
    <n v="33"/>
    <n v="55.09"/>
    <n v="55.17"/>
    <n v="38.14"/>
    <x v="849"/>
    <s v="23/12/2020"/>
    <x v="7"/>
    <n v="12"/>
    <n v="24"/>
    <s v="12-24"/>
    <n v="1"/>
    <n v="1"/>
    <x v="2"/>
    <x v="51"/>
  </r>
  <r>
    <d v="2020-12-25T00:00:00"/>
    <n v="4"/>
    <n v="47.38"/>
    <n v="50.4"/>
    <n v="39.22"/>
    <x v="850"/>
    <s v="23/12/2020"/>
    <x v="7"/>
    <n v="12"/>
    <n v="25"/>
    <s v="12-25"/>
    <n v="1"/>
    <n v="1"/>
    <x v="2"/>
    <x v="51"/>
  </r>
  <r>
    <d v="2020-12-26T00:00:00"/>
    <n v="9"/>
    <n v="50.72"/>
    <n v="51.74"/>
    <n v="36.97"/>
    <x v="851"/>
    <s v="23/12/2020"/>
    <x v="7"/>
    <n v="12"/>
    <n v="26"/>
    <s v="12-26"/>
    <n v="1"/>
    <n v="1"/>
    <x v="2"/>
    <x v="51"/>
  </r>
  <r>
    <d v="2020-12-27T00:00:00"/>
    <n v="28"/>
    <n v="54.64"/>
    <n v="54.69"/>
    <n v="34.54"/>
    <x v="852"/>
    <s v="23/12/2020"/>
    <x v="7"/>
    <n v="12"/>
    <n v="27"/>
    <s v="12-27"/>
    <n v="1"/>
    <n v="1"/>
    <x v="2"/>
    <x v="51"/>
  </r>
  <r>
    <d v="2020-12-28T00:00:00"/>
    <n v="28"/>
    <n v="56.71"/>
    <n v="58.54"/>
    <n v="50.05"/>
    <x v="853"/>
    <s v="23/12/2020"/>
    <x v="7"/>
    <n v="12"/>
    <n v="28"/>
    <s v="12-28"/>
    <n v="1"/>
    <n v="1"/>
    <x v="2"/>
    <x v="52"/>
  </r>
  <r>
    <d v="2020-12-29T00:00:00"/>
    <n v="26"/>
    <n v="55.4"/>
    <n v="55.63"/>
    <n v="40.79"/>
    <x v="854"/>
    <s v="23/12/2020"/>
    <x v="7"/>
    <n v="12"/>
    <n v="29"/>
    <s v="12-29"/>
    <n v="1"/>
    <n v="1"/>
    <x v="2"/>
    <x v="52"/>
  </r>
  <r>
    <d v="2021-01-01T00:00:00"/>
    <n v="7"/>
    <n v="49.59"/>
    <n v="58.74"/>
    <n v="48.4"/>
    <x v="452"/>
    <s v="01/01/2021"/>
    <x v="8"/>
    <n v="1"/>
    <n v="1"/>
    <s v="01-01"/>
    <n v="1"/>
    <n v="1"/>
    <x v="0"/>
    <x v="0"/>
  </r>
  <r>
    <d v="2021-01-02T00:00:00"/>
    <n v="4"/>
    <n v="46.62"/>
    <n v="51.77"/>
    <n v="41.89"/>
    <x v="855"/>
    <s v="01/01/2021"/>
    <x v="8"/>
    <n v="1"/>
    <n v="2"/>
    <s v="01-02"/>
    <n v="1"/>
    <n v="1"/>
    <x v="0"/>
    <x v="0"/>
  </r>
  <r>
    <d v="2021-01-03T00:00:00"/>
    <n v="22"/>
    <n v="54.83"/>
    <n v="55.1"/>
    <n v="42.97"/>
    <x v="856"/>
    <s v="01/01/2021"/>
    <x v="8"/>
    <n v="1"/>
    <n v="3"/>
    <s v="01-03"/>
    <n v="1"/>
    <n v="1"/>
    <x v="0"/>
    <x v="0"/>
  </r>
  <r>
    <d v="2021-01-04T00:00:00"/>
    <n v="17"/>
    <n v="53.59"/>
    <n v="54.82"/>
    <n v="41.23"/>
    <x v="857"/>
    <s v="01/01/2021"/>
    <x v="8"/>
    <n v="1"/>
    <n v="4"/>
    <s v="01-04"/>
    <n v="1"/>
    <n v="1"/>
    <x v="0"/>
    <x v="1"/>
  </r>
  <r>
    <d v="2021-01-05T00:00:00"/>
    <n v="10"/>
    <n v="52.08"/>
    <n v="52.2"/>
    <n v="36.67"/>
    <x v="858"/>
    <s v="01/01/2021"/>
    <x v="8"/>
    <n v="1"/>
    <n v="5"/>
    <s v="01-05"/>
    <n v="1"/>
    <n v="1"/>
    <x v="0"/>
    <x v="1"/>
  </r>
  <r>
    <d v="2021-01-06T00:00:00"/>
    <n v="5"/>
    <n v="49.38"/>
    <n v="50.61"/>
    <n v="37.409999999999997"/>
    <x v="859"/>
    <s v="01/01/2021"/>
    <x v="8"/>
    <n v="1"/>
    <n v="6"/>
    <s v="01-06"/>
    <n v="1"/>
    <n v="1"/>
    <x v="0"/>
    <x v="1"/>
  </r>
  <r>
    <d v="2021-01-07T00:00:00"/>
    <n v="3"/>
    <n v="45.31"/>
    <n v="48.94"/>
    <n v="40.869999999999997"/>
    <x v="860"/>
    <s v="01/01/2021"/>
    <x v="8"/>
    <n v="1"/>
    <n v="7"/>
    <s v="01-07"/>
    <n v="1"/>
    <n v="1"/>
    <x v="0"/>
    <x v="1"/>
  </r>
  <r>
    <d v="2021-01-08T00:00:00"/>
    <n v="24"/>
    <n v="56.87"/>
    <n v="57.67"/>
    <n v="46.07"/>
    <x v="861"/>
    <s v="08/01/2021"/>
    <x v="8"/>
    <n v="1"/>
    <n v="8"/>
    <s v="01-08"/>
    <n v="1"/>
    <n v="1"/>
    <x v="0"/>
    <x v="1"/>
  </r>
  <r>
    <d v="2021-01-09T00:00:00"/>
    <n v="2"/>
    <n v="40.42"/>
    <n v="47.58"/>
    <n v="43.29"/>
    <x v="862"/>
    <s v="08/01/2021"/>
    <x v="8"/>
    <n v="1"/>
    <n v="9"/>
    <s v="01-09"/>
    <n v="1"/>
    <n v="0"/>
    <x v="0"/>
    <x v="1"/>
  </r>
  <r>
    <d v="2021-01-10T00:00:00"/>
    <n v="19"/>
    <n v="56.21"/>
    <n v="56.81"/>
    <n v="42.02"/>
    <x v="863"/>
    <s v="08/01/2021"/>
    <x v="8"/>
    <n v="1"/>
    <n v="10"/>
    <s v="01-10"/>
    <n v="1"/>
    <n v="1"/>
    <x v="0"/>
    <x v="1"/>
  </r>
  <r>
    <d v="2021-01-11T00:00:00"/>
    <n v="7"/>
    <n v="51.32"/>
    <n v="54.85"/>
    <n v="48.98"/>
    <x v="864"/>
    <s v="08/01/2021"/>
    <x v="8"/>
    <n v="1"/>
    <n v="11"/>
    <s v="01-11"/>
    <n v="1"/>
    <n v="1"/>
    <x v="0"/>
    <x v="2"/>
  </r>
  <r>
    <d v="2021-01-12T00:00:00"/>
    <n v="4"/>
    <n v="45.41"/>
    <n v="50.6"/>
    <n v="48.16"/>
    <x v="865"/>
    <s v="08/01/2021"/>
    <x v="8"/>
    <n v="1"/>
    <n v="12"/>
    <s v="01-12"/>
    <n v="1"/>
    <n v="0"/>
    <x v="0"/>
    <x v="2"/>
  </r>
  <r>
    <d v="2021-01-13T00:00:00"/>
    <n v="5"/>
    <n v="47.01"/>
    <n v="52.21"/>
    <n v="49.26"/>
    <x v="866"/>
    <s v="08/01/2021"/>
    <x v="8"/>
    <n v="1"/>
    <n v="13"/>
    <s v="01-13"/>
    <n v="1"/>
    <n v="0"/>
    <x v="0"/>
    <x v="2"/>
  </r>
  <r>
    <d v="2021-01-14T00:00:00"/>
    <n v="7"/>
    <n v="49.22"/>
    <n v="52.31"/>
    <n v="48.99"/>
    <x v="867"/>
    <s v="08/01/2021"/>
    <x v="8"/>
    <n v="1"/>
    <n v="14"/>
    <s v="01-14"/>
    <n v="1"/>
    <n v="1"/>
    <x v="0"/>
    <x v="2"/>
  </r>
  <r>
    <d v="2021-01-15T00:00:00"/>
    <n v="12"/>
    <n v="53.58"/>
    <n v="56.19"/>
    <n v="52.74"/>
    <x v="868"/>
    <s v="15/01/2021"/>
    <x v="8"/>
    <n v="1"/>
    <n v="15"/>
    <s v="01-15"/>
    <n v="1"/>
    <n v="1"/>
    <x v="0"/>
    <x v="2"/>
  </r>
  <r>
    <d v="2021-01-16T00:00:00"/>
    <n v="3"/>
    <n v="46.22"/>
    <n v="51"/>
    <n v="49.24"/>
    <x v="869"/>
    <s v="15/01/2021"/>
    <x v="8"/>
    <n v="1"/>
    <n v="16"/>
    <s v="01-16"/>
    <n v="1"/>
    <n v="0"/>
    <x v="0"/>
    <x v="2"/>
  </r>
  <r>
    <d v="2021-01-17T00:00:00"/>
    <n v="2"/>
    <n v="47.27"/>
    <n v="47.47"/>
    <n v="33.97"/>
    <x v="870"/>
    <s v="15/01/2021"/>
    <x v="8"/>
    <n v="1"/>
    <n v="17"/>
    <s v="01-17"/>
    <n v="1"/>
    <n v="1"/>
    <x v="0"/>
    <x v="2"/>
  </r>
  <r>
    <d v="2021-01-18T00:00:00"/>
    <n v="3"/>
    <n v="49.38"/>
    <n v="51.76"/>
    <n v="46.54"/>
    <x v="871"/>
    <s v="15/01/2021"/>
    <x v="8"/>
    <n v="1"/>
    <n v="18"/>
    <s v="01-18"/>
    <n v="1"/>
    <n v="1"/>
    <x v="0"/>
    <x v="3"/>
  </r>
  <r>
    <d v="2021-01-19T00:00:00"/>
    <n v="15"/>
    <n v="59.66"/>
    <n v="60.06"/>
    <n v="49.24"/>
    <x v="517"/>
    <s v="15/01/2021"/>
    <x v="8"/>
    <n v="1"/>
    <n v="19"/>
    <s v="01-19"/>
    <n v="1"/>
    <n v="1"/>
    <x v="0"/>
    <x v="3"/>
  </r>
  <r>
    <d v="2021-01-20T00:00:00"/>
    <n v="3"/>
    <n v="47.42"/>
    <n v="50.17"/>
    <n v="44.69"/>
    <x v="872"/>
    <s v="15/01/2021"/>
    <x v="8"/>
    <n v="1"/>
    <n v="20"/>
    <s v="01-20"/>
    <n v="1"/>
    <n v="1"/>
    <x v="0"/>
    <x v="3"/>
  </r>
  <r>
    <d v="2021-01-21T00:00:00"/>
    <n v="5"/>
    <n v="49.35"/>
    <n v="50.28"/>
    <n v="43.1"/>
    <x v="873"/>
    <s v="15/01/2021"/>
    <x v="8"/>
    <n v="1"/>
    <n v="21"/>
    <s v="01-21"/>
    <n v="1"/>
    <n v="1"/>
    <x v="0"/>
    <x v="3"/>
  </r>
  <r>
    <d v="2021-01-22T00:00:00"/>
    <n v="13"/>
    <n v="53.72"/>
    <n v="54.28"/>
    <n v="45.13"/>
    <x v="874"/>
    <s v="22/01/2021"/>
    <x v="8"/>
    <n v="1"/>
    <n v="22"/>
    <s v="01-22"/>
    <n v="1"/>
    <n v="1"/>
    <x v="0"/>
    <x v="3"/>
  </r>
  <r>
    <d v="2021-01-23T00:00:00"/>
    <m/>
    <m/>
    <m/>
    <m/>
    <x v="89"/>
    <s v="22/01/2021"/>
    <x v="8"/>
    <n v="1"/>
    <n v="23"/>
    <s v="01-23"/>
    <s v="Null"/>
    <s v="Null"/>
    <x v="0"/>
    <x v="3"/>
  </r>
  <r>
    <d v="2021-01-24T00:00:00"/>
    <m/>
    <m/>
    <m/>
    <m/>
    <x v="89"/>
    <s v="22/01/2021"/>
    <x v="8"/>
    <n v="1"/>
    <n v="24"/>
    <s v="01-24"/>
    <s v="Null"/>
    <s v="Null"/>
    <x v="0"/>
    <x v="3"/>
  </r>
  <r>
    <d v="2021-01-25T00:00:00"/>
    <m/>
    <m/>
    <m/>
    <m/>
    <x v="89"/>
    <s v="22/01/2021"/>
    <x v="8"/>
    <n v="1"/>
    <n v="25"/>
    <s v="01-25"/>
    <s v="Null"/>
    <s v="Null"/>
    <x v="0"/>
    <x v="4"/>
  </r>
  <r>
    <d v="2021-01-26T00:00:00"/>
    <m/>
    <m/>
    <m/>
    <m/>
    <x v="89"/>
    <s v="22/01/2021"/>
    <x v="8"/>
    <n v="1"/>
    <n v="26"/>
    <s v="01-26"/>
    <s v="Null"/>
    <s v="Null"/>
    <x v="0"/>
    <x v="4"/>
  </r>
  <r>
    <d v="2021-01-27T00:00:00"/>
    <m/>
    <m/>
    <m/>
    <m/>
    <x v="89"/>
    <s v="22/01/2021"/>
    <x v="8"/>
    <n v="1"/>
    <n v="27"/>
    <s v="01-27"/>
    <s v="Null"/>
    <s v="Null"/>
    <x v="0"/>
    <x v="4"/>
  </r>
  <r>
    <d v="2021-01-28T00:00:00"/>
    <m/>
    <m/>
    <m/>
    <m/>
    <x v="89"/>
    <s v="22/01/2021"/>
    <x v="8"/>
    <n v="1"/>
    <n v="28"/>
    <s v="01-28"/>
    <s v="Null"/>
    <s v="Null"/>
    <x v="0"/>
    <x v="4"/>
  </r>
  <r>
    <d v="2021-01-29T00:00:00"/>
    <m/>
    <m/>
    <m/>
    <m/>
    <x v="89"/>
    <s v="29/01/2021"/>
    <x v="8"/>
    <n v="1"/>
    <n v="29"/>
    <s v="01-29"/>
    <s v="Null"/>
    <s v="Null"/>
    <x v="0"/>
    <x v="4"/>
  </r>
  <r>
    <d v="2021-01-30T00:00:00"/>
    <m/>
    <m/>
    <m/>
    <m/>
    <x v="89"/>
    <s v="29/01/2021"/>
    <x v="8"/>
    <n v="1"/>
    <n v="30"/>
    <s v="01-30"/>
    <s v="Null"/>
    <s v="Null"/>
    <x v="0"/>
    <x v="4"/>
  </r>
  <r>
    <d v="2021-01-31T00:00:00"/>
    <m/>
    <m/>
    <m/>
    <m/>
    <x v="89"/>
    <s v="29/01/2021"/>
    <x v="8"/>
    <n v="1"/>
    <n v="31"/>
    <s v="01-31"/>
    <s v="Null"/>
    <s v="Null"/>
    <x v="0"/>
    <x v="4"/>
  </r>
  <r>
    <d v="2021-02-01T00:00:00"/>
    <m/>
    <m/>
    <m/>
    <m/>
    <x v="89"/>
    <s v="29/01/2021"/>
    <x v="8"/>
    <n v="2"/>
    <n v="1"/>
    <s v="02-01"/>
    <s v="Null"/>
    <s v="Null"/>
    <x v="0"/>
    <x v="5"/>
  </r>
  <r>
    <d v="2021-02-02T00:00:00"/>
    <n v="5"/>
    <n v="58.76"/>
    <n v="58.83"/>
    <n v="40.840000000000003"/>
    <x v="875"/>
    <s v="29/01/2021"/>
    <x v="8"/>
    <n v="2"/>
    <n v="2"/>
    <s v="02-02"/>
    <n v="1"/>
    <n v="1"/>
    <x v="0"/>
    <x v="5"/>
  </r>
  <r>
    <d v="2021-02-03T00:00:00"/>
    <n v="3"/>
    <n v="49.55"/>
    <n v="50.49"/>
    <n v="43.38"/>
    <x v="876"/>
    <s v="29/01/2021"/>
    <x v="8"/>
    <n v="2"/>
    <n v="3"/>
    <s v="02-03"/>
    <n v="1"/>
    <n v="1"/>
    <x v="0"/>
    <x v="5"/>
  </r>
  <r>
    <d v="2021-02-04T00:00:00"/>
    <n v="4"/>
    <n v="47.9"/>
    <n v="49.59"/>
    <n v="44.66"/>
    <x v="877"/>
    <s v="29/01/2021"/>
    <x v="8"/>
    <n v="2"/>
    <n v="4"/>
    <s v="02-04"/>
    <n v="1"/>
    <n v="1"/>
    <x v="0"/>
    <x v="5"/>
  </r>
  <r>
    <d v="2021-02-05T00:00:00"/>
    <n v="16"/>
    <n v="54.32"/>
    <n v="54.36"/>
    <n v="33.86"/>
    <x v="878"/>
    <s v="05/02/2021"/>
    <x v="8"/>
    <n v="2"/>
    <n v="5"/>
    <s v="02-05"/>
    <n v="1"/>
    <n v="1"/>
    <x v="0"/>
    <x v="5"/>
  </r>
  <r>
    <d v="2021-02-06T00:00:00"/>
    <n v="4"/>
    <n v="45.21"/>
    <n v="46.81"/>
    <n v="40.380000000000003"/>
    <x v="717"/>
    <s v="05/02/2021"/>
    <x v="8"/>
    <n v="2"/>
    <n v="6"/>
    <s v="02-06"/>
    <n v="1"/>
    <n v="1"/>
    <x v="0"/>
    <x v="5"/>
  </r>
  <r>
    <d v="2021-02-07T00:00:00"/>
    <n v="7"/>
    <n v="50.42"/>
    <n v="50.5"/>
    <n v="33.39"/>
    <x v="879"/>
    <s v="05/02/2021"/>
    <x v="8"/>
    <n v="2"/>
    <n v="7"/>
    <s v="02-07"/>
    <n v="1"/>
    <n v="1"/>
    <x v="0"/>
    <x v="5"/>
  </r>
  <r>
    <d v="2021-02-08T00:00:00"/>
    <n v="4"/>
    <n v="50.1"/>
    <n v="50.57"/>
    <n v="40.659999999999997"/>
    <x v="880"/>
    <s v="05/02/2021"/>
    <x v="8"/>
    <n v="2"/>
    <n v="8"/>
    <s v="02-08"/>
    <n v="1"/>
    <n v="1"/>
    <x v="0"/>
    <x v="6"/>
  </r>
  <r>
    <d v="2021-02-09T00:00:00"/>
    <n v="1"/>
    <n v="41.33"/>
    <n v="43.4"/>
    <n v="39.19"/>
    <x v="881"/>
    <s v="05/02/2021"/>
    <x v="8"/>
    <n v="2"/>
    <n v="9"/>
    <s v="02-09"/>
    <n v="1"/>
    <n v="1"/>
    <x v="0"/>
    <x v="6"/>
  </r>
  <r>
    <d v="2021-02-10T00:00:00"/>
    <n v="8"/>
    <n v="53.22"/>
    <n v="53.76"/>
    <n v="44.46"/>
    <x v="802"/>
    <s v="05/02/2021"/>
    <x v="8"/>
    <n v="2"/>
    <n v="10"/>
    <s v="02-10"/>
    <n v="1"/>
    <n v="1"/>
    <x v="0"/>
    <x v="6"/>
  </r>
  <r>
    <d v="2021-02-11T00:00:00"/>
    <n v="10"/>
    <n v="57.89"/>
    <n v="58.11"/>
    <n v="45.02"/>
    <x v="749"/>
    <s v="05/02/2021"/>
    <x v="8"/>
    <n v="2"/>
    <n v="11"/>
    <s v="02-11"/>
    <n v="1"/>
    <n v="1"/>
    <x v="0"/>
    <x v="6"/>
  </r>
  <r>
    <d v="2021-02-12T00:00:00"/>
    <n v="20"/>
    <n v="54.73"/>
    <n v="56.66"/>
    <n v="52.2"/>
    <x v="745"/>
    <s v="12/02/2021"/>
    <x v="8"/>
    <n v="2"/>
    <n v="12"/>
    <s v="02-12"/>
    <n v="1"/>
    <n v="1"/>
    <x v="0"/>
    <x v="6"/>
  </r>
  <r>
    <d v="2021-02-13T00:00:00"/>
    <n v="8"/>
    <n v="48.22"/>
    <n v="49.7"/>
    <n v="37.26"/>
    <x v="882"/>
    <s v="12/02/2021"/>
    <x v="8"/>
    <n v="2"/>
    <n v="13"/>
    <s v="02-13"/>
    <n v="1"/>
    <n v="1"/>
    <x v="0"/>
    <x v="6"/>
  </r>
  <r>
    <d v="2021-02-14T00:00:00"/>
    <n v="10"/>
    <n v="51.9"/>
    <n v="52.21"/>
    <n v="40.549999999999997"/>
    <x v="866"/>
    <s v="12/02/2021"/>
    <x v="8"/>
    <n v="2"/>
    <n v="14"/>
    <s v="02-14"/>
    <n v="1"/>
    <n v="1"/>
    <x v="0"/>
    <x v="6"/>
  </r>
  <r>
    <d v="2021-02-15T00:00:00"/>
    <n v="6"/>
    <n v="48.39"/>
    <n v="49.56"/>
    <n v="41.78"/>
    <x v="883"/>
    <s v="12/02/2021"/>
    <x v="8"/>
    <n v="2"/>
    <n v="15"/>
    <s v="02-15"/>
    <n v="1"/>
    <n v="1"/>
    <x v="0"/>
    <x v="7"/>
  </r>
  <r>
    <d v="2021-02-16T00:00:00"/>
    <n v="2"/>
    <n v="42.29"/>
    <n v="48.35"/>
    <n v="47.11"/>
    <x v="884"/>
    <s v="12/02/2021"/>
    <x v="8"/>
    <n v="2"/>
    <n v="16"/>
    <s v="02-16"/>
    <n v="1"/>
    <n v="0"/>
    <x v="0"/>
    <x v="7"/>
  </r>
  <r>
    <d v="2021-02-17T00:00:00"/>
    <n v="16"/>
    <n v="52.47"/>
    <n v="52.8"/>
    <n v="41.49"/>
    <x v="885"/>
    <s v="12/02/2021"/>
    <x v="8"/>
    <n v="2"/>
    <n v="17"/>
    <s v="02-17"/>
    <n v="1"/>
    <n v="1"/>
    <x v="0"/>
    <x v="7"/>
  </r>
  <r>
    <d v="2021-02-18T00:00:00"/>
    <n v="6"/>
    <n v="47.3"/>
    <n v="48.71"/>
    <n v="43.14"/>
    <x v="886"/>
    <s v="12/02/2021"/>
    <x v="8"/>
    <n v="2"/>
    <n v="18"/>
    <s v="02-18"/>
    <n v="1"/>
    <n v="1"/>
    <x v="0"/>
    <x v="7"/>
  </r>
  <r>
    <d v="2021-02-19T00:00:00"/>
    <n v="12"/>
    <n v="52.67"/>
    <n v="52.82"/>
    <n v="37.9"/>
    <x v="887"/>
    <s v="19/02/2021"/>
    <x v="8"/>
    <n v="2"/>
    <n v="19"/>
    <s v="02-19"/>
    <n v="1"/>
    <n v="1"/>
    <x v="0"/>
    <x v="7"/>
  </r>
  <r>
    <d v="2021-02-20T00:00:00"/>
    <n v="4"/>
    <n v="44.25"/>
    <n v="47.09"/>
    <n v="42.52"/>
    <x v="888"/>
    <s v="19/02/2021"/>
    <x v="8"/>
    <n v="2"/>
    <n v="20"/>
    <s v="02-20"/>
    <n v="1"/>
    <n v="1"/>
    <x v="0"/>
    <x v="7"/>
  </r>
  <r>
    <d v="2021-02-21T00:00:00"/>
    <n v="0"/>
    <n v="0"/>
    <n v="39.04"/>
    <n v="39.04"/>
    <x v="889"/>
    <s v="19/02/2021"/>
    <x v="8"/>
    <n v="2"/>
    <n v="21"/>
    <s v="02-21"/>
    <n v="0"/>
    <n v="0"/>
    <x v="0"/>
    <x v="7"/>
  </r>
  <r>
    <d v="2021-02-22T00:00:00"/>
    <n v="7"/>
    <n v="50.36"/>
    <n v="58.31"/>
    <n v="48.76"/>
    <x v="246"/>
    <s v="19/02/2021"/>
    <x v="8"/>
    <n v="2"/>
    <n v="22"/>
    <s v="02-22"/>
    <n v="1"/>
    <n v="1"/>
    <x v="0"/>
    <x v="8"/>
  </r>
  <r>
    <d v="2021-02-23T00:00:00"/>
    <n v="3"/>
    <n v="47.7"/>
    <n v="48.97"/>
    <n v="43"/>
    <x v="890"/>
    <s v="19/02/2021"/>
    <x v="8"/>
    <n v="2"/>
    <n v="23"/>
    <s v="02-23"/>
    <n v="1"/>
    <n v="1"/>
    <x v="0"/>
    <x v="8"/>
  </r>
  <r>
    <d v="2021-02-24T00:00:00"/>
    <n v="12"/>
    <n v="52.53"/>
    <n v="53.4"/>
    <n v="44.18"/>
    <x v="726"/>
    <s v="19/02/2021"/>
    <x v="8"/>
    <n v="2"/>
    <n v="24"/>
    <s v="02-24"/>
    <n v="1"/>
    <n v="1"/>
    <x v="0"/>
    <x v="8"/>
  </r>
  <r>
    <d v="2021-02-25T00:00:00"/>
    <n v="13"/>
    <n v="50.77"/>
    <n v="51.52"/>
    <n v="43.52"/>
    <x v="891"/>
    <s v="19/02/2021"/>
    <x v="8"/>
    <n v="2"/>
    <n v="25"/>
    <s v="02-25"/>
    <n v="1"/>
    <n v="1"/>
    <x v="0"/>
    <x v="8"/>
  </r>
  <r>
    <d v="2021-02-26T00:00:00"/>
    <n v="1"/>
    <n v="41.03"/>
    <n v="42.97"/>
    <n v="38.520000000000003"/>
    <x v="892"/>
    <s v="26/02/2021"/>
    <x v="8"/>
    <n v="2"/>
    <n v="26"/>
    <s v="02-26"/>
    <n v="1"/>
    <n v="1"/>
    <x v="0"/>
    <x v="8"/>
  </r>
  <r>
    <d v="2021-02-27T00:00:00"/>
    <n v="7"/>
    <n v="48.09"/>
    <n v="48.97"/>
    <n v="39.33"/>
    <x v="890"/>
    <s v="26/02/2021"/>
    <x v="8"/>
    <n v="2"/>
    <n v="27"/>
    <s v="02-27"/>
    <n v="1"/>
    <n v="1"/>
    <x v="0"/>
    <x v="8"/>
  </r>
  <r>
    <d v="2021-02-28T00:00:00"/>
    <n v="3"/>
    <n v="49.26"/>
    <n v="49.4"/>
    <n v="34.5"/>
    <x v="893"/>
    <s v="26/02/2021"/>
    <x v="8"/>
    <n v="2"/>
    <n v="28"/>
    <s v="02-28"/>
    <n v="1"/>
    <n v="1"/>
    <x v="0"/>
    <x v="8"/>
  </r>
  <r>
    <d v="2021-03-01T00:00:00"/>
    <n v="13"/>
    <n v="52.21"/>
    <n v="52.21"/>
    <n v="0"/>
    <x v="866"/>
    <s v="26/02/2021"/>
    <x v="8"/>
    <n v="3"/>
    <n v="1"/>
    <s v="03-01"/>
    <n v="1"/>
    <n v="1"/>
    <x v="0"/>
    <x v="9"/>
  </r>
  <r>
    <d v="2021-03-02T00:00:00"/>
    <n v="8"/>
    <n v="45.52"/>
    <n v="48.67"/>
    <n v="44.6"/>
    <x v="839"/>
    <s v="26/02/2021"/>
    <x v="8"/>
    <n v="3"/>
    <n v="2"/>
    <s v="03-02"/>
    <n v="1"/>
    <n v="1"/>
    <x v="0"/>
    <x v="9"/>
  </r>
  <r>
    <d v="2021-03-03T00:00:00"/>
    <n v="12"/>
    <n v="43.75"/>
    <n v="47.24"/>
    <n v="43.9"/>
    <x v="894"/>
    <s v="26/02/2021"/>
    <x v="8"/>
    <n v="3"/>
    <n v="3"/>
    <s v="03-03"/>
    <n v="1"/>
    <n v="0"/>
    <x v="0"/>
    <x v="9"/>
  </r>
  <r>
    <d v="2021-03-04T00:00:00"/>
    <n v="9"/>
    <n v="46.51"/>
    <n v="55.9"/>
    <n v="55.37"/>
    <x v="895"/>
    <s v="26/02/2021"/>
    <x v="8"/>
    <n v="3"/>
    <n v="4"/>
    <s v="03-04"/>
    <n v="1"/>
    <n v="0"/>
    <x v="0"/>
    <x v="9"/>
  </r>
  <r>
    <d v="2021-03-05T00:00:00"/>
    <n v="15"/>
    <n v="53.37"/>
    <n v="53.49"/>
    <n v="37.76"/>
    <x v="896"/>
    <s v="05/03/2021"/>
    <x v="8"/>
    <n v="3"/>
    <n v="5"/>
    <s v="03-05"/>
    <n v="1"/>
    <n v="1"/>
    <x v="0"/>
    <x v="9"/>
  </r>
  <r>
    <d v="2021-03-06T00:00:00"/>
    <n v="15"/>
    <n v="51.69"/>
    <n v="51.95"/>
    <n v="36.54"/>
    <x v="897"/>
    <s v="05/03/2021"/>
    <x v="8"/>
    <n v="3"/>
    <n v="6"/>
    <s v="03-06"/>
    <n v="1"/>
    <n v="1"/>
    <x v="0"/>
    <x v="9"/>
  </r>
  <r>
    <d v="2021-03-07T00:00:00"/>
    <n v="8"/>
    <n v="50.06"/>
    <n v="50.06"/>
    <n v="0"/>
    <x v="898"/>
    <s v="05/03/2021"/>
    <x v="8"/>
    <n v="3"/>
    <n v="7"/>
    <s v="03-07"/>
    <n v="1"/>
    <n v="1"/>
    <x v="0"/>
    <x v="9"/>
  </r>
  <r>
    <d v="2021-03-08T00:00:00"/>
    <n v="15"/>
    <n v="53.09"/>
    <n v="53.88"/>
    <n v="46.08"/>
    <x v="825"/>
    <s v="05/03/2021"/>
    <x v="8"/>
    <n v="3"/>
    <n v="8"/>
    <s v="03-08"/>
    <n v="1"/>
    <n v="1"/>
    <x v="0"/>
    <x v="10"/>
  </r>
  <r>
    <d v="2021-03-09T00:00:00"/>
    <n v="2"/>
    <n v="47.1"/>
    <n v="52.72"/>
    <n v="51.33"/>
    <x v="899"/>
    <s v="05/03/2021"/>
    <x v="8"/>
    <n v="3"/>
    <n v="9"/>
    <s v="03-09"/>
    <n v="1"/>
    <n v="0"/>
    <x v="0"/>
    <x v="10"/>
  </r>
  <r>
    <d v="2021-03-10T00:00:00"/>
    <n v="4"/>
    <n v="43.15"/>
    <n v="50.83"/>
    <n v="46.27"/>
    <x v="900"/>
    <s v="05/03/2021"/>
    <x v="8"/>
    <n v="3"/>
    <n v="10"/>
    <s v="03-10"/>
    <n v="1"/>
    <n v="0"/>
    <x v="0"/>
    <x v="10"/>
  </r>
  <r>
    <d v="2021-03-11T00:00:00"/>
    <n v="3"/>
    <n v="41.87"/>
    <n v="47.08"/>
    <n v="45.52"/>
    <x v="901"/>
    <s v="05/03/2021"/>
    <x v="8"/>
    <n v="3"/>
    <n v="11"/>
    <s v="03-11"/>
    <n v="1"/>
    <n v="0"/>
    <x v="0"/>
    <x v="10"/>
  </r>
  <r>
    <d v="2021-03-12T00:00:00"/>
    <n v="8"/>
    <n v="51.88"/>
    <n v="53.18"/>
    <n v="47.33"/>
    <x v="902"/>
    <s v="12/03/2021"/>
    <x v="8"/>
    <n v="3"/>
    <n v="12"/>
    <s v="03-12"/>
    <n v="1"/>
    <n v="1"/>
    <x v="0"/>
    <x v="10"/>
  </r>
  <r>
    <d v="2021-03-13T00:00:00"/>
    <n v="8"/>
    <n v="47.08"/>
    <n v="47.66"/>
    <n v="38.6"/>
    <x v="903"/>
    <s v="12/03/2021"/>
    <x v="8"/>
    <n v="3"/>
    <n v="13"/>
    <s v="03-13"/>
    <n v="1"/>
    <n v="1"/>
    <x v="0"/>
    <x v="10"/>
  </r>
  <r>
    <d v="2021-03-14T00:00:00"/>
    <n v="19"/>
    <n v="52.65"/>
    <n v="55.26"/>
    <n v="51.82"/>
    <x v="904"/>
    <s v="12/03/2021"/>
    <x v="8"/>
    <n v="3"/>
    <n v="14"/>
    <s v="03-14"/>
    <n v="1"/>
    <n v="1"/>
    <x v="0"/>
    <x v="10"/>
  </r>
  <r>
    <d v="2021-03-15T00:00:00"/>
    <n v="9"/>
    <n v="61.04"/>
    <n v="61.11"/>
    <n v="42.75"/>
    <x v="171"/>
    <s v="12/03/2021"/>
    <x v="8"/>
    <n v="3"/>
    <n v="15"/>
    <s v="03-15"/>
    <n v="1"/>
    <n v="1"/>
    <x v="0"/>
    <x v="11"/>
  </r>
  <r>
    <d v="2021-03-16T00:00:00"/>
    <n v="13"/>
    <n v="48.51"/>
    <n v="52.57"/>
    <n v="50.21"/>
    <x v="905"/>
    <s v="12/03/2021"/>
    <x v="8"/>
    <n v="3"/>
    <n v="16"/>
    <s v="03-16"/>
    <n v="1"/>
    <n v="0"/>
    <x v="0"/>
    <x v="11"/>
  </r>
  <r>
    <d v="2021-03-17T00:00:00"/>
    <n v="13"/>
    <n v="50.22"/>
    <n v="52.56"/>
    <n v="48.77"/>
    <x v="906"/>
    <s v="12/03/2021"/>
    <x v="8"/>
    <n v="3"/>
    <n v="17"/>
    <s v="03-17"/>
    <n v="1"/>
    <n v="1"/>
    <x v="0"/>
    <x v="11"/>
  </r>
  <r>
    <d v="2021-03-18T00:00:00"/>
    <n v="18"/>
    <n v="50.46"/>
    <n v="51.34"/>
    <n v="44"/>
    <x v="907"/>
    <s v="12/03/2021"/>
    <x v="8"/>
    <n v="3"/>
    <n v="18"/>
    <s v="03-18"/>
    <n v="1"/>
    <n v="1"/>
    <x v="0"/>
    <x v="11"/>
  </r>
  <r>
    <d v="2021-03-19T00:00:00"/>
    <n v="15"/>
    <n v="52.01"/>
    <n v="53.16"/>
    <n v="46.84"/>
    <x v="908"/>
    <s v="19/03/2021"/>
    <x v="8"/>
    <n v="3"/>
    <n v="19"/>
    <s v="03-19"/>
    <n v="1"/>
    <n v="1"/>
    <x v="0"/>
    <x v="11"/>
  </r>
  <r>
    <d v="2021-03-20T00:00:00"/>
    <n v="9"/>
    <n v="47.21"/>
    <n v="47.91"/>
    <n v="39.64"/>
    <x v="909"/>
    <s v="19/03/2021"/>
    <x v="8"/>
    <n v="3"/>
    <n v="20"/>
    <s v="03-20"/>
    <n v="1"/>
    <n v="1"/>
    <x v="0"/>
    <x v="11"/>
  </r>
  <r>
    <d v="2021-03-21T00:00:00"/>
    <n v="11"/>
    <n v="49.69"/>
    <n v="50.81"/>
    <n v="44.35"/>
    <x v="910"/>
    <s v="19/03/2021"/>
    <x v="8"/>
    <n v="3"/>
    <n v="21"/>
    <s v="03-21"/>
    <n v="1"/>
    <n v="1"/>
    <x v="0"/>
    <x v="11"/>
  </r>
  <r>
    <d v="2021-03-22T00:00:00"/>
    <n v="17"/>
    <n v="49.84"/>
    <n v="49.92"/>
    <n v="32.47"/>
    <x v="911"/>
    <s v="19/03/2021"/>
    <x v="8"/>
    <n v="3"/>
    <n v="22"/>
    <s v="03-22"/>
    <n v="1"/>
    <n v="1"/>
    <x v="0"/>
    <x v="12"/>
  </r>
  <r>
    <d v="2021-03-23T00:00:00"/>
    <n v="11"/>
    <n v="49.37"/>
    <n v="50.23"/>
    <n v="38.619999999999997"/>
    <x v="912"/>
    <s v="19/03/2021"/>
    <x v="8"/>
    <n v="3"/>
    <n v="23"/>
    <s v="03-23"/>
    <n v="1"/>
    <n v="1"/>
    <x v="0"/>
    <x v="12"/>
  </r>
  <r>
    <d v="2021-03-24T00:00:00"/>
    <n v="12"/>
    <n v="49.28"/>
    <n v="50.11"/>
    <n v="42.52"/>
    <x v="913"/>
    <s v="19/03/2021"/>
    <x v="8"/>
    <n v="3"/>
    <n v="24"/>
    <s v="03-24"/>
    <n v="1"/>
    <n v="1"/>
    <x v="0"/>
    <x v="12"/>
  </r>
  <r>
    <d v="2021-03-25T00:00:00"/>
    <n v="9"/>
    <n v="50.46"/>
    <n v="51.79"/>
    <n v="45.01"/>
    <x v="914"/>
    <s v="19/03/2021"/>
    <x v="8"/>
    <n v="3"/>
    <n v="25"/>
    <s v="03-25"/>
    <n v="1"/>
    <n v="1"/>
    <x v="0"/>
    <x v="12"/>
  </r>
  <r>
    <d v="2021-03-26T00:00:00"/>
    <n v="22"/>
    <n v="54.4"/>
    <n v="54.5"/>
    <n v="38.28"/>
    <x v="915"/>
    <s v="26/03/2021"/>
    <x v="8"/>
    <n v="3"/>
    <n v="26"/>
    <s v="03-26"/>
    <n v="1"/>
    <n v="1"/>
    <x v="0"/>
    <x v="12"/>
  </r>
  <r>
    <d v="2021-03-27T00:00:00"/>
    <n v="10"/>
    <n v="47.23"/>
    <n v="48.44"/>
    <n v="42.28"/>
    <x v="916"/>
    <s v="26/03/2021"/>
    <x v="8"/>
    <n v="3"/>
    <n v="27"/>
    <s v="03-27"/>
    <n v="1"/>
    <n v="1"/>
    <x v="0"/>
    <x v="12"/>
  </r>
  <r>
    <d v="2021-03-28T00:00:00"/>
    <n v="16"/>
    <n v="49.77"/>
    <n v="51.88"/>
    <n v="47.73"/>
    <x v="917"/>
    <s v="26/03/2021"/>
    <x v="8"/>
    <n v="3"/>
    <n v="28"/>
    <s v="03-28"/>
    <n v="1"/>
    <n v="1"/>
    <x v="0"/>
    <x v="12"/>
  </r>
  <r>
    <d v="2021-03-29T00:00:00"/>
    <n v="11"/>
    <n v="48.53"/>
    <n v="50.68"/>
    <n v="46.6"/>
    <x v="918"/>
    <s v="26/03/2021"/>
    <x v="8"/>
    <n v="3"/>
    <n v="29"/>
    <s v="03-29"/>
    <n v="1"/>
    <n v="1"/>
    <x v="0"/>
    <x v="13"/>
  </r>
  <r>
    <d v="2021-03-30T00:00:00"/>
    <n v="9"/>
    <n v="42.61"/>
    <n v="44.97"/>
    <n v="34.369999999999997"/>
    <x v="919"/>
    <s v="26/03/2021"/>
    <x v="8"/>
    <n v="3"/>
    <n v="30"/>
    <s v="03-30"/>
    <n v="1"/>
    <n v="1"/>
    <x v="0"/>
    <x v="13"/>
  </r>
  <r>
    <d v="2021-03-31T00:00:00"/>
    <n v="11"/>
    <n v="50.95"/>
    <n v="51.66"/>
    <n v="42.39"/>
    <x v="920"/>
    <s v="26/03/2021"/>
    <x v="8"/>
    <n v="3"/>
    <n v="31"/>
    <s v="03-31"/>
    <n v="1"/>
    <n v="1"/>
    <x v="0"/>
    <x v="13"/>
  </r>
  <r>
    <d v="2021-04-01T00:00:00"/>
    <n v="21"/>
    <n v="52.17"/>
    <n v="52.87"/>
    <n v="44.58"/>
    <x v="921"/>
    <s v="26/03/2021"/>
    <x v="8"/>
    <n v="4"/>
    <n v="1"/>
    <s v="04-01"/>
    <n v="1"/>
    <n v="1"/>
    <x v="0"/>
    <x v="13"/>
  </r>
  <r>
    <d v="2021-04-02T00:00:00"/>
    <n v="23"/>
    <n v="54.37"/>
    <n v="54.46"/>
    <n v="37.630000000000003"/>
    <x v="922"/>
    <s v="02/04/2021"/>
    <x v="8"/>
    <n v="4"/>
    <n v="2"/>
    <s v="04-02"/>
    <n v="1"/>
    <n v="1"/>
    <x v="0"/>
    <x v="13"/>
  </r>
  <r>
    <d v="2021-04-03T00:00:00"/>
    <n v="10"/>
    <n v="48.38"/>
    <n v="48.65"/>
    <n v="36.42"/>
    <x v="923"/>
    <s v="02/04/2021"/>
    <x v="8"/>
    <n v="4"/>
    <n v="3"/>
    <s v="04-03"/>
    <n v="1"/>
    <n v="1"/>
    <x v="0"/>
    <x v="13"/>
  </r>
  <r>
    <d v="2021-04-04T00:00:00"/>
    <n v="19"/>
    <n v="52.18"/>
    <n v="52.3"/>
    <n v="36.81"/>
    <x v="924"/>
    <s v="02/04/2021"/>
    <x v="8"/>
    <n v="4"/>
    <n v="4"/>
    <s v="04-04"/>
    <n v="1"/>
    <n v="1"/>
    <x v="0"/>
    <x v="13"/>
  </r>
  <r>
    <d v="2021-04-05T00:00:00"/>
    <n v="12"/>
    <n v="48.86"/>
    <n v="49.11"/>
    <n v="36.56"/>
    <x v="925"/>
    <s v="02/04/2021"/>
    <x v="8"/>
    <n v="4"/>
    <n v="5"/>
    <s v="04-05"/>
    <n v="1"/>
    <n v="1"/>
    <x v="0"/>
    <x v="14"/>
  </r>
  <r>
    <d v="2021-04-06T00:00:00"/>
    <n v="23"/>
    <n v="52.66"/>
    <n v="54.02"/>
    <n v="48.34"/>
    <x v="926"/>
    <s v="02/04/2021"/>
    <x v="8"/>
    <n v="4"/>
    <n v="6"/>
    <s v="04-06"/>
    <n v="1"/>
    <n v="1"/>
    <x v="0"/>
    <x v="14"/>
  </r>
  <r>
    <d v="2021-04-07T00:00:00"/>
    <n v="12"/>
    <n v="51.95"/>
    <n v="52.81"/>
    <n v="45.37"/>
    <x v="927"/>
    <s v="02/04/2021"/>
    <x v="8"/>
    <n v="4"/>
    <n v="7"/>
    <s v="04-07"/>
    <n v="1"/>
    <n v="1"/>
    <x v="0"/>
    <x v="14"/>
  </r>
  <r>
    <d v="2021-04-08T00:00:00"/>
    <n v="10"/>
    <n v="46.96"/>
    <n v="46.96"/>
    <n v="0"/>
    <x v="928"/>
    <s v="02/04/2021"/>
    <x v="8"/>
    <n v="4"/>
    <n v="8"/>
    <s v="04-08"/>
    <n v="1"/>
    <n v="1"/>
    <x v="0"/>
    <x v="14"/>
  </r>
  <r>
    <d v="2021-04-09T00:00:00"/>
    <n v="24"/>
    <n v="54.15"/>
    <n v="54.26"/>
    <n v="38.44"/>
    <x v="929"/>
    <s v="09/04/2021"/>
    <x v="8"/>
    <n v="4"/>
    <n v="9"/>
    <s v="04-09"/>
    <n v="1"/>
    <n v="1"/>
    <x v="0"/>
    <x v="14"/>
  </r>
  <r>
    <d v="2021-04-10T00:00:00"/>
    <n v="10"/>
    <n v="47.86"/>
    <n v="48.16"/>
    <n v="36.29"/>
    <x v="930"/>
    <s v="09/04/2021"/>
    <x v="8"/>
    <n v="4"/>
    <n v="10"/>
    <s v="04-10"/>
    <n v="1"/>
    <n v="1"/>
    <x v="0"/>
    <x v="14"/>
  </r>
  <r>
    <d v="2021-04-11T00:00:00"/>
    <n v="19"/>
    <n v="53.32"/>
    <n v="53.43"/>
    <n v="37.229999999999997"/>
    <x v="931"/>
    <s v="09/04/2021"/>
    <x v="8"/>
    <n v="4"/>
    <n v="11"/>
    <s v="04-11"/>
    <n v="1"/>
    <n v="1"/>
    <x v="0"/>
    <x v="14"/>
  </r>
  <r>
    <d v="2021-04-12T00:00:00"/>
    <n v="18"/>
    <n v="53.89"/>
    <n v="54.54"/>
    <n v="45.96"/>
    <x v="932"/>
    <s v="09/04/2021"/>
    <x v="8"/>
    <n v="4"/>
    <n v="12"/>
    <s v="04-12"/>
    <n v="1"/>
    <n v="1"/>
    <x v="0"/>
    <x v="15"/>
  </r>
  <r>
    <d v="2021-04-13T00:00:00"/>
    <n v="21"/>
    <n v="61.09"/>
    <n v="61.32"/>
    <n v="47.44"/>
    <x v="204"/>
    <s v="09/04/2021"/>
    <x v="8"/>
    <n v="4"/>
    <n v="13"/>
    <s v="04-13"/>
    <n v="1"/>
    <n v="1"/>
    <x v="0"/>
    <x v="15"/>
  </r>
  <r>
    <d v="2021-04-14T00:00:00"/>
    <n v="22"/>
    <n v="52.77"/>
    <n v="53.2"/>
    <n v="42.96"/>
    <x v="933"/>
    <s v="09/04/2021"/>
    <x v="8"/>
    <n v="4"/>
    <n v="14"/>
    <s v="04-14"/>
    <n v="1"/>
    <n v="1"/>
    <x v="0"/>
    <x v="15"/>
  </r>
  <r>
    <d v="2021-04-15T00:00:00"/>
    <n v="15"/>
    <n v="52.07"/>
    <n v="52.79"/>
    <n v="44.62"/>
    <x v="934"/>
    <s v="09/04/2021"/>
    <x v="8"/>
    <n v="4"/>
    <n v="15"/>
    <s v="04-15"/>
    <n v="1"/>
    <n v="1"/>
    <x v="0"/>
    <x v="15"/>
  </r>
  <r>
    <d v="2021-04-16T00:00:00"/>
    <n v="22"/>
    <n v="53.34"/>
    <n v="54.69"/>
    <n v="48.95"/>
    <x v="852"/>
    <s v="16/04/2021"/>
    <x v="8"/>
    <n v="4"/>
    <n v="16"/>
    <s v="04-16"/>
    <n v="1"/>
    <n v="1"/>
    <x v="0"/>
    <x v="15"/>
  </r>
  <r>
    <d v="2021-04-17T00:00:00"/>
    <n v="10"/>
    <n v="49.14"/>
    <n v="51.84"/>
    <n v="48.5"/>
    <x v="832"/>
    <s v="16/04/2021"/>
    <x v="8"/>
    <n v="4"/>
    <n v="17"/>
    <s v="04-17"/>
    <n v="1"/>
    <n v="1"/>
    <x v="0"/>
    <x v="15"/>
  </r>
  <r>
    <d v="2021-04-18T00:00:00"/>
    <n v="28"/>
    <n v="53.66"/>
    <n v="53.68"/>
    <n v="31.24"/>
    <x v="935"/>
    <s v="16/04/2021"/>
    <x v="8"/>
    <n v="4"/>
    <n v="18"/>
    <s v="04-18"/>
    <n v="1"/>
    <n v="1"/>
    <x v="0"/>
    <x v="15"/>
  </r>
  <r>
    <d v="2021-04-19T00:00:00"/>
    <n v="22"/>
    <n v="54.64"/>
    <n v="55.26"/>
    <n v="46.48"/>
    <x v="904"/>
    <s v="16/04/2021"/>
    <x v="8"/>
    <n v="4"/>
    <n v="19"/>
    <s v="04-19"/>
    <n v="1"/>
    <n v="1"/>
    <x v="0"/>
    <x v="16"/>
  </r>
  <r>
    <d v="2021-04-20T00:00:00"/>
    <n v="8"/>
    <n v="49.28"/>
    <n v="50.89"/>
    <n v="45.79"/>
    <x v="936"/>
    <s v="16/04/2021"/>
    <x v="8"/>
    <n v="4"/>
    <n v="20"/>
    <s v="04-20"/>
    <n v="1"/>
    <n v="1"/>
    <x v="0"/>
    <x v="16"/>
  </r>
  <r>
    <d v="2021-04-21T00:00:00"/>
    <n v="7"/>
    <n v="49.81"/>
    <n v="51.56"/>
    <n v="45.88"/>
    <x v="937"/>
    <s v="16/04/2021"/>
    <x v="8"/>
    <n v="4"/>
    <n v="21"/>
    <s v="04-21"/>
    <n v="1"/>
    <n v="1"/>
    <x v="0"/>
    <x v="16"/>
  </r>
  <r>
    <d v="2021-04-22T00:00:00"/>
    <n v="1"/>
    <n v="42.43"/>
    <n v="46.43"/>
    <n v="44.23"/>
    <x v="938"/>
    <s v="16/04/2021"/>
    <x v="8"/>
    <n v="4"/>
    <n v="22"/>
    <s v="04-22"/>
    <n v="1"/>
    <n v="0"/>
    <x v="0"/>
    <x v="16"/>
  </r>
  <r>
    <d v="2021-04-23T00:00:00"/>
    <n v="11"/>
    <n v="52.16"/>
    <n v="52.62"/>
    <n v="42.69"/>
    <x v="939"/>
    <s v="23/04/2021"/>
    <x v="8"/>
    <n v="4"/>
    <n v="23"/>
    <s v="04-23"/>
    <n v="1"/>
    <n v="1"/>
    <x v="0"/>
    <x v="16"/>
  </r>
  <r>
    <d v="2021-04-24T00:00:00"/>
    <n v="5"/>
    <n v="49.18"/>
    <n v="49.82"/>
    <n v="37.590000000000003"/>
    <x v="940"/>
    <s v="23/04/2021"/>
    <x v="8"/>
    <n v="4"/>
    <n v="24"/>
    <s v="04-24"/>
    <n v="1"/>
    <n v="1"/>
    <x v="0"/>
    <x v="16"/>
  </r>
  <r>
    <d v="2021-04-25T00:00:00"/>
    <n v="5"/>
    <n v="47.64"/>
    <n v="47.76"/>
    <n v="32.270000000000003"/>
    <x v="941"/>
    <s v="23/04/2021"/>
    <x v="8"/>
    <n v="4"/>
    <n v="25"/>
    <s v="04-25"/>
    <n v="1"/>
    <n v="1"/>
    <x v="0"/>
    <x v="16"/>
  </r>
  <r>
    <d v="2021-04-26T00:00:00"/>
    <n v="5"/>
    <n v="50.06"/>
    <n v="51.44"/>
    <n v="45.8"/>
    <x v="942"/>
    <s v="23/04/2021"/>
    <x v="8"/>
    <n v="4"/>
    <n v="26"/>
    <s v="04-26"/>
    <n v="1"/>
    <n v="1"/>
    <x v="0"/>
    <x v="17"/>
  </r>
  <r>
    <d v="2021-04-27T00:00:00"/>
    <n v="8"/>
    <n v="45.8"/>
    <n v="47.81"/>
    <n v="43.5"/>
    <x v="943"/>
    <s v="23/04/2021"/>
    <x v="8"/>
    <n v="4"/>
    <n v="27"/>
    <s v="04-27"/>
    <n v="1"/>
    <n v="1"/>
    <x v="0"/>
    <x v="17"/>
  </r>
  <r>
    <d v="2021-04-28T00:00:00"/>
    <n v="13"/>
    <n v="52.4"/>
    <n v="52.79"/>
    <n v="42.1"/>
    <x v="934"/>
    <s v="23/04/2021"/>
    <x v="8"/>
    <n v="4"/>
    <n v="28"/>
    <s v="04-28"/>
    <n v="1"/>
    <n v="1"/>
    <x v="0"/>
    <x v="17"/>
  </r>
  <r>
    <d v="2021-04-29T00:00:00"/>
    <n v="14"/>
    <n v="53.48"/>
    <n v="54.32"/>
    <n v="45.39"/>
    <x v="944"/>
    <s v="23/04/2021"/>
    <x v="8"/>
    <n v="4"/>
    <n v="29"/>
    <s v="04-29"/>
    <n v="1"/>
    <n v="1"/>
    <x v="0"/>
    <x v="17"/>
  </r>
  <r>
    <d v="2021-04-30T00:00:00"/>
    <n v="9"/>
    <n v="52.04"/>
    <n v="52.59"/>
    <n v="43.33"/>
    <x v="945"/>
    <s v="30/04/2021"/>
    <x v="8"/>
    <n v="4"/>
    <n v="30"/>
    <s v="04-30"/>
    <n v="1"/>
    <n v="1"/>
    <x v="0"/>
    <x v="17"/>
  </r>
  <r>
    <d v="2021-05-01T00:00:00"/>
    <n v="11"/>
    <n v="52.06"/>
    <n v="52.19"/>
    <n v="36.630000000000003"/>
    <x v="946"/>
    <s v="30/04/2021"/>
    <x v="8"/>
    <n v="5"/>
    <n v="1"/>
    <s v="05-01"/>
    <n v="1"/>
    <n v="1"/>
    <x v="1"/>
    <x v="17"/>
  </r>
  <r>
    <d v="2021-05-02T00:00:00"/>
    <n v="20"/>
    <n v="53.84"/>
    <n v="54.57"/>
    <n v="46.48"/>
    <x v="947"/>
    <s v="30/04/2021"/>
    <x v="8"/>
    <n v="5"/>
    <n v="2"/>
    <s v="05-02"/>
    <n v="1"/>
    <n v="1"/>
    <x v="1"/>
    <x v="17"/>
  </r>
  <r>
    <d v="2021-05-03T00:00:00"/>
    <n v="15"/>
    <n v="50.92"/>
    <n v="51.23"/>
    <n v="39.68"/>
    <x v="948"/>
    <s v="30/04/2021"/>
    <x v="8"/>
    <n v="5"/>
    <n v="3"/>
    <s v="05-03"/>
    <n v="1"/>
    <n v="1"/>
    <x v="1"/>
    <x v="18"/>
  </r>
  <r>
    <d v="2021-05-04T00:00:00"/>
    <n v="11"/>
    <n v="50.64"/>
    <n v="52.49"/>
    <n v="47.89"/>
    <x v="949"/>
    <s v="30/04/2021"/>
    <x v="8"/>
    <n v="5"/>
    <n v="4"/>
    <s v="05-04"/>
    <n v="1"/>
    <n v="1"/>
    <x v="1"/>
    <x v="18"/>
  </r>
  <r>
    <d v="2021-05-05T00:00:00"/>
    <n v="17"/>
    <n v="51.8"/>
    <n v="52.14"/>
    <n v="40.96"/>
    <x v="950"/>
    <s v="30/04/2021"/>
    <x v="8"/>
    <n v="5"/>
    <n v="5"/>
    <s v="05-05"/>
    <n v="1"/>
    <n v="1"/>
    <x v="1"/>
    <x v="18"/>
  </r>
  <r>
    <d v="2021-05-06T00:00:00"/>
    <n v="14"/>
    <n v="50"/>
    <n v="50.35"/>
    <n v="39.22"/>
    <x v="951"/>
    <s v="30/04/2021"/>
    <x v="8"/>
    <n v="5"/>
    <n v="6"/>
    <s v="05-06"/>
    <n v="1"/>
    <n v="1"/>
    <x v="1"/>
    <x v="18"/>
  </r>
  <r>
    <d v="2021-05-07T00:00:00"/>
    <n v="24"/>
    <n v="55.91"/>
    <n v="56.01"/>
    <n v="39.549999999999997"/>
    <x v="952"/>
    <s v="07/05/2021"/>
    <x v="8"/>
    <n v="5"/>
    <n v="7"/>
    <s v="05-07"/>
    <n v="1"/>
    <n v="1"/>
    <x v="1"/>
    <x v="18"/>
  </r>
  <r>
    <d v="2021-05-08T00:00:00"/>
    <n v="14"/>
    <n v="51.67"/>
    <n v="52.05"/>
    <n v="41.35"/>
    <x v="953"/>
    <s v="07/05/2021"/>
    <x v="8"/>
    <n v="5"/>
    <n v="8"/>
    <s v="05-08"/>
    <n v="1"/>
    <n v="1"/>
    <x v="1"/>
    <x v="18"/>
  </r>
  <r>
    <d v="2021-05-09T00:00:00"/>
    <n v="12"/>
    <n v="50.7"/>
    <n v="50.88"/>
    <n v="36.93"/>
    <x v="954"/>
    <s v="07/05/2021"/>
    <x v="8"/>
    <n v="5"/>
    <n v="9"/>
    <s v="05-09"/>
    <n v="1"/>
    <n v="1"/>
    <x v="1"/>
    <x v="18"/>
  </r>
  <r>
    <d v="2021-05-10T00:00:00"/>
    <n v="17"/>
    <n v="55.25"/>
    <n v="55.52"/>
    <n v="43.28"/>
    <x v="955"/>
    <s v="07/05/2021"/>
    <x v="8"/>
    <n v="5"/>
    <n v="10"/>
    <s v="05-10"/>
    <n v="1"/>
    <n v="1"/>
    <x v="1"/>
    <x v="19"/>
  </r>
  <r>
    <d v="2021-05-11T00:00:00"/>
    <n v="13"/>
    <n v="50.47"/>
    <n v="55.89"/>
    <n v="47.75"/>
    <x v="956"/>
    <s v="07/05/2021"/>
    <x v="8"/>
    <n v="5"/>
    <n v="11"/>
    <s v="05-11"/>
    <n v="1"/>
    <n v="1"/>
    <x v="1"/>
    <x v="19"/>
  </r>
  <r>
    <d v="2021-05-12T00:00:00"/>
    <n v="15"/>
    <n v="53.16"/>
    <n v="54.42"/>
    <n v="47.67"/>
    <x v="957"/>
    <s v="07/05/2021"/>
    <x v="8"/>
    <n v="5"/>
    <n v="12"/>
    <s v="05-12"/>
    <n v="1"/>
    <n v="1"/>
    <x v="1"/>
    <x v="19"/>
  </r>
  <r>
    <d v="2021-05-13T00:00:00"/>
    <n v="8"/>
    <n v="48.69"/>
    <n v="50.9"/>
    <n v="46.24"/>
    <x v="958"/>
    <s v="07/05/2021"/>
    <x v="8"/>
    <n v="5"/>
    <n v="13"/>
    <s v="05-13"/>
    <n v="1"/>
    <n v="1"/>
    <x v="1"/>
    <x v="19"/>
  </r>
  <r>
    <d v="2021-05-14T00:00:00"/>
    <n v="24"/>
    <n v="55.98"/>
    <n v="56.18"/>
    <n v="42.78"/>
    <x v="959"/>
    <s v="14/05/2021"/>
    <x v="8"/>
    <n v="5"/>
    <n v="14"/>
    <s v="05-14"/>
    <n v="1"/>
    <n v="1"/>
    <x v="1"/>
    <x v="19"/>
  </r>
  <r>
    <d v="2021-05-15T00:00:00"/>
    <n v="4"/>
    <n v="45.45"/>
    <n v="51.7"/>
    <n v="49.29"/>
    <x v="960"/>
    <s v="14/05/2021"/>
    <x v="8"/>
    <n v="5"/>
    <n v="15"/>
    <s v="05-15"/>
    <n v="1"/>
    <n v="0"/>
    <x v="1"/>
    <x v="19"/>
  </r>
  <r>
    <d v="2021-05-16T00:00:00"/>
    <n v="18"/>
    <n v="53.96"/>
    <n v="54.2"/>
    <n v="41.48"/>
    <x v="961"/>
    <s v="14/05/2021"/>
    <x v="8"/>
    <n v="5"/>
    <n v="16"/>
    <s v="05-16"/>
    <n v="1"/>
    <n v="1"/>
    <x v="1"/>
    <x v="19"/>
  </r>
  <r>
    <d v="2021-05-17T00:00:00"/>
    <n v="25"/>
    <n v="54.55"/>
    <n v="56.01"/>
    <n v="45.42"/>
    <x v="952"/>
    <s v="14/05/2021"/>
    <x v="8"/>
    <n v="5"/>
    <n v="17"/>
    <s v="05-17"/>
    <n v="1"/>
    <n v="1"/>
    <x v="1"/>
    <x v="20"/>
  </r>
  <r>
    <d v="2021-05-18T00:00:00"/>
    <n v="12"/>
    <n v="55.9"/>
    <n v="56.25"/>
    <n v="45.14"/>
    <x v="841"/>
    <s v="14/05/2021"/>
    <x v="8"/>
    <n v="5"/>
    <n v="18"/>
    <s v="05-18"/>
    <n v="1"/>
    <n v="1"/>
    <x v="1"/>
    <x v="20"/>
  </r>
  <r>
    <d v="2021-05-19T00:00:00"/>
    <n v="23"/>
    <n v="54.16"/>
    <n v="55.73"/>
    <n v="50.57"/>
    <x v="962"/>
    <s v="14/05/2021"/>
    <x v="8"/>
    <n v="5"/>
    <n v="19"/>
    <s v="05-19"/>
    <n v="1"/>
    <n v="1"/>
    <x v="1"/>
    <x v="20"/>
  </r>
  <r>
    <d v="2021-05-20T00:00:00"/>
    <n v="22"/>
    <n v="54.63"/>
    <n v="55.05"/>
    <n v="44.69"/>
    <x v="963"/>
    <s v="14/05/2021"/>
    <x v="8"/>
    <n v="5"/>
    <n v="20"/>
    <s v="05-20"/>
    <n v="1"/>
    <n v="1"/>
    <x v="1"/>
    <x v="20"/>
  </r>
  <r>
    <d v="2021-05-21T00:00:00"/>
    <n v="23"/>
    <n v="54.36"/>
    <n v="55"/>
    <n v="45.07"/>
    <x v="803"/>
    <s v="21/05/2021"/>
    <x v="8"/>
    <n v="5"/>
    <n v="21"/>
    <s v="05-21"/>
    <n v="1"/>
    <n v="1"/>
    <x v="1"/>
    <x v="20"/>
  </r>
  <r>
    <d v="2021-05-22T00:00:00"/>
    <n v="7"/>
    <n v="48.5"/>
    <n v="49.8"/>
    <n v="42.63"/>
    <x v="964"/>
    <s v="21/05/2021"/>
    <x v="8"/>
    <n v="5"/>
    <n v="22"/>
    <s v="05-22"/>
    <n v="1"/>
    <n v="1"/>
    <x v="1"/>
    <x v="20"/>
  </r>
  <r>
    <d v="2021-05-23T00:00:00"/>
    <n v="18"/>
    <n v="54.66"/>
    <n v="54.95"/>
    <n v="40.08"/>
    <x v="965"/>
    <s v="21/05/2021"/>
    <x v="8"/>
    <n v="5"/>
    <n v="23"/>
    <s v="05-23"/>
    <n v="1"/>
    <n v="1"/>
    <x v="1"/>
    <x v="20"/>
  </r>
  <r>
    <d v="2021-05-24T00:00:00"/>
    <n v="22"/>
    <n v="54.72"/>
    <n v="55.46"/>
    <n v="47.4"/>
    <x v="966"/>
    <s v="21/05/2021"/>
    <x v="8"/>
    <n v="5"/>
    <n v="24"/>
    <s v="05-24"/>
    <n v="1"/>
    <n v="1"/>
    <x v="1"/>
    <x v="21"/>
  </r>
  <r>
    <d v="2021-05-25T00:00:00"/>
    <n v="15"/>
    <n v="52.58"/>
    <n v="52.88"/>
    <n v="41.11"/>
    <x v="967"/>
    <s v="21/05/2021"/>
    <x v="8"/>
    <n v="5"/>
    <n v="25"/>
    <s v="05-25"/>
    <n v="1"/>
    <n v="1"/>
    <x v="1"/>
    <x v="21"/>
  </r>
  <r>
    <d v="2021-05-26T00:00:00"/>
    <n v="25"/>
    <n v="54.55"/>
    <n v="54.92"/>
    <n v="43.93"/>
    <x v="968"/>
    <s v="21/05/2021"/>
    <x v="8"/>
    <n v="5"/>
    <n v="26"/>
    <s v="05-26"/>
    <n v="1"/>
    <n v="1"/>
    <x v="1"/>
    <x v="21"/>
  </r>
  <r>
    <d v="2021-05-27T00:00:00"/>
    <n v="16"/>
    <n v="51.43"/>
    <n v="51.52"/>
    <n v="35.08"/>
    <x v="891"/>
    <s v="21/05/2021"/>
    <x v="8"/>
    <n v="5"/>
    <n v="27"/>
    <s v="05-27"/>
    <n v="1"/>
    <n v="1"/>
    <x v="1"/>
    <x v="21"/>
  </r>
  <r>
    <d v="2021-05-28T00:00:00"/>
    <n v="0"/>
    <n v="0"/>
    <n v="0"/>
    <n v="0"/>
    <x v="89"/>
    <s v="28/05/2021"/>
    <x v="8"/>
    <n v="5"/>
    <n v="28"/>
    <s v="05-28"/>
    <n v="0"/>
    <n v="0"/>
    <x v="1"/>
    <x v="21"/>
  </r>
  <r>
    <d v="2021-05-29T00:00:00"/>
    <n v="0"/>
    <n v="0"/>
    <n v="0"/>
    <n v="0"/>
    <x v="89"/>
    <s v="28/05/2021"/>
    <x v="8"/>
    <n v="5"/>
    <n v="29"/>
    <s v="05-29"/>
    <n v="0"/>
    <n v="0"/>
    <x v="1"/>
    <x v="21"/>
  </r>
  <r>
    <d v="2021-05-30T00:00:00"/>
    <n v="0"/>
    <n v="0"/>
    <n v="0"/>
    <n v="0"/>
    <x v="89"/>
    <s v="28/05/2021"/>
    <x v="8"/>
    <n v="5"/>
    <n v="30"/>
    <s v="05-30"/>
    <n v="0"/>
    <n v="0"/>
    <x v="1"/>
    <x v="21"/>
  </r>
  <r>
    <d v="2021-05-31T00:00:00"/>
    <n v="0"/>
    <n v="0"/>
    <n v="0"/>
    <n v="0"/>
    <x v="89"/>
    <s v="28/05/2021"/>
    <x v="8"/>
    <n v="5"/>
    <n v="31"/>
    <s v="05-31"/>
    <n v="0"/>
    <n v="0"/>
    <x v="1"/>
    <x v="22"/>
  </r>
  <r>
    <d v="2021-06-01T00:00:00"/>
    <m/>
    <m/>
    <m/>
    <m/>
    <x v="89"/>
    <s v="28/05/2021"/>
    <x v="8"/>
    <n v="6"/>
    <n v="1"/>
    <s v="06-01"/>
    <s v="Null"/>
    <s v="Null"/>
    <x v="1"/>
    <x v="22"/>
  </r>
  <r>
    <d v="2021-06-02T00:00:00"/>
    <m/>
    <m/>
    <m/>
    <m/>
    <x v="89"/>
    <s v="28/05/2021"/>
    <x v="8"/>
    <n v="6"/>
    <n v="2"/>
    <s v="06-02"/>
    <s v="Null"/>
    <s v="Null"/>
    <x v="1"/>
    <x v="22"/>
  </r>
  <r>
    <d v="2021-06-03T00:00:00"/>
    <n v="19"/>
    <n v="52.01"/>
    <n v="52.01"/>
    <n v="0"/>
    <x v="969"/>
    <s v="28/05/2021"/>
    <x v="8"/>
    <n v="6"/>
    <n v="3"/>
    <s v="06-03"/>
    <n v="1"/>
    <n v="1"/>
    <x v="1"/>
    <x v="22"/>
  </r>
  <r>
    <d v="2021-06-04T00:00:00"/>
    <n v="56"/>
    <n v="58.94"/>
    <n v="58.96"/>
    <n v="35.979999999999997"/>
    <x v="443"/>
    <s v="04/06/2021"/>
    <x v="8"/>
    <n v="6"/>
    <n v="4"/>
    <s v="06-04"/>
    <n v="1"/>
    <n v="1"/>
    <x v="1"/>
    <x v="22"/>
  </r>
  <r>
    <d v="2021-06-05T00:00:00"/>
    <n v="23"/>
    <n v="56.53"/>
    <n v="56.58"/>
    <n v="37.049999999999997"/>
    <x v="970"/>
    <s v="04/06/2021"/>
    <x v="8"/>
    <n v="6"/>
    <n v="5"/>
    <s v="06-05"/>
    <n v="1"/>
    <n v="1"/>
    <x v="1"/>
    <x v="22"/>
  </r>
  <r>
    <d v="2021-06-06T00:00:00"/>
    <n v="42"/>
    <n v="57.55"/>
    <n v="57.75"/>
    <n v="44.22"/>
    <x v="971"/>
    <s v="04/06/2021"/>
    <x v="8"/>
    <n v="6"/>
    <n v="6"/>
    <s v="06-06"/>
    <n v="1"/>
    <n v="1"/>
    <x v="1"/>
    <x v="22"/>
  </r>
  <r>
    <d v="2021-06-07T00:00:00"/>
    <n v="64"/>
    <n v="61.34"/>
    <n v="61.52"/>
    <n v="45.33"/>
    <x v="315"/>
    <s v="04/06/2021"/>
    <x v="8"/>
    <n v="6"/>
    <n v="7"/>
    <s v="06-07"/>
    <n v="0"/>
    <n v="1"/>
    <x v="1"/>
    <x v="23"/>
  </r>
  <r>
    <d v="2021-06-08T00:00:00"/>
    <n v="31"/>
    <n v="57.21"/>
    <n v="57.95"/>
    <n v="49.91"/>
    <x v="972"/>
    <s v="04/06/2021"/>
    <x v="8"/>
    <n v="6"/>
    <n v="8"/>
    <s v="06-08"/>
    <n v="1"/>
    <n v="1"/>
    <x v="1"/>
    <x v="23"/>
  </r>
  <r>
    <d v="2021-06-09T00:00:00"/>
    <n v="34"/>
    <n v="56.9"/>
    <n v="57.4"/>
    <n v="47.72"/>
    <x v="256"/>
    <s v="04/06/2021"/>
    <x v="8"/>
    <n v="6"/>
    <n v="9"/>
    <s v="06-09"/>
    <n v="1"/>
    <n v="1"/>
    <x v="1"/>
    <x v="23"/>
  </r>
  <r>
    <d v="2021-06-10T00:00:00"/>
    <n v="29"/>
    <n v="56.1"/>
    <n v="56.28"/>
    <n v="42.34"/>
    <x v="973"/>
    <s v="04/06/2021"/>
    <x v="8"/>
    <n v="6"/>
    <n v="10"/>
    <s v="06-10"/>
    <n v="1"/>
    <n v="1"/>
    <x v="1"/>
    <x v="23"/>
  </r>
  <r>
    <d v="2021-06-11T00:00:00"/>
    <n v="45"/>
    <n v="57.41"/>
    <n v="58.03"/>
    <n v="49.25"/>
    <x v="974"/>
    <s v="11/06/2021"/>
    <x v="8"/>
    <n v="6"/>
    <n v="11"/>
    <s v="06-11"/>
    <n v="1"/>
    <n v="1"/>
    <x v="1"/>
    <x v="23"/>
  </r>
  <r>
    <d v="2021-06-12T00:00:00"/>
    <n v="36"/>
    <n v="56.46"/>
    <n v="56.51"/>
    <n v="37.119999999999997"/>
    <x v="975"/>
    <s v="11/06/2021"/>
    <x v="8"/>
    <n v="6"/>
    <n v="12"/>
    <s v="06-12"/>
    <n v="1"/>
    <n v="1"/>
    <x v="1"/>
    <x v="23"/>
  </r>
  <r>
    <d v="2021-06-13T00:00:00"/>
    <n v="53"/>
    <n v="59.22"/>
    <n v="59.24"/>
    <n v="35.43"/>
    <x v="78"/>
    <s v="11/06/2021"/>
    <x v="8"/>
    <n v="6"/>
    <n v="13"/>
    <s v="06-13"/>
    <n v="1"/>
    <n v="1"/>
    <x v="1"/>
    <x v="23"/>
  </r>
  <r>
    <d v="2021-06-14T00:00:00"/>
    <n v="59"/>
    <n v="58.12"/>
    <n v="58.31"/>
    <n v="44.74"/>
    <x v="246"/>
    <s v="11/06/2021"/>
    <x v="8"/>
    <n v="6"/>
    <n v="14"/>
    <s v="06-14"/>
    <n v="0"/>
    <n v="1"/>
    <x v="1"/>
    <x v="24"/>
  </r>
  <r>
    <d v="2021-06-15T00:00:00"/>
    <n v="33"/>
    <n v="55.99"/>
    <n v="56.53"/>
    <n v="47.26"/>
    <x v="800"/>
    <s v="11/06/2021"/>
    <x v="8"/>
    <n v="6"/>
    <n v="15"/>
    <s v="06-15"/>
    <n v="1"/>
    <n v="1"/>
    <x v="1"/>
    <x v="24"/>
  </r>
  <r>
    <d v="2021-06-16T00:00:00"/>
    <n v="47"/>
    <n v="57.72"/>
    <n v="57.85"/>
    <n v="42.71"/>
    <x v="976"/>
    <s v="11/06/2021"/>
    <x v="8"/>
    <n v="6"/>
    <n v="16"/>
    <s v="06-16"/>
    <n v="1"/>
    <n v="1"/>
    <x v="1"/>
    <x v="24"/>
  </r>
  <r>
    <d v="2021-06-17T00:00:00"/>
    <n v="30"/>
    <n v="54.79"/>
    <n v="55.94"/>
    <n v="48.79"/>
    <x v="796"/>
    <s v="11/06/2021"/>
    <x v="8"/>
    <n v="6"/>
    <n v="17"/>
    <s v="06-17"/>
    <n v="1"/>
    <n v="1"/>
    <x v="1"/>
    <x v="24"/>
  </r>
  <r>
    <d v="2021-06-18T00:00:00"/>
    <n v="45"/>
    <n v="57.94"/>
    <n v="58.32"/>
    <n v="43.82"/>
    <x v="977"/>
    <s v="18/06/2021"/>
    <x v="8"/>
    <n v="6"/>
    <n v="18"/>
    <s v="06-18"/>
    <n v="1"/>
    <n v="1"/>
    <x v="1"/>
    <x v="24"/>
  </r>
  <r>
    <d v="2021-06-19T00:00:00"/>
    <n v="23"/>
    <n v="54.97"/>
    <n v="55"/>
    <n v="33.25"/>
    <x v="803"/>
    <s v="18/06/2021"/>
    <x v="8"/>
    <n v="6"/>
    <n v="19"/>
    <s v="06-19"/>
    <n v="1"/>
    <n v="1"/>
    <x v="1"/>
    <x v="24"/>
  </r>
  <r>
    <d v="2021-06-20T00:00:00"/>
    <n v="49"/>
    <n v="58.02"/>
    <n v="58.03"/>
    <n v="29.34"/>
    <x v="974"/>
    <s v="18/06/2021"/>
    <x v="8"/>
    <n v="6"/>
    <n v="20"/>
    <s v="06-20"/>
    <n v="1"/>
    <n v="1"/>
    <x v="1"/>
    <x v="24"/>
  </r>
  <r>
    <d v="2021-06-21T00:00:00"/>
    <n v="57"/>
    <n v="59.19"/>
    <n v="59.46"/>
    <n v="41.69"/>
    <x v="28"/>
    <s v="18/06/2021"/>
    <x v="8"/>
    <n v="6"/>
    <n v="21"/>
    <s v="06-21"/>
    <n v="1"/>
    <n v="1"/>
    <x v="1"/>
    <x v="25"/>
  </r>
  <r>
    <d v="2021-06-22T00:00:00"/>
    <n v="42"/>
    <n v="57.03"/>
    <n v="57.15"/>
    <n v="41.66"/>
    <x v="743"/>
    <s v="18/06/2021"/>
    <x v="8"/>
    <n v="6"/>
    <n v="22"/>
    <s v="06-22"/>
    <n v="1"/>
    <n v="1"/>
    <x v="1"/>
    <x v="25"/>
  </r>
  <r>
    <d v="2021-06-23T00:00:00"/>
    <n v="44"/>
    <n v="58.87"/>
    <n v="58.87"/>
    <n v="0"/>
    <x v="191"/>
    <s v="18/06/2021"/>
    <x v="8"/>
    <n v="6"/>
    <n v="23"/>
    <s v="06-23"/>
    <n v="1"/>
    <n v="1"/>
    <x v="1"/>
    <x v="25"/>
  </r>
  <r>
    <d v="2021-06-24T00:00:00"/>
    <n v="37"/>
    <n v="58.4"/>
    <n v="58.55"/>
    <n v="43.89"/>
    <x v="978"/>
    <s v="18/06/2021"/>
    <x v="8"/>
    <n v="6"/>
    <n v="24"/>
    <s v="06-24"/>
    <n v="1"/>
    <n v="1"/>
    <x v="1"/>
    <x v="25"/>
  </r>
  <r>
    <d v="2021-06-25T00:00:00"/>
    <n v="59"/>
    <n v="59.67"/>
    <n v="60.65"/>
    <n v="53.25"/>
    <x v="285"/>
    <s v="25/06/2021"/>
    <x v="8"/>
    <n v="6"/>
    <n v="25"/>
    <s v="06-25"/>
    <n v="1"/>
    <n v="1"/>
    <x v="1"/>
    <x v="25"/>
  </r>
  <r>
    <d v="2021-06-26T00:00:00"/>
    <n v="50"/>
    <n v="59.06"/>
    <n v="59.29"/>
    <n v="40.51"/>
    <x v="979"/>
    <s v="25/06/2021"/>
    <x v="8"/>
    <n v="6"/>
    <n v="26"/>
    <s v="06-26"/>
    <n v="1"/>
    <n v="1"/>
    <x v="1"/>
    <x v="25"/>
  </r>
  <r>
    <d v="2021-06-27T00:00:00"/>
    <n v="53"/>
    <n v="58.21"/>
    <n v="58.21"/>
    <n v="0"/>
    <x v="980"/>
    <s v="25/06/2021"/>
    <x v="8"/>
    <n v="6"/>
    <n v="27"/>
    <s v="06-27"/>
    <n v="1"/>
    <n v="1"/>
    <x v="1"/>
    <x v="25"/>
  </r>
  <r>
    <d v="2021-06-28T00:00:00"/>
    <n v="69"/>
    <n v="58.9"/>
    <n v="59"/>
    <n v="39.58"/>
    <x v="423"/>
    <s v="25/06/2021"/>
    <x v="8"/>
    <n v="6"/>
    <n v="28"/>
    <s v="06-28"/>
    <n v="0"/>
    <n v="1"/>
    <x v="1"/>
    <x v="26"/>
  </r>
  <r>
    <d v="2021-06-29T00:00:00"/>
    <n v="50"/>
    <n v="58.36"/>
    <n v="58.64"/>
    <n v="45.39"/>
    <x v="981"/>
    <s v="25/06/2021"/>
    <x v="8"/>
    <n v="6"/>
    <n v="29"/>
    <s v="06-29"/>
    <n v="1"/>
    <n v="1"/>
    <x v="1"/>
    <x v="26"/>
  </r>
  <r>
    <d v="2021-06-30T00:00:00"/>
    <n v="57"/>
    <n v="58.42"/>
    <n v="58.64"/>
    <n v="45.67"/>
    <x v="981"/>
    <s v="25/06/2021"/>
    <x v="8"/>
    <n v="6"/>
    <n v="30"/>
    <s v="06-30"/>
    <n v="1"/>
    <n v="1"/>
    <x v="1"/>
    <x v="26"/>
  </r>
  <r>
    <d v="2021-07-01T00:00:00"/>
    <n v="48"/>
    <n v="59.25"/>
    <n v="59.95"/>
    <n v="51.68"/>
    <x v="286"/>
    <s v="25/06/2021"/>
    <x v="8"/>
    <n v="7"/>
    <n v="1"/>
    <s v="07-01"/>
    <n v="1"/>
    <n v="1"/>
    <x v="1"/>
    <x v="26"/>
  </r>
  <r>
    <d v="2021-07-02T00:00:00"/>
    <n v="80"/>
    <n v="60.71"/>
    <n v="61.07"/>
    <n v="50.13"/>
    <x v="313"/>
    <s v="02/07/2021"/>
    <x v="8"/>
    <n v="7"/>
    <n v="2"/>
    <s v="07-02"/>
    <n v="0"/>
    <n v="1"/>
    <x v="1"/>
    <x v="26"/>
  </r>
  <r>
    <d v="2021-07-03T00:00:00"/>
    <n v="45"/>
    <n v="57.87"/>
    <n v="58.35"/>
    <n v="45"/>
    <x v="982"/>
    <s v="02/07/2021"/>
    <x v="8"/>
    <n v="7"/>
    <n v="3"/>
    <s v="07-03"/>
    <n v="1"/>
    <n v="1"/>
    <x v="1"/>
    <x v="26"/>
  </r>
  <r>
    <d v="2021-07-04T00:00:00"/>
    <n v="76"/>
    <n v="62.93"/>
    <n v="62.98"/>
    <n v="41.03"/>
    <x v="299"/>
    <s v="02/07/2021"/>
    <x v="8"/>
    <n v="7"/>
    <n v="4"/>
    <s v="07-04"/>
    <n v="0"/>
    <n v="1"/>
    <x v="1"/>
    <x v="26"/>
  </r>
  <r>
    <d v="2021-07-05T00:00:00"/>
    <n v="77"/>
    <n v="60.95"/>
    <n v="61.56"/>
    <n v="52.68"/>
    <x v="144"/>
    <s v="02/07/2021"/>
    <x v="8"/>
    <n v="7"/>
    <n v="5"/>
    <s v="07-05"/>
    <n v="0"/>
    <n v="1"/>
    <x v="1"/>
    <x v="27"/>
  </r>
  <r>
    <d v="2021-07-06T00:00:00"/>
    <n v="40"/>
    <n v="59.3"/>
    <n v="61.33"/>
    <n v="54.84"/>
    <x v="80"/>
    <s v="02/07/2021"/>
    <x v="8"/>
    <n v="7"/>
    <n v="6"/>
    <s v="07-06"/>
    <n v="1"/>
    <n v="1"/>
    <x v="1"/>
    <x v="27"/>
  </r>
  <r>
    <d v="2021-07-07T00:00:00"/>
    <n v="71"/>
    <n v="59.54"/>
    <n v="64.86"/>
    <n v="56.27"/>
    <x v="175"/>
    <s v="02/07/2021"/>
    <x v="8"/>
    <n v="7"/>
    <n v="7"/>
    <s v="07-07"/>
    <n v="0"/>
    <n v="1"/>
    <x v="1"/>
    <x v="27"/>
  </r>
  <r>
    <d v="2021-07-08T00:00:00"/>
    <n v="60"/>
    <n v="59.04"/>
    <n v="60.99"/>
    <n v="56.51"/>
    <x v="591"/>
    <s v="02/07/2021"/>
    <x v="8"/>
    <n v="7"/>
    <n v="8"/>
    <s v="07-08"/>
    <n v="0"/>
    <n v="1"/>
    <x v="1"/>
    <x v="27"/>
  </r>
  <r>
    <d v="2021-07-09T00:00:00"/>
    <n v="78"/>
    <n v="60.56"/>
    <n v="61.54"/>
    <n v="54.48"/>
    <x v="142"/>
    <s v="09/07/2021"/>
    <x v="8"/>
    <n v="7"/>
    <n v="9"/>
    <s v="07-09"/>
    <n v="0"/>
    <n v="1"/>
    <x v="1"/>
    <x v="27"/>
  </r>
  <r>
    <d v="2021-07-10T00:00:00"/>
    <n v="54"/>
    <n v="59.84"/>
    <n v="61.07"/>
    <n v="54.86"/>
    <x v="313"/>
    <s v="09/07/2021"/>
    <x v="8"/>
    <n v="7"/>
    <n v="10"/>
    <s v="07-10"/>
    <n v="1"/>
    <n v="1"/>
    <x v="1"/>
    <x v="27"/>
  </r>
  <r>
    <d v="2021-07-11T00:00:00"/>
    <n v="78"/>
    <n v="60.81"/>
    <n v="63.72"/>
    <n v="56.87"/>
    <x v="634"/>
    <s v="09/07/2021"/>
    <x v="8"/>
    <n v="7"/>
    <n v="11"/>
    <s v="07-11"/>
    <n v="0"/>
    <n v="1"/>
    <x v="1"/>
    <x v="27"/>
  </r>
  <r>
    <d v="2021-07-12T00:00:00"/>
    <n v="76"/>
    <n v="60.78"/>
    <n v="63.73"/>
    <n v="55.57"/>
    <x v="682"/>
    <s v="09/07/2021"/>
    <x v="8"/>
    <n v="7"/>
    <n v="12"/>
    <s v="07-12"/>
    <n v="0"/>
    <n v="1"/>
    <x v="1"/>
    <x v="28"/>
  </r>
  <r>
    <d v="2021-07-13T00:00:00"/>
    <n v="64"/>
    <n v="60.01"/>
    <n v="60.9"/>
    <n v="53.56"/>
    <x v="116"/>
    <s v="09/07/2021"/>
    <x v="8"/>
    <n v="7"/>
    <n v="13"/>
    <s v="07-13"/>
    <n v="0"/>
    <n v="1"/>
    <x v="1"/>
    <x v="28"/>
  </r>
  <r>
    <d v="2021-07-14T00:00:00"/>
    <n v="68"/>
    <n v="59.97"/>
    <n v="61.53"/>
    <n v="56.33"/>
    <x v="200"/>
    <s v="09/07/2021"/>
    <x v="8"/>
    <n v="7"/>
    <n v="14"/>
    <s v="07-14"/>
    <n v="0"/>
    <n v="1"/>
    <x v="1"/>
    <x v="28"/>
  </r>
  <r>
    <d v="2021-07-15T00:00:00"/>
    <n v="49"/>
    <n v="59.02"/>
    <n v="59.09"/>
    <n v="41.2"/>
    <x v="537"/>
    <s v="09/07/2021"/>
    <x v="8"/>
    <n v="7"/>
    <n v="15"/>
    <s v="07-15"/>
    <n v="1"/>
    <n v="1"/>
    <x v="1"/>
    <x v="28"/>
  </r>
  <r>
    <d v="2021-07-16T00:00:00"/>
    <n v="97"/>
    <n v="62.65"/>
    <n v="63.17"/>
    <n v="53.74"/>
    <x v="284"/>
    <s v="16/07/2021"/>
    <x v="8"/>
    <n v="7"/>
    <n v="16"/>
    <s v="07-16"/>
    <n v="0"/>
    <n v="1"/>
    <x v="1"/>
    <x v="28"/>
  </r>
  <r>
    <d v="2021-07-17T00:00:00"/>
    <n v="63"/>
    <n v="60.85"/>
    <n v="60.98"/>
    <n v="45.69"/>
    <x v="14"/>
    <s v="16/07/2021"/>
    <x v="8"/>
    <n v="7"/>
    <n v="17"/>
    <s v="07-17"/>
    <n v="0"/>
    <n v="1"/>
    <x v="1"/>
    <x v="28"/>
  </r>
  <r>
    <d v="2021-07-18T00:00:00"/>
    <n v="80"/>
    <n v="60.44"/>
    <n v="60.66"/>
    <n v="47.58"/>
    <x v="121"/>
    <s v="16/07/2021"/>
    <x v="8"/>
    <n v="7"/>
    <n v="18"/>
    <s v="07-18"/>
    <n v="0"/>
    <n v="1"/>
    <x v="1"/>
    <x v="28"/>
  </r>
  <r>
    <d v="2021-07-19T00:00:00"/>
    <n v="72"/>
    <n v="60.25"/>
    <n v="60.26"/>
    <n v="34.909999999999997"/>
    <x v="76"/>
    <s v="16/07/2021"/>
    <x v="8"/>
    <n v="7"/>
    <n v="19"/>
    <s v="07-19"/>
    <n v="0"/>
    <n v="1"/>
    <x v="1"/>
    <x v="29"/>
  </r>
  <r>
    <d v="2021-07-20T00:00:00"/>
    <n v="50"/>
    <n v="58.32"/>
    <n v="58.34"/>
    <n v="35.72"/>
    <x v="983"/>
    <s v="16/07/2021"/>
    <x v="8"/>
    <n v="7"/>
    <n v="20"/>
    <s v="07-20"/>
    <n v="1"/>
    <n v="1"/>
    <x v="1"/>
    <x v="29"/>
  </r>
  <r>
    <d v="2021-07-21T00:00:00"/>
    <n v="70"/>
    <n v="59.39"/>
    <n v="59.44"/>
    <n v="40.47"/>
    <x v="434"/>
    <s v="16/07/2021"/>
    <x v="8"/>
    <n v="7"/>
    <n v="21"/>
    <s v="07-21"/>
    <n v="0"/>
    <n v="1"/>
    <x v="1"/>
    <x v="29"/>
  </r>
  <r>
    <d v="2021-07-22T00:00:00"/>
    <n v="67"/>
    <n v="58.47"/>
    <n v="58.49"/>
    <n v="33.1"/>
    <x v="984"/>
    <s v="16/07/2021"/>
    <x v="8"/>
    <n v="7"/>
    <n v="22"/>
    <s v="07-22"/>
    <n v="0"/>
    <n v="1"/>
    <x v="1"/>
    <x v="29"/>
  </r>
  <r>
    <d v="2021-07-23T00:00:00"/>
    <n v="84"/>
    <n v="60.79"/>
    <n v="61.01"/>
    <n v="47.96"/>
    <x v="103"/>
    <s v="23/07/2021"/>
    <x v="8"/>
    <n v="7"/>
    <n v="23"/>
    <s v="07-23"/>
    <n v="0"/>
    <n v="1"/>
    <x v="1"/>
    <x v="29"/>
  </r>
  <r>
    <d v="2021-07-24T00:00:00"/>
    <n v="62"/>
    <n v="59.95"/>
    <n v="59.95"/>
    <n v="0"/>
    <x v="286"/>
    <s v="23/07/2021"/>
    <x v="8"/>
    <n v="7"/>
    <n v="24"/>
    <s v="07-24"/>
    <n v="0"/>
    <n v="1"/>
    <x v="1"/>
    <x v="29"/>
  </r>
  <r>
    <d v="2021-07-25T00:00:00"/>
    <n v="81"/>
    <n v="60.72"/>
    <n v="60.72"/>
    <n v="0"/>
    <x v="297"/>
    <s v="23/07/2021"/>
    <x v="8"/>
    <n v="7"/>
    <n v="25"/>
    <s v="07-25"/>
    <n v="0"/>
    <n v="1"/>
    <x v="1"/>
    <x v="29"/>
  </r>
  <r>
    <d v="2021-07-26T00:00:00"/>
    <n v="42"/>
    <n v="57.67"/>
    <n v="58.75"/>
    <n v="47.04"/>
    <x v="460"/>
    <s v="23/07/2021"/>
    <x v="8"/>
    <n v="7"/>
    <n v="26"/>
    <s v="07-26"/>
    <n v="1"/>
    <n v="1"/>
    <x v="1"/>
    <x v="30"/>
  </r>
  <r>
    <d v="2021-07-27T00:00:00"/>
    <n v="75"/>
    <n v="61.1"/>
    <n v="61.12"/>
    <n v="38.97"/>
    <x v="102"/>
    <s v="23/07/2021"/>
    <x v="8"/>
    <n v="7"/>
    <n v="27"/>
    <s v="07-27"/>
    <n v="0"/>
    <n v="1"/>
    <x v="1"/>
    <x v="30"/>
  </r>
  <r>
    <d v="2021-07-28T00:00:00"/>
    <n v="79"/>
    <n v="60.86"/>
    <n v="60.87"/>
    <n v="30.34"/>
    <x v="484"/>
    <s v="23/07/2021"/>
    <x v="8"/>
    <n v="7"/>
    <n v="28"/>
    <s v="07-28"/>
    <n v="0"/>
    <n v="1"/>
    <x v="1"/>
    <x v="30"/>
  </r>
  <r>
    <d v="2021-07-29T00:00:00"/>
    <n v="59"/>
    <n v="59.53"/>
    <n v="59.54"/>
    <n v="30.24"/>
    <x v="592"/>
    <s v="23/07/2021"/>
    <x v="8"/>
    <n v="7"/>
    <n v="29"/>
    <s v="07-29"/>
    <n v="1"/>
    <n v="1"/>
    <x v="1"/>
    <x v="30"/>
  </r>
  <r>
    <d v="2021-07-30T00:00:00"/>
    <n v="87"/>
    <n v="61.41"/>
    <n v="61.42"/>
    <n v="35.619999999999997"/>
    <x v="17"/>
    <s v="30/07/2021"/>
    <x v="8"/>
    <n v="7"/>
    <n v="30"/>
    <s v="07-30"/>
    <n v="0"/>
    <n v="1"/>
    <x v="1"/>
    <x v="30"/>
  </r>
  <r>
    <d v="2021-07-31T00:00:00"/>
    <n v="61"/>
    <n v="60.33"/>
    <n v="60.41"/>
    <n v="42.95"/>
    <x v="164"/>
    <s v="30/07/2021"/>
    <x v="8"/>
    <n v="7"/>
    <n v="31"/>
    <s v="07-31"/>
    <n v="0"/>
    <n v="1"/>
    <x v="1"/>
    <x v="30"/>
  </r>
  <r>
    <d v="2021-08-01T00:00:00"/>
    <n v="93"/>
    <n v="61.39"/>
    <n v="61.6"/>
    <n v="48.38"/>
    <x v="263"/>
    <s v="30/07/2021"/>
    <x v="8"/>
    <n v="8"/>
    <n v="1"/>
    <s v="08-01"/>
    <n v="0"/>
    <n v="1"/>
    <x v="1"/>
    <x v="30"/>
  </r>
  <r>
    <d v="2021-08-02T00:00:00"/>
    <n v="84"/>
    <n v="60.51"/>
    <n v="60.56"/>
    <n v="41.29"/>
    <x v="279"/>
    <s v="30/07/2021"/>
    <x v="8"/>
    <n v="8"/>
    <n v="2"/>
    <s v="08-02"/>
    <n v="0"/>
    <n v="1"/>
    <x v="1"/>
    <x v="31"/>
  </r>
  <r>
    <d v="2021-08-03T00:00:00"/>
    <n v="57"/>
    <n v="59.93"/>
    <n v="60.01"/>
    <n v="42.84"/>
    <x v="210"/>
    <s v="30/07/2021"/>
    <x v="8"/>
    <n v="8"/>
    <n v="3"/>
    <s v="08-03"/>
    <n v="1"/>
    <n v="1"/>
    <x v="1"/>
    <x v="31"/>
  </r>
  <r>
    <d v="2021-08-04T00:00:00"/>
    <n v="76"/>
    <n v="60.96"/>
    <n v="61.01"/>
    <n v="40.99"/>
    <x v="103"/>
    <s v="30/07/2021"/>
    <x v="8"/>
    <n v="8"/>
    <n v="4"/>
    <s v="08-04"/>
    <n v="0"/>
    <n v="1"/>
    <x v="1"/>
    <x v="31"/>
  </r>
  <r>
    <d v="2021-08-05T00:00:00"/>
    <n v="71"/>
    <n v="61.64"/>
    <n v="61.73"/>
    <n v="45"/>
    <x v="473"/>
    <s v="30/07/2021"/>
    <x v="8"/>
    <n v="8"/>
    <n v="5"/>
    <s v="08-05"/>
    <n v="0"/>
    <n v="1"/>
    <x v="1"/>
    <x v="31"/>
  </r>
  <r>
    <d v="2021-08-06T00:00:00"/>
    <n v="84"/>
    <n v="61.72"/>
    <n v="61.74"/>
    <n v="36.78"/>
    <x v="87"/>
    <s v="06/08/2021"/>
    <x v="8"/>
    <n v="8"/>
    <n v="6"/>
    <s v="08-06"/>
    <n v="0"/>
    <n v="1"/>
    <x v="1"/>
    <x v="31"/>
  </r>
  <r>
    <d v="2021-08-07T00:00:00"/>
    <n v="68"/>
    <n v="60.41"/>
    <n v="60.42"/>
    <n v="27.64"/>
    <x v="138"/>
    <s v="06/08/2021"/>
    <x v="8"/>
    <n v="8"/>
    <n v="7"/>
    <s v="08-07"/>
    <n v="0"/>
    <n v="1"/>
    <x v="1"/>
    <x v="31"/>
  </r>
  <r>
    <d v="2021-08-08T00:00:00"/>
    <n v="86"/>
    <n v="61.04"/>
    <n v="61.07"/>
    <n v="40.26"/>
    <x v="313"/>
    <s v="06/08/2021"/>
    <x v="8"/>
    <n v="8"/>
    <n v="8"/>
    <s v="08-08"/>
    <n v="0"/>
    <n v="1"/>
    <x v="1"/>
    <x v="31"/>
  </r>
  <r>
    <d v="2021-08-09T00:00:00"/>
    <n v="75"/>
    <n v="60.4"/>
    <n v="60.45"/>
    <n v="40.94"/>
    <x v="96"/>
    <s v="06/08/2021"/>
    <x v="8"/>
    <n v="8"/>
    <n v="9"/>
    <s v="08-09"/>
    <n v="0"/>
    <n v="1"/>
    <x v="1"/>
    <x v="32"/>
  </r>
  <r>
    <d v="2021-08-10T00:00:00"/>
    <n v="61"/>
    <n v="59.57"/>
    <n v="59.57"/>
    <n v="0"/>
    <x v="258"/>
    <s v="06/08/2021"/>
    <x v="8"/>
    <n v="8"/>
    <n v="10"/>
    <s v="08-10"/>
    <n v="0"/>
    <n v="1"/>
    <x v="1"/>
    <x v="32"/>
  </r>
  <r>
    <d v="2021-08-11T00:00:00"/>
    <n v="72"/>
    <n v="60.81"/>
    <n v="60.82"/>
    <n v="35.36"/>
    <x v="2"/>
    <s v="06/08/2021"/>
    <x v="8"/>
    <n v="8"/>
    <n v="11"/>
    <s v="08-11"/>
    <n v="0"/>
    <n v="1"/>
    <x v="1"/>
    <x v="32"/>
  </r>
  <r>
    <d v="2021-08-12T00:00:00"/>
    <n v="58"/>
    <n v="58.83"/>
    <n v="58.83"/>
    <n v="0"/>
    <x v="875"/>
    <s v="06/08/2021"/>
    <x v="8"/>
    <n v="8"/>
    <n v="12"/>
    <s v="08-12"/>
    <n v="1"/>
    <n v="1"/>
    <x v="1"/>
    <x v="32"/>
  </r>
  <r>
    <d v="2021-08-13T00:00:00"/>
    <n v="78"/>
    <n v="60.4"/>
    <n v="60.41"/>
    <n v="35.56"/>
    <x v="164"/>
    <s v="13/08/2021"/>
    <x v="8"/>
    <n v="8"/>
    <n v="13"/>
    <s v="08-13"/>
    <n v="0"/>
    <n v="1"/>
    <x v="1"/>
    <x v="32"/>
  </r>
  <r>
    <d v="2021-08-14T00:00:00"/>
    <n v="64"/>
    <n v="59.54"/>
    <n v="59.64"/>
    <n v="43.49"/>
    <x v="35"/>
    <s v="13/08/2021"/>
    <x v="8"/>
    <n v="8"/>
    <n v="14"/>
    <s v="08-14"/>
    <n v="0"/>
    <n v="1"/>
    <x v="1"/>
    <x v="32"/>
  </r>
  <r>
    <d v="2021-08-15T00:00:00"/>
    <n v="74"/>
    <n v="60.73"/>
    <n v="60.78"/>
    <n v="41.04"/>
    <x v="167"/>
    <s v="13/08/2021"/>
    <x v="8"/>
    <n v="8"/>
    <n v="15"/>
    <s v="08-15"/>
    <n v="0"/>
    <n v="1"/>
    <x v="1"/>
    <x v="32"/>
  </r>
  <r>
    <d v="2021-08-16T00:00:00"/>
    <n v="76"/>
    <n v="61.91"/>
    <n v="61.93"/>
    <n v="36.840000000000003"/>
    <x v="183"/>
    <s v="13/08/2021"/>
    <x v="8"/>
    <n v="8"/>
    <n v="16"/>
    <s v="08-16"/>
    <n v="0"/>
    <n v="1"/>
    <x v="1"/>
    <x v="33"/>
  </r>
  <r>
    <d v="2021-08-17T00:00:00"/>
    <n v="67"/>
    <n v="63.52"/>
    <n v="63.52"/>
    <n v="0"/>
    <x v="333"/>
    <s v="13/08/2021"/>
    <x v="8"/>
    <n v="8"/>
    <n v="17"/>
    <s v="08-17"/>
    <n v="0"/>
    <n v="1"/>
    <x v="1"/>
    <x v="33"/>
  </r>
  <r>
    <d v="2021-08-18T00:00:00"/>
    <n v="75"/>
    <n v="60.4"/>
    <n v="60.4"/>
    <n v="0"/>
    <x v="203"/>
    <s v="13/08/2021"/>
    <x v="8"/>
    <n v="8"/>
    <n v="18"/>
    <s v="08-18"/>
    <n v="0"/>
    <n v="1"/>
    <x v="1"/>
    <x v="33"/>
  </r>
  <r>
    <d v="2021-08-19T00:00:00"/>
    <n v="57"/>
    <n v="58.75"/>
    <n v="58.76"/>
    <n v="33.22"/>
    <x v="48"/>
    <s v="13/08/2021"/>
    <x v="8"/>
    <n v="8"/>
    <n v="19"/>
    <s v="08-19"/>
    <n v="1"/>
    <n v="1"/>
    <x v="1"/>
    <x v="33"/>
  </r>
  <r>
    <d v="2021-08-20T00:00:00"/>
    <n v="82"/>
    <n v="59.98"/>
    <n v="60"/>
    <n v="35.79"/>
    <x v="410"/>
    <s v="20/08/2021"/>
    <x v="8"/>
    <n v="8"/>
    <n v="20"/>
    <s v="08-20"/>
    <n v="0"/>
    <n v="1"/>
    <x v="1"/>
    <x v="33"/>
  </r>
  <r>
    <d v="2021-08-21T00:00:00"/>
    <n v="64"/>
    <n v="59.37"/>
    <n v="59.38"/>
    <n v="34.47"/>
    <x v="524"/>
    <s v="20/08/2021"/>
    <x v="8"/>
    <n v="8"/>
    <n v="21"/>
    <s v="08-21"/>
    <n v="0"/>
    <n v="1"/>
    <x v="1"/>
    <x v="33"/>
  </r>
  <r>
    <d v="2021-08-22T00:00:00"/>
    <n v="82"/>
    <n v="61.08"/>
    <n v="61.09"/>
    <n v="32.1"/>
    <x v="421"/>
    <s v="20/08/2021"/>
    <x v="8"/>
    <n v="8"/>
    <n v="22"/>
    <s v="08-22"/>
    <n v="0"/>
    <n v="1"/>
    <x v="1"/>
    <x v="33"/>
  </r>
  <r>
    <d v="2021-08-23T00:00:00"/>
    <n v="73"/>
    <n v="60.25"/>
    <n v="60.28"/>
    <n v="38.08"/>
    <x v="215"/>
    <s v="20/08/2021"/>
    <x v="8"/>
    <n v="8"/>
    <n v="23"/>
    <s v="08-23"/>
    <n v="0"/>
    <n v="1"/>
    <x v="1"/>
    <x v="34"/>
  </r>
  <r>
    <d v="2021-08-24T00:00:00"/>
    <n v="65"/>
    <n v="59.22"/>
    <n v="59.37"/>
    <n v="44.79"/>
    <x v="459"/>
    <s v="20/08/2021"/>
    <x v="8"/>
    <n v="8"/>
    <n v="24"/>
    <s v="08-24"/>
    <n v="0"/>
    <n v="1"/>
    <x v="1"/>
    <x v="34"/>
  </r>
  <r>
    <d v="2021-08-25T00:00:00"/>
    <n v="77"/>
    <n v="59.73"/>
    <n v="59.73"/>
    <n v="0"/>
    <x v="268"/>
    <s v="20/08/2021"/>
    <x v="8"/>
    <n v="8"/>
    <n v="25"/>
    <s v="08-25"/>
    <n v="0"/>
    <n v="1"/>
    <x v="1"/>
    <x v="34"/>
  </r>
  <r>
    <d v="2021-08-26T00:00:00"/>
    <n v="55"/>
    <n v="58.84"/>
    <n v="58.86"/>
    <n v="33.93"/>
    <x v="985"/>
    <s v="20/08/2021"/>
    <x v="8"/>
    <n v="8"/>
    <n v="26"/>
    <s v="08-26"/>
    <n v="1"/>
    <n v="1"/>
    <x v="1"/>
    <x v="34"/>
  </r>
  <r>
    <d v="2021-08-27T00:00:00"/>
    <n v="93"/>
    <n v="60.31"/>
    <n v="60.32"/>
    <n v="35.119999999999997"/>
    <x v="55"/>
    <s v="27/08/2021"/>
    <x v="8"/>
    <n v="8"/>
    <n v="27"/>
    <s v="08-27"/>
    <n v="0"/>
    <n v="1"/>
    <x v="1"/>
    <x v="34"/>
  </r>
  <r>
    <d v="2021-08-28T00:00:00"/>
    <n v="69"/>
    <n v="60.3"/>
    <n v="60.3"/>
    <n v="0"/>
    <x v="224"/>
    <s v="27/08/2021"/>
    <x v="8"/>
    <n v="8"/>
    <n v="28"/>
    <s v="08-28"/>
    <n v="0"/>
    <n v="1"/>
    <x v="1"/>
    <x v="34"/>
  </r>
  <r>
    <d v="2021-08-29T00:00:00"/>
    <n v="78"/>
    <n v="60"/>
    <n v="60.09"/>
    <n v="42.93"/>
    <x v="19"/>
    <s v="27/08/2021"/>
    <x v="8"/>
    <n v="8"/>
    <n v="29"/>
    <s v="08-29"/>
    <n v="0"/>
    <n v="1"/>
    <x v="1"/>
    <x v="34"/>
  </r>
  <r>
    <d v="2021-08-30T00:00:00"/>
    <n v="71"/>
    <n v="61.15"/>
    <n v="61.16"/>
    <n v="32.299999999999997"/>
    <x v="530"/>
    <s v="27/08/2021"/>
    <x v="8"/>
    <n v="8"/>
    <n v="30"/>
    <s v="08-30"/>
    <n v="0"/>
    <n v="1"/>
    <x v="1"/>
    <x v="35"/>
  </r>
  <r>
    <d v="2021-08-31T00:00:00"/>
    <n v="61"/>
    <n v="58.79"/>
    <n v="58.81"/>
    <n v="35.76"/>
    <x v="986"/>
    <s v="27/08/2021"/>
    <x v="8"/>
    <n v="8"/>
    <n v="31"/>
    <s v="08-31"/>
    <n v="0"/>
    <n v="1"/>
    <x v="1"/>
    <x v="35"/>
  </r>
  <r>
    <d v="2021-09-01T00:00:00"/>
    <m/>
    <m/>
    <m/>
    <m/>
    <x v="89"/>
    <s v="27/08/2021"/>
    <x v="8"/>
    <n v="9"/>
    <n v="1"/>
    <s v="09-01"/>
    <s v="Null"/>
    <s v="Null"/>
    <x v="2"/>
    <x v="35"/>
  </r>
  <r>
    <d v="2021-09-02T00:00:00"/>
    <n v="66"/>
    <n v="58.24"/>
    <n v="58.26"/>
    <n v="33.369999999999997"/>
    <x v="435"/>
    <s v="27/08/2021"/>
    <x v="8"/>
    <n v="9"/>
    <n v="2"/>
    <s v="09-02"/>
    <n v="0"/>
    <n v="1"/>
    <x v="2"/>
    <x v="35"/>
  </r>
  <r>
    <d v="2021-09-03T00:00:00"/>
    <n v="76"/>
    <n v="60.17"/>
    <n v="60.18"/>
    <n v="32.270000000000003"/>
    <x v="260"/>
    <s v="03/09/2021"/>
    <x v="8"/>
    <n v="9"/>
    <n v="3"/>
    <s v="09-03"/>
    <n v="0"/>
    <n v="1"/>
    <x v="2"/>
    <x v="35"/>
  </r>
  <r>
    <d v="2021-09-04T00:00:00"/>
    <n v="58"/>
    <n v="58.61"/>
    <n v="58.61"/>
    <n v="0"/>
    <x v="987"/>
    <s v="03/09/2021"/>
    <x v="8"/>
    <n v="9"/>
    <n v="4"/>
    <s v="09-04"/>
    <n v="1"/>
    <n v="1"/>
    <x v="2"/>
    <x v="35"/>
  </r>
  <r>
    <d v="2021-09-05T00:00:00"/>
    <n v="84"/>
    <n v="60.76"/>
    <n v="60.76"/>
    <n v="0"/>
    <x v="124"/>
    <s v="03/09/2021"/>
    <x v="8"/>
    <n v="9"/>
    <n v="5"/>
    <s v="09-05"/>
    <n v="0"/>
    <n v="1"/>
    <x v="2"/>
    <x v="35"/>
  </r>
  <r>
    <d v="2021-09-06T00:00:00"/>
    <n v="82"/>
    <n v="60.4"/>
    <n v="60.54"/>
    <n v="37.479999999999997"/>
    <x v="100"/>
    <s v="03/09/2021"/>
    <x v="8"/>
    <n v="9"/>
    <n v="6"/>
    <s v="09-06"/>
    <n v="0"/>
    <n v="1"/>
    <x v="2"/>
    <x v="36"/>
  </r>
  <r>
    <d v="2021-09-07T00:00:00"/>
    <n v="52"/>
    <n v="58.52"/>
    <n v="58.58"/>
    <n v="39.49"/>
    <x v="254"/>
    <s v="03/09/2021"/>
    <x v="8"/>
    <n v="9"/>
    <n v="7"/>
    <s v="09-07"/>
    <n v="1"/>
    <n v="1"/>
    <x v="2"/>
    <x v="36"/>
  </r>
  <r>
    <d v="2021-09-08T00:00:00"/>
    <n v="72"/>
    <n v="60.02"/>
    <n v="60.05"/>
    <n v="38.32"/>
    <x v="525"/>
    <s v="03/09/2021"/>
    <x v="8"/>
    <n v="9"/>
    <n v="8"/>
    <s v="09-08"/>
    <n v="0"/>
    <n v="1"/>
    <x v="2"/>
    <x v="36"/>
  </r>
  <r>
    <d v="2021-09-09T00:00:00"/>
    <n v="65"/>
    <n v="58.56"/>
    <n v="59.33"/>
    <n v="51.41"/>
    <x v="97"/>
    <s v="03/09/2021"/>
    <x v="8"/>
    <n v="9"/>
    <n v="9"/>
    <s v="09-09"/>
    <n v="0"/>
    <n v="1"/>
    <x v="2"/>
    <x v="36"/>
  </r>
  <r>
    <d v="2021-09-10T00:00:00"/>
    <n v="92"/>
    <n v="60.51"/>
    <n v="60.64"/>
    <n v="45.19"/>
    <x v="74"/>
    <s v="10/09/2021"/>
    <x v="8"/>
    <n v="9"/>
    <n v="10"/>
    <s v="09-10"/>
    <n v="0"/>
    <n v="1"/>
    <x v="2"/>
    <x v="36"/>
  </r>
  <r>
    <d v="2021-09-11T00:00:00"/>
    <n v="64"/>
    <n v="60"/>
    <n v="60"/>
    <n v="0"/>
    <x v="410"/>
    <s v="10/09/2021"/>
    <x v="8"/>
    <n v="9"/>
    <n v="11"/>
    <s v="09-11"/>
    <n v="0"/>
    <n v="1"/>
    <x v="2"/>
    <x v="36"/>
  </r>
  <r>
    <d v="2021-09-12T00:00:00"/>
    <n v="78"/>
    <n v="60.99"/>
    <n v="61.69"/>
    <n v="43.44"/>
    <x v="132"/>
    <s v="10/09/2021"/>
    <x v="8"/>
    <n v="9"/>
    <n v="12"/>
    <s v="09-12"/>
    <n v="0"/>
    <n v="1"/>
    <x v="2"/>
    <x v="36"/>
  </r>
  <r>
    <d v="2021-09-13T00:00:00"/>
    <n v="81"/>
    <n v="60.36"/>
    <n v="60.54"/>
    <n v="46.74"/>
    <x v="100"/>
    <s v="10/09/2021"/>
    <x v="8"/>
    <n v="9"/>
    <n v="13"/>
    <s v="09-13"/>
    <n v="0"/>
    <n v="1"/>
    <x v="2"/>
    <x v="37"/>
  </r>
  <r>
    <d v="2021-09-14T00:00:00"/>
    <n v="60"/>
    <n v="59.15"/>
    <n v="59.74"/>
    <n v="50.76"/>
    <x v="251"/>
    <s v="10/09/2021"/>
    <x v="8"/>
    <n v="9"/>
    <n v="14"/>
    <s v="09-14"/>
    <n v="0"/>
    <n v="1"/>
    <x v="2"/>
    <x v="37"/>
  </r>
  <r>
    <d v="2021-09-15T00:00:00"/>
    <n v="78"/>
    <n v="60.23"/>
    <n v="60.24"/>
    <n v="36"/>
    <x v="141"/>
    <s v="10/09/2021"/>
    <x v="8"/>
    <n v="9"/>
    <n v="15"/>
    <s v="09-15"/>
    <n v="0"/>
    <n v="1"/>
    <x v="2"/>
    <x v="37"/>
  </r>
  <r>
    <d v="2021-09-16T00:00:00"/>
    <n v="73"/>
    <n v="60.62"/>
    <n v="60.68"/>
    <n v="42.54"/>
    <x v="98"/>
    <s v="10/09/2021"/>
    <x v="8"/>
    <n v="9"/>
    <n v="16"/>
    <s v="09-16"/>
    <n v="0"/>
    <n v="1"/>
    <x v="2"/>
    <x v="37"/>
  </r>
  <r>
    <d v="2021-09-17T00:00:00"/>
    <n v="80"/>
    <n v="61.27"/>
    <n v="61.34"/>
    <n v="43.38"/>
    <x v="146"/>
    <s v="17/09/2021"/>
    <x v="8"/>
    <n v="9"/>
    <n v="17"/>
    <s v="09-17"/>
    <n v="0"/>
    <n v="1"/>
    <x v="2"/>
    <x v="37"/>
  </r>
  <r>
    <d v="2021-09-18T00:00:00"/>
    <n v="60"/>
    <n v="60.2"/>
    <n v="60.2"/>
    <n v="0"/>
    <x v="521"/>
    <s v="17/09/2021"/>
    <x v="8"/>
    <n v="9"/>
    <n v="18"/>
    <s v="09-18"/>
    <n v="1"/>
    <n v="1"/>
    <x v="2"/>
    <x v="37"/>
  </r>
  <r>
    <d v="2021-09-19T00:00:00"/>
    <n v="92"/>
    <n v="63.16"/>
    <n v="63.16"/>
    <n v="32.380000000000003"/>
    <x v="645"/>
    <s v="17/09/2021"/>
    <x v="8"/>
    <n v="9"/>
    <n v="19"/>
    <s v="09-19"/>
    <n v="0"/>
    <n v="1"/>
    <x v="2"/>
    <x v="37"/>
  </r>
  <r>
    <d v="2021-09-20T00:00:00"/>
    <n v="84"/>
    <n v="64.88"/>
    <n v="64.930000000000007"/>
    <n v="40.65"/>
    <x v="706"/>
    <s v="17/09/2021"/>
    <x v="8"/>
    <n v="9"/>
    <n v="20"/>
    <s v="09-20"/>
    <n v="0"/>
    <n v="1"/>
    <x v="2"/>
    <x v="38"/>
  </r>
  <r>
    <d v="2021-09-21T00:00:00"/>
    <n v="58"/>
    <n v="62.35"/>
    <n v="62.4"/>
    <n v="40.25"/>
    <x v="157"/>
    <s v="17/09/2021"/>
    <x v="8"/>
    <n v="9"/>
    <n v="21"/>
    <s v="09-21"/>
    <n v="1"/>
    <n v="1"/>
    <x v="2"/>
    <x v="38"/>
  </r>
  <r>
    <d v="2021-09-22T00:00:00"/>
    <n v="74"/>
    <n v="59.98"/>
    <n v="60.05"/>
    <n v="41.01"/>
    <x v="525"/>
    <s v="17/09/2021"/>
    <x v="8"/>
    <n v="9"/>
    <n v="22"/>
    <s v="09-22"/>
    <n v="0"/>
    <n v="1"/>
    <x v="2"/>
    <x v="38"/>
  </r>
  <r>
    <d v="2021-09-23T00:00:00"/>
    <n v="68"/>
    <n v="59.88"/>
    <n v="60.26"/>
    <n v="49.57"/>
    <x v="76"/>
    <s v="17/09/2021"/>
    <x v="8"/>
    <n v="9"/>
    <n v="23"/>
    <s v="09-23"/>
    <n v="0"/>
    <n v="1"/>
    <x v="2"/>
    <x v="38"/>
  </r>
  <r>
    <d v="2021-09-24T00:00:00"/>
    <n v="56"/>
    <n v="59.63"/>
    <n v="59.88"/>
    <n v="47.02"/>
    <x v="1"/>
    <s v="24/09/2021"/>
    <x v="8"/>
    <n v="9"/>
    <n v="24"/>
    <s v="09-24"/>
    <n v="1"/>
    <n v="1"/>
    <x v="2"/>
    <x v="38"/>
  </r>
  <r>
    <d v="2021-09-25T00:00:00"/>
    <n v="54"/>
    <n v="59.68"/>
    <n v="60.25"/>
    <n v="51.12"/>
    <x v="145"/>
    <s v="24/09/2021"/>
    <x v="8"/>
    <n v="9"/>
    <n v="25"/>
    <s v="09-25"/>
    <n v="1"/>
    <n v="1"/>
    <x v="2"/>
    <x v="38"/>
  </r>
  <r>
    <d v="2021-09-26T00:00:00"/>
    <m/>
    <m/>
    <m/>
    <m/>
    <x v="89"/>
    <s v="24/09/2021"/>
    <x v="8"/>
    <n v="9"/>
    <n v="26"/>
    <s v="09-26"/>
    <s v="Null"/>
    <s v="Null"/>
    <x v="2"/>
    <x v="38"/>
  </r>
  <r>
    <d v="2021-09-27T00:00:00"/>
    <m/>
    <m/>
    <m/>
    <m/>
    <x v="89"/>
    <s v="24/09/2021"/>
    <x v="8"/>
    <n v="9"/>
    <n v="27"/>
    <s v="09-27"/>
    <s v="Null"/>
    <s v="Null"/>
    <x v="2"/>
    <x v="39"/>
  </r>
  <r>
    <d v="2021-09-28T00:00:00"/>
    <m/>
    <m/>
    <m/>
    <m/>
    <x v="89"/>
    <s v="24/09/2021"/>
    <x v="8"/>
    <n v="9"/>
    <n v="28"/>
    <s v="09-28"/>
    <s v="Null"/>
    <s v="Null"/>
    <x v="2"/>
    <x v="39"/>
  </r>
  <r>
    <d v="2021-09-29T00:00:00"/>
    <n v="64"/>
    <n v="61.03"/>
    <n v="61.49"/>
    <n v="51.47"/>
    <x v="308"/>
    <s v="24/09/2021"/>
    <x v="8"/>
    <n v="9"/>
    <n v="29"/>
    <s v="09-29"/>
    <n v="0"/>
    <n v="1"/>
    <x v="2"/>
    <x v="39"/>
  </r>
  <r>
    <d v="2021-09-30T00:00:00"/>
    <n v="65"/>
    <n v="59.95"/>
    <n v="60.06"/>
    <n v="44.03"/>
    <x v="517"/>
    <s v="24/09/2021"/>
    <x v="8"/>
    <n v="9"/>
    <n v="30"/>
    <s v="09-30"/>
    <n v="0"/>
    <n v="1"/>
    <x v="2"/>
    <x v="39"/>
  </r>
  <r>
    <d v="2021-10-01T00:00:00"/>
    <n v="89"/>
    <n v="61.96"/>
    <n v="62.01"/>
    <n v="39.94"/>
    <x v="520"/>
    <s v="01/10/2021"/>
    <x v="8"/>
    <n v="10"/>
    <n v="1"/>
    <s v="10-01"/>
    <n v="0"/>
    <n v="1"/>
    <x v="2"/>
    <x v="39"/>
  </r>
  <r>
    <d v="2021-10-02T00:00:00"/>
    <n v="52"/>
    <n v="60.17"/>
    <n v="60.18"/>
    <n v="34.409999999999997"/>
    <x v="260"/>
    <s v="01/10/2021"/>
    <x v="8"/>
    <n v="10"/>
    <n v="2"/>
    <s v="10-02"/>
    <n v="1"/>
    <n v="1"/>
    <x v="2"/>
    <x v="39"/>
  </r>
  <r>
    <d v="2021-10-03T00:00:00"/>
    <n v="69"/>
    <n v="60.56"/>
    <n v="60.56"/>
    <n v="0"/>
    <x v="279"/>
    <s v="01/10/2021"/>
    <x v="8"/>
    <n v="10"/>
    <n v="3"/>
    <s v="10-03"/>
    <n v="0"/>
    <n v="1"/>
    <x v="2"/>
    <x v="39"/>
  </r>
  <r>
    <d v="2021-10-04T00:00:00"/>
    <n v="82"/>
    <n v="62.68"/>
    <n v="62.69"/>
    <n v="32.08"/>
    <x v="441"/>
    <s v="01/10/2021"/>
    <x v="8"/>
    <n v="10"/>
    <n v="4"/>
    <s v="10-04"/>
    <n v="0"/>
    <n v="1"/>
    <x v="2"/>
    <x v="40"/>
  </r>
  <r>
    <d v="2021-10-05T00:00:00"/>
    <n v="54"/>
    <n v="59.48"/>
    <n v="59.83"/>
    <n v="48.4"/>
    <x v="219"/>
    <s v="01/10/2021"/>
    <x v="8"/>
    <n v="10"/>
    <n v="5"/>
    <s v="10-05"/>
    <n v="1"/>
    <n v="1"/>
    <x v="2"/>
    <x v="40"/>
  </r>
  <r>
    <d v="2021-10-06T00:00:00"/>
    <n v="76"/>
    <n v="62.81"/>
    <n v="62.91"/>
    <n v="46.8"/>
    <x v="383"/>
    <s v="01/10/2021"/>
    <x v="8"/>
    <n v="10"/>
    <n v="6"/>
    <s v="10-06"/>
    <n v="0"/>
    <n v="1"/>
    <x v="2"/>
    <x v="40"/>
  </r>
  <r>
    <d v="2021-10-07T00:00:00"/>
    <n v="69"/>
    <n v="64.84"/>
    <n v="64.91"/>
    <n v="46.75"/>
    <x v="988"/>
    <s v="01/10/2021"/>
    <x v="8"/>
    <n v="10"/>
    <n v="7"/>
    <s v="10-07"/>
    <n v="0"/>
    <n v="1"/>
    <x v="2"/>
    <x v="40"/>
  </r>
  <r>
    <d v="2021-10-08T00:00:00"/>
    <n v="87"/>
    <n v="61.93"/>
    <n v="61.99"/>
    <n v="43.31"/>
    <x v="159"/>
    <s v="08/10/2021"/>
    <x v="8"/>
    <n v="10"/>
    <n v="8"/>
    <s v="10-08"/>
    <n v="0"/>
    <n v="1"/>
    <x v="2"/>
    <x v="40"/>
  </r>
  <r>
    <d v="2021-10-09T00:00:00"/>
    <n v="44"/>
    <n v="58.19"/>
    <n v="58.2"/>
    <n v="34.11"/>
    <x v="989"/>
    <s v="08/10/2021"/>
    <x v="8"/>
    <n v="10"/>
    <n v="9"/>
    <s v="10-09"/>
    <n v="1"/>
    <n v="1"/>
    <x v="2"/>
    <x v="40"/>
  </r>
  <r>
    <d v="2021-10-10T00:00:00"/>
    <n v="70"/>
    <n v="60.72"/>
    <n v="60.72"/>
    <n v="31.95"/>
    <x v="297"/>
    <s v="08/10/2021"/>
    <x v="8"/>
    <n v="10"/>
    <n v="10"/>
    <s v="10-10"/>
    <n v="0"/>
    <n v="1"/>
    <x v="2"/>
    <x v="40"/>
  </r>
  <r>
    <d v="2021-10-11T00:00:00"/>
    <n v="61"/>
    <n v="60.07"/>
    <n v="60.19"/>
    <n v="44.47"/>
    <x v="475"/>
    <s v="08/10/2021"/>
    <x v="8"/>
    <n v="10"/>
    <n v="11"/>
    <s v="10-11"/>
    <n v="0"/>
    <n v="1"/>
    <x v="2"/>
    <x v="41"/>
  </r>
  <r>
    <d v="2021-10-12T00:00:00"/>
    <n v="62"/>
    <n v="59.27"/>
    <n v="59.35"/>
    <n v="41.98"/>
    <x v="77"/>
    <s v="08/10/2021"/>
    <x v="8"/>
    <n v="10"/>
    <n v="12"/>
    <s v="10-12"/>
    <n v="0"/>
    <n v="1"/>
    <x v="2"/>
    <x v="41"/>
  </r>
  <r>
    <d v="2021-10-13T00:00:00"/>
    <n v="77"/>
    <n v="60.21"/>
    <n v="60.29"/>
    <n v="42.49"/>
    <x v="472"/>
    <s v="08/10/2021"/>
    <x v="8"/>
    <n v="10"/>
    <n v="13"/>
    <s v="10-13"/>
    <n v="0"/>
    <n v="1"/>
    <x v="2"/>
    <x v="41"/>
  </r>
  <r>
    <d v="2021-10-14T00:00:00"/>
    <n v="60"/>
    <n v="59.55"/>
    <n v="59.66"/>
    <n v="42.67"/>
    <x v="4"/>
    <s v="08/10/2021"/>
    <x v="8"/>
    <n v="10"/>
    <n v="14"/>
    <s v="10-14"/>
    <n v="0"/>
    <n v="1"/>
    <x v="2"/>
    <x v="41"/>
  </r>
  <r>
    <d v="2021-10-15T00:00:00"/>
    <n v="72"/>
    <n v="61.2"/>
    <n v="61.72"/>
    <n v="52.2"/>
    <x v="252"/>
    <s v="15/10/2021"/>
    <x v="8"/>
    <n v="10"/>
    <n v="15"/>
    <s v="10-15"/>
    <n v="0"/>
    <n v="1"/>
    <x v="2"/>
    <x v="41"/>
  </r>
  <r>
    <d v="2021-10-16T00:00:00"/>
    <n v="50"/>
    <n v="59.66"/>
    <n v="59.75"/>
    <n v="40.29"/>
    <x v="9"/>
    <s v="15/10/2021"/>
    <x v="8"/>
    <n v="10"/>
    <n v="16"/>
    <s v="10-16"/>
    <n v="1"/>
    <n v="1"/>
    <x v="2"/>
    <x v="41"/>
  </r>
  <r>
    <d v="2021-10-17T00:00:00"/>
    <n v="67"/>
    <n v="60.49"/>
    <n v="60.55"/>
    <n v="37.35"/>
    <x v="56"/>
    <s v="15/10/2021"/>
    <x v="8"/>
    <n v="10"/>
    <n v="17"/>
    <s v="10-17"/>
    <n v="0"/>
    <n v="1"/>
    <x v="2"/>
    <x v="41"/>
  </r>
  <r>
    <d v="2021-10-18T00:00:00"/>
    <n v="87"/>
    <n v="61.19"/>
    <n v="61.25"/>
    <n v="42.64"/>
    <x v="101"/>
    <s v="15/10/2021"/>
    <x v="8"/>
    <n v="10"/>
    <n v="18"/>
    <s v="10-18"/>
    <n v="0"/>
    <n v="1"/>
    <x v="2"/>
    <x v="42"/>
  </r>
  <r>
    <d v="2021-10-19T00:00:00"/>
    <n v="51"/>
    <n v="59.31"/>
    <n v="59.62"/>
    <n v="47.92"/>
    <x v="52"/>
    <s v="15/10/2021"/>
    <x v="8"/>
    <n v="10"/>
    <n v="19"/>
    <s v="10-19"/>
    <n v="1"/>
    <n v="1"/>
    <x v="2"/>
    <x v="42"/>
  </r>
  <r>
    <d v="2021-10-20T00:00:00"/>
    <n v="77"/>
    <n v="60.77"/>
    <n v="60.82"/>
    <n v="41.32"/>
    <x v="2"/>
    <s v="15/10/2021"/>
    <x v="8"/>
    <n v="10"/>
    <n v="20"/>
    <s v="10-20"/>
    <n v="0"/>
    <n v="1"/>
    <x v="2"/>
    <x v="42"/>
  </r>
  <r>
    <d v="2021-10-21T00:00:00"/>
    <n v="57"/>
    <n v="60"/>
    <n v="60.07"/>
    <n v="41.79"/>
    <x v="57"/>
    <s v="15/10/2021"/>
    <x v="8"/>
    <n v="10"/>
    <n v="21"/>
    <s v="10-21"/>
    <n v="1"/>
    <n v="1"/>
    <x v="2"/>
    <x v="42"/>
  </r>
  <r>
    <d v="2021-10-22T00:00:00"/>
    <n v="77"/>
    <n v="61.37"/>
    <n v="61.5"/>
    <n v="46.19"/>
    <x v="471"/>
    <s v="22/10/2021"/>
    <x v="8"/>
    <n v="10"/>
    <n v="22"/>
    <s v="10-22"/>
    <n v="0"/>
    <n v="1"/>
    <x v="2"/>
    <x v="42"/>
  </r>
  <r>
    <d v="2021-10-23T00:00:00"/>
    <n v="52"/>
    <n v="59.24"/>
    <n v="59.25"/>
    <n v="33.54"/>
    <x v="990"/>
    <s v="22/10/2021"/>
    <x v="8"/>
    <n v="10"/>
    <n v="23"/>
    <s v="10-23"/>
    <n v="1"/>
    <n v="1"/>
    <x v="2"/>
    <x v="42"/>
  </r>
  <r>
    <d v="2021-10-24T00:00:00"/>
    <n v="64"/>
    <n v="59.95"/>
    <n v="59.95"/>
    <n v="0"/>
    <x v="286"/>
    <s v="22/10/2021"/>
    <x v="8"/>
    <n v="10"/>
    <n v="24"/>
    <s v="10-24"/>
    <n v="0"/>
    <n v="1"/>
    <x v="2"/>
    <x v="42"/>
  </r>
  <r>
    <d v="2021-10-25T00:00:00"/>
    <n v="70"/>
    <n v="61.4"/>
    <n v="61.76"/>
    <n v="50.8"/>
    <x v="29"/>
    <s v="22/10/2021"/>
    <x v="8"/>
    <n v="10"/>
    <n v="25"/>
    <s v="10-25"/>
    <n v="0"/>
    <n v="1"/>
    <x v="2"/>
    <x v="43"/>
  </r>
  <r>
    <d v="2021-10-26T00:00:00"/>
    <n v="35"/>
    <n v="57.38"/>
    <n v="57.66"/>
    <n v="45.58"/>
    <x v="991"/>
    <s v="22/10/2021"/>
    <x v="8"/>
    <n v="10"/>
    <n v="26"/>
    <s v="10-26"/>
    <n v="1"/>
    <n v="1"/>
    <x v="2"/>
    <x v="43"/>
  </r>
  <r>
    <d v="2021-10-27T00:00:00"/>
    <n v="63"/>
    <n v="60.44"/>
    <n v="60.54"/>
    <n v="43.83"/>
    <x v="100"/>
    <s v="22/10/2021"/>
    <x v="8"/>
    <n v="10"/>
    <n v="27"/>
    <s v="10-27"/>
    <n v="0"/>
    <n v="1"/>
    <x v="2"/>
    <x v="43"/>
  </r>
  <r>
    <d v="2021-10-28T00:00:00"/>
    <n v="57"/>
    <n v="60.41"/>
    <n v="60.57"/>
    <n v="46.17"/>
    <x v="24"/>
    <s v="22/10/2021"/>
    <x v="8"/>
    <n v="10"/>
    <n v="28"/>
    <s v="10-28"/>
    <n v="1"/>
    <n v="1"/>
    <x v="2"/>
    <x v="43"/>
  </r>
  <r>
    <d v="2021-10-29T00:00:00"/>
    <n v="75"/>
    <n v="61.71"/>
    <n v="61.8"/>
    <n v="43.61"/>
    <x v="185"/>
    <s v="29/10/2021"/>
    <x v="8"/>
    <n v="10"/>
    <n v="29"/>
    <s v="10-29"/>
    <n v="0"/>
    <n v="1"/>
    <x v="2"/>
    <x v="43"/>
  </r>
  <r>
    <d v="2021-10-30T00:00:00"/>
    <n v="51"/>
    <n v="59.34"/>
    <n v="59.47"/>
    <n v="39.11"/>
    <x v="267"/>
    <s v="29/10/2021"/>
    <x v="8"/>
    <n v="10"/>
    <n v="30"/>
    <s v="10-30"/>
    <n v="1"/>
    <n v="1"/>
    <x v="2"/>
    <x v="43"/>
  </r>
  <r>
    <d v="2021-10-31T00:00:00"/>
    <n v="49"/>
    <n v="60.6"/>
    <n v="60.6"/>
    <n v="29.74"/>
    <x v="487"/>
    <s v="29/10/2021"/>
    <x v="8"/>
    <n v="10"/>
    <n v="31"/>
    <s v="10-31"/>
    <n v="1"/>
    <n v="1"/>
    <x v="2"/>
    <x v="43"/>
  </r>
  <r>
    <d v="2021-11-01T00:00:00"/>
    <n v="86"/>
    <n v="60.9"/>
    <n v="61.05"/>
    <n v="44.1"/>
    <x v="115"/>
    <s v="29/10/2021"/>
    <x v="8"/>
    <n v="11"/>
    <n v="1"/>
    <s v="11-01"/>
    <n v="0"/>
    <n v="1"/>
    <x v="2"/>
    <x v="44"/>
  </r>
  <r>
    <d v="2021-11-02T00:00:00"/>
    <n v="48"/>
    <n v="59.51"/>
    <n v="59.75"/>
    <n v="47.11"/>
    <x v="9"/>
    <s v="29/10/2021"/>
    <x v="8"/>
    <n v="11"/>
    <n v="2"/>
    <s v="11-02"/>
    <n v="1"/>
    <n v="1"/>
    <x v="2"/>
    <x v="44"/>
  </r>
  <r>
    <d v="2021-11-03T00:00:00"/>
    <n v="62"/>
    <n v="63.34"/>
    <n v="63.41"/>
    <n v="45.92"/>
    <x v="625"/>
    <s v="29/10/2021"/>
    <x v="8"/>
    <n v="11"/>
    <n v="3"/>
    <s v="11-03"/>
    <n v="1"/>
    <n v="1"/>
    <x v="2"/>
    <x v="44"/>
  </r>
  <r>
    <d v="2021-11-04T00:00:00"/>
    <n v="61"/>
    <n v="61.39"/>
    <n v="61.53"/>
    <n v="43.97"/>
    <x v="200"/>
    <s v="29/10/2021"/>
    <x v="8"/>
    <n v="11"/>
    <n v="4"/>
    <s v="11-04"/>
    <n v="1"/>
    <n v="1"/>
    <x v="2"/>
    <x v="44"/>
  </r>
  <r>
    <d v="2021-11-05T00:00:00"/>
    <n v="88"/>
    <n v="64.56"/>
    <n v="64.599999999999994"/>
    <n v="44.32"/>
    <x v="992"/>
    <s v="05/11/2021"/>
    <x v="8"/>
    <n v="11"/>
    <n v="5"/>
    <s v="11-05"/>
    <n v="0"/>
    <n v="1"/>
    <x v="2"/>
    <x v="44"/>
  </r>
  <r>
    <d v="2021-11-06T00:00:00"/>
    <n v="56"/>
    <n v="62.55"/>
    <n v="62.67"/>
    <n v="43.61"/>
    <x v="371"/>
    <s v="05/11/2021"/>
    <x v="8"/>
    <n v="11"/>
    <n v="6"/>
    <s v="11-06"/>
    <n v="1"/>
    <n v="1"/>
    <x v="2"/>
    <x v="44"/>
  </r>
  <r>
    <d v="2021-11-07T00:00:00"/>
    <n v="62"/>
    <n v="60.46"/>
    <n v="60.46"/>
    <n v="0"/>
    <x v="303"/>
    <s v="05/11/2021"/>
    <x v="8"/>
    <n v="11"/>
    <n v="7"/>
    <s v="11-07"/>
    <n v="0"/>
    <n v="1"/>
    <x v="2"/>
    <x v="44"/>
  </r>
  <r>
    <d v="2021-11-08T00:00:00"/>
    <n v="92"/>
    <n v="64.62"/>
    <n v="64.739999999999995"/>
    <n v="48.81"/>
    <x v="556"/>
    <s v="05/11/2021"/>
    <x v="8"/>
    <n v="11"/>
    <n v="8"/>
    <s v="11-08"/>
    <n v="0"/>
    <n v="1"/>
    <x v="2"/>
    <x v="45"/>
  </r>
  <r>
    <d v="2021-11-09T00:00:00"/>
    <n v="66"/>
    <n v="65.52"/>
    <n v="65.61"/>
    <n v="47.53"/>
    <x v="993"/>
    <s v="05/11/2021"/>
    <x v="8"/>
    <n v="11"/>
    <n v="9"/>
    <s v="11-09"/>
    <n v="0"/>
    <n v="1"/>
    <x v="2"/>
    <x v="45"/>
  </r>
  <r>
    <d v="2021-11-10T00:00:00"/>
    <n v="61"/>
    <n v="60.33"/>
    <n v="60.81"/>
    <n v="50.7"/>
    <x v="109"/>
    <s v="05/11/2021"/>
    <x v="8"/>
    <n v="11"/>
    <n v="10"/>
    <s v="11-10"/>
    <n v="0"/>
    <n v="1"/>
    <x v="2"/>
    <x v="45"/>
  </r>
  <r>
    <d v="2021-11-11T00:00:00"/>
    <n v="52"/>
    <n v="59.93"/>
    <n v="60.22"/>
    <n v="48.39"/>
    <x v="470"/>
    <s v="05/11/2021"/>
    <x v="8"/>
    <n v="11"/>
    <n v="11"/>
    <s v="11-11"/>
    <n v="1"/>
    <n v="1"/>
    <x v="2"/>
    <x v="45"/>
  </r>
  <r>
    <d v="2021-11-12T00:00:00"/>
    <n v="81"/>
    <n v="61.77"/>
    <n v="62"/>
    <n v="48.08"/>
    <x v="36"/>
    <s v="12/11/2021"/>
    <x v="8"/>
    <n v="11"/>
    <n v="12"/>
    <s v="11-12"/>
    <n v="0"/>
    <n v="1"/>
    <x v="2"/>
    <x v="45"/>
  </r>
  <r>
    <d v="2021-11-13T00:00:00"/>
    <n v="55"/>
    <n v="58.61"/>
    <n v="58.62"/>
    <n v="29.44"/>
    <x v="772"/>
    <s v="12/11/2021"/>
    <x v="8"/>
    <n v="11"/>
    <n v="13"/>
    <s v="11-13"/>
    <n v="1"/>
    <n v="1"/>
    <x v="2"/>
    <x v="45"/>
  </r>
  <r>
    <d v="2021-11-14T00:00:00"/>
    <n v="67"/>
    <n v="60.78"/>
    <n v="60.84"/>
    <n v="39.729999999999997"/>
    <x v="156"/>
    <s v="12/11/2021"/>
    <x v="8"/>
    <n v="11"/>
    <n v="14"/>
    <s v="11-14"/>
    <n v="0"/>
    <n v="1"/>
    <x v="2"/>
    <x v="45"/>
  </r>
  <r>
    <d v="2021-11-15T00:00:00"/>
    <n v="72"/>
    <n v="62.9"/>
    <n v="63.05"/>
    <n v="48.57"/>
    <x v="391"/>
    <s v="12/11/2021"/>
    <x v="8"/>
    <n v="11"/>
    <n v="15"/>
    <s v="11-15"/>
    <n v="0"/>
    <n v="1"/>
    <x v="2"/>
    <x v="46"/>
  </r>
  <r>
    <d v="2021-11-16T00:00:00"/>
    <n v="62"/>
    <n v="62.73"/>
    <n v="62.92"/>
    <n v="48.35"/>
    <x v="372"/>
    <s v="12/11/2021"/>
    <x v="8"/>
    <n v="11"/>
    <n v="16"/>
    <s v="11-16"/>
    <n v="1"/>
    <n v="1"/>
    <x v="2"/>
    <x v="46"/>
  </r>
  <r>
    <d v="2021-11-17T00:00:00"/>
    <n v="52"/>
    <n v="61.82"/>
    <n v="61.95"/>
    <n v="46.72"/>
    <x v="480"/>
    <s v="12/11/2021"/>
    <x v="8"/>
    <n v="11"/>
    <n v="17"/>
    <s v="11-17"/>
    <n v="1"/>
    <n v="1"/>
    <x v="2"/>
    <x v="46"/>
  </r>
  <r>
    <d v="2021-11-18T00:00:00"/>
    <n v="49"/>
    <n v="62.69"/>
    <n v="62.78"/>
    <n v="45.84"/>
    <x v="338"/>
    <s v="12/11/2021"/>
    <x v="8"/>
    <n v="11"/>
    <n v="18"/>
    <s v="11-18"/>
    <n v="1"/>
    <n v="1"/>
    <x v="2"/>
    <x v="46"/>
  </r>
  <r>
    <d v="2021-11-19T00:00:00"/>
    <n v="78"/>
    <n v="61.78"/>
    <n v="62.01"/>
    <n v="49.11"/>
    <x v="520"/>
    <s v="19/11/2021"/>
    <x v="8"/>
    <n v="11"/>
    <n v="19"/>
    <s v="11-19"/>
    <n v="0"/>
    <n v="1"/>
    <x v="2"/>
    <x v="46"/>
  </r>
  <r>
    <d v="2021-11-20T00:00:00"/>
    <n v="68"/>
    <n v="60.44"/>
    <n v="60.48"/>
    <n v="39.83"/>
    <x v="288"/>
    <s v="19/11/2021"/>
    <x v="8"/>
    <n v="11"/>
    <n v="20"/>
    <s v="11-20"/>
    <n v="0"/>
    <n v="1"/>
    <x v="2"/>
    <x v="46"/>
  </r>
  <r>
    <d v="2021-11-21T00:00:00"/>
    <n v="69"/>
    <n v="58.26"/>
    <n v="58.45"/>
    <n v="44.72"/>
    <x v="994"/>
    <s v="19/11/2021"/>
    <x v="8"/>
    <n v="11"/>
    <n v="21"/>
    <s v="11-21"/>
    <n v="0"/>
    <n v="1"/>
    <x v="2"/>
    <x v="46"/>
  </r>
  <r>
    <d v="2021-11-22T00:00:00"/>
    <n v="77"/>
    <n v="61.99"/>
    <n v="62.19"/>
    <n v="47.1"/>
    <x v="514"/>
    <s v="19/11/2021"/>
    <x v="8"/>
    <n v="11"/>
    <n v="22"/>
    <s v="11-22"/>
    <n v="0"/>
    <n v="1"/>
    <x v="2"/>
    <x v="47"/>
  </r>
  <r>
    <d v="2021-11-23T00:00:00"/>
    <n v="37"/>
    <n v="58.98"/>
    <n v="59.19"/>
    <n v="45.98"/>
    <x v="208"/>
    <s v="19/11/2021"/>
    <x v="8"/>
    <n v="11"/>
    <n v="23"/>
    <s v="11-23"/>
    <n v="1"/>
    <n v="1"/>
    <x v="2"/>
    <x v="47"/>
  </r>
  <r>
    <d v="2021-11-24T00:00:00"/>
    <n v="52"/>
    <n v="59.1"/>
    <n v="59.57"/>
    <n v="49.11"/>
    <x v="258"/>
    <s v="19/11/2021"/>
    <x v="8"/>
    <n v="11"/>
    <n v="24"/>
    <s v="11-24"/>
    <n v="1"/>
    <n v="1"/>
    <x v="2"/>
    <x v="47"/>
  </r>
  <r>
    <d v="2021-11-25T00:00:00"/>
    <n v="53"/>
    <n v="60.06"/>
    <n v="60.88"/>
    <n v="53.25"/>
    <x v="140"/>
    <s v="19/11/2021"/>
    <x v="8"/>
    <n v="11"/>
    <n v="25"/>
    <s v="11-25"/>
    <n v="1"/>
    <n v="1"/>
    <x v="2"/>
    <x v="47"/>
  </r>
  <r>
    <d v="2021-11-26T00:00:00"/>
    <n v="77"/>
    <n v="64.53"/>
    <n v="64.569999999999993"/>
    <n v="44.94"/>
    <x v="995"/>
    <s v="26/11/2021"/>
    <x v="8"/>
    <n v="11"/>
    <n v="26"/>
    <s v="11-26"/>
    <n v="0"/>
    <n v="1"/>
    <x v="2"/>
    <x v="47"/>
  </r>
  <r>
    <d v="2021-11-27T00:00:00"/>
    <n v="37"/>
    <n v="58.68"/>
    <n v="58.74"/>
    <n v="36.51"/>
    <x v="452"/>
    <s v="26/11/2021"/>
    <x v="8"/>
    <n v="11"/>
    <n v="27"/>
    <s v="11-27"/>
    <n v="1"/>
    <n v="1"/>
    <x v="2"/>
    <x v="47"/>
  </r>
  <r>
    <d v="2021-11-28T00:00:00"/>
    <n v="55"/>
    <n v="60.13"/>
    <n v="60.24"/>
    <n v="41.03"/>
    <x v="141"/>
    <s v="26/11/2021"/>
    <x v="8"/>
    <n v="11"/>
    <n v="28"/>
    <s v="11-28"/>
    <n v="1"/>
    <n v="1"/>
    <x v="2"/>
    <x v="47"/>
  </r>
  <r>
    <d v="2021-11-29T00:00:00"/>
    <n v="89"/>
    <n v="64.260000000000005"/>
    <n v="64.42"/>
    <n v="49.71"/>
    <x v="996"/>
    <s v="26/11/2021"/>
    <x v="8"/>
    <n v="11"/>
    <n v="29"/>
    <s v="11-29"/>
    <n v="0"/>
    <n v="1"/>
    <x v="2"/>
    <x v="48"/>
  </r>
  <r>
    <d v="2021-11-30T00:00:00"/>
    <n v="49"/>
    <n v="62.58"/>
    <n v="62.69"/>
    <n v="46.5"/>
    <x v="441"/>
    <s v="26/11/2021"/>
    <x v="8"/>
    <n v="11"/>
    <n v="30"/>
    <s v="11-30"/>
    <n v="1"/>
    <n v="1"/>
    <x v="2"/>
    <x v="48"/>
  </r>
  <r>
    <d v="2021-12-01T00:00:00"/>
    <n v="46"/>
    <n v="58.85"/>
    <n v="59.38"/>
    <n v="49.23"/>
    <x v="524"/>
    <s v="26/11/2021"/>
    <x v="8"/>
    <n v="12"/>
    <n v="1"/>
    <s v="12-01"/>
    <n v="1"/>
    <n v="1"/>
    <x v="2"/>
    <x v="48"/>
  </r>
  <r>
    <d v="2021-12-02T00:00:00"/>
    <n v="39"/>
    <n v="58.5"/>
    <n v="58.82"/>
    <n v="46.73"/>
    <x v="47"/>
    <s v="26/11/2021"/>
    <x v="8"/>
    <n v="12"/>
    <n v="2"/>
    <s v="12-02"/>
    <n v="1"/>
    <n v="1"/>
    <x v="2"/>
    <x v="48"/>
  </r>
  <r>
    <d v="2021-12-03T00:00:00"/>
    <n v="75"/>
    <n v="61.76"/>
    <n v="62.04"/>
    <n v="48.35"/>
    <x v="63"/>
    <s v="03/12/2021"/>
    <x v="8"/>
    <n v="12"/>
    <n v="3"/>
    <s v="12-03"/>
    <n v="0"/>
    <n v="1"/>
    <x v="2"/>
    <x v="48"/>
  </r>
  <r>
    <d v="2021-12-04T00:00:00"/>
    <n v="39"/>
    <n v="59.07"/>
    <n v="59.09"/>
    <n v="36.36"/>
    <x v="537"/>
    <s v="03/12/2021"/>
    <x v="8"/>
    <n v="12"/>
    <n v="4"/>
    <s v="12-04"/>
    <n v="1"/>
    <n v="1"/>
    <x v="2"/>
    <x v="48"/>
  </r>
  <r>
    <d v="2021-12-05T00:00:00"/>
    <n v="53"/>
    <n v="60.68"/>
    <n v="60.84"/>
    <n v="46.51"/>
    <x v="156"/>
    <s v="03/12/2021"/>
    <x v="8"/>
    <n v="12"/>
    <n v="5"/>
    <s v="12-05"/>
    <n v="1"/>
    <n v="1"/>
    <x v="2"/>
    <x v="48"/>
  </r>
  <r>
    <d v="2021-12-06T00:00:00"/>
    <n v="70"/>
    <n v="61.18"/>
    <n v="61.71"/>
    <n v="51.51"/>
    <x v="206"/>
    <s v="03/12/2021"/>
    <x v="8"/>
    <n v="12"/>
    <n v="6"/>
    <s v="12-06"/>
    <n v="0"/>
    <n v="1"/>
    <x v="2"/>
    <x v="49"/>
  </r>
  <r>
    <d v="2021-12-07T00:00:00"/>
    <n v="40"/>
    <n v="58.07"/>
    <n v="58.5"/>
    <n v="46.96"/>
    <x v="60"/>
    <s v="03/12/2021"/>
    <x v="8"/>
    <n v="12"/>
    <n v="7"/>
    <s v="12-07"/>
    <n v="1"/>
    <n v="1"/>
    <x v="2"/>
    <x v="49"/>
  </r>
  <r>
    <d v="2021-12-08T00:00:00"/>
    <n v="53"/>
    <n v="62.59"/>
    <n v="62.6"/>
    <n v="35.93"/>
    <x v="318"/>
    <s v="03/12/2021"/>
    <x v="8"/>
    <n v="12"/>
    <n v="8"/>
    <s v="12-08"/>
    <n v="1"/>
    <n v="1"/>
    <x v="2"/>
    <x v="49"/>
  </r>
  <r>
    <d v="2021-12-09T00:00:00"/>
    <n v="50"/>
    <n v="62.31"/>
    <n v="62.51"/>
    <n v="48.97"/>
    <x v="68"/>
    <s v="03/12/2021"/>
    <x v="8"/>
    <n v="12"/>
    <n v="9"/>
    <s v="12-09"/>
    <n v="1"/>
    <n v="1"/>
    <x v="2"/>
    <x v="49"/>
  </r>
  <r>
    <d v="2021-12-10T00:00:00"/>
    <n v="72"/>
    <n v="60.67"/>
    <n v="61.5"/>
    <n v="53.26"/>
    <x v="471"/>
    <s v="10/12/2021"/>
    <x v="8"/>
    <n v="12"/>
    <n v="10"/>
    <s v="12-10"/>
    <n v="0"/>
    <n v="1"/>
    <x v="2"/>
    <x v="49"/>
  </r>
  <r>
    <d v="2021-12-11T00:00:00"/>
    <n v="44"/>
    <n v="60.98"/>
    <n v="61.15"/>
    <n v="43.19"/>
    <x v="399"/>
    <s v="10/12/2021"/>
    <x v="8"/>
    <n v="12"/>
    <n v="11"/>
    <s v="12-11"/>
    <n v="1"/>
    <n v="1"/>
    <x v="2"/>
    <x v="49"/>
  </r>
  <r>
    <d v="2021-12-12T00:00:00"/>
    <n v="56"/>
    <n v="59.79"/>
    <n v="59.88"/>
    <n v="41.3"/>
    <x v="1"/>
    <s v="10/12/2021"/>
    <x v="8"/>
    <n v="12"/>
    <n v="12"/>
    <s v="12-12"/>
    <n v="1"/>
    <n v="1"/>
    <x v="2"/>
    <x v="49"/>
  </r>
  <r>
    <d v="2021-12-13T00:00:00"/>
    <n v="57"/>
    <n v="59.76"/>
    <n v="59.94"/>
    <n v="45.89"/>
    <x v="7"/>
    <s v="10/12/2021"/>
    <x v="8"/>
    <n v="12"/>
    <n v="13"/>
    <s v="12-13"/>
    <n v="1"/>
    <n v="1"/>
    <x v="2"/>
    <x v="50"/>
  </r>
  <r>
    <d v="2021-12-14T00:00:00"/>
    <n v="29"/>
    <n v="57.32"/>
    <n v="57.9"/>
    <n v="48.36"/>
    <x v="997"/>
    <s v="10/12/2021"/>
    <x v="8"/>
    <n v="12"/>
    <n v="14"/>
    <s v="12-14"/>
    <n v="1"/>
    <n v="1"/>
    <x v="2"/>
    <x v="50"/>
  </r>
  <r>
    <d v="2021-12-15T00:00:00"/>
    <n v="63"/>
    <n v="59.98"/>
    <n v="60.18"/>
    <n v="46"/>
    <x v="260"/>
    <s v="10/12/2021"/>
    <x v="8"/>
    <n v="12"/>
    <n v="15"/>
    <s v="12-15"/>
    <n v="0"/>
    <n v="1"/>
    <x v="2"/>
    <x v="50"/>
  </r>
  <r>
    <d v="2021-12-16T00:00:00"/>
    <n v="49"/>
    <n v="62.54"/>
    <n v="62.69"/>
    <n v="47.96"/>
    <x v="441"/>
    <s v="10/12/2021"/>
    <x v="8"/>
    <n v="12"/>
    <n v="16"/>
    <s v="12-16"/>
    <n v="1"/>
    <n v="1"/>
    <x v="2"/>
    <x v="50"/>
  </r>
  <r>
    <d v="2021-12-17T00:00:00"/>
    <n v="87"/>
    <n v="62.65"/>
    <n v="63.14"/>
    <n v="51.22"/>
    <x v="387"/>
    <s v="17/12/2021"/>
    <x v="8"/>
    <n v="12"/>
    <n v="17"/>
    <s v="12-17"/>
    <n v="0"/>
    <n v="1"/>
    <x v="2"/>
    <x v="50"/>
  </r>
  <r>
    <d v="2021-12-18T00:00:00"/>
    <n v="70"/>
    <n v="62.27"/>
    <n v="62.28"/>
    <n v="36.619999999999997"/>
    <x v="386"/>
    <s v="17/12/2021"/>
    <x v="8"/>
    <n v="12"/>
    <n v="18"/>
    <s v="12-18"/>
    <n v="0"/>
    <n v="1"/>
    <x v="2"/>
    <x v="50"/>
  </r>
  <r>
    <d v="2021-12-19T00:00:00"/>
    <n v="67"/>
    <n v="62.09"/>
    <n v="62.17"/>
    <n v="44.96"/>
    <x v="306"/>
    <s v="17/12/2021"/>
    <x v="8"/>
    <n v="12"/>
    <n v="19"/>
    <s v="12-19"/>
    <n v="0"/>
    <n v="1"/>
    <x v="2"/>
    <x v="50"/>
  </r>
  <r>
    <d v="2021-12-20T00:00:00"/>
    <n v="83"/>
    <n v="65.23"/>
    <n v="65.45"/>
    <n v="52.07"/>
    <x v="606"/>
    <s v="17/12/2021"/>
    <x v="8"/>
    <n v="12"/>
    <n v="20"/>
    <s v="12-20"/>
    <n v="0"/>
    <n v="1"/>
    <x v="2"/>
    <x v="51"/>
  </r>
  <r>
    <d v="2021-12-21T00:00:00"/>
    <n v="66"/>
    <n v="61.69"/>
    <n v="61.78"/>
    <n v="44.78"/>
    <x v="389"/>
    <s v="17/12/2021"/>
    <x v="8"/>
    <n v="12"/>
    <n v="21"/>
    <s v="12-21"/>
    <n v="0"/>
    <n v="1"/>
    <x v="2"/>
    <x v="51"/>
  </r>
  <r>
    <d v="2021-12-22T00:00:00"/>
    <n v="65"/>
    <n v="60.55"/>
    <n v="60.87"/>
    <n v="47.97"/>
    <x v="484"/>
    <s v="17/12/2021"/>
    <x v="8"/>
    <n v="12"/>
    <n v="22"/>
    <s v="12-22"/>
    <n v="0"/>
    <n v="1"/>
    <x v="2"/>
    <x v="51"/>
  </r>
  <r>
    <d v="2021-12-23T00:00:00"/>
    <n v="53"/>
    <n v="59.98"/>
    <n v="60.39"/>
    <n v="49.65"/>
    <x v="212"/>
    <s v="17/12/2021"/>
    <x v="8"/>
    <n v="12"/>
    <n v="23"/>
    <s v="12-23"/>
    <n v="1"/>
    <n v="1"/>
    <x v="2"/>
    <x v="51"/>
  </r>
  <r>
    <d v="2021-12-24T00:00:00"/>
    <n v="53"/>
    <n v="60.28"/>
    <n v="60.35"/>
    <n v="42.43"/>
    <x v="30"/>
    <s v="24/12/2021"/>
    <x v="8"/>
    <n v="12"/>
    <n v="24"/>
    <s v="12-24"/>
    <n v="1"/>
    <n v="1"/>
    <x v="2"/>
    <x v="51"/>
  </r>
  <r>
    <d v="2021-12-25T00:00:00"/>
    <n v="6"/>
    <n v="49.62"/>
    <n v="49.99"/>
    <n v="39.159999999999997"/>
    <x v="998"/>
    <s v="24/12/2021"/>
    <x v="8"/>
    <n v="12"/>
    <n v="25"/>
    <s v="12-25"/>
    <n v="1"/>
    <n v="1"/>
    <x v="2"/>
    <x v="51"/>
  </r>
  <r>
    <d v="2021-12-26T00:00:00"/>
    <n v="51"/>
    <n v="59.77"/>
    <n v="59.79"/>
    <n v="36.619999999999997"/>
    <x v="272"/>
    <s v="24/12/2021"/>
    <x v="8"/>
    <n v="12"/>
    <n v="26"/>
    <s v="12-26"/>
    <n v="1"/>
    <n v="1"/>
    <x v="2"/>
    <x v="51"/>
  </r>
  <r>
    <d v="2021-12-27T00:00:00"/>
    <n v="78"/>
    <n v="62.34"/>
    <n v="62.35"/>
    <n v="32.369999999999997"/>
    <x v="600"/>
    <s v="24/12/2021"/>
    <x v="8"/>
    <n v="12"/>
    <n v="27"/>
    <s v="12-27"/>
    <n v="0"/>
    <n v="1"/>
    <x v="2"/>
    <x v="52"/>
  </r>
  <r>
    <d v="2021-12-28T00:00:00"/>
    <n v="51"/>
    <n v="60.84"/>
    <n v="61.07"/>
    <n v="48.25"/>
    <x v="313"/>
    <s v="24/12/2021"/>
    <x v="8"/>
    <n v="12"/>
    <n v="28"/>
    <s v="12-28"/>
    <n v="1"/>
    <n v="1"/>
    <x v="2"/>
    <x v="52"/>
  </r>
  <r>
    <d v="2021-12-29T00:00:00"/>
    <n v="66"/>
    <n v="61.6"/>
    <n v="61.87"/>
    <n v="42.84"/>
    <x v="195"/>
    <s v="24/12/2021"/>
    <x v="8"/>
    <n v="12"/>
    <n v="29"/>
    <s v="12-29"/>
    <n v="0"/>
    <n v="1"/>
    <x v="2"/>
    <x v="52"/>
  </r>
  <r>
    <d v="2021-12-30T00:00:00"/>
    <n v="79"/>
    <n v="62.93"/>
    <n v="62.95"/>
    <n v="39.450000000000003"/>
    <x v="367"/>
    <s v="24/12/2021"/>
    <x v="8"/>
    <n v="12"/>
    <n v="30"/>
    <s v="12-30"/>
    <n v="0"/>
    <n v="1"/>
    <x v="2"/>
    <x v="52"/>
  </r>
  <r>
    <d v="2022-01-01T00:00:00"/>
    <n v="56"/>
    <n v="59.44"/>
    <n v="62.04"/>
    <n v="48.85"/>
    <x v="63"/>
    <s v="01/01/2022"/>
    <x v="9"/>
    <n v="1"/>
    <n v="1"/>
    <s v="01-01"/>
    <n v="1"/>
    <n v="1"/>
    <x v="0"/>
    <x v="0"/>
  </r>
  <r>
    <d v="2022-01-02T00:00:00"/>
    <n v="65"/>
    <n v="61.27"/>
    <n v="61.27"/>
    <n v="33.479999999999997"/>
    <x v="154"/>
    <s v="01/01/2022"/>
    <x v="9"/>
    <n v="1"/>
    <n v="2"/>
    <s v="01-02"/>
    <n v="0"/>
    <n v="1"/>
    <x v="0"/>
    <x v="0"/>
  </r>
  <r>
    <d v="2022-01-03T00:00:00"/>
    <n v="96"/>
    <n v="63.4"/>
    <n v="63.44"/>
    <n v="43.5"/>
    <x v="611"/>
    <s v="01/01/2022"/>
    <x v="9"/>
    <n v="1"/>
    <n v="3"/>
    <s v="01-03"/>
    <n v="0"/>
    <n v="1"/>
    <x v="0"/>
    <x v="1"/>
  </r>
  <r>
    <d v="2022-01-04T00:00:00"/>
    <n v="66"/>
    <n v="60.52"/>
    <n v="60.53"/>
    <n v="36.729999999999997"/>
    <x v="187"/>
    <s v="01/01/2022"/>
    <x v="9"/>
    <n v="1"/>
    <n v="4"/>
    <s v="01-04"/>
    <n v="0"/>
    <n v="1"/>
    <x v="0"/>
    <x v="1"/>
  </r>
  <r>
    <d v="2022-01-05T00:00:00"/>
    <n v="72"/>
    <n v="61.38"/>
    <n v="61.51"/>
    <n v="45.13"/>
    <x v="23"/>
    <s v="01/01/2022"/>
    <x v="9"/>
    <n v="1"/>
    <n v="5"/>
    <s v="01-05"/>
    <n v="0"/>
    <n v="1"/>
    <x v="0"/>
    <x v="1"/>
  </r>
  <r>
    <d v="2022-01-06T00:00:00"/>
    <n v="54"/>
    <n v="59.92"/>
    <n v="60.01"/>
    <n v="37.42"/>
    <x v="210"/>
    <s v="01/01/2022"/>
    <x v="9"/>
    <n v="1"/>
    <n v="6"/>
    <s v="01-06"/>
    <n v="1"/>
    <n v="1"/>
    <x v="0"/>
    <x v="1"/>
  </r>
  <r>
    <d v="2022-01-07T00:00:00"/>
    <n v="67"/>
    <n v="60.88"/>
    <n v="60.97"/>
    <n v="43.04"/>
    <x v="527"/>
    <s v="01/01/2022"/>
    <x v="9"/>
    <n v="1"/>
    <n v="7"/>
    <s v="01-07"/>
    <n v="0"/>
    <n v="1"/>
    <x v="0"/>
    <x v="1"/>
  </r>
  <r>
    <d v="2022-01-08T00:00:00"/>
    <n v="43"/>
    <n v="58.33"/>
    <n v="58.35"/>
    <n v="34.78"/>
    <x v="982"/>
    <s v="08/01/2022"/>
    <x v="9"/>
    <n v="1"/>
    <n v="8"/>
    <s v="01-08"/>
    <n v="1"/>
    <n v="1"/>
    <x v="0"/>
    <x v="1"/>
  </r>
  <r>
    <d v="2022-01-09T00:00:00"/>
    <n v="47"/>
    <n v="59.57"/>
    <n v="59.69"/>
    <n v="44.03"/>
    <x v="209"/>
    <s v="08/01/2022"/>
    <x v="9"/>
    <n v="1"/>
    <n v="9"/>
    <s v="01-09"/>
    <n v="1"/>
    <n v="1"/>
    <x v="0"/>
    <x v="1"/>
  </r>
  <r>
    <d v="2022-01-10T00:00:00"/>
    <n v="59"/>
    <n v="59.92"/>
    <n v="60.25"/>
    <n v="47.64"/>
    <x v="145"/>
    <s v="08/01/2022"/>
    <x v="9"/>
    <n v="1"/>
    <n v="10"/>
    <s v="01-10"/>
    <n v="1"/>
    <n v="1"/>
    <x v="0"/>
    <x v="2"/>
  </r>
  <r>
    <d v="2022-01-11T00:00:00"/>
    <n v="25"/>
    <n v="55.25"/>
    <n v="56.91"/>
    <n v="51.73"/>
    <x v="999"/>
    <s v="08/01/2022"/>
    <x v="9"/>
    <n v="1"/>
    <n v="11"/>
    <s v="01-11"/>
    <n v="1"/>
    <n v="1"/>
    <x v="0"/>
    <x v="2"/>
  </r>
  <r>
    <d v="2022-01-12T00:00:00"/>
    <n v="27"/>
    <n v="55.65"/>
    <n v="56.54"/>
    <n v="49.22"/>
    <x v="1000"/>
    <s v="08/01/2022"/>
    <x v="9"/>
    <n v="1"/>
    <n v="12"/>
    <s v="01-12"/>
    <n v="1"/>
    <n v="1"/>
    <x v="0"/>
    <x v="2"/>
  </r>
  <r>
    <d v="2022-01-13T00:00:00"/>
    <n v="30"/>
    <n v="55.99"/>
    <n v="56.51"/>
    <n v="47"/>
    <x v="975"/>
    <s v="08/01/2022"/>
    <x v="9"/>
    <n v="1"/>
    <n v="13"/>
    <s v="01-13"/>
    <n v="1"/>
    <n v="1"/>
    <x v="0"/>
    <x v="2"/>
  </r>
  <r>
    <d v="2022-01-14T00:00:00"/>
    <n v="40"/>
    <n v="56.92"/>
    <n v="57.07"/>
    <n v="42.48"/>
    <x v="1001"/>
    <s v="08/01/2022"/>
    <x v="9"/>
    <n v="1"/>
    <n v="14"/>
    <s v="01-14"/>
    <n v="1"/>
    <n v="1"/>
    <x v="0"/>
    <x v="2"/>
  </r>
  <r>
    <d v="2022-01-15T00:00:00"/>
    <n v="23"/>
    <n v="55.5"/>
    <n v="55.59"/>
    <n v="38.42"/>
    <x v="1002"/>
    <s v="15/01/2022"/>
    <x v="9"/>
    <n v="1"/>
    <n v="15"/>
    <s v="01-15"/>
    <n v="1"/>
    <n v="1"/>
    <x v="0"/>
    <x v="2"/>
  </r>
  <r>
    <d v="2022-01-16T00:00:00"/>
    <n v="24"/>
    <n v="56.2"/>
    <n v="56.29"/>
    <n v="39.61"/>
    <x v="1003"/>
    <s v="15/01/2022"/>
    <x v="9"/>
    <n v="1"/>
    <n v="16"/>
    <s v="01-16"/>
    <n v="1"/>
    <n v="1"/>
    <x v="0"/>
    <x v="2"/>
  </r>
  <r>
    <d v="2022-01-17T00:00:00"/>
    <n v="51"/>
    <n v="58.12"/>
    <n v="58.52"/>
    <n v="46.58"/>
    <x v="1004"/>
    <s v="15/01/2022"/>
    <x v="9"/>
    <n v="1"/>
    <n v="17"/>
    <s v="01-17"/>
    <n v="1"/>
    <n v="1"/>
    <x v="0"/>
    <x v="3"/>
  </r>
  <r>
    <d v="2022-01-18T00:00:00"/>
    <n v="42"/>
    <n v="61.34"/>
    <n v="61.43"/>
    <n v="44.45"/>
    <x v="331"/>
    <s v="15/01/2022"/>
    <x v="9"/>
    <n v="1"/>
    <n v="18"/>
    <s v="01-18"/>
    <n v="1"/>
    <n v="1"/>
    <x v="0"/>
    <x v="3"/>
  </r>
  <r>
    <d v="2022-01-19T00:00:00"/>
    <n v="12"/>
    <n v="51.77"/>
    <n v="54.18"/>
    <n v="50.47"/>
    <x v="1005"/>
    <s v="15/01/2022"/>
    <x v="9"/>
    <n v="1"/>
    <n v="19"/>
    <s v="01-19"/>
    <n v="1"/>
    <n v="1"/>
    <x v="0"/>
    <x v="3"/>
  </r>
  <r>
    <d v="2022-01-20T00:00:00"/>
    <n v="28"/>
    <n v="55.93"/>
    <n v="56.17"/>
    <n v="43.46"/>
    <x v="1006"/>
    <s v="15/01/2022"/>
    <x v="9"/>
    <n v="1"/>
    <n v="20"/>
    <s v="01-20"/>
    <n v="1"/>
    <n v="1"/>
    <x v="0"/>
    <x v="3"/>
  </r>
  <r>
    <d v="2022-01-21T00:00:00"/>
    <n v="32"/>
    <n v="57.02"/>
    <n v="58.6"/>
    <n v="53.45"/>
    <x v="1007"/>
    <s v="15/01/2022"/>
    <x v="9"/>
    <n v="1"/>
    <n v="21"/>
    <s v="01-21"/>
    <n v="1"/>
    <n v="1"/>
    <x v="0"/>
    <x v="3"/>
  </r>
  <r>
    <d v="2022-01-22T00:00:00"/>
    <n v="42"/>
    <n v="57.94"/>
    <n v="58.01"/>
    <n v="39.79"/>
    <x v="1008"/>
    <s v="22/01/2022"/>
    <x v="9"/>
    <n v="1"/>
    <n v="22"/>
    <s v="01-22"/>
    <n v="1"/>
    <n v="1"/>
    <x v="0"/>
    <x v="3"/>
  </r>
  <r>
    <d v="2022-01-23T00:00:00"/>
    <n v="35"/>
    <n v="57.83"/>
    <n v="57.94"/>
    <n v="39.96"/>
    <x v="759"/>
    <s v="22/01/2022"/>
    <x v="9"/>
    <n v="1"/>
    <n v="23"/>
    <s v="01-23"/>
    <n v="1"/>
    <n v="1"/>
    <x v="0"/>
    <x v="3"/>
  </r>
  <r>
    <d v="2022-01-24T00:00:00"/>
    <n v="52"/>
    <n v="62.51"/>
    <n v="62.81"/>
    <n v="50.96"/>
    <x v="363"/>
    <s v="22/01/2022"/>
    <x v="9"/>
    <n v="1"/>
    <n v="24"/>
    <s v="01-24"/>
    <n v="1"/>
    <n v="1"/>
    <x v="0"/>
    <x v="4"/>
  </r>
  <r>
    <d v="2022-01-25T00:00:00"/>
    <n v="22"/>
    <n v="57.74"/>
    <n v="57.97"/>
    <n v="45.15"/>
    <x v="444"/>
    <s v="22/01/2022"/>
    <x v="9"/>
    <n v="1"/>
    <n v="25"/>
    <s v="01-25"/>
    <n v="1"/>
    <n v="1"/>
    <x v="0"/>
    <x v="4"/>
  </r>
  <r>
    <d v="2022-01-26T00:00:00"/>
    <n v="14"/>
    <n v="53.57"/>
    <n v="54.22"/>
    <n v="45.64"/>
    <x v="1009"/>
    <s v="22/01/2022"/>
    <x v="9"/>
    <n v="1"/>
    <n v="26"/>
    <s v="01-26"/>
    <n v="1"/>
    <n v="1"/>
    <x v="0"/>
    <x v="4"/>
  </r>
  <r>
    <d v="2022-01-27T00:00:00"/>
    <n v="20"/>
    <n v="54.21"/>
    <n v="56.75"/>
    <n v="53.21"/>
    <x v="262"/>
    <s v="22/01/2022"/>
    <x v="9"/>
    <n v="1"/>
    <n v="27"/>
    <s v="01-27"/>
    <n v="1"/>
    <n v="1"/>
    <x v="0"/>
    <x v="4"/>
  </r>
  <r>
    <d v="2022-01-28T00:00:00"/>
    <n v="47"/>
    <n v="58.53"/>
    <n v="58.64"/>
    <n v="42.31"/>
    <x v="981"/>
    <s v="22/01/2022"/>
    <x v="9"/>
    <n v="1"/>
    <n v="28"/>
    <s v="01-28"/>
    <n v="1"/>
    <n v="1"/>
    <x v="0"/>
    <x v="4"/>
  </r>
  <r>
    <d v="2022-01-29T00:00:00"/>
    <n v="12"/>
    <n v="52.56"/>
    <n v="52.78"/>
    <n v="36.9"/>
    <x v="1010"/>
    <s v="29/01/2022"/>
    <x v="9"/>
    <n v="1"/>
    <n v="29"/>
    <s v="01-29"/>
    <n v="1"/>
    <n v="1"/>
    <x v="0"/>
    <x v="4"/>
  </r>
  <r>
    <d v="2022-01-30T00:00:00"/>
    <n v="26"/>
    <n v="56.25"/>
    <n v="56.36"/>
    <n v="40.61"/>
    <x v="762"/>
    <s v="29/01/2022"/>
    <x v="9"/>
    <n v="1"/>
    <n v="30"/>
    <s v="01-30"/>
    <n v="1"/>
    <n v="1"/>
    <x v="0"/>
    <x v="4"/>
  </r>
  <r>
    <d v="2022-01-31T00:00:00"/>
    <n v="36"/>
    <n v="57.9"/>
    <n v="58.56"/>
    <n v="47.29"/>
    <x v="1011"/>
    <s v="29/01/2022"/>
    <x v="9"/>
    <n v="1"/>
    <n v="31"/>
    <s v="01-31"/>
    <n v="1"/>
    <n v="1"/>
    <x v="0"/>
    <x v="5"/>
  </r>
  <r>
    <d v="2022-02-01T00:00:00"/>
    <n v="42"/>
    <n v="62.28"/>
    <n v="63.06"/>
    <n v="54.95"/>
    <x v="558"/>
    <s v="29/01/2022"/>
    <x v="9"/>
    <n v="2"/>
    <n v="1"/>
    <s v="02-01"/>
    <n v="1"/>
    <n v="1"/>
    <x v="0"/>
    <x v="5"/>
  </r>
  <r>
    <d v="2022-02-02T00:00:00"/>
    <n v="41"/>
    <n v="59"/>
    <n v="59.65"/>
    <n v="51.12"/>
    <x v="440"/>
    <s v="29/01/2022"/>
    <x v="9"/>
    <n v="2"/>
    <n v="2"/>
    <s v="02-02"/>
    <n v="1"/>
    <n v="1"/>
    <x v="0"/>
    <x v="5"/>
  </r>
  <r>
    <d v="2022-02-03T00:00:00"/>
    <n v="41"/>
    <n v="57.83"/>
    <n v="57.93"/>
    <n v="41.48"/>
    <x v="758"/>
    <s v="29/01/2022"/>
    <x v="9"/>
    <n v="2"/>
    <n v="3"/>
    <s v="02-03"/>
    <n v="1"/>
    <n v="1"/>
    <x v="0"/>
    <x v="5"/>
  </r>
  <r>
    <d v="2022-02-04T00:00:00"/>
    <n v="56"/>
    <n v="59.7"/>
    <n v="60.48"/>
    <n v="52.62"/>
    <x v="288"/>
    <s v="29/01/2022"/>
    <x v="9"/>
    <n v="2"/>
    <n v="4"/>
    <s v="02-04"/>
    <n v="1"/>
    <n v="1"/>
    <x v="0"/>
    <x v="5"/>
  </r>
  <r>
    <d v="2022-02-05T00:00:00"/>
    <n v="29"/>
    <n v="56.78"/>
    <n v="56.78"/>
    <n v="0"/>
    <x v="1012"/>
    <s v="05/02/2022"/>
    <x v="9"/>
    <n v="2"/>
    <n v="5"/>
    <s v="02-05"/>
    <n v="1"/>
    <n v="1"/>
    <x v="0"/>
    <x v="5"/>
  </r>
  <r>
    <d v="2022-02-06T00:00:00"/>
    <n v="31"/>
    <n v="57.2"/>
    <n v="57.21"/>
    <n v="26.14"/>
    <x v="223"/>
    <s v="05/02/2022"/>
    <x v="9"/>
    <n v="2"/>
    <n v="6"/>
    <s v="02-06"/>
    <n v="1"/>
    <n v="1"/>
    <x v="0"/>
    <x v="5"/>
  </r>
  <r>
    <d v="2022-02-07T00:00:00"/>
    <n v="58"/>
    <n v="60.1"/>
    <n v="60.39"/>
    <n v="48.48"/>
    <x v="212"/>
    <s v="05/02/2022"/>
    <x v="9"/>
    <n v="2"/>
    <n v="7"/>
    <s v="02-07"/>
    <n v="1"/>
    <n v="1"/>
    <x v="0"/>
    <x v="6"/>
  </r>
  <r>
    <d v="2022-02-08T00:00:00"/>
    <n v="30"/>
    <n v="55.03"/>
    <n v="55.14"/>
    <n v="39.18"/>
    <x v="848"/>
    <s v="05/02/2022"/>
    <x v="9"/>
    <n v="2"/>
    <n v="8"/>
    <s v="02-08"/>
    <n v="1"/>
    <n v="1"/>
    <x v="0"/>
    <x v="6"/>
  </r>
  <r>
    <d v="2022-02-09T00:00:00"/>
    <n v="37"/>
    <n v="58.23"/>
    <n v="58.99"/>
    <n v="51.01"/>
    <x v="604"/>
    <s v="05/02/2022"/>
    <x v="9"/>
    <n v="2"/>
    <n v="9"/>
    <s v="02-09"/>
    <n v="1"/>
    <n v="1"/>
    <x v="0"/>
    <x v="6"/>
  </r>
  <r>
    <d v="2022-02-10T00:00:00"/>
    <n v="35"/>
    <n v="57.6"/>
    <n v="57.8"/>
    <n v="43.37"/>
    <x v="1013"/>
    <s v="05/02/2022"/>
    <x v="9"/>
    <n v="2"/>
    <n v="10"/>
    <s v="02-10"/>
    <n v="1"/>
    <n v="1"/>
    <x v="0"/>
    <x v="6"/>
  </r>
  <r>
    <d v="2022-02-11T00:00:00"/>
    <n v="59"/>
    <n v="60.14"/>
    <n v="60.17"/>
    <n v="39.380000000000003"/>
    <x v="64"/>
    <s v="05/02/2022"/>
    <x v="9"/>
    <n v="2"/>
    <n v="11"/>
    <s v="02-11"/>
    <n v="1"/>
    <n v="1"/>
    <x v="0"/>
    <x v="6"/>
  </r>
  <r>
    <d v="2022-02-12T00:00:00"/>
    <n v="39"/>
    <n v="58.66"/>
    <n v="58.66"/>
    <n v="26.54"/>
    <x v="1014"/>
    <s v="12/02/2022"/>
    <x v="9"/>
    <n v="2"/>
    <n v="12"/>
    <s v="02-12"/>
    <n v="1"/>
    <n v="1"/>
    <x v="0"/>
    <x v="6"/>
  </r>
  <r>
    <d v="2022-02-13T00:00:00"/>
    <n v="42"/>
    <n v="57.97"/>
    <n v="57.99"/>
    <n v="34.06"/>
    <x v="1015"/>
    <s v="12/02/2022"/>
    <x v="9"/>
    <n v="2"/>
    <n v="13"/>
    <s v="02-13"/>
    <n v="1"/>
    <n v="1"/>
    <x v="0"/>
    <x v="6"/>
  </r>
  <r>
    <d v="2022-02-14T00:00:00"/>
    <n v="59"/>
    <n v="59.6"/>
    <n v="59.77"/>
    <n v="45.66"/>
    <x v="747"/>
    <s v="12/02/2022"/>
    <x v="9"/>
    <n v="2"/>
    <n v="14"/>
    <s v="02-14"/>
    <n v="1"/>
    <n v="1"/>
    <x v="0"/>
    <x v="7"/>
  </r>
  <r>
    <d v="2022-02-15T00:00:00"/>
    <n v="50"/>
    <n v="59.78"/>
    <n v="60.03"/>
    <n v="47.46"/>
    <x v="73"/>
    <s v="12/02/2022"/>
    <x v="9"/>
    <n v="2"/>
    <n v="15"/>
    <s v="02-15"/>
    <n v="1"/>
    <n v="1"/>
    <x v="0"/>
    <x v="7"/>
  </r>
  <r>
    <d v="2022-02-16T00:00:00"/>
    <n v="46"/>
    <n v="58.89"/>
    <n v="59.08"/>
    <n v="43.81"/>
    <x v="249"/>
    <s v="12/02/2022"/>
    <x v="9"/>
    <n v="2"/>
    <n v="16"/>
    <s v="02-16"/>
    <n v="1"/>
    <n v="1"/>
    <x v="0"/>
    <x v="7"/>
  </r>
  <r>
    <d v="2022-02-17T00:00:00"/>
    <n v="47"/>
    <n v="58.53"/>
    <n v="58.71"/>
    <n v="44.81"/>
    <x v="232"/>
    <s v="12/02/2022"/>
    <x v="9"/>
    <n v="2"/>
    <n v="17"/>
    <s v="02-17"/>
    <n v="1"/>
    <n v="1"/>
    <x v="0"/>
    <x v="7"/>
  </r>
  <r>
    <d v="2022-02-18T00:00:00"/>
    <n v="63"/>
    <n v="60.25"/>
    <n v="60.34"/>
    <n v="43.58"/>
    <x v="485"/>
    <s v="12/02/2022"/>
    <x v="9"/>
    <n v="2"/>
    <n v="18"/>
    <s v="02-18"/>
    <n v="0"/>
    <n v="1"/>
    <x v="0"/>
    <x v="7"/>
  </r>
  <r>
    <d v="2022-02-19T00:00:00"/>
    <n v="39"/>
    <n v="59.47"/>
    <n v="59.52"/>
    <n v="34.99"/>
    <x v="424"/>
    <s v="19/02/2022"/>
    <x v="9"/>
    <n v="2"/>
    <n v="19"/>
    <s v="02-19"/>
    <n v="1"/>
    <n v="1"/>
    <x v="0"/>
    <x v="7"/>
  </r>
  <r>
    <d v="2022-02-20T00:00:00"/>
    <n v="32"/>
    <n v="58.25"/>
    <n v="58.27"/>
    <n v="33.81"/>
    <x v="265"/>
    <s v="19/02/2022"/>
    <x v="9"/>
    <n v="2"/>
    <n v="20"/>
    <s v="02-20"/>
    <n v="1"/>
    <n v="1"/>
    <x v="0"/>
    <x v="7"/>
  </r>
  <r>
    <d v="2022-02-21T00:00:00"/>
    <n v="66"/>
    <n v="60.56"/>
    <n v="61.65"/>
    <n v="50.37"/>
    <x v="439"/>
    <s v="19/02/2022"/>
    <x v="9"/>
    <n v="2"/>
    <n v="21"/>
    <s v="02-21"/>
    <n v="0"/>
    <n v="1"/>
    <x v="0"/>
    <x v="8"/>
  </r>
  <r>
    <d v="2022-02-22T00:00:00"/>
    <n v="44"/>
    <n v="63.17"/>
    <n v="63.34"/>
    <n v="49.2"/>
    <x v="112"/>
    <s v="19/02/2022"/>
    <x v="9"/>
    <n v="2"/>
    <n v="22"/>
    <s v="02-22"/>
    <n v="1"/>
    <n v="1"/>
    <x v="0"/>
    <x v="8"/>
  </r>
  <r>
    <d v="2022-02-23T00:00:00"/>
    <n v="51"/>
    <n v="58.15"/>
    <n v="58.35"/>
    <n v="44.98"/>
    <x v="982"/>
    <s v="19/02/2022"/>
    <x v="9"/>
    <n v="2"/>
    <n v="23"/>
    <s v="02-23"/>
    <n v="1"/>
    <n v="1"/>
    <x v="0"/>
    <x v="8"/>
  </r>
  <r>
    <d v="2022-02-24T00:00:00"/>
    <n v="48"/>
    <n v="59.57"/>
    <n v="59.65"/>
    <n v="42.3"/>
    <x v="440"/>
    <s v="19/02/2022"/>
    <x v="9"/>
    <n v="2"/>
    <n v="24"/>
    <s v="02-24"/>
    <n v="1"/>
    <n v="1"/>
    <x v="0"/>
    <x v="8"/>
  </r>
  <r>
    <d v="2022-02-25T00:00:00"/>
    <n v="66"/>
    <n v="64.819999999999993"/>
    <n v="65.16"/>
    <n v="53.85"/>
    <x v="1016"/>
    <s v="19/02/2022"/>
    <x v="9"/>
    <n v="2"/>
    <n v="25"/>
    <s v="02-25"/>
    <n v="0"/>
    <n v="1"/>
    <x v="0"/>
    <x v="8"/>
  </r>
  <r>
    <d v="2022-02-26T00:00:00"/>
    <n v="47"/>
    <n v="59.72"/>
    <n v="59.79"/>
    <n v="42.23"/>
    <x v="272"/>
    <s v="26/02/2022"/>
    <x v="9"/>
    <n v="2"/>
    <n v="26"/>
    <s v="02-26"/>
    <n v="1"/>
    <n v="1"/>
    <x v="0"/>
    <x v="8"/>
  </r>
  <r>
    <d v="2022-02-27T00:00:00"/>
    <n v="54"/>
    <n v="59.27"/>
    <n v="59.44"/>
    <n v="37.869999999999997"/>
    <x v="434"/>
    <s v="26/02/2022"/>
    <x v="9"/>
    <n v="2"/>
    <n v="27"/>
    <s v="02-27"/>
    <n v="1"/>
    <n v="1"/>
    <x v="0"/>
    <x v="8"/>
  </r>
  <r>
    <d v="2022-02-28T00:00:00"/>
    <n v="62"/>
    <n v="61.59"/>
    <n v="61.64"/>
    <n v="42.49"/>
    <x v="67"/>
    <s v="26/02/2022"/>
    <x v="9"/>
    <n v="2"/>
    <n v="28"/>
    <s v="02-28"/>
    <n v="0"/>
    <n v="1"/>
    <x v="0"/>
    <x v="9"/>
  </r>
  <r>
    <d v="2022-03-01T00:00:00"/>
    <n v="48"/>
    <n v="59.16"/>
    <n v="59.53"/>
    <n v="48.61"/>
    <x v="125"/>
    <s v="26/02/2022"/>
    <x v="9"/>
    <n v="3"/>
    <n v="1"/>
    <s v="03-01"/>
    <n v="1"/>
    <n v="1"/>
    <x v="0"/>
    <x v="9"/>
  </r>
  <r>
    <d v="2022-03-02T00:00:00"/>
    <n v="54"/>
    <n v="58.28"/>
    <n v="58.32"/>
    <n v="37.76"/>
    <x v="977"/>
    <s v="26/02/2022"/>
    <x v="9"/>
    <n v="3"/>
    <n v="2"/>
    <s v="03-02"/>
    <n v="1"/>
    <n v="1"/>
    <x v="0"/>
    <x v="9"/>
  </r>
  <r>
    <d v="2022-03-03T00:00:00"/>
    <n v="43"/>
    <n v="57.93"/>
    <n v="58.77"/>
    <n v="45.63"/>
    <x v="229"/>
    <s v="26/02/2022"/>
    <x v="9"/>
    <n v="3"/>
    <n v="3"/>
    <s v="03-03"/>
    <n v="1"/>
    <n v="1"/>
    <x v="0"/>
    <x v="9"/>
  </r>
  <r>
    <d v="2022-03-04T00:00:00"/>
    <n v="68"/>
    <n v="60.3"/>
    <n v="60.65"/>
    <n v="49.54"/>
    <x v="285"/>
    <s v="26/02/2022"/>
    <x v="9"/>
    <n v="3"/>
    <n v="4"/>
    <s v="03-04"/>
    <n v="0"/>
    <n v="1"/>
    <x v="0"/>
    <x v="9"/>
  </r>
  <r>
    <d v="2022-03-05T00:00:00"/>
    <n v="44"/>
    <n v="58.27"/>
    <n v="58.56"/>
    <n v="46.71"/>
    <x v="1011"/>
    <s v="05/03/2022"/>
    <x v="9"/>
    <n v="3"/>
    <n v="5"/>
    <s v="03-05"/>
    <n v="1"/>
    <n v="1"/>
    <x v="0"/>
    <x v="9"/>
  </r>
  <r>
    <d v="2022-03-06T00:00:00"/>
    <n v="52"/>
    <n v="59.05"/>
    <n v="59.1"/>
    <n v="39.21"/>
    <x v="8"/>
    <s v="05/03/2022"/>
    <x v="9"/>
    <n v="3"/>
    <n v="6"/>
    <s v="03-06"/>
    <n v="1"/>
    <n v="1"/>
    <x v="0"/>
    <x v="9"/>
  </r>
  <r>
    <d v="2022-03-07T00:00:00"/>
    <n v="78"/>
    <n v="60.65"/>
    <n v="60.81"/>
    <n v="46.29"/>
    <x v="109"/>
    <s v="05/03/2022"/>
    <x v="9"/>
    <n v="3"/>
    <n v="7"/>
    <s v="03-07"/>
    <n v="0"/>
    <n v="1"/>
    <x v="0"/>
    <x v="10"/>
  </r>
  <r>
    <d v="2022-03-08T00:00:00"/>
    <n v="39"/>
    <n v="56.21"/>
    <n v="56.39"/>
    <n v="42.45"/>
    <x v="250"/>
    <s v="05/03/2022"/>
    <x v="9"/>
    <n v="3"/>
    <n v="8"/>
    <s v="03-08"/>
    <n v="1"/>
    <n v="1"/>
    <x v="0"/>
    <x v="10"/>
  </r>
  <r>
    <d v="2022-03-09T00:00:00"/>
    <n v="51"/>
    <n v="58.06"/>
    <n v="58.49"/>
    <n v="46.75"/>
    <x v="984"/>
    <s v="05/03/2022"/>
    <x v="9"/>
    <n v="3"/>
    <n v="9"/>
    <s v="03-09"/>
    <n v="1"/>
    <n v="1"/>
    <x v="0"/>
    <x v="10"/>
  </r>
  <r>
    <d v="2022-03-10T00:00:00"/>
    <n v="43"/>
    <n v="56.8"/>
    <n v="57.1"/>
    <n v="44.17"/>
    <x v="1017"/>
    <s v="05/03/2022"/>
    <x v="9"/>
    <n v="3"/>
    <n v="10"/>
    <s v="03-10"/>
    <n v="1"/>
    <n v="1"/>
    <x v="0"/>
    <x v="10"/>
  </r>
  <r>
    <d v="2022-03-11T00:00:00"/>
    <n v="64"/>
    <n v="58.3"/>
    <n v="58.51"/>
    <n v="45.17"/>
    <x v="430"/>
    <s v="05/03/2022"/>
    <x v="9"/>
    <n v="3"/>
    <n v="11"/>
    <s v="03-11"/>
    <n v="0"/>
    <n v="1"/>
    <x v="0"/>
    <x v="10"/>
  </r>
  <r>
    <d v="2022-03-12T00:00:00"/>
    <n v="46"/>
    <n v="58.39"/>
    <n v="58.56"/>
    <n v="40.659999999999997"/>
    <x v="1011"/>
    <s v="12/03/2022"/>
    <x v="9"/>
    <n v="3"/>
    <n v="12"/>
    <s v="03-12"/>
    <n v="1"/>
    <n v="1"/>
    <x v="0"/>
    <x v="10"/>
  </r>
  <r>
    <d v="2022-03-13T00:00:00"/>
    <n v="54"/>
    <n v="58.9"/>
    <n v="58.9"/>
    <n v="28.94"/>
    <x v="227"/>
    <s v="12/03/2022"/>
    <x v="9"/>
    <n v="3"/>
    <n v="13"/>
    <s v="03-13"/>
    <n v="1"/>
    <n v="1"/>
    <x v="0"/>
    <x v="10"/>
  </r>
  <r>
    <d v="2022-03-14T00:00:00"/>
    <n v="75"/>
    <n v="61.43"/>
    <n v="61.7"/>
    <n v="49.47"/>
    <x v="523"/>
    <s v="12/03/2022"/>
    <x v="9"/>
    <n v="3"/>
    <n v="14"/>
    <s v="03-14"/>
    <n v="0"/>
    <n v="1"/>
    <x v="0"/>
    <x v="11"/>
  </r>
  <r>
    <d v="2022-03-15T00:00:00"/>
    <n v="33"/>
    <n v="58.35"/>
    <n v="58.6"/>
    <n v="46.08"/>
    <x v="1007"/>
    <s v="12/03/2022"/>
    <x v="9"/>
    <n v="3"/>
    <n v="15"/>
    <s v="03-15"/>
    <n v="1"/>
    <n v="1"/>
    <x v="0"/>
    <x v="11"/>
  </r>
  <r>
    <d v="2022-03-16T00:00:00"/>
    <n v="46"/>
    <n v="59.12"/>
    <n v="59.91"/>
    <n v="51.8"/>
    <x v="238"/>
    <s v="12/03/2022"/>
    <x v="9"/>
    <n v="3"/>
    <n v="16"/>
    <s v="03-16"/>
    <n v="1"/>
    <n v="1"/>
    <x v="0"/>
    <x v="11"/>
  </r>
  <r>
    <d v="2022-03-17T00:00:00"/>
    <n v="50"/>
    <n v="58.19"/>
    <n v="58.3"/>
    <n v="42.37"/>
    <x v="1018"/>
    <s v="12/03/2022"/>
    <x v="9"/>
    <n v="3"/>
    <n v="17"/>
    <s v="03-17"/>
    <n v="1"/>
    <n v="1"/>
    <x v="0"/>
    <x v="11"/>
  </r>
  <r>
    <d v="2022-03-18T00:00:00"/>
    <n v="69"/>
    <n v="60.16"/>
    <n v="60.4"/>
    <n v="47.86"/>
    <x v="203"/>
    <s v="12/03/2022"/>
    <x v="9"/>
    <n v="3"/>
    <n v="18"/>
    <s v="03-18"/>
    <n v="0"/>
    <n v="1"/>
    <x v="0"/>
    <x v="11"/>
  </r>
  <r>
    <d v="2022-03-19T00:00:00"/>
    <n v="40"/>
    <n v="57.89"/>
    <n v="59.33"/>
    <n v="44.7"/>
    <x v="97"/>
    <s v="19/03/2022"/>
    <x v="9"/>
    <n v="3"/>
    <n v="19"/>
    <s v="03-19"/>
    <n v="1"/>
    <n v="1"/>
    <x v="0"/>
    <x v="11"/>
  </r>
  <r>
    <d v="2022-03-20T00:00:00"/>
    <n v="51"/>
    <n v="59.04"/>
    <n v="59.17"/>
    <n v="43.67"/>
    <x v="1019"/>
    <s v="19/03/2022"/>
    <x v="9"/>
    <n v="3"/>
    <n v="20"/>
    <s v="03-20"/>
    <n v="1"/>
    <n v="1"/>
    <x v="0"/>
    <x v="11"/>
  </r>
  <r>
    <d v="2022-03-21T00:00:00"/>
    <n v="78"/>
    <n v="60.24"/>
    <n v="60.75"/>
    <n v="46.72"/>
    <x v="469"/>
    <s v="19/03/2022"/>
    <x v="9"/>
    <n v="3"/>
    <n v="21"/>
    <s v="03-21"/>
    <n v="0"/>
    <n v="1"/>
    <x v="0"/>
    <x v="12"/>
  </r>
  <r>
    <d v="2022-03-22T00:00:00"/>
    <n v="44"/>
    <n v="57.96"/>
    <n v="58.52"/>
    <n v="45.04"/>
    <x v="1004"/>
    <s v="19/03/2022"/>
    <x v="9"/>
    <n v="3"/>
    <n v="22"/>
    <s v="03-22"/>
    <n v="1"/>
    <n v="1"/>
    <x v="0"/>
    <x v="12"/>
  </r>
  <r>
    <d v="2022-03-23T00:00:00"/>
    <n v="65"/>
    <n v="58.98"/>
    <n v="59.2"/>
    <n v="45.14"/>
    <x v="429"/>
    <s v="19/03/2022"/>
    <x v="9"/>
    <n v="3"/>
    <n v="23"/>
    <s v="03-23"/>
    <n v="0"/>
    <n v="1"/>
    <x v="0"/>
    <x v="12"/>
  </r>
  <r>
    <d v="2022-03-24T00:00:00"/>
    <n v="52"/>
    <n v="58.5"/>
    <n v="59.05"/>
    <n v="43.86"/>
    <x v="465"/>
    <s v="19/03/2022"/>
    <x v="9"/>
    <n v="3"/>
    <n v="24"/>
    <s v="03-24"/>
    <n v="1"/>
    <n v="1"/>
    <x v="0"/>
    <x v="12"/>
  </r>
  <r>
    <d v="2022-03-25T00:00:00"/>
    <n v="58"/>
    <n v="59.41"/>
    <n v="59.74"/>
    <n v="48.31"/>
    <x v="251"/>
    <s v="19/03/2022"/>
    <x v="9"/>
    <n v="3"/>
    <n v="25"/>
    <s v="03-25"/>
    <n v="1"/>
    <n v="1"/>
    <x v="0"/>
    <x v="12"/>
  </r>
  <r>
    <d v="2022-03-26T00:00:00"/>
    <n v="43"/>
    <n v="57.76"/>
    <n v="57.79"/>
    <n v="35.72"/>
    <x v="1020"/>
    <s v="26/03/2022"/>
    <x v="9"/>
    <n v="3"/>
    <n v="26"/>
    <s v="03-26"/>
    <n v="1"/>
    <n v="1"/>
    <x v="0"/>
    <x v="12"/>
  </r>
  <r>
    <d v="2022-03-27T00:00:00"/>
    <n v="68"/>
    <n v="60.21"/>
    <n v="60.33"/>
    <n v="44.86"/>
    <x v="510"/>
    <s v="26/03/2022"/>
    <x v="9"/>
    <n v="3"/>
    <n v="27"/>
    <s v="03-27"/>
    <n v="0"/>
    <n v="1"/>
    <x v="0"/>
    <x v="12"/>
  </r>
  <r>
    <d v="2022-03-28T00:00:00"/>
    <n v="75"/>
    <n v="60.3"/>
    <n v="60.55"/>
    <n v="42.31"/>
    <x v="56"/>
    <s v="26/03/2022"/>
    <x v="9"/>
    <n v="3"/>
    <n v="28"/>
    <s v="03-28"/>
    <n v="0"/>
    <n v="1"/>
    <x v="0"/>
    <x v="13"/>
  </r>
  <r>
    <d v="2022-03-29T00:00:00"/>
    <n v="69"/>
    <n v="60.46"/>
    <n v="60.61"/>
    <n v="45.98"/>
    <x v="450"/>
    <s v="26/03/2022"/>
    <x v="9"/>
    <n v="3"/>
    <n v="29"/>
    <s v="03-29"/>
    <n v="0"/>
    <n v="1"/>
    <x v="0"/>
    <x v="13"/>
  </r>
  <r>
    <d v="2022-03-30T00:00:00"/>
    <n v="76"/>
    <n v="60.05"/>
    <n v="60.13"/>
    <n v="42.5"/>
    <x v="192"/>
    <s v="26/03/2022"/>
    <x v="9"/>
    <n v="3"/>
    <n v="30"/>
    <s v="03-30"/>
    <n v="0"/>
    <n v="1"/>
    <x v="0"/>
    <x v="13"/>
  </r>
  <r>
    <d v="2022-03-31T00:00:00"/>
    <n v="75"/>
    <n v="61.17"/>
    <n v="61.94"/>
    <n v="53.34"/>
    <x v="173"/>
    <s v="26/03/2022"/>
    <x v="9"/>
    <n v="3"/>
    <n v="31"/>
    <s v="03-31"/>
    <n v="0"/>
    <n v="1"/>
    <x v="0"/>
    <x v="13"/>
  </r>
  <r>
    <d v="2022-04-01T00:00:00"/>
    <n v="97"/>
    <n v="62.27"/>
    <n v="62.44"/>
    <n v="48.26"/>
    <x v="150"/>
    <s v="26/03/2022"/>
    <x v="9"/>
    <n v="4"/>
    <n v="1"/>
    <s v="04-01"/>
    <n v="0"/>
    <n v="1"/>
    <x v="0"/>
    <x v="13"/>
  </r>
  <r>
    <d v="2022-04-02T00:00:00"/>
    <n v="67"/>
    <n v="59.61"/>
    <n v="59.81"/>
    <n v="38.340000000000003"/>
    <x v="26"/>
    <s v="02/04/2022"/>
    <x v="9"/>
    <n v="4"/>
    <n v="2"/>
    <s v="04-02"/>
    <n v="0"/>
    <n v="1"/>
    <x v="0"/>
    <x v="13"/>
  </r>
  <r>
    <d v="2022-04-03T00:00:00"/>
    <n v="88"/>
    <n v="61.43"/>
    <n v="61.45"/>
    <n v="38.200000000000003"/>
    <x v="84"/>
    <s v="02/04/2022"/>
    <x v="9"/>
    <n v="4"/>
    <n v="3"/>
    <s v="04-03"/>
    <n v="0"/>
    <n v="1"/>
    <x v="0"/>
    <x v="13"/>
  </r>
  <r>
    <d v="2022-04-04T00:00:00"/>
    <n v="76"/>
    <n v="60.81"/>
    <n v="60.98"/>
    <n v="46.9"/>
    <x v="14"/>
    <s v="02/04/2022"/>
    <x v="9"/>
    <n v="4"/>
    <n v="4"/>
    <s v="04-04"/>
    <n v="0"/>
    <n v="1"/>
    <x v="0"/>
    <x v="14"/>
  </r>
  <r>
    <d v="2022-04-05T00:00:00"/>
    <n v="80"/>
    <n v="64.25"/>
    <n v="64.31"/>
    <n v="45.43"/>
    <x v="310"/>
    <s v="02/04/2022"/>
    <x v="9"/>
    <n v="4"/>
    <n v="5"/>
    <s v="04-05"/>
    <n v="0"/>
    <n v="1"/>
    <x v="0"/>
    <x v="14"/>
  </r>
  <r>
    <d v="2022-04-06T00:00:00"/>
    <n v="93"/>
    <n v="61.08"/>
    <n v="61.27"/>
    <n v="47.52"/>
    <x v="154"/>
    <s v="02/04/2022"/>
    <x v="9"/>
    <n v="4"/>
    <n v="6"/>
    <s v="04-06"/>
    <n v="0"/>
    <n v="1"/>
    <x v="0"/>
    <x v="14"/>
  </r>
  <r>
    <d v="2022-04-07T00:00:00"/>
    <n v="82"/>
    <n v="62.89"/>
    <n v="63.11"/>
    <n v="49.98"/>
    <x v="366"/>
    <s v="02/04/2022"/>
    <x v="9"/>
    <n v="4"/>
    <n v="7"/>
    <s v="04-07"/>
    <n v="0"/>
    <n v="1"/>
    <x v="0"/>
    <x v="14"/>
  </r>
  <r>
    <d v="2022-04-08T00:00:00"/>
    <n v="84"/>
    <n v="60.88"/>
    <n v="61.32"/>
    <n v="48.38"/>
    <x v="204"/>
    <s v="02/04/2022"/>
    <x v="9"/>
    <n v="4"/>
    <n v="8"/>
    <s v="04-08"/>
    <n v="0"/>
    <n v="1"/>
    <x v="0"/>
    <x v="14"/>
  </r>
  <r>
    <d v="2022-04-09T00:00:00"/>
    <n v="80"/>
    <n v="60.86"/>
    <n v="61.1"/>
    <n v="47.91"/>
    <x v="149"/>
    <s v="09/04/2022"/>
    <x v="9"/>
    <n v="4"/>
    <n v="9"/>
    <s v="04-09"/>
    <n v="0"/>
    <n v="1"/>
    <x v="0"/>
    <x v="14"/>
  </r>
  <r>
    <d v="2022-04-10T00:00:00"/>
    <n v="91"/>
    <n v="62.11"/>
    <n v="62.37"/>
    <n v="49.41"/>
    <x v="495"/>
    <s v="09/04/2022"/>
    <x v="9"/>
    <n v="4"/>
    <n v="10"/>
    <s v="04-10"/>
    <n v="0"/>
    <n v="1"/>
    <x v="0"/>
    <x v="14"/>
  </r>
  <r>
    <d v="2022-04-11T00:00:00"/>
    <n v="68"/>
    <n v="60.95"/>
    <n v="61.1"/>
    <n v="46.45"/>
    <x v="149"/>
    <s v="09/04/2022"/>
    <x v="9"/>
    <n v="4"/>
    <n v="11"/>
    <s v="04-11"/>
    <n v="0"/>
    <n v="1"/>
    <x v="0"/>
    <x v="15"/>
  </r>
  <r>
    <d v="2022-04-12T00:00:00"/>
    <n v="68"/>
    <n v="60.31"/>
    <n v="60.49"/>
    <n v="46.76"/>
    <x v="277"/>
    <s v="09/04/2022"/>
    <x v="9"/>
    <n v="4"/>
    <n v="12"/>
    <s v="04-12"/>
    <n v="0"/>
    <n v="1"/>
    <x v="0"/>
    <x v="15"/>
  </r>
  <r>
    <d v="2022-04-13T00:00:00"/>
    <n v="82"/>
    <n v="60.93"/>
    <n v="61.17"/>
    <n v="46.96"/>
    <x v="153"/>
    <s v="09/04/2022"/>
    <x v="9"/>
    <n v="4"/>
    <n v="13"/>
    <s v="04-13"/>
    <n v="0"/>
    <n v="1"/>
    <x v="0"/>
    <x v="15"/>
  </r>
  <r>
    <d v="2022-04-14T00:00:00"/>
    <n v="57"/>
    <n v="59.17"/>
    <n v="59.21"/>
    <n v="38.11"/>
    <x v="53"/>
    <s v="09/04/2022"/>
    <x v="9"/>
    <n v="4"/>
    <n v="14"/>
    <s v="04-14"/>
    <n v="1"/>
    <n v="1"/>
    <x v="0"/>
    <x v="15"/>
  </r>
  <r>
    <d v="2022-04-15T00:00:00"/>
    <n v="88"/>
    <n v="62.2"/>
    <n v="62.25"/>
    <n v="42.82"/>
    <x v="538"/>
    <s v="09/04/2022"/>
    <x v="9"/>
    <n v="4"/>
    <n v="15"/>
    <s v="04-15"/>
    <n v="0"/>
    <n v="1"/>
    <x v="0"/>
    <x v="15"/>
  </r>
  <r>
    <d v="2022-04-16T00:00:00"/>
    <n v="64"/>
    <n v="60.22"/>
    <n v="60.33"/>
    <n v="44.09"/>
    <x v="510"/>
    <s v="16/04/2022"/>
    <x v="9"/>
    <n v="4"/>
    <n v="16"/>
    <s v="04-16"/>
    <n v="0"/>
    <n v="1"/>
    <x v="0"/>
    <x v="15"/>
  </r>
  <r>
    <d v="2022-04-17T00:00:00"/>
    <n v="70"/>
    <n v="59.43"/>
    <n v="59.47"/>
    <n v="39.03"/>
    <x v="267"/>
    <s v="16/04/2022"/>
    <x v="9"/>
    <n v="4"/>
    <n v="17"/>
    <s v="04-17"/>
    <n v="0"/>
    <n v="1"/>
    <x v="0"/>
    <x v="15"/>
  </r>
  <r>
    <d v="2022-04-18T00:00:00"/>
    <n v="81"/>
    <n v="59.55"/>
    <n v="59.65"/>
    <n v="38.1"/>
    <x v="440"/>
    <s v="16/04/2022"/>
    <x v="9"/>
    <n v="4"/>
    <n v="18"/>
    <s v="04-18"/>
    <n v="0"/>
    <n v="1"/>
    <x v="0"/>
    <x v="16"/>
  </r>
  <r>
    <d v="2022-04-19T00:00:00"/>
    <n v="79"/>
    <n v="61.15"/>
    <n v="61.22"/>
    <n v="43.4"/>
    <x v="114"/>
    <s v="16/04/2022"/>
    <x v="9"/>
    <n v="4"/>
    <n v="19"/>
    <s v="04-19"/>
    <n v="0"/>
    <n v="1"/>
    <x v="0"/>
    <x v="16"/>
  </r>
  <r>
    <d v="2022-04-20T00:00:00"/>
    <n v="95"/>
    <n v="62.56"/>
    <n v="62.58"/>
    <n v="39.25"/>
    <x v="326"/>
    <s v="16/04/2022"/>
    <x v="9"/>
    <n v="4"/>
    <n v="20"/>
    <s v="04-20"/>
    <n v="0"/>
    <n v="1"/>
    <x v="0"/>
    <x v="16"/>
  </r>
  <r>
    <d v="2022-04-21T00:00:00"/>
    <n v="77"/>
    <n v="60.54"/>
    <n v="60.67"/>
    <n v="45.29"/>
    <x v="46"/>
    <s v="16/04/2022"/>
    <x v="9"/>
    <n v="4"/>
    <n v="21"/>
    <s v="04-21"/>
    <n v="0"/>
    <n v="1"/>
    <x v="0"/>
    <x v="16"/>
  </r>
  <r>
    <d v="2022-04-22T00:00:00"/>
    <n v="99"/>
    <n v="63.34"/>
    <n v="63.63"/>
    <n v="50.68"/>
    <x v="584"/>
    <s v="16/04/2022"/>
    <x v="9"/>
    <n v="4"/>
    <n v="22"/>
    <s v="04-22"/>
    <n v="0"/>
    <n v="1"/>
    <x v="0"/>
    <x v="16"/>
  </r>
  <r>
    <d v="2022-04-23T00:00:00"/>
    <n v="76"/>
    <n v="62.71"/>
    <n v="62.72"/>
    <n v="39.18"/>
    <x v="316"/>
    <s v="23/04/2022"/>
    <x v="9"/>
    <n v="4"/>
    <n v="23"/>
    <s v="04-23"/>
    <n v="0"/>
    <n v="1"/>
    <x v="0"/>
    <x v="16"/>
  </r>
  <r>
    <d v="2022-04-24T00:00:00"/>
    <n v="106"/>
    <n v="62.66"/>
    <n v="62.89"/>
    <n v="49.4"/>
    <x v="482"/>
    <s v="23/04/2022"/>
    <x v="9"/>
    <n v="4"/>
    <n v="24"/>
    <s v="04-24"/>
    <n v="0"/>
    <n v="1"/>
    <x v="0"/>
    <x v="16"/>
  </r>
  <r>
    <d v="2022-04-25T00:00:00"/>
    <n v="84"/>
    <n v="61.61"/>
    <n v="61.94"/>
    <n v="50.6"/>
    <x v="173"/>
    <s v="23/04/2022"/>
    <x v="9"/>
    <n v="4"/>
    <n v="25"/>
    <s v="04-25"/>
    <n v="0"/>
    <n v="1"/>
    <x v="0"/>
    <x v="17"/>
  </r>
  <r>
    <d v="2022-04-26T00:00:00"/>
    <n v="62"/>
    <n v="60.49"/>
    <n v="60.59"/>
    <n v="44.27"/>
    <x v="1021"/>
    <s v="23/04/2022"/>
    <x v="9"/>
    <n v="4"/>
    <n v="26"/>
    <s v="04-26"/>
    <n v="0"/>
    <n v="1"/>
    <x v="0"/>
    <x v="17"/>
  </r>
  <r>
    <d v="2022-04-27T00:00:00"/>
    <m/>
    <m/>
    <m/>
    <m/>
    <x v="89"/>
    <s v="23/04/2022"/>
    <x v="9"/>
    <n v="4"/>
    <n v="27"/>
    <s v="04-27"/>
    <s v="Null"/>
    <s v="Null"/>
    <x v="0"/>
    <x v="17"/>
  </r>
  <r>
    <d v="2022-04-28T00:00:00"/>
    <n v="75"/>
    <n v="59.92"/>
    <n v="59.92"/>
    <n v="27.64"/>
    <x v="274"/>
    <s v="23/04/2022"/>
    <x v="9"/>
    <n v="4"/>
    <n v="28"/>
    <s v="04-28"/>
    <n v="0"/>
    <n v="1"/>
    <x v="0"/>
    <x v="17"/>
  </r>
  <r>
    <d v="2022-04-29T00:00:00"/>
    <n v="93"/>
    <n v="60.83"/>
    <n v="60.94"/>
    <n v="43.51"/>
    <x v="136"/>
    <s v="23/04/2022"/>
    <x v="9"/>
    <n v="4"/>
    <n v="29"/>
    <s v="04-29"/>
    <n v="0"/>
    <n v="1"/>
    <x v="0"/>
    <x v="17"/>
  </r>
  <r>
    <d v="2022-04-30T00:00:00"/>
    <n v="73"/>
    <n v="60.72"/>
    <n v="60.73"/>
    <n v="33.340000000000003"/>
    <x v="20"/>
    <s v="30/04/2022"/>
    <x v="9"/>
    <n v="4"/>
    <n v="30"/>
    <s v="04-30"/>
    <n v="0"/>
    <n v="1"/>
    <x v="0"/>
    <x v="17"/>
  </r>
  <r>
    <d v="2022-05-01T00:00:00"/>
    <n v="88"/>
    <n v="61.7"/>
    <n v="61.72"/>
    <n v="39.04"/>
    <x v="252"/>
    <s v="30/04/2022"/>
    <x v="9"/>
    <n v="5"/>
    <n v="1"/>
    <s v="05-01"/>
    <n v="0"/>
    <n v="1"/>
    <x v="1"/>
    <x v="17"/>
  </r>
  <r>
    <d v="2022-05-02T00:00:00"/>
    <n v="83"/>
    <n v="61.46"/>
    <n v="61.5"/>
    <n v="40.47"/>
    <x v="471"/>
    <s v="30/04/2022"/>
    <x v="9"/>
    <n v="5"/>
    <n v="2"/>
    <s v="05-02"/>
    <n v="0"/>
    <n v="1"/>
    <x v="1"/>
    <x v="18"/>
  </r>
  <r>
    <d v="2022-05-03T00:00:00"/>
    <n v="70"/>
    <n v="60.76"/>
    <n v="60.9"/>
    <n v="45.97"/>
    <x v="116"/>
    <s v="30/04/2022"/>
    <x v="9"/>
    <n v="5"/>
    <n v="3"/>
    <s v="05-03"/>
    <n v="0"/>
    <n v="1"/>
    <x v="1"/>
    <x v="18"/>
  </r>
  <r>
    <d v="2022-05-04T00:00:00"/>
    <n v="85"/>
    <n v="60.85"/>
    <n v="61.02"/>
    <n v="46.91"/>
    <x v="71"/>
    <s v="30/04/2022"/>
    <x v="9"/>
    <n v="5"/>
    <n v="4"/>
    <s v="05-04"/>
    <n v="0"/>
    <n v="1"/>
    <x v="1"/>
    <x v="18"/>
  </r>
  <r>
    <d v="2022-05-05T00:00:00"/>
    <n v="80"/>
    <n v="62.8"/>
    <n v="62.86"/>
    <n v="44.22"/>
    <x v="324"/>
    <s v="30/04/2022"/>
    <x v="9"/>
    <n v="5"/>
    <n v="5"/>
    <s v="05-05"/>
    <n v="0"/>
    <n v="1"/>
    <x v="1"/>
    <x v="18"/>
  </r>
  <r>
    <d v="2022-05-06T00:00:00"/>
    <n v="90"/>
    <n v="62.06"/>
    <n v="62.14"/>
    <n v="44.79"/>
    <x v="211"/>
    <s v="30/04/2022"/>
    <x v="9"/>
    <n v="5"/>
    <n v="6"/>
    <s v="05-06"/>
    <n v="0"/>
    <n v="1"/>
    <x v="1"/>
    <x v="18"/>
  </r>
  <r>
    <d v="2022-05-07T00:00:00"/>
    <n v="74"/>
    <n v="61.81"/>
    <n v="61.85"/>
    <n v="42.11"/>
    <x v="161"/>
    <s v="07/05/2022"/>
    <x v="9"/>
    <n v="5"/>
    <n v="7"/>
    <s v="05-07"/>
    <n v="0"/>
    <n v="1"/>
    <x v="1"/>
    <x v="18"/>
  </r>
  <r>
    <d v="2022-05-08T00:00:00"/>
    <n v="81"/>
    <n v="62.31"/>
    <n v="62.46"/>
    <n v="47.15"/>
    <x v="370"/>
    <s v="07/05/2022"/>
    <x v="9"/>
    <n v="5"/>
    <n v="8"/>
    <s v="05-08"/>
    <n v="0"/>
    <n v="1"/>
    <x v="1"/>
    <x v="18"/>
  </r>
  <r>
    <d v="2022-05-09T00:00:00"/>
    <n v="54"/>
    <n v="60.13"/>
    <n v="60.44"/>
    <n v="47.65"/>
    <x v="190"/>
    <s v="07/05/2022"/>
    <x v="9"/>
    <n v="5"/>
    <n v="9"/>
    <s v="05-09"/>
    <n v="1"/>
    <n v="1"/>
    <x v="1"/>
    <x v="19"/>
  </r>
  <r>
    <d v="2022-05-10T00:00:00"/>
    <n v="68"/>
    <n v="60.3"/>
    <n v="60.52"/>
    <n v="46.84"/>
    <x v="106"/>
    <s v="07/05/2022"/>
    <x v="9"/>
    <n v="5"/>
    <n v="10"/>
    <s v="05-10"/>
    <n v="0"/>
    <n v="1"/>
    <x v="1"/>
    <x v="19"/>
  </r>
  <r>
    <d v="2022-05-11T00:00:00"/>
    <n v="100"/>
    <n v="61.82"/>
    <n v="61.82"/>
    <n v="0"/>
    <x v="134"/>
    <s v="07/05/2022"/>
    <x v="9"/>
    <n v="5"/>
    <n v="11"/>
    <s v="05-11"/>
    <n v="0"/>
    <n v="1"/>
    <x v="1"/>
    <x v="19"/>
  </r>
  <r>
    <d v="2022-05-12T00:00:00"/>
    <n v="76"/>
    <n v="60.51"/>
    <n v="60.54"/>
    <n v="37.56"/>
    <x v="100"/>
    <s v="07/05/2022"/>
    <x v="9"/>
    <n v="5"/>
    <n v="12"/>
    <s v="05-12"/>
    <n v="0"/>
    <n v="1"/>
    <x v="1"/>
    <x v="19"/>
  </r>
  <r>
    <d v="2022-05-13T00:00:00"/>
    <n v="81"/>
    <n v="61.32"/>
    <n v="61.39"/>
    <n v="43.02"/>
    <x v="418"/>
    <s v="07/05/2022"/>
    <x v="9"/>
    <n v="5"/>
    <n v="13"/>
    <s v="05-13"/>
    <n v="0"/>
    <n v="1"/>
    <x v="1"/>
    <x v="19"/>
  </r>
  <r>
    <d v="2022-05-14T00:00:00"/>
    <n v="92"/>
    <n v="61.22"/>
    <n v="61.23"/>
    <n v="34.520000000000003"/>
    <x v="13"/>
    <s v="14/05/2022"/>
    <x v="9"/>
    <n v="5"/>
    <n v="14"/>
    <s v="05-14"/>
    <n v="0"/>
    <n v="1"/>
    <x v="1"/>
    <x v="19"/>
  </r>
  <r>
    <d v="2022-05-15T00:00:00"/>
    <n v="82"/>
    <n v="60.94"/>
    <n v="60.96"/>
    <n v="37.43"/>
    <x v="90"/>
    <s v="14/05/2022"/>
    <x v="9"/>
    <n v="5"/>
    <n v="15"/>
    <s v="05-15"/>
    <n v="0"/>
    <n v="1"/>
    <x v="1"/>
    <x v="19"/>
  </r>
  <r>
    <d v="2022-05-16T00:00:00"/>
    <n v="75"/>
    <n v="61.25"/>
    <n v="61.27"/>
    <n v="38"/>
    <x v="154"/>
    <s v="14/05/2022"/>
    <x v="9"/>
    <n v="5"/>
    <n v="16"/>
    <s v="05-16"/>
    <n v="0"/>
    <n v="1"/>
    <x v="1"/>
    <x v="20"/>
  </r>
  <r>
    <d v="2022-05-17T00:00:00"/>
    <n v="75"/>
    <n v="60.61"/>
    <n v="60.69"/>
    <n v="41.89"/>
    <x v="62"/>
    <s v="14/05/2022"/>
    <x v="9"/>
    <n v="5"/>
    <n v="17"/>
    <s v="05-17"/>
    <n v="0"/>
    <n v="1"/>
    <x v="1"/>
    <x v="20"/>
  </r>
  <r>
    <d v="2022-05-18T00:00:00"/>
    <n v="105"/>
    <n v="63.24"/>
    <n v="63.26"/>
    <n v="37.81"/>
    <x v="1022"/>
    <s v="14/05/2022"/>
    <x v="9"/>
    <n v="5"/>
    <n v="18"/>
    <s v="05-18"/>
    <n v="0"/>
    <n v="1"/>
    <x v="1"/>
    <x v="20"/>
  </r>
  <r>
    <d v="2022-05-19T00:00:00"/>
    <n v="78"/>
    <n v="60.4"/>
    <n v="60.42"/>
    <n v="36.94"/>
    <x v="138"/>
    <s v="14/05/2022"/>
    <x v="9"/>
    <n v="5"/>
    <n v="19"/>
    <s v="05-19"/>
    <n v="0"/>
    <n v="1"/>
    <x v="1"/>
    <x v="20"/>
  </r>
  <r>
    <d v="2022-05-20T00:00:00"/>
    <n v="58"/>
    <n v="60.79"/>
    <n v="60.85"/>
    <n v="42.28"/>
    <x v="201"/>
    <s v="14/05/2022"/>
    <x v="9"/>
    <n v="5"/>
    <n v="20"/>
    <s v="05-20"/>
    <n v="1"/>
    <n v="1"/>
    <x v="1"/>
    <x v="20"/>
  </r>
  <r>
    <d v="2022-05-21T00:00:00"/>
    <n v="84"/>
    <n v="62.48"/>
    <n v="62.53"/>
    <n v="40.67"/>
    <x v="221"/>
    <s v="21/05/2022"/>
    <x v="9"/>
    <n v="5"/>
    <n v="21"/>
    <s v="05-21"/>
    <n v="0"/>
    <n v="1"/>
    <x v="1"/>
    <x v="20"/>
  </r>
  <r>
    <d v="2022-05-22T00:00:00"/>
    <n v="81"/>
    <n v="62.49"/>
    <n v="62.56"/>
    <n v="37.159999999999997"/>
    <x v="327"/>
    <s v="21/05/2022"/>
    <x v="9"/>
    <n v="5"/>
    <n v="22"/>
    <s v="05-22"/>
    <n v="0"/>
    <n v="1"/>
    <x v="1"/>
    <x v="20"/>
  </r>
  <r>
    <d v="2022-05-23T00:00:00"/>
    <n v="82"/>
    <n v="62.71"/>
    <n v="62.71"/>
    <n v="0"/>
    <x v="395"/>
    <s v="21/05/2022"/>
    <x v="9"/>
    <n v="5"/>
    <n v="23"/>
    <s v="05-23"/>
    <n v="0"/>
    <n v="1"/>
    <x v="1"/>
    <x v="21"/>
  </r>
  <r>
    <d v="2022-05-24T00:00:00"/>
    <n v="95"/>
    <n v="62.94"/>
    <n v="62.98"/>
    <n v="42.1"/>
    <x v="299"/>
    <s v="21/05/2022"/>
    <x v="9"/>
    <n v="5"/>
    <n v="24"/>
    <s v="05-24"/>
    <n v="0"/>
    <n v="1"/>
    <x v="1"/>
    <x v="21"/>
  </r>
  <r>
    <d v="2022-05-25T00:00:00"/>
    <n v="80"/>
    <n v="62.3"/>
    <n v="63.4"/>
    <n v="56.81"/>
    <x v="467"/>
    <s v="21/05/2022"/>
    <x v="9"/>
    <n v="5"/>
    <n v="25"/>
    <s v="05-25"/>
    <n v="0"/>
    <n v="1"/>
    <x v="1"/>
    <x v="21"/>
  </r>
  <r>
    <d v="2022-05-26T00:00:00"/>
    <n v="79"/>
    <n v="65.53"/>
    <n v="65.56"/>
    <n v="43.38"/>
    <x v="1023"/>
    <s v="21/05/2022"/>
    <x v="9"/>
    <n v="5"/>
    <n v="26"/>
    <s v="05-26"/>
    <n v="0"/>
    <n v="1"/>
    <x v="1"/>
    <x v="21"/>
  </r>
  <r>
    <d v="2022-05-27T00:00:00"/>
    <n v="75"/>
    <n v="61.42"/>
    <n v="61.42"/>
    <n v="0"/>
    <x v="17"/>
    <s v="21/05/2022"/>
    <x v="9"/>
    <n v="5"/>
    <n v="27"/>
    <s v="05-27"/>
    <n v="0"/>
    <n v="1"/>
    <x v="1"/>
    <x v="21"/>
  </r>
  <r>
    <d v="2022-05-28T00:00:00"/>
    <n v="83"/>
    <n v="62.55"/>
    <n v="62.6"/>
    <n v="34.03"/>
    <x v="318"/>
    <s v="28/05/2022"/>
    <x v="9"/>
    <n v="5"/>
    <n v="28"/>
    <s v="05-28"/>
    <n v="0"/>
    <n v="1"/>
    <x v="1"/>
    <x v="21"/>
  </r>
  <r>
    <d v="2022-05-29T00:00:00"/>
    <n v="91"/>
    <n v="63.23"/>
    <n v="63.23"/>
    <n v="0"/>
    <x v="148"/>
    <s v="28/05/2022"/>
    <x v="9"/>
    <n v="5"/>
    <n v="29"/>
    <s v="05-29"/>
    <n v="0"/>
    <n v="1"/>
    <x v="1"/>
    <x v="21"/>
  </r>
  <r>
    <d v="2022-05-30T00:00:00"/>
    <n v="79"/>
    <n v="62.52"/>
    <n v="62.52"/>
    <n v="0"/>
    <x v="312"/>
    <s v="28/05/2022"/>
    <x v="9"/>
    <n v="5"/>
    <n v="30"/>
    <s v="05-30"/>
    <n v="0"/>
    <n v="1"/>
    <x v="1"/>
    <x v="22"/>
  </r>
  <r>
    <d v="2022-05-31T00:00:00"/>
    <n v="84"/>
    <n v="63.05"/>
    <n v="63.05"/>
    <n v="33.54"/>
    <x v="391"/>
    <s v="28/05/2022"/>
    <x v="9"/>
    <n v="5"/>
    <n v="31"/>
    <s v="05-31"/>
    <n v="0"/>
    <n v="1"/>
    <x v="1"/>
    <x v="22"/>
  </r>
  <r>
    <d v="2022-06-01T00:00:00"/>
    <n v="81"/>
    <n v="61.34"/>
    <n v="61.42"/>
    <n v="44.05"/>
    <x v="17"/>
    <s v="28/05/2022"/>
    <x v="9"/>
    <n v="6"/>
    <n v="1"/>
    <s v="06-01"/>
    <n v="0"/>
    <n v="1"/>
    <x v="1"/>
    <x v="22"/>
  </r>
  <r>
    <d v="2022-06-02T00:00:00"/>
    <n v="75"/>
    <n v="61.68"/>
    <n v="61.68"/>
    <n v="0"/>
    <x v="143"/>
    <s v="28/05/2022"/>
    <x v="9"/>
    <n v="6"/>
    <n v="2"/>
    <s v="06-02"/>
    <n v="0"/>
    <n v="1"/>
    <x v="1"/>
    <x v="22"/>
  </r>
  <r>
    <d v="2022-06-03T00:00:00"/>
    <n v="78"/>
    <n v="64.650000000000006"/>
    <n v="64.73"/>
    <n v="37.549999999999997"/>
    <x v="334"/>
    <s v="28/05/2022"/>
    <x v="9"/>
    <n v="6"/>
    <n v="3"/>
    <s v="06-03"/>
    <n v="0"/>
    <n v="1"/>
    <x v="1"/>
    <x v="22"/>
  </r>
  <r>
    <d v="2022-06-04T00:00:00"/>
    <n v="82"/>
    <n v="62.63"/>
    <n v="62.63"/>
    <n v="0"/>
    <x v="574"/>
    <s v="04/06/2022"/>
    <x v="9"/>
    <n v="6"/>
    <n v="4"/>
    <s v="06-04"/>
    <n v="0"/>
    <n v="1"/>
    <x v="1"/>
    <x v="22"/>
  </r>
  <r>
    <d v="2022-06-05T00:00:00"/>
    <n v="95"/>
    <n v="62.47"/>
    <n v="62.54"/>
    <n v="40.92"/>
    <x v="261"/>
    <s v="04/06/2022"/>
    <x v="9"/>
    <n v="6"/>
    <n v="5"/>
    <s v="06-05"/>
    <n v="0"/>
    <n v="1"/>
    <x v="1"/>
    <x v="22"/>
  </r>
  <r>
    <d v="2022-06-06T00:00:00"/>
    <n v="94"/>
    <n v="63.99"/>
    <n v="64.14"/>
    <n v="45.63"/>
    <x v="619"/>
    <s v="04/06/2022"/>
    <x v="9"/>
    <n v="6"/>
    <n v="6"/>
    <s v="06-06"/>
    <n v="0"/>
    <n v="1"/>
    <x v="1"/>
    <x v="23"/>
  </r>
  <r>
    <d v="2022-06-07T00:00:00"/>
    <n v="90"/>
    <n v="64.84"/>
    <n v="64.87"/>
    <n v="43.88"/>
    <x v="1024"/>
    <s v="04/06/2022"/>
    <x v="9"/>
    <n v="6"/>
    <n v="7"/>
    <s v="06-07"/>
    <n v="0"/>
    <n v="1"/>
    <x v="1"/>
    <x v="23"/>
  </r>
  <r>
    <d v="2022-06-08T00:00:00"/>
    <n v="104"/>
    <n v="65.2"/>
    <n v="65.290000000000006"/>
    <n v="38.42"/>
    <x v="1025"/>
    <s v="04/06/2022"/>
    <x v="9"/>
    <n v="6"/>
    <n v="8"/>
    <s v="06-08"/>
    <n v="0"/>
    <n v="1"/>
    <x v="1"/>
    <x v="23"/>
  </r>
  <r>
    <d v="2022-06-09T00:00:00"/>
    <n v="105"/>
    <n v="65.62"/>
    <n v="66"/>
    <n v="46.02"/>
    <x v="585"/>
    <s v="04/06/2022"/>
    <x v="9"/>
    <n v="6"/>
    <n v="9"/>
    <s v="06-09"/>
    <n v="0"/>
    <n v="1"/>
    <x v="1"/>
    <x v="23"/>
  </r>
  <r>
    <d v="2022-06-10T00:00:00"/>
    <n v="95"/>
    <n v="63.74"/>
    <n v="63.85"/>
    <n v="38.979999999999997"/>
    <x v="293"/>
    <s v="04/06/2022"/>
    <x v="9"/>
    <n v="6"/>
    <n v="10"/>
    <s v="06-10"/>
    <n v="0"/>
    <n v="1"/>
    <x v="1"/>
    <x v="23"/>
  </r>
  <r>
    <d v="2022-06-11T00:00:00"/>
    <n v="88"/>
    <n v="62.53"/>
    <n v="62.55"/>
    <n v="38.619999999999997"/>
    <x v="296"/>
    <s v="11/06/2022"/>
    <x v="9"/>
    <n v="6"/>
    <n v="11"/>
    <s v="06-11"/>
    <n v="0"/>
    <n v="1"/>
    <x v="1"/>
    <x v="23"/>
  </r>
  <r>
    <d v="2022-06-12T00:00:00"/>
    <n v="93"/>
    <n v="62.29"/>
    <n v="62.29"/>
    <n v="26.54"/>
    <x v="45"/>
    <s v="11/06/2022"/>
    <x v="9"/>
    <n v="6"/>
    <n v="12"/>
    <s v="06-12"/>
    <n v="0"/>
    <n v="1"/>
    <x v="1"/>
    <x v="23"/>
  </r>
  <r>
    <d v="2022-06-13T00:00:00"/>
    <n v="109"/>
    <n v="65.78"/>
    <n v="65.78"/>
    <n v="36.43"/>
    <x v="1026"/>
    <s v="11/06/2022"/>
    <x v="9"/>
    <n v="6"/>
    <n v="13"/>
    <s v="06-13"/>
    <n v="0"/>
    <n v="1"/>
    <x v="1"/>
    <x v="24"/>
  </r>
  <r>
    <d v="2022-06-14T00:00:00"/>
    <n v="87"/>
    <n v="63.51"/>
    <n v="63.52"/>
    <n v="38.770000000000003"/>
    <x v="333"/>
    <s v="11/06/2022"/>
    <x v="9"/>
    <n v="6"/>
    <n v="14"/>
    <s v="06-14"/>
    <n v="0"/>
    <n v="1"/>
    <x v="1"/>
    <x v="24"/>
  </r>
  <r>
    <d v="2022-06-15T00:00:00"/>
    <n v="96"/>
    <n v="63.41"/>
    <n v="65.47"/>
    <n v="61.23"/>
    <x v="1027"/>
    <s v="11/06/2022"/>
    <x v="9"/>
    <n v="6"/>
    <n v="15"/>
    <s v="06-15"/>
    <n v="0"/>
    <n v="1"/>
    <x v="1"/>
    <x v="24"/>
  </r>
  <r>
    <d v="2022-06-16T00:00:00"/>
    <n v="75"/>
    <n v="62.17"/>
    <n v="62.21"/>
    <n v="31.64"/>
    <x v="166"/>
    <s v="11/06/2022"/>
    <x v="9"/>
    <n v="6"/>
    <n v="16"/>
    <s v="06-16"/>
    <n v="0"/>
    <n v="1"/>
    <x v="1"/>
    <x v="24"/>
  </r>
  <r>
    <d v="2022-06-17T00:00:00"/>
    <n v="94"/>
    <n v="63.87"/>
    <n v="64.36"/>
    <n v="45.64"/>
    <x v="346"/>
    <s v="11/06/2022"/>
    <x v="9"/>
    <n v="6"/>
    <n v="17"/>
    <s v="06-17"/>
    <n v="0"/>
    <n v="1"/>
    <x v="1"/>
    <x v="24"/>
  </r>
  <r>
    <d v="2022-06-18T00:00:00"/>
    <n v="100"/>
    <n v="65.2"/>
    <n v="65.23"/>
    <n v="33.74"/>
    <x v="541"/>
    <s v="18/06/2022"/>
    <x v="9"/>
    <n v="6"/>
    <n v="18"/>
    <s v="06-18"/>
    <n v="0"/>
    <n v="1"/>
    <x v="1"/>
    <x v="24"/>
  </r>
  <r>
    <d v="2022-06-19T00:00:00"/>
    <n v="108"/>
    <n v="63.55"/>
    <n v="63.64"/>
    <n v="44.28"/>
    <x v="493"/>
    <s v="18/06/2022"/>
    <x v="9"/>
    <n v="6"/>
    <n v="19"/>
    <s v="06-19"/>
    <n v="0"/>
    <n v="1"/>
    <x v="1"/>
    <x v="24"/>
  </r>
  <r>
    <d v="2022-06-20T00:00:00"/>
    <n v="86"/>
    <n v="62.96"/>
    <n v="63.02"/>
    <n v="38.08"/>
    <x v="66"/>
    <s v="18/06/2022"/>
    <x v="9"/>
    <n v="6"/>
    <n v="20"/>
    <s v="06-20"/>
    <n v="0"/>
    <n v="1"/>
    <x v="1"/>
    <x v="25"/>
  </r>
  <r>
    <d v="2022-06-21T00:00:00"/>
    <n v="87"/>
    <n v="63.04"/>
    <n v="63.04"/>
    <n v="0"/>
    <x v="361"/>
    <s v="18/06/2022"/>
    <x v="9"/>
    <n v="6"/>
    <n v="21"/>
    <s v="06-21"/>
    <n v="0"/>
    <n v="1"/>
    <x v="1"/>
    <x v="25"/>
  </r>
  <r>
    <d v="2022-06-22T00:00:00"/>
    <n v="94"/>
    <n v="64.52"/>
    <n v="64.56"/>
    <n v="44.26"/>
    <x v="561"/>
    <s v="18/06/2022"/>
    <x v="9"/>
    <n v="6"/>
    <n v="22"/>
    <s v="06-22"/>
    <n v="0"/>
    <n v="1"/>
    <x v="1"/>
    <x v="25"/>
  </r>
  <r>
    <d v="2022-06-23T00:00:00"/>
    <n v="86"/>
    <n v="62.98"/>
    <n v="65.599999999999994"/>
    <n v="56.56"/>
    <x v="512"/>
    <s v="18/06/2022"/>
    <x v="9"/>
    <n v="6"/>
    <n v="23"/>
    <s v="06-23"/>
    <n v="0"/>
    <n v="1"/>
    <x v="1"/>
    <x v="25"/>
  </r>
  <r>
    <d v="2022-06-24T00:00:00"/>
    <n v="85"/>
    <n v="65.569999999999993"/>
    <n v="66.23"/>
    <n v="54.32"/>
    <x v="1028"/>
    <s v="18/06/2022"/>
    <x v="9"/>
    <n v="6"/>
    <n v="24"/>
    <s v="06-24"/>
    <n v="0"/>
    <n v="1"/>
    <x v="1"/>
    <x v="25"/>
  </r>
  <r>
    <d v="2022-06-25T00:00:00"/>
    <n v="91"/>
    <n v="64.95"/>
    <n v="65.81"/>
    <n v="50.56"/>
    <x v="1029"/>
    <s v="25/06/2022"/>
    <x v="9"/>
    <n v="6"/>
    <n v="25"/>
    <s v="06-25"/>
    <n v="0"/>
    <n v="1"/>
    <x v="1"/>
    <x v="25"/>
  </r>
  <r>
    <d v="2022-06-26T00:00:00"/>
    <n v="87"/>
    <n v="62.24"/>
    <n v="62.25"/>
    <n v="38.07"/>
    <x v="538"/>
    <s v="25/06/2022"/>
    <x v="9"/>
    <n v="6"/>
    <n v="26"/>
    <s v="06-26"/>
    <n v="0"/>
    <n v="1"/>
    <x v="1"/>
    <x v="25"/>
  </r>
  <r>
    <d v="2022-06-27T00:00:00"/>
    <n v="91"/>
    <n v="62.8"/>
    <n v="62.86"/>
    <n v="43.65"/>
    <x v="324"/>
    <s v="25/06/2022"/>
    <x v="9"/>
    <n v="6"/>
    <n v="27"/>
    <s v="06-27"/>
    <n v="0"/>
    <n v="1"/>
    <x v="1"/>
    <x v="26"/>
  </r>
  <r>
    <d v="2022-06-28T00:00:00"/>
    <n v="83"/>
    <n v="62.42"/>
    <n v="62.47"/>
    <n v="43.66"/>
    <x v="382"/>
    <s v="25/06/2022"/>
    <x v="9"/>
    <n v="6"/>
    <n v="28"/>
    <s v="06-28"/>
    <n v="0"/>
    <n v="1"/>
    <x v="1"/>
    <x v="26"/>
  </r>
  <r>
    <d v="2022-06-29T00:00:00"/>
    <n v="117"/>
    <n v="68.19"/>
    <n v="68.2"/>
    <n v="40.549999999999997"/>
    <x v="1030"/>
    <s v="25/06/2022"/>
    <x v="9"/>
    <n v="6"/>
    <n v="29"/>
    <s v="06-29"/>
    <n v="0"/>
    <n v="1"/>
    <x v="1"/>
    <x v="26"/>
  </r>
  <r>
    <d v="2022-06-30T00:00:00"/>
    <n v="85"/>
    <n v="62.23"/>
    <n v="65.39"/>
    <n v="53.89"/>
    <x v="1031"/>
    <s v="25/06/2022"/>
    <x v="9"/>
    <n v="6"/>
    <n v="30"/>
    <s v="06-30"/>
    <n v="0"/>
    <n v="1"/>
    <x v="1"/>
    <x v="26"/>
  </r>
  <r>
    <d v="2022-07-01T00:00:00"/>
    <n v="96"/>
    <n v="65.41"/>
    <n v="66.06"/>
    <n v="53"/>
    <x v="1032"/>
    <s v="25/06/2022"/>
    <x v="9"/>
    <n v="7"/>
    <n v="1"/>
    <s v="07-01"/>
    <n v="0"/>
    <n v="1"/>
    <x v="1"/>
    <x v="26"/>
  </r>
  <r>
    <d v="2022-07-02T00:00:00"/>
    <n v="89"/>
    <n v="63.31"/>
    <n v="63.53"/>
    <n v="50.2"/>
    <x v="639"/>
    <s v="02/07/2022"/>
    <x v="9"/>
    <n v="7"/>
    <n v="2"/>
    <s v="07-02"/>
    <n v="0"/>
    <n v="1"/>
    <x v="1"/>
    <x v="26"/>
  </r>
  <r>
    <d v="2022-07-03T00:00:00"/>
    <n v="90"/>
    <n v="63.06"/>
    <n v="63.25"/>
    <n v="49.39"/>
    <x v="615"/>
    <s v="02/07/2022"/>
    <x v="9"/>
    <n v="7"/>
    <n v="3"/>
    <s v="07-03"/>
    <n v="0"/>
    <n v="1"/>
    <x v="1"/>
    <x v="26"/>
  </r>
  <r>
    <d v="2022-07-04T00:00:00"/>
    <n v="100"/>
    <n v="65.930000000000007"/>
    <n v="66"/>
    <n v="48.09"/>
    <x v="585"/>
    <s v="02/07/2022"/>
    <x v="9"/>
    <n v="7"/>
    <n v="4"/>
    <s v="07-04"/>
    <n v="0"/>
    <n v="1"/>
    <x v="1"/>
    <x v="27"/>
  </r>
  <r>
    <d v="2022-07-05T00:00:00"/>
    <n v="95"/>
    <n v="63.66"/>
    <n v="63.74"/>
    <n v="46.39"/>
    <x v="198"/>
    <s v="02/07/2022"/>
    <x v="9"/>
    <n v="7"/>
    <n v="5"/>
    <s v="07-05"/>
    <n v="0"/>
    <n v="1"/>
    <x v="1"/>
    <x v="27"/>
  </r>
  <r>
    <d v="2022-07-06T00:00:00"/>
    <n v="101"/>
    <n v="62.4"/>
    <n v="63.36"/>
    <n v="54.79"/>
    <x v="362"/>
    <s v="02/07/2022"/>
    <x v="9"/>
    <n v="7"/>
    <n v="6"/>
    <s v="07-06"/>
    <n v="0"/>
    <n v="1"/>
    <x v="1"/>
    <x v="27"/>
  </r>
  <r>
    <d v="2022-07-07T00:00:00"/>
    <n v="91"/>
    <n v="62.5"/>
    <n v="62.92"/>
    <n v="52.55"/>
    <x v="372"/>
    <s v="02/07/2022"/>
    <x v="9"/>
    <n v="7"/>
    <n v="7"/>
    <s v="07-07"/>
    <n v="0"/>
    <n v="1"/>
    <x v="1"/>
    <x v="27"/>
  </r>
  <r>
    <d v="2022-07-08T00:00:00"/>
    <n v="94"/>
    <n v="63.07"/>
    <n v="63.08"/>
    <n v="37.299999999999997"/>
    <x v="478"/>
    <s v="02/07/2022"/>
    <x v="9"/>
    <n v="7"/>
    <n v="8"/>
    <s v="07-08"/>
    <n v="0"/>
    <n v="1"/>
    <x v="1"/>
    <x v="27"/>
  </r>
  <r>
    <d v="2022-07-09T00:00:00"/>
    <n v="87"/>
    <n v="62.12"/>
    <n v="62.15"/>
    <n v="39.24"/>
    <x v="126"/>
    <s v="09/07/2022"/>
    <x v="9"/>
    <n v="7"/>
    <n v="9"/>
    <s v="07-09"/>
    <n v="0"/>
    <n v="1"/>
    <x v="1"/>
    <x v="27"/>
  </r>
  <r>
    <d v="2022-07-10T00:00:00"/>
    <n v="96"/>
    <n v="64.28"/>
    <n v="64.28"/>
    <n v="0"/>
    <x v="1033"/>
    <s v="09/07/2022"/>
    <x v="9"/>
    <n v="7"/>
    <n v="10"/>
    <s v="07-10"/>
    <n v="0"/>
    <n v="1"/>
    <x v="1"/>
    <x v="27"/>
  </r>
  <r>
    <d v="2022-07-11T00:00:00"/>
    <n v="103"/>
    <n v="64.739999999999995"/>
    <n v="64.739999999999995"/>
    <n v="0"/>
    <x v="556"/>
    <s v="09/07/2022"/>
    <x v="9"/>
    <n v="7"/>
    <n v="11"/>
    <s v="07-11"/>
    <n v="0"/>
    <n v="1"/>
    <x v="1"/>
    <x v="28"/>
  </r>
  <r>
    <d v="2022-07-12T00:00:00"/>
    <n v="96"/>
    <n v="64.650000000000006"/>
    <n v="64.709999999999994"/>
    <n v="45.93"/>
    <x v="401"/>
    <s v="09/07/2022"/>
    <x v="9"/>
    <n v="7"/>
    <n v="12"/>
    <s v="07-12"/>
    <n v="0"/>
    <n v="1"/>
    <x v="1"/>
    <x v="28"/>
  </r>
  <r>
    <d v="2022-07-13T00:00:00"/>
    <n v="97"/>
    <n v="62.4"/>
    <n v="62.5"/>
    <n v="46.05"/>
    <x v="587"/>
    <s v="09/07/2022"/>
    <x v="9"/>
    <n v="7"/>
    <n v="13"/>
    <s v="07-13"/>
    <n v="0"/>
    <n v="1"/>
    <x v="1"/>
    <x v="28"/>
  </r>
  <r>
    <d v="2022-07-14T00:00:00"/>
    <n v="84"/>
    <n v="61.73"/>
    <n v="61.82"/>
    <n v="35.85"/>
    <x v="134"/>
    <s v="09/07/2022"/>
    <x v="9"/>
    <n v="7"/>
    <n v="14"/>
    <s v="07-14"/>
    <n v="0"/>
    <n v="1"/>
    <x v="1"/>
    <x v="28"/>
  </r>
  <r>
    <d v="2022-07-15T00:00:00"/>
    <n v="99"/>
    <n v="65.650000000000006"/>
    <n v="65.7"/>
    <n v="45.93"/>
    <x v="1034"/>
    <s v="09/07/2022"/>
    <x v="9"/>
    <n v="7"/>
    <n v="15"/>
    <s v="07-15"/>
    <n v="0"/>
    <n v="1"/>
    <x v="1"/>
    <x v="28"/>
  </r>
  <r>
    <d v="2022-07-16T00:00:00"/>
    <n v="88"/>
    <n v="62.78"/>
    <n v="63.08"/>
    <n v="51.3"/>
    <x v="478"/>
    <s v="16/07/2022"/>
    <x v="9"/>
    <n v="7"/>
    <n v="16"/>
    <s v="07-16"/>
    <n v="0"/>
    <n v="1"/>
    <x v="1"/>
    <x v="28"/>
  </r>
  <r>
    <d v="2022-07-17T00:00:00"/>
    <n v="66"/>
    <n v="61.85"/>
    <n v="61.88"/>
    <n v="40.18"/>
    <x v="117"/>
    <s v="16/07/2022"/>
    <x v="9"/>
    <n v="7"/>
    <n v="17"/>
    <s v="07-17"/>
    <n v="0"/>
    <n v="1"/>
    <x v="1"/>
    <x v="28"/>
  </r>
  <r>
    <d v="2022-07-18T00:00:00"/>
    <n v="105"/>
    <n v="62.29"/>
    <n v="62.36"/>
    <n v="44.73"/>
    <x v="381"/>
    <s v="16/07/2022"/>
    <x v="9"/>
    <n v="7"/>
    <n v="18"/>
    <s v="07-18"/>
    <n v="0"/>
    <n v="1"/>
    <x v="1"/>
    <x v="29"/>
  </r>
  <r>
    <d v="2022-07-19T00:00:00"/>
    <n v="85"/>
    <n v="61.7"/>
    <n v="61.7"/>
    <n v="0"/>
    <x v="523"/>
    <s v="16/07/2022"/>
    <x v="9"/>
    <n v="7"/>
    <n v="19"/>
    <s v="07-19"/>
    <n v="0"/>
    <n v="1"/>
    <x v="1"/>
    <x v="29"/>
  </r>
  <r>
    <d v="2022-07-20T00:00:00"/>
    <n v="91"/>
    <n v="62.3"/>
    <n v="62.3"/>
    <n v="29.64"/>
    <x v="311"/>
    <s v="16/07/2022"/>
    <x v="9"/>
    <n v="7"/>
    <n v="20"/>
    <s v="07-20"/>
    <n v="0"/>
    <n v="1"/>
    <x v="1"/>
    <x v="29"/>
  </r>
  <r>
    <d v="2022-07-21T00:00:00"/>
    <n v="74"/>
    <n v="61.04"/>
    <n v="61.54"/>
    <n v="51.92"/>
    <x v="142"/>
    <s v="16/07/2022"/>
    <x v="9"/>
    <n v="7"/>
    <n v="21"/>
    <s v="07-21"/>
    <n v="0"/>
    <n v="1"/>
    <x v="1"/>
    <x v="29"/>
  </r>
  <r>
    <d v="2022-07-22T00:00:00"/>
    <n v="104"/>
    <n v="65.11"/>
    <n v="65.12"/>
    <n v="38.619999999999997"/>
    <x v="707"/>
    <s v="16/07/2022"/>
    <x v="9"/>
    <n v="7"/>
    <n v="22"/>
    <s v="07-22"/>
    <n v="0"/>
    <n v="1"/>
    <x v="1"/>
    <x v="29"/>
  </r>
  <r>
    <d v="2022-07-23T00:00:00"/>
    <n v="88"/>
    <n v="64.42"/>
    <n v="64.430000000000007"/>
    <n v="38.24"/>
    <x v="394"/>
    <s v="23/07/2022"/>
    <x v="9"/>
    <n v="7"/>
    <n v="23"/>
    <s v="07-23"/>
    <n v="0"/>
    <n v="1"/>
    <x v="1"/>
    <x v="29"/>
  </r>
  <r>
    <d v="2022-07-24T00:00:00"/>
    <n v="88"/>
    <n v="62.7"/>
    <n v="62.71"/>
    <n v="38.04"/>
    <x v="395"/>
    <s v="23/07/2022"/>
    <x v="9"/>
    <n v="7"/>
    <n v="24"/>
    <s v="07-24"/>
    <n v="0"/>
    <n v="1"/>
    <x v="1"/>
    <x v="29"/>
  </r>
  <r>
    <d v="2022-07-25T00:00:00"/>
    <n v="84"/>
    <n v="64.06"/>
    <n v="65.180000000000007"/>
    <n v="58.74"/>
    <x v="273"/>
    <s v="23/07/2022"/>
    <x v="9"/>
    <n v="7"/>
    <n v="25"/>
    <s v="07-25"/>
    <n v="0"/>
    <n v="1"/>
    <x v="1"/>
    <x v="30"/>
  </r>
  <r>
    <d v="2022-07-26T00:00:00"/>
    <n v="110"/>
    <n v="67.59"/>
    <n v="67.63"/>
    <n v="47.61"/>
    <x v="1035"/>
    <s v="23/07/2022"/>
    <x v="9"/>
    <n v="7"/>
    <n v="26"/>
    <s v="07-26"/>
    <n v="0"/>
    <n v="1"/>
    <x v="1"/>
    <x v="30"/>
  </r>
  <r>
    <d v="2022-07-27T00:00:00"/>
    <n v="87"/>
    <n v="63.18"/>
    <n v="63.18"/>
    <n v="0"/>
    <x v="380"/>
    <s v="23/07/2022"/>
    <x v="9"/>
    <n v="7"/>
    <n v="27"/>
    <s v="07-27"/>
    <n v="0"/>
    <n v="1"/>
    <x v="1"/>
    <x v="30"/>
  </r>
  <r>
    <d v="2022-07-28T00:00:00"/>
    <n v="84"/>
    <n v="62.68"/>
    <n v="62.71"/>
    <n v="41.03"/>
    <x v="395"/>
    <s v="23/07/2022"/>
    <x v="9"/>
    <n v="7"/>
    <n v="28"/>
    <s v="07-28"/>
    <n v="0"/>
    <n v="1"/>
    <x v="1"/>
    <x v="30"/>
  </r>
  <r>
    <d v="2022-07-29T00:00:00"/>
    <n v="105"/>
    <n v="65.91"/>
    <n v="66.010000000000005"/>
    <n v="49.64"/>
    <x v="565"/>
    <s v="23/07/2022"/>
    <x v="9"/>
    <n v="7"/>
    <n v="29"/>
    <s v="07-29"/>
    <n v="0"/>
    <n v="1"/>
    <x v="1"/>
    <x v="30"/>
  </r>
  <r>
    <d v="2022-07-30T00:00:00"/>
    <n v="104"/>
    <n v="67.64"/>
    <n v="67.849999999999994"/>
    <n v="45.45"/>
    <x v="1036"/>
    <s v="30/07/2022"/>
    <x v="9"/>
    <n v="7"/>
    <n v="30"/>
    <s v="07-30"/>
    <n v="0"/>
    <n v="1"/>
    <x v="1"/>
    <x v="30"/>
  </r>
  <r>
    <d v="2022-07-31T00:00:00"/>
    <n v="93"/>
    <n v="63.75"/>
    <n v="63.76"/>
    <n v="39.299999999999997"/>
    <x v="609"/>
    <s v="30/07/2022"/>
    <x v="9"/>
    <n v="7"/>
    <n v="31"/>
    <s v="07-31"/>
    <n v="0"/>
    <n v="1"/>
    <x v="1"/>
    <x v="30"/>
  </r>
  <r>
    <d v="2022-08-01T00:00:00"/>
    <n v="90"/>
    <n v="62.82"/>
    <n v="62.83"/>
    <n v="33.47"/>
    <x v="243"/>
    <s v="30/07/2022"/>
    <x v="9"/>
    <n v="8"/>
    <n v="1"/>
    <s v="08-01"/>
    <n v="0"/>
    <n v="1"/>
    <x v="1"/>
    <x v="31"/>
  </r>
  <r>
    <d v="2022-08-02T00:00:00"/>
    <n v="92"/>
    <n v="63.89"/>
    <n v="63.98"/>
    <n v="46.94"/>
    <x v="468"/>
    <s v="30/07/2022"/>
    <x v="9"/>
    <n v="8"/>
    <n v="2"/>
    <s v="08-02"/>
    <n v="0"/>
    <n v="1"/>
    <x v="1"/>
    <x v="31"/>
  </r>
  <r>
    <d v="2022-08-03T00:00:00"/>
    <n v="87"/>
    <n v="62.74"/>
    <n v="62.75"/>
    <n v="36.4"/>
    <x v="163"/>
    <s v="30/07/2022"/>
    <x v="9"/>
    <n v="8"/>
    <n v="3"/>
    <s v="08-03"/>
    <n v="0"/>
    <n v="1"/>
    <x v="1"/>
    <x v="31"/>
  </r>
  <r>
    <d v="2022-08-04T00:00:00"/>
    <n v="87"/>
    <n v="62.37"/>
    <n v="62.38"/>
    <n v="36.200000000000003"/>
    <x v="139"/>
    <s v="30/07/2022"/>
    <x v="9"/>
    <n v="8"/>
    <n v="4"/>
    <s v="08-04"/>
    <n v="0"/>
    <n v="1"/>
    <x v="1"/>
    <x v="31"/>
  </r>
  <r>
    <d v="2022-08-05T00:00:00"/>
    <n v="88"/>
    <n v="63.38"/>
    <n v="63.39"/>
    <n v="38.090000000000003"/>
    <x v="513"/>
    <s v="30/07/2022"/>
    <x v="9"/>
    <n v="8"/>
    <n v="5"/>
    <s v="08-05"/>
    <n v="0"/>
    <n v="1"/>
    <x v="1"/>
    <x v="31"/>
  </r>
  <r>
    <d v="2022-08-06T00:00:00"/>
    <n v="101"/>
    <n v="64.599999999999994"/>
    <n v="64.61"/>
    <n v="40.25"/>
    <x v="622"/>
    <s v="06/08/2022"/>
    <x v="9"/>
    <n v="8"/>
    <n v="6"/>
    <s v="08-06"/>
    <n v="0"/>
    <n v="1"/>
    <x v="1"/>
    <x v="31"/>
  </r>
  <r>
    <d v="2022-08-07T00:00:00"/>
    <n v="96"/>
    <n v="64.180000000000007"/>
    <n v="64.2"/>
    <n v="40.840000000000003"/>
    <x v="633"/>
    <s v="06/08/2022"/>
    <x v="9"/>
    <n v="8"/>
    <n v="7"/>
    <s v="08-07"/>
    <n v="0"/>
    <n v="1"/>
    <x v="1"/>
    <x v="31"/>
  </r>
  <r>
    <d v="2022-08-08T00:00:00"/>
    <n v="96"/>
    <n v="63.84"/>
    <n v="64.06"/>
    <n v="50.9"/>
    <x v="1037"/>
    <s v="06/08/2022"/>
    <x v="9"/>
    <n v="8"/>
    <n v="8"/>
    <s v="08-08"/>
    <n v="0"/>
    <n v="1"/>
    <x v="1"/>
    <x v="32"/>
  </r>
  <r>
    <d v="2022-08-09T00:00:00"/>
    <n v="73"/>
    <n v="62.41"/>
    <n v="62.44"/>
    <n v="40.93"/>
    <x v="150"/>
    <s v="06/08/2022"/>
    <x v="9"/>
    <n v="8"/>
    <n v="9"/>
    <s v="08-09"/>
    <n v="0"/>
    <n v="1"/>
    <x v="1"/>
    <x v="32"/>
  </r>
  <r>
    <d v="2022-08-10T00:00:00"/>
    <n v="83"/>
    <n v="62.86"/>
    <n v="63.1"/>
    <n v="50.39"/>
    <x v="678"/>
    <s v="06/08/2022"/>
    <x v="9"/>
    <n v="8"/>
    <n v="10"/>
    <s v="08-10"/>
    <n v="0"/>
    <n v="1"/>
    <x v="1"/>
    <x v="32"/>
  </r>
  <r>
    <d v="2022-08-11T00:00:00"/>
    <n v="83"/>
    <n v="63.56"/>
    <n v="63.56"/>
    <n v="32.049999999999997"/>
    <x v="497"/>
    <s v="06/08/2022"/>
    <x v="9"/>
    <n v="8"/>
    <n v="11"/>
    <s v="08-11"/>
    <n v="0"/>
    <n v="1"/>
    <x v="1"/>
    <x v="32"/>
  </r>
  <r>
    <d v="2022-08-12T00:00:00"/>
    <n v="92"/>
    <n v="63.41"/>
    <n v="63.41"/>
    <n v="27.64"/>
    <x v="625"/>
    <s v="06/08/2022"/>
    <x v="9"/>
    <n v="8"/>
    <n v="12"/>
    <s v="08-12"/>
    <n v="0"/>
    <n v="1"/>
    <x v="1"/>
    <x v="32"/>
  </r>
  <r>
    <d v="2022-08-13T00:00:00"/>
    <n v="94"/>
    <n v="63.88"/>
    <n v="63.89"/>
    <n v="39.26"/>
    <x v="172"/>
    <s v="13/08/2022"/>
    <x v="9"/>
    <n v="8"/>
    <n v="13"/>
    <s v="08-13"/>
    <n v="0"/>
    <n v="1"/>
    <x v="1"/>
    <x v="32"/>
  </r>
  <r>
    <d v="2022-08-14T00:00:00"/>
    <n v="89"/>
    <n v="62.52"/>
    <n v="62.53"/>
    <n v="34.96"/>
    <x v="221"/>
    <s v="13/08/2022"/>
    <x v="9"/>
    <n v="8"/>
    <n v="14"/>
    <s v="08-14"/>
    <n v="0"/>
    <n v="1"/>
    <x v="1"/>
    <x v="32"/>
  </r>
  <r>
    <d v="2022-08-15T00:00:00"/>
    <n v="81"/>
    <n v="62.15"/>
    <n v="62.21"/>
    <n v="43.7"/>
    <x v="166"/>
    <s v="13/08/2022"/>
    <x v="9"/>
    <n v="8"/>
    <n v="15"/>
    <s v="08-15"/>
    <n v="0"/>
    <n v="1"/>
    <x v="1"/>
    <x v="33"/>
  </r>
  <r>
    <d v="2022-08-16T00:00:00"/>
    <n v="79"/>
    <n v="65.03"/>
    <n v="65.05"/>
    <n v="35.020000000000003"/>
    <x v="535"/>
    <s v="13/08/2022"/>
    <x v="9"/>
    <n v="8"/>
    <n v="16"/>
    <s v="08-16"/>
    <n v="0"/>
    <n v="1"/>
    <x v="1"/>
    <x v="33"/>
  </r>
  <r>
    <d v="2022-08-17T00:00:00"/>
    <n v="90"/>
    <n v="65.099999999999994"/>
    <n v="65.23"/>
    <n v="49.96"/>
    <x v="541"/>
    <s v="13/08/2022"/>
    <x v="9"/>
    <n v="8"/>
    <n v="17"/>
    <s v="08-17"/>
    <n v="0"/>
    <n v="1"/>
    <x v="1"/>
    <x v="33"/>
  </r>
  <r>
    <d v="2022-08-18T00:00:00"/>
    <n v="99"/>
    <n v="66.55"/>
    <n v="66.58"/>
    <n v="41.54"/>
    <x v="1038"/>
    <s v="13/08/2022"/>
    <x v="9"/>
    <n v="8"/>
    <n v="18"/>
    <s v="08-18"/>
    <n v="0"/>
    <n v="1"/>
    <x v="1"/>
    <x v="33"/>
  </r>
  <r>
    <d v="2022-08-19T00:00:00"/>
    <m/>
    <m/>
    <m/>
    <m/>
    <x v="89"/>
    <s v="13/08/2022"/>
    <x v="9"/>
    <n v="8"/>
    <n v="19"/>
    <s v="08-19"/>
    <s v="Null"/>
    <s v="Null"/>
    <x v="1"/>
    <x v="33"/>
  </r>
  <r>
    <d v="2022-08-20T00:00:00"/>
    <n v="89"/>
    <n v="63.33"/>
    <n v="64.47"/>
    <n v="52.35"/>
    <x v="659"/>
    <s v="20/08/2022"/>
    <x v="9"/>
    <n v="8"/>
    <n v="20"/>
    <s v="08-20"/>
    <n v="0"/>
    <n v="1"/>
    <x v="1"/>
    <x v="33"/>
  </r>
  <r>
    <d v="2022-08-21T00:00:00"/>
    <n v="87"/>
    <n v="62.67"/>
    <n v="62.68"/>
    <n v="36.17"/>
    <x v="648"/>
    <s v="20/08/2022"/>
    <x v="9"/>
    <n v="8"/>
    <n v="21"/>
    <s v="08-21"/>
    <n v="0"/>
    <n v="1"/>
    <x v="1"/>
    <x v="33"/>
  </r>
  <r>
    <d v="2022-08-22T00:00:00"/>
    <n v="90"/>
    <n v="62.65"/>
    <n v="62.67"/>
    <n v="38.409999999999997"/>
    <x v="371"/>
    <s v="20/08/2022"/>
    <x v="9"/>
    <n v="8"/>
    <n v="22"/>
    <s v="08-22"/>
    <n v="0"/>
    <n v="1"/>
    <x v="1"/>
    <x v="34"/>
  </r>
  <r>
    <d v="2022-08-23T00:00:00"/>
    <n v="83"/>
    <n v="61.86"/>
    <n v="61.91"/>
    <n v="42.51"/>
    <x v="130"/>
    <s v="20/08/2022"/>
    <x v="9"/>
    <n v="8"/>
    <n v="23"/>
    <s v="08-23"/>
    <n v="0"/>
    <n v="1"/>
    <x v="1"/>
    <x v="34"/>
  </r>
  <r>
    <d v="2022-08-24T00:00:00"/>
    <n v="91"/>
    <n v="64.52"/>
    <n v="64.53"/>
    <n v="39.380000000000003"/>
    <x v="474"/>
    <s v="20/08/2022"/>
    <x v="9"/>
    <n v="8"/>
    <n v="24"/>
    <s v="08-24"/>
    <n v="0"/>
    <n v="1"/>
    <x v="1"/>
    <x v="34"/>
  </r>
  <r>
    <d v="2022-08-25T00:00:00"/>
    <n v="76"/>
    <n v="61.97"/>
    <n v="61.97"/>
    <n v="28.94"/>
    <x v="302"/>
    <s v="20/08/2022"/>
    <x v="9"/>
    <n v="8"/>
    <n v="25"/>
    <s v="08-25"/>
    <n v="0"/>
    <n v="1"/>
    <x v="1"/>
    <x v="34"/>
  </r>
  <r>
    <d v="2022-08-26T00:00:00"/>
    <n v="95"/>
    <n v="65.099999999999994"/>
    <n v="65.099999999999994"/>
    <n v="34.54"/>
    <x v="559"/>
    <s v="20/08/2022"/>
    <x v="9"/>
    <n v="8"/>
    <n v="26"/>
    <s v="08-26"/>
    <n v="0"/>
    <n v="1"/>
    <x v="1"/>
    <x v="34"/>
  </r>
  <r>
    <d v="2022-08-27T00:00:00"/>
    <n v="91"/>
    <n v="64.08"/>
    <n v="64.2"/>
    <n v="39.79"/>
    <x v="633"/>
    <s v="27/08/2022"/>
    <x v="9"/>
    <n v="8"/>
    <n v="27"/>
    <s v="08-27"/>
    <n v="0"/>
    <n v="1"/>
    <x v="1"/>
    <x v="34"/>
  </r>
  <r>
    <d v="2022-08-28T00:00:00"/>
    <n v="88"/>
    <n v="63.27"/>
    <n v="63.27"/>
    <n v="27.64"/>
    <x v="335"/>
    <s v="27/08/2022"/>
    <x v="9"/>
    <n v="8"/>
    <n v="28"/>
    <s v="08-28"/>
    <n v="0"/>
    <n v="1"/>
    <x v="1"/>
    <x v="34"/>
  </r>
  <r>
    <d v="2022-08-29T00:00:00"/>
    <n v="96"/>
    <n v="63.88"/>
    <n v="63.92"/>
    <n v="43.22"/>
    <x v="264"/>
    <s v="27/08/2022"/>
    <x v="9"/>
    <n v="8"/>
    <n v="29"/>
    <s v="08-29"/>
    <n v="0"/>
    <n v="1"/>
    <x v="1"/>
    <x v="35"/>
  </r>
  <r>
    <d v="2022-08-30T00:00:00"/>
    <n v="92"/>
    <n v="65.08"/>
    <n v="65.12"/>
    <n v="44.95"/>
    <x v="707"/>
    <s v="27/08/2022"/>
    <x v="9"/>
    <n v="8"/>
    <n v="30"/>
    <s v="08-30"/>
    <n v="0"/>
    <n v="1"/>
    <x v="1"/>
    <x v="35"/>
  </r>
  <r>
    <d v="2022-08-31T00:00:00"/>
    <n v="94"/>
    <n v="63.02"/>
    <n v="63.04"/>
    <n v="39.32"/>
    <x v="361"/>
    <s v="27/08/2022"/>
    <x v="9"/>
    <n v="8"/>
    <n v="31"/>
    <s v="08-31"/>
    <n v="0"/>
    <n v="1"/>
    <x v="1"/>
    <x v="35"/>
  </r>
  <r>
    <d v="2022-09-01T00:00:00"/>
    <n v="86"/>
    <n v="62.4"/>
    <n v="62.44"/>
    <n v="42.94"/>
    <x v="150"/>
    <s v="27/08/2022"/>
    <x v="9"/>
    <n v="9"/>
    <n v="1"/>
    <s v="09-01"/>
    <n v="0"/>
    <n v="1"/>
    <x v="2"/>
    <x v="35"/>
  </r>
  <r>
    <d v="2022-09-02T00:00:00"/>
    <n v="101"/>
    <n v="64.97"/>
    <n v="64.98"/>
    <n v="36.369999999999997"/>
    <x v="1039"/>
    <s v="27/08/2022"/>
    <x v="9"/>
    <n v="9"/>
    <n v="2"/>
    <s v="09-02"/>
    <n v="0"/>
    <n v="1"/>
    <x v="2"/>
    <x v="35"/>
  </r>
  <r>
    <d v="2022-09-03T00:00:00"/>
    <n v="90"/>
    <n v="63.26"/>
    <n v="63.26"/>
    <n v="0"/>
    <x v="1022"/>
    <s v="03/09/2022"/>
    <x v="9"/>
    <n v="9"/>
    <n v="3"/>
    <s v="09-03"/>
    <n v="0"/>
    <n v="1"/>
    <x v="2"/>
    <x v="35"/>
  </r>
  <r>
    <d v="2022-09-04T00:00:00"/>
    <n v="93"/>
    <n v="63.55"/>
    <n v="63.55"/>
    <n v="0"/>
    <x v="354"/>
    <s v="03/09/2022"/>
    <x v="9"/>
    <n v="9"/>
    <n v="4"/>
    <s v="09-04"/>
    <n v="0"/>
    <n v="1"/>
    <x v="2"/>
    <x v="35"/>
  </r>
  <r>
    <d v="2022-09-05T00:00:00"/>
    <n v="104"/>
    <n v="64.900000000000006"/>
    <n v="64.97"/>
    <n v="46.87"/>
    <x v="662"/>
    <s v="03/09/2022"/>
    <x v="9"/>
    <n v="9"/>
    <n v="5"/>
    <s v="09-05"/>
    <n v="0"/>
    <n v="1"/>
    <x v="2"/>
    <x v="36"/>
  </r>
  <r>
    <d v="2022-09-06T00:00:00"/>
    <n v="77"/>
    <n v="62.33"/>
    <n v="62.34"/>
    <n v="32.74"/>
    <x v="385"/>
    <s v="03/09/2022"/>
    <x v="9"/>
    <n v="9"/>
    <n v="6"/>
    <s v="09-06"/>
    <n v="0"/>
    <n v="1"/>
    <x v="2"/>
    <x v="36"/>
  </r>
  <r>
    <d v="2022-09-07T00:00:00"/>
    <n v="100"/>
    <n v="63.57"/>
    <n v="63.58"/>
    <n v="37.56"/>
    <x v="573"/>
    <s v="03/09/2022"/>
    <x v="9"/>
    <n v="9"/>
    <n v="7"/>
    <s v="09-07"/>
    <n v="0"/>
    <n v="1"/>
    <x v="2"/>
    <x v="36"/>
  </r>
  <r>
    <d v="2022-09-08T00:00:00"/>
    <n v="81"/>
    <n v="62.56"/>
    <n v="62.67"/>
    <n v="47"/>
    <x v="371"/>
    <s v="03/09/2022"/>
    <x v="9"/>
    <n v="9"/>
    <n v="8"/>
    <s v="09-08"/>
    <n v="0"/>
    <n v="1"/>
    <x v="2"/>
    <x v="36"/>
  </r>
  <r>
    <d v="2022-09-09T00:00:00"/>
    <n v="92"/>
    <n v="63.98"/>
    <n v="63.98"/>
    <n v="0"/>
    <x v="468"/>
    <s v="03/09/2022"/>
    <x v="9"/>
    <n v="9"/>
    <n v="9"/>
    <s v="09-09"/>
    <n v="0"/>
    <n v="1"/>
    <x v="2"/>
    <x v="36"/>
  </r>
  <r>
    <d v="2022-09-10T00:00:00"/>
    <n v="88"/>
    <n v="63.36"/>
    <n v="63.36"/>
    <n v="0"/>
    <x v="362"/>
    <s v="10/09/2022"/>
    <x v="9"/>
    <n v="9"/>
    <n v="10"/>
    <s v="09-10"/>
    <n v="0"/>
    <n v="1"/>
    <x v="2"/>
    <x v="36"/>
  </r>
  <r>
    <d v="2022-09-11T00:00:00"/>
    <n v="87"/>
    <n v="62.64"/>
    <n v="62.64"/>
    <n v="0"/>
    <x v="245"/>
    <s v="10/09/2022"/>
    <x v="9"/>
    <n v="9"/>
    <n v="11"/>
    <s v="09-11"/>
    <n v="0"/>
    <n v="1"/>
    <x v="2"/>
    <x v="36"/>
  </r>
  <r>
    <d v="2022-09-12T00:00:00"/>
    <n v="39"/>
    <n v="58.5"/>
    <n v="58.59"/>
    <n v="41.98"/>
    <x v="255"/>
    <s v="10/09/2022"/>
    <x v="9"/>
    <n v="9"/>
    <n v="12"/>
    <s v="09-12"/>
    <n v="1"/>
    <n v="1"/>
    <x v="2"/>
    <x v="37"/>
  </r>
  <r>
    <d v="2022-09-13T00:00:00"/>
    <n v="59"/>
    <n v="61.21"/>
    <n v="61.38"/>
    <n v="47.05"/>
    <x v="69"/>
    <s v="10/09/2022"/>
    <x v="9"/>
    <n v="9"/>
    <n v="13"/>
    <s v="09-13"/>
    <n v="1"/>
    <n v="1"/>
    <x v="2"/>
    <x v="37"/>
  </r>
  <r>
    <d v="2022-09-14T00:00:00"/>
    <n v="63"/>
    <n v="60.47"/>
    <n v="60.59"/>
    <n v="45.14"/>
    <x v="1021"/>
    <s v="10/09/2022"/>
    <x v="9"/>
    <n v="9"/>
    <n v="14"/>
    <s v="09-14"/>
    <n v="0"/>
    <n v="1"/>
    <x v="2"/>
    <x v="37"/>
  </r>
  <r>
    <d v="2022-09-15T00:00:00"/>
    <n v="92"/>
    <n v="65.31"/>
    <n v="65.349999999999994"/>
    <n v="45.53"/>
    <x v="1040"/>
    <s v="10/09/2022"/>
    <x v="9"/>
    <n v="9"/>
    <n v="15"/>
    <s v="09-15"/>
    <n v="0"/>
    <n v="1"/>
    <x v="2"/>
    <x v="37"/>
  </r>
  <r>
    <d v="2022-09-16T00:00:00"/>
    <n v="88"/>
    <n v="65.41"/>
    <n v="65.569999999999993"/>
    <n v="43.28"/>
    <x v="1041"/>
    <s v="10/09/2022"/>
    <x v="9"/>
    <n v="9"/>
    <n v="16"/>
    <s v="09-16"/>
    <n v="0"/>
    <n v="1"/>
    <x v="2"/>
    <x v="37"/>
  </r>
  <r>
    <d v="2022-09-17T00:00:00"/>
    <n v="77"/>
    <n v="63.59"/>
    <n v="63.65"/>
    <n v="44.8"/>
    <x v="151"/>
    <s v="17/09/2022"/>
    <x v="9"/>
    <n v="9"/>
    <n v="17"/>
    <s v="09-17"/>
    <n v="0"/>
    <n v="1"/>
    <x v="2"/>
    <x v="37"/>
  </r>
  <r>
    <d v="2022-09-18T00:00:00"/>
    <n v="77"/>
    <n v="62.33"/>
    <n v="62.43"/>
    <n v="46.03"/>
    <x v="129"/>
    <s v="17/09/2022"/>
    <x v="9"/>
    <n v="9"/>
    <n v="18"/>
    <s v="09-18"/>
    <n v="0"/>
    <n v="1"/>
    <x v="2"/>
    <x v="37"/>
  </r>
  <r>
    <d v="2022-09-19T00:00:00"/>
    <n v="104"/>
    <n v="63.81"/>
    <n v="63.91"/>
    <n v="47.27"/>
    <x v="684"/>
    <s v="17/09/2022"/>
    <x v="9"/>
    <n v="9"/>
    <n v="19"/>
    <s v="09-19"/>
    <n v="0"/>
    <n v="1"/>
    <x v="2"/>
    <x v="38"/>
  </r>
  <r>
    <d v="2022-09-20T00:00:00"/>
    <n v="76"/>
    <n v="61.73"/>
    <n v="61.78"/>
    <n v="41.69"/>
    <x v="389"/>
    <s v="17/09/2022"/>
    <x v="9"/>
    <n v="9"/>
    <n v="20"/>
    <s v="09-20"/>
    <n v="0"/>
    <n v="1"/>
    <x v="2"/>
    <x v="38"/>
  </r>
  <r>
    <d v="2022-09-21T00:00:00"/>
    <n v="92"/>
    <n v="62.24"/>
    <n v="62.46"/>
    <n v="49.47"/>
    <x v="370"/>
    <s v="17/09/2022"/>
    <x v="9"/>
    <n v="9"/>
    <n v="21"/>
    <s v="09-21"/>
    <n v="0"/>
    <n v="1"/>
    <x v="2"/>
    <x v="38"/>
  </r>
  <r>
    <d v="2022-09-22T00:00:00"/>
    <n v="88"/>
    <n v="64.08"/>
    <n v="64.13"/>
    <n v="44.57"/>
    <x v="552"/>
    <s v="17/09/2022"/>
    <x v="9"/>
    <n v="9"/>
    <n v="22"/>
    <s v="09-22"/>
    <n v="0"/>
    <n v="1"/>
    <x v="2"/>
    <x v="38"/>
  </r>
  <r>
    <d v="2022-09-23T00:00:00"/>
    <n v="95"/>
    <n v="62.26"/>
    <n v="62.3"/>
    <n v="41.8"/>
    <x v="311"/>
    <s v="17/09/2022"/>
    <x v="9"/>
    <n v="9"/>
    <n v="23"/>
    <s v="09-23"/>
    <n v="0"/>
    <n v="1"/>
    <x v="2"/>
    <x v="38"/>
  </r>
  <r>
    <d v="2022-09-24T00:00:00"/>
    <n v="83"/>
    <n v="62.96"/>
    <n v="63.03"/>
    <n v="45.06"/>
    <x v="188"/>
    <s v="24/09/2022"/>
    <x v="9"/>
    <n v="9"/>
    <n v="24"/>
    <s v="09-24"/>
    <n v="0"/>
    <n v="1"/>
    <x v="2"/>
    <x v="38"/>
  </r>
  <r>
    <d v="2022-09-25T00:00:00"/>
    <n v="89"/>
    <n v="63.69"/>
    <n v="63.69"/>
    <n v="0"/>
    <x v="617"/>
    <s v="24/09/2022"/>
    <x v="9"/>
    <n v="9"/>
    <n v="25"/>
    <s v="09-25"/>
    <n v="0"/>
    <n v="1"/>
    <x v="2"/>
    <x v="38"/>
  </r>
  <r>
    <d v="2022-09-26T00:00:00"/>
    <n v="98"/>
    <n v="63.9"/>
    <n v="63.9"/>
    <n v="32.479999999999997"/>
    <x v="1042"/>
    <s v="24/09/2022"/>
    <x v="9"/>
    <n v="9"/>
    <n v="26"/>
    <s v="09-26"/>
    <n v="0"/>
    <n v="1"/>
    <x v="2"/>
    <x v="39"/>
  </r>
  <r>
    <d v="2022-09-27T00:00:00"/>
    <n v="85"/>
    <n v="64.09"/>
    <n v="64.09"/>
    <n v="0"/>
    <x v="691"/>
    <s v="24/09/2022"/>
    <x v="9"/>
    <n v="9"/>
    <n v="27"/>
    <s v="09-27"/>
    <n v="0"/>
    <n v="1"/>
    <x v="2"/>
    <x v="39"/>
  </r>
  <r>
    <d v="2022-09-28T00:00:00"/>
    <n v="98"/>
    <n v="65.63"/>
    <n v="65.63"/>
    <n v="0"/>
    <x v="567"/>
    <s v="24/09/2022"/>
    <x v="9"/>
    <n v="9"/>
    <n v="28"/>
    <s v="09-28"/>
    <n v="0"/>
    <n v="1"/>
    <x v="2"/>
    <x v="39"/>
  </r>
  <r>
    <d v="2022-09-29T00:00:00"/>
    <n v="101"/>
    <n v="64.12"/>
    <n v="64.13"/>
    <n v="36.64"/>
    <x v="552"/>
    <s v="24/09/2022"/>
    <x v="9"/>
    <n v="9"/>
    <n v="29"/>
    <s v="09-29"/>
    <n v="0"/>
    <n v="1"/>
    <x v="2"/>
    <x v="39"/>
  </r>
  <r>
    <d v="2022-09-30T00:00:00"/>
    <n v="103"/>
    <n v="66.989999999999995"/>
    <n v="66.989999999999995"/>
    <n v="29.34"/>
    <x v="698"/>
    <s v="24/09/2022"/>
    <x v="9"/>
    <n v="9"/>
    <n v="30"/>
    <s v="09-30"/>
    <n v="0"/>
    <n v="1"/>
    <x v="2"/>
    <x v="39"/>
  </r>
  <r>
    <d v="2022-10-01T00:00:00"/>
    <n v="100"/>
    <n v="69.17"/>
    <n v="69.3"/>
    <n v="47.62"/>
    <x v="680"/>
    <s v="01/10/2022"/>
    <x v="9"/>
    <n v="10"/>
    <n v="1"/>
    <s v="10-01"/>
    <n v="0"/>
    <n v="1"/>
    <x v="2"/>
    <x v="39"/>
  </r>
  <r>
    <d v="2022-10-02T00:00:00"/>
    <n v="86"/>
    <n v="63.7"/>
    <n v="63.73"/>
    <n v="42.35"/>
    <x v="682"/>
    <s v="01/10/2022"/>
    <x v="9"/>
    <n v="10"/>
    <n v="2"/>
    <s v="10-02"/>
    <n v="0"/>
    <n v="1"/>
    <x v="2"/>
    <x v="39"/>
  </r>
  <r>
    <d v="2022-10-03T00:00:00"/>
    <n v="82"/>
    <n v="62.37"/>
    <n v="62.47"/>
    <n v="40.35"/>
    <x v="382"/>
    <s v="01/10/2022"/>
    <x v="9"/>
    <n v="10"/>
    <n v="3"/>
    <s v="10-03"/>
    <n v="0"/>
    <n v="1"/>
    <x v="2"/>
    <x v="40"/>
  </r>
  <r>
    <d v="2022-10-04T00:00:00"/>
    <n v="78"/>
    <n v="64.62"/>
    <n v="64.63"/>
    <n v="38.71"/>
    <x v="655"/>
    <s v="01/10/2022"/>
    <x v="9"/>
    <n v="10"/>
    <n v="4"/>
    <s v="10-04"/>
    <n v="0"/>
    <n v="1"/>
    <x v="2"/>
    <x v="40"/>
  </r>
  <r>
    <d v="2022-10-05T00:00:00"/>
    <n v="96"/>
    <n v="65.849999999999994"/>
    <n v="65.86"/>
    <n v="37.17"/>
    <x v="1043"/>
    <s v="01/10/2022"/>
    <x v="9"/>
    <n v="10"/>
    <n v="5"/>
    <s v="10-05"/>
    <n v="0"/>
    <n v="1"/>
    <x v="2"/>
    <x v="40"/>
  </r>
  <r>
    <d v="2022-10-06T00:00:00"/>
    <n v="98"/>
    <n v="65.14"/>
    <n v="65.16"/>
    <n v="35.61"/>
    <x v="1016"/>
    <s v="01/10/2022"/>
    <x v="9"/>
    <n v="10"/>
    <n v="6"/>
    <s v="10-06"/>
    <n v="0"/>
    <n v="1"/>
    <x v="2"/>
    <x v="40"/>
  </r>
  <r>
    <d v="2022-10-07T00:00:00"/>
    <n v="98"/>
    <n v="63.7"/>
    <n v="63.73"/>
    <n v="41.05"/>
    <x v="682"/>
    <s v="01/10/2022"/>
    <x v="9"/>
    <n v="10"/>
    <n v="7"/>
    <s v="10-07"/>
    <n v="0"/>
    <n v="1"/>
    <x v="2"/>
    <x v="40"/>
  </r>
  <r>
    <d v="2022-10-08T00:00:00"/>
    <n v="82"/>
    <n v="62.79"/>
    <n v="62.79"/>
    <n v="0"/>
    <x v="526"/>
    <s v="08/10/2022"/>
    <x v="9"/>
    <n v="10"/>
    <n v="8"/>
    <s v="10-08"/>
    <n v="0"/>
    <n v="1"/>
    <x v="2"/>
    <x v="40"/>
  </r>
  <r>
    <d v="2022-10-09T00:00:00"/>
    <n v="88"/>
    <n v="62.14"/>
    <n v="62.14"/>
    <n v="0"/>
    <x v="211"/>
    <s v="08/10/2022"/>
    <x v="9"/>
    <n v="10"/>
    <n v="9"/>
    <s v="10-09"/>
    <n v="0"/>
    <n v="1"/>
    <x v="2"/>
    <x v="40"/>
  </r>
  <r>
    <d v="2022-10-10T00:00:00"/>
    <n v="98"/>
    <n v="64.28"/>
    <n v="64.290000000000006"/>
    <n v="28.54"/>
    <x v="675"/>
    <s v="08/10/2022"/>
    <x v="9"/>
    <n v="10"/>
    <n v="10"/>
    <s v="10-10"/>
    <n v="0"/>
    <n v="1"/>
    <x v="2"/>
    <x v="41"/>
  </r>
  <r>
    <d v="2022-10-11T00:00:00"/>
    <n v="82"/>
    <n v="63.55"/>
    <n v="63.62"/>
    <n v="43.97"/>
    <x v="359"/>
    <s v="08/10/2022"/>
    <x v="9"/>
    <n v="10"/>
    <n v="11"/>
    <s v="10-11"/>
    <n v="0"/>
    <n v="1"/>
    <x v="2"/>
    <x v="41"/>
  </r>
  <r>
    <d v="2022-10-12T00:00:00"/>
    <n v="112"/>
    <n v="65.94"/>
    <n v="65.959999999999994"/>
    <n v="41.94"/>
    <x v="357"/>
    <s v="08/10/2022"/>
    <x v="9"/>
    <n v="10"/>
    <n v="12"/>
    <s v="10-12"/>
    <n v="0"/>
    <n v="1"/>
    <x v="2"/>
    <x v="41"/>
  </r>
  <r>
    <d v="2022-10-13T00:00:00"/>
    <n v="74"/>
    <n v="63.56"/>
    <n v="63.62"/>
    <n v="38.76"/>
    <x v="359"/>
    <s v="08/10/2022"/>
    <x v="9"/>
    <n v="10"/>
    <n v="13"/>
    <s v="10-13"/>
    <n v="0"/>
    <n v="1"/>
    <x v="2"/>
    <x v="41"/>
  </r>
  <r>
    <d v="2022-10-14T00:00:00"/>
    <n v="91"/>
    <n v="63.54"/>
    <n v="63.55"/>
    <n v="35.880000000000003"/>
    <x v="354"/>
    <s v="08/10/2022"/>
    <x v="9"/>
    <n v="10"/>
    <n v="14"/>
    <s v="10-14"/>
    <n v="0"/>
    <n v="1"/>
    <x v="2"/>
    <x v="41"/>
  </r>
  <r>
    <d v="2022-10-15T00:00:00"/>
    <n v="82"/>
    <n v="63.17"/>
    <n v="63.18"/>
    <n v="26.74"/>
    <x v="380"/>
    <s v="15/10/2022"/>
    <x v="9"/>
    <n v="10"/>
    <n v="15"/>
    <s v="10-15"/>
    <n v="0"/>
    <n v="1"/>
    <x v="2"/>
    <x v="41"/>
  </r>
  <r>
    <d v="2022-10-16T00:00:00"/>
    <n v="84"/>
    <n v="62.97"/>
    <n v="62.99"/>
    <n v="39.96"/>
    <x v="5"/>
    <s v="15/10/2022"/>
    <x v="9"/>
    <n v="10"/>
    <n v="16"/>
    <s v="10-16"/>
    <n v="0"/>
    <n v="1"/>
    <x v="2"/>
    <x v="41"/>
  </r>
  <r>
    <d v="2022-10-17T00:00:00"/>
    <n v="94"/>
    <n v="63.66"/>
    <n v="63.7"/>
    <n v="43.84"/>
    <x v="426"/>
    <s v="15/10/2022"/>
    <x v="9"/>
    <n v="10"/>
    <n v="17"/>
    <s v="10-17"/>
    <n v="0"/>
    <n v="1"/>
    <x v="2"/>
    <x v="42"/>
  </r>
  <r>
    <d v="2022-10-18T00:00:00"/>
    <n v="87"/>
    <n v="64.7"/>
    <n v="64.77"/>
    <n v="42.69"/>
    <x v="345"/>
    <s v="15/10/2022"/>
    <x v="9"/>
    <n v="10"/>
    <n v="18"/>
    <s v="10-18"/>
    <n v="0"/>
    <n v="1"/>
    <x v="2"/>
    <x v="42"/>
  </r>
  <r>
    <d v="2022-10-19T00:00:00"/>
    <n v="99"/>
    <n v="62.53"/>
    <n v="62.54"/>
    <n v="26.84"/>
    <x v="261"/>
    <s v="15/10/2022"/>
    <x v="9"/>
    <n v="10"/>
    <n v="19"/>
    <s v="10-19"/>
    <n v="0"/>
    <n v="1"/>
    <x v="2"/>
    <x v="42"/>
  </r>
  <r>
    <d v="2022-10-20T00:00:00"/>
    <n v="76"/>
    <n v="62.85"/>
    <n v="62.85"/>
    <n v="0"/>
    <x v="369"/>
    <s v="15/10/2022"/>
    <x v="9"/>
    <n v="10"/>
    <n v="20"/>
    <s v="10-20"/>
    <n v="0"/>
    <n v="1"/>
    <x v="2"/>
    <x v="42"/>
  </r>
  <r>
    <d v="2022-10-21T00:00:00"/>
    <n v="39"/>
    <n v="59.15"/>
    <n v="59.4"/>
    <n v="41.71"/>
    <x v="1044"/>
    <s v="15/10/2022"/>
    <x v="9"/>
    <n v="10"/>
    <n v="21"/>
    <s v="10-21"/>
    <n v="1"/>
    <n v="1"/>
    <x v="2"/>
    <x v="42"/>
  </r>
  <r>
    <d v="2022-10-22T00:00:00"/>
    <n v="79"/>
    <n v="63.41"/>
    <n v="63.44"/>
    <n v="40.65"/>
    <x v="611"/>
    <s v="22/10/2022"/>
    <x v="9"/>
    <n v="10"/>
    <n v="22"/>
    <s v="10-22"/>
    <n v="0"/>
    <n v="1"/>
    <x v="2"/>
    <x v="42"/>
  </r>
  <r>
    <d v="2022-10-23T00:00:00"/>
    <n v="88"/>
    <n v="63.17"/>
    <n v="63.27"/>
    <n v="46.45"/>
    <x v="335"/>
    <s v="22/10/2022"/>
    <x v="9"/>
    <n v="10"/>
    <n v="23"/>
    <s v="10-23"/>
    <n v="0"/>
    <n v="1"/>
    <x v="2"/>
    <x v="42"/>
  </r>
  <r>
    <d v="2022-10-24T00:00:00"/>
    <n v="101"/>
    <n v="64.55"/>
    <n v="64.55"/>
    <n v="32.04"/>
    <x v="687"/>
    <s v="22/10/2022"/>
    <x v="9"/>
    <n v="10"/>
    <n v="24"/>
    <s v="10-24"/>
    <n v="0"/>
    <n v="1"/>
    <x v="2"/>
    <x v="43"/>
  </r>
  <r>
    <d v="2022-10-25T00:00:00"/>
    <n v="76"/>
    <n v="62.76"/>
    <n v="62.79"/>
    <n v="41.35"/>
    <x v="526"/>
    <s v="22/10/2022"/>
    <x v="9"/>
    <n v="10"/>
    <n v="25"/>
    <s v="10-25"/>
    <n v="0"/>
    <n v="1"/>
    <x v="2"/>
    <x v="43"/>
  </r>
  <r>
    <d v="2022-10-26T00:00:00"/>
    <n v="91"/>
    <n v="65.599999999999994"/>
    <n v="65.63"/>
    <n v="43.79"/>
    <x v="567"/>
    <s v="22/10/2022"/>
    <x v="9"/>
    <n v="10"/>
    <n v="26"/>
    <s v="10-26"/>
    <n v="0"/>
    <n v="1"/>
    <x v="2"/>
    <x v="43"/>
  </r>
  <r>
    <d v="2022-10-27T00:00:00"/>
    <n v="74"/>
    <n v="62.74"/>
    <n v="62.79"/>
    <n v="43.22"/>
    <x v="526"/>
    <s v="22/10/2022"/>
    <x v="9"/>
    <n v="10"/>
    <n v="27"/>
    <s v="10-27"/>
    <n v="0"/>
    <n v="1"/>
    <x v="2"/>
    <x v="43"/>
  </r>
  <r>
    <d v="2022-10-28T00:00:00"/>
    <n v="86"/>
    <n v="63.39"/>
    <n v="63.47"/>
    <n v="45.87"/>
    <x v="509"/>
    <s v="22/10/2022"/>
    <x v="9"/>
    <n v="10"/>
    <n v="28"/>
    <s v="10-28"/>
    <n v="0"/>
    <n v="1"/>
    <x v="2"/>
    <x v="43"/>
  </r>
  <r>
    <d v="2022-10-29T00:00:00"/>
    <n v="80"/>
    <n v="63.74"/>
    <n v="63.89"/>
    <n v="49.42"/>
    <x v="172"/>
    <s v="29/10/2022"/>
    <x v="9"/>
    <n v="10"/>
    <n v="29"/>
    <s v="10-29"/>
    <n v="0"/>
    <n v="1"/>
    <x v="2"/>
    <x v="43"/>
  </r>
  <r>
    <d v="2022-10-30T00:00:00"/>
    <n v="73"/>
    <n v="62.34"/>
    <n v="62.34"/>
    <n v="0"/>
    <x v="385"/>
    <s v="29/10/2022"/>
    <x v="9"/>
    <n v="10"/>
    <n v="30"/>
    <s v="10-30"/>
    <n v="0"/>
    <n v="1"/>
    <x v="2"/>
    <x v="43"/>
  </r>
  <r>
    <d v="2022-10-31T00:00:00"/>
    <n v="76"/>
    <n v="62.39"/>
    <n v="62.41"/>
    <n v="39.159999999999997"/>
    <x v="278"/>
    <s v="29/10/2022"/>
    <x v="9"/>
    <n v="10"/>
    <n v="31"/>
    <s v="10-31"/>
    <n v="0"/>
    <n v="1"/>
    <x v="2"/>
    <x v="44"/>
  </r>
  <r>
    <d v="2022-11-01T00:00:00"/>
    <n v="46"/>
    <n v="60.07"/>
    <n v="60.09"/>
    <n v="34.770000000000003"/>
    <x v="19"/>
    <s v="29/10/2022"/>
    <x v="9"/>
    <n v="11"/>
    <n v="1"/>
    <s v="11-01"/>
    <n v="1"/>
    <n v="1"/>
    <x v="2"/>
    <x v="44"/>
  </r>
  <r>
    <d v="2022-11-02T00:00:00"/>
    <n v="60"/>
    <n v="62.88"/>
    <n v="62.88"/>
    <n v="31.34"/>
    <x v="319"/>
    <s v="29/10/2022"/>
    <x v="9"/>
    <n v="11"/>
    <n v="2"/>
    <s v="11-02"/>
    <n v="1"/>
    <n v="1"/>
    <x v="2"/>
    <x v="44"/>
  </r>
  <r>
    <d v="2022-11-03T00:00:00"/>
    <n v="47"/>
    <n v="62.57"/>
    <n v="62.57"/>
    <n v="0"/>
    <x v="479"/>
    <s v="29/10/2022"/>
    <x v="9"/>
    <n v="11"/>
    <n v="3"/>
    <s v="11-03"/>
    <n v="1"/>
    <n v="1"/>
    <x v="2"/>
    <x v="44"/>
  </r>
  <r>
    <d v="2022-11-04T00:00:00"/>
    <n v="77"/>
    <n v="63.43"/>
    <n v="63.45"/>
    <n v="40.32"/>
    <x v="348"/>
    <s v="29/10/2022"/>
    <x v="9"/>
    <n v="11"/>
    <n v="4"/>
    <s v="11-04"/>
    <n v="0"/>
    <n v="1"/>
    <x v="2"/>
    <x v="44"/>
  </r>
  <r>
    <d v="2022-11-05T00:00:00"/>
    <n v="52"/>
    <n v="61.75"/>
    <n v="61.77"/>
    <n v="36.96"/>
    <x v="181"/>
    <s v="05/11/2022"/>
    <x v="9"/>
    <n v="11"/>
    <n v="5"/>
    <s v="11-05"/>
    <n v="1"/>
    <n v="1"/>
    <x v="2"/>
    <x v="44"/>
  </r>
  <r>
    <d v="2022-11-06T00:00:00"/>
    <n v="61"/>
    <n v="60.9"/>
    <n v="61.05"/>
    <n v="46.32"/>
    <x v="115"/>
    <s v="05/11/2022"/>
    <x v="9"/>
    <n v="11"/>
    <n v="6"/>
    <s v="11-06"/>
    <n v="0"/>
    <n v="1"/>
    <x v="2"/>
    <x v="44"/>
  </r>
  <r>
    <d v="2022-11-07T00:00:00"/>
    <n v="70"/>
    <n v="61.99"/>
    <n v="62.45"/>
    <n v="51.15"/>
    <x v="491"/>
    <s v="05/11/2022"/>
    <x v="9"/>
    <n v="11"/>
    <n v="7"/>
    <s v="11-07"/>
    <n v="0"/>
    <n v="1"/>
    <x v="2"/>
    <x v="45"/>
  </r>
  <r>
    <d v="2022-11-08T00:00:00"/>
    <n v="50"/>
    <n v="60.24"/>
    <n v="60.34"/>
    <n v="35.47"/>
    <x v="485"/>
    <s v="05/11/2022"/>
    <x v="9"/>
    <n v="11"/>
    <n v="8"/>
    <s v="11-08"/>
    <n v="1"/>
    <n v="1"/>
    <x v="2"/>
    <x v="45"/>
  </r>
  <r>
    <d v="2022-11-09T00:00:00"/>
    <n v="54"/>
    <n v="60.76"/>
    <n v="60.78"/>
    <n v="37.51"/>
    <x v="167"/>
    <s v="05/11/2022"/>
    <x v="9"/>
    <n v="11"/>
    <n v="9"/>
    <s v="11-09"/>
    <n v="1"/>
    <n v="1"/>
    <x v="2"/>
    <x v="45"/>
  </r>
  <r>
    <d v="2022-11-10T00:00:00"/>
    <n v="68"/>
    <n v="66.209999999999994"/>
    <n v="66.22"/>
    <n v="40.799999999999997"/>
    <x v="623"/>
    <s v="05/11/2022"/>
    <x v="9"/>
    <n v="11"/>
    <n v="10"/>
    <s v="11-10"/>
    <n v="0"/>
    <n v="1"/>
    <x v="2"/>
    <x v="45"/>
  </r>
  <r>
    <d v="2022-11-11T00:00:00"/>
    <n v="81"/>
    <n v="64.45"/>
    <n v="64.5"/>
    <n v="44.82"/>
    <x v="353"/>
    <s v="05/11/2022"/>
    <x v="9"/>
    <n v="11"/>
    <n v="11"/>
    <s v="11-11"/>
    <n v="0"/>
    <n v="1"/>
    <x v="2"/>
    <x v="45"/>
  </r>
  <r>
    <d v="2022-11-12T00:00:00"/>
    <n v="54"/>
    <n v="62.73"/>
    <n v="62.78"/>
    <n v="43.73"/>
    <x v="338"/>
    <s v="12/11/2022"/>
    <x v="9"/>
    <n v="11"/>
    <n v="12"/>
    <s v="11-12"/>
    <n v="1"/>
    <n v="1"/>
    <x v="2"/>
    <x v="45"/>
  </r>
  <r>
    <d v="2022-11-13T00:00:00"/>
    <n v="55"/>
    <n v="62.63"/>
    <n v="62.66"/>
    <n v="39.92"/>
    <x v="119"/>
    <s v="12/11/2022"/>
    <x v="9"/>
    <n v="11"/>
    <n v="13"/>
    <s v="11-13"/>
    <n v="1"/>
    <n v="1"/>
    <x v="2"/>
    <x v="45"/>
  </r>
  <r>
    <d v="2022-11-14T00:00:00"/>
    <n v="69"/>
    <n v="65.52"/>
    <n v="65.52"/>
    <n v="0"/>
    <x v="674"/>
    <s v="12/11/2022"/>
    <x v="9"/>
    <n v="11"/>
    <n v="14"/>
    <s v="11-14"/>
    <n v="0"/>
    <n v="1"/>
    <x v="2"/>
    <x v="46"/>
  </r>
  <r>
    <d v="2022-11-15T00:00:00"/>
    <n v="47"/>
    <n v="61.72"/>
    <n v="61.72"/>
    <n v="0"/>
    <x v="252"/>
    <s v="12/11/2022"/>
    <x v="9"/>
    <n v="11"/>
    <n v="15"/>
    <s v="11-15"/>
    <n v="1"/>
    <n v="1"/>
    <x v="2"/>
    <x v="46"/>
  </r>
  <r>
    <d v="2022-11-16T00:00:00"/>
    <n v="59"/>
    <n v="62.35"/>
    <n v="62.36"/>
    <n v="34.659999999999997"/>
    <x v="381"/>
    <s v="12/11/2022"/>
    <x v="9"/>
    <n v="11"/>
    <n v="16"/>
    <s v="11-16"/>
    <n v="1"/>
    <n v="1"/>
    <x v="2"/>
    <x v="46"/>
  </r>
  <r>
    <d v="2022-11-17T00:00:00"/>
    <n v="48"/>
    <n v="60.23"/>
    <n v="60.23"/>
    <n v="29.14"/>
    <x v="494"/>
    <s v="12/11/2022"/>
    <x v="9"/>
    <n v="11"/>
    <n v="17"/>
    <s v="11-17"/>
    <n v="1"/>
    <n v="1"/>
    <x v="2"/>
    <x v="46"/>
  </r>
  <r>
    <d v="2022-11-18T00:00:00"/>
    <n v="86"/>
    <n v="64.2"/>
    <n v="64.27"/>
    <n v="46.49"/>
    <x v="1045"/>
    <s v="12/11/2022"/>
    <x v="9"/>
    <n v="11"/>
    <n v="18"/>
    <s v="11-18"/>
    <n v="0"/>
    <n v="1"/>
    <x v="2"/>
    <x v="46"/>
  </r>
  <r>
    <d v="2022-11-19T00:00:00"/>
    <n v="54"/>
    <n v="64.430000000000007"/>
    <n v="64.47"/>
    <n v="34.54"/>
    <x v="659"/>
    <s v="19/11/2022"/>
    <x v="9"/>
    <n v="11"/>
    <n v="19"/>
    <s v="11-19"/>
    <n v="1"/>
    <n v="1"/>
    <x v="2"/>
    <x v="46"/>
  </r>
  <r>
    <d v="2022-11-20T00:00:00"/>
    <n v="70"/>
    <n v="64.489999999999995"/>
    <n v="64.5"/>
    <n v="39.5"/>
    <x v="353"/>
    <s v="19/11/2022"/>
    <x v="9"/>
    <n v="11"/>
    <n v="20"/>
    <s v="11-20"/>
    <n v="0"/>
    <n v="1"/>
    <x v="2"/>
    <x v="46"/>
  </r>
  <r>
    <d v="2022-11-21T00:00:00"/>
    <n v="77"/>
    <n v="65.150000000000006"/>
    <n v="65.150000000000006"/>
    <n v="26.54"/>
    <x v="1046"/>
    <s v="19/11/2022"/>
    <x v="9"/>
    <n v="11"/>
    <n v="21"/>
    <s v="11-21"/>
    <n v="0"/>
    <n v="1"/>
    <x v="2"/>
    <x v="47"/>
  </r>
  <r>
    <d v="2022-11-22T00:00:00"/>
    <n v="56"/>
    <n v="65.040000000000006"/>
    <n v="65.040000000000006"/>
    <n v="31"/>
    <x v="551"/>
    <s v="19/11/2022"/>
    <x v="9"/>
    <n v="11"/>
    <n v="22"/>
    <s v="11-22"/>
    <n v="1"/>
    <n v="1"/>
    <x v="2"/>
    <x v="47"/>
  </r>
  <r>
    <d v="2022-11-23T00:00:00"/>
    <n v="55"/>
    <n v="61.75"/>
    <n v="61.77"/>
    <n v="31.35"/>
    <x v="181"/>
    <s v="19/11/2022"/>
    <x v="9"/>
    <n v="11"/>
    <n v="23"/>
    <s v="11-23"/>
    <n v="1"/>
    <n v="1"/>
    <x v="2"/>
    <x v="47"/>
  </r>
  <r>
    <d v="2022-11-24T00:00:00"/>
    <n v="58"/>
    <n v="62.93"/>
    <n v="63.09"/>
    <n v="48.84"/>
    <x v="562"/>
    <s v="19/11/2022"/>
    <x v="9"/>
    <n v="11"/>
    <n v="24"/>
    <s v="11-24"/>
    <n v="1"/>
    <n v="1"/>
    <x v="2"/>
    <x v="47"/>
  </r>
  <r>
    <d v="2022-11-25T00:00:00"/>
    <n v="76"/>
    <n v="65.64"/>
    <n v="65.67"/>
    <n v="43.93"/>
    <x v="1047"/>
    <s v="19/11/2022"/>
    <x v="9"/>
    <n v="11"/>
    <n v="25"/>
    <s v="11-25"/>
    <n v="0"/>
    <n v="1"/>
    <x v="2"/>
    <x v="47"/>
  </r>
  <r>
    <d v="2022-11-26T00:00:00"/>
    <n v="54"/>
    <n v="62.06"/>
    <n v="62.06"/>
    <n v="34.47"/>
    <x v="248"/>
    <s v="26/11/2022"/>
    <x v="9"/>
    <n v="11"/>
    <n v="26"/>
    <s v="11-26"/>
    <n v="1"/>
    <n v="1"/>
    <x v="2"/>
    <x v="47"/>
  </r>
  <r>
    <d v="2022-11-27T00:00:00"/>
    <n v="51"/>
    <n v="62.75"/>
    <n v="62.75"/>
    <n v="0"/>
    <x v="163"/>
    <s v="26/11/2022"/>
    <x v="9"/>
    <n v="11"/>
    <n v="27"/>
    <s v="11-27"/>
    <n v="1"/>
    <n v="1"/>
    <x v="2"/>
    <x v="47"/>
  </r>
  <r>
    <d v="2022-11-28T00:00:00"/>
    <n v="77"/>
    <n v="64.59"/>
    <n v="64.650000000000006"/>
    <n v="46.42"/>
    <x v="704"/>
    <s v="26/11/2022"/>
    <x v="9"/>
    <n v="11"/>
    <n v="28"/>
    <s v="11-28"/>
    <n v="0"/>
    <n v="1"/>
    <x v="2"/>
    <x v="48"/>
  </r>
  <r>
    <d v="2022-11-29T00:00:00"/>
    <n v="58"/>
    <n v="66.13"/>
    <n v="66.16"/>
    <n v="44.24"/>
    <x v="1048"/>
    <s v="26/11/2022"/>
    <x v="9"/>
    <n v="11"/>
    <n v="29"/>
    <s v="11-29"/>
    <n v="1"/>
    <n v="1"/>
    <x v="2"/>
    <x v="48"/>
  </r>
  <r>
    <d v="2022-11-30T00:00:00"/>
    <n v="74"/>
    <n v="66.78"/>
    <n v="66.8"/>
    <n v="43.32"/>
    <x v="1049"/>
    <s v="26/11/2022"/>
    <x v="9"/>
    <n v="11"/>
    <n v="30"/>
    <s v="11-30"/>
    <n v="0"/>
    <n v="1"/>
    <x v="2"/>
    <x v="48"/>
  </r>
  <r>
    <d v="2022-12-01T00:00:00"/>
    <n v="61"/>
    <n v="63.72"/>
    <n v="63.8"/>
    <n v="46.41"/>
    <x v="629"/>
    <s v="26/11/2022"/>
    <x v="9"/>
    <n v="12"/>
    <n v="1"/>
    <s v="12-01"/>
    <n v="1"/>
    <n v="1"/>
    <x v="2"/>
    <x v="48"/>
  </r>
  <r>
    <d v="2022-12-02T00:00:00"/>
    <n v="51"/>
    <n v="61.6"/>
    <n v="61.81"/>
    <n v="48.41"/>
    <x v="86"/>
    <s v="26/11/2022"/>
    <x v="9"/>
    <n v="12"/>
    <n v="2"/>
    <s v="12-02"/>
    <n v="1"/>
    <n v="1"/>
    <x v="2"/>
    <x v="48"/>
  </r>
  <r>
    <d v="2022-12-03T00:00:00"/>
    <n v="47"/>
    <n v="60.38"/>
    <n v="60.38"/>
    <n v="0"/>
    <x v="33"/>
    <s v="03/12/2022"/>
    <x v="9"/>
    <n v="12"/>
    <n v="3"/>
    <s v="12-03"/>
    <n v="1"/>
    <n v="1"/>
    <x v="2"/>
    <x v="48"/>
  </r>
  <r>
    <d v="2022-12-04T00:00:00"/>
    <m/>
    <m/>
    <m/>
    <m/>
    <x v="89"/>
    <s v="03/12/2022"/>
    <x v="9"/>
    <n v="12"/>
    <n v="4"/>
    <s v="12-04"/>
    <s v="Null"/>
    <s v="Null"/>
    <x v="2"/>
    <x v="48"/>
  </r>
  <r>
    <d v="2022-12-05T00:00:00"/>
    <m/>
    <m/>
    <m/>
    <m/>
    <x v="89"/>
    <s v="03/12/2022"/>
    <x v="9"/>
    <n v="12"/>
    <n v="5"/>
    <s v="12-05"/>
    <s v="Null"/>
    <s v="Null"/>
    <x v="2"/>
    <x v="49"/>
  </r>
  <r>
    <d v="2022-12-06T00:00:00"/>
    <m/>
    <m/>
    <m/>
    <m/>
    <x v="89"/>
    <s v="03/12/2022"/>
    <x v="9"/>
    <n v="12"/>
    <n v="6"/>
    <s v="12-06"/>
    <s v="Null"/>
    <s v="Null"/>
    <x v="2"/>
    <x v="49"/>
  </r>
  <r>
    <d v="2022-12-07T00:00:00"/>
    <n v="77"/>
    <n v="65.62"/>
    <n v="65.62"/>
    <n v="0"/>
    <x v="1050"/>
    <s v="03/12/2022"/>
    <x v="9"/>
    <n v="12"/>
    <n v="7"/>
    <s v="12-07"/>
    <n v="0"/>
    <n v="1"/>
    <x v="2"/>
    <x v="49"/>
  </r>
  <r>
    <d v="2022-12-08T00:00:00"/>
    <n v="49"/>
    <n v="62.07"/>
    <n v="62.07"/>
    <n v="0"/>
    <x v="120"/>
    <s v="03/12/2022"/>
    <x v="9"/>
    <n v="12"/>
    <n v="8"/>
    <s v="12-08"/>
    <n v="1"/>
    <n v="1"/>
    <x v="2"/>
    <x v="49"/>
  </r>
  <r>
    <d v="2022-12-09T00:00:00"/>
    <n v="69"/>
    <n v="65.23"/>
    <n v="65.400000000000006"/>
    <n v="41.52"/>
    <x v="1051"/>
    <s v="03/12/2022"/>
    <x v="9"/>
    <n v="12"/>
    <n v="9"/>
    <s v="12-09"/>
    <n v="0"/>
    <n v="1"/>
    <x v="2"/>
    <x v="49"/>
  </r>
  <r>
    <d v="2022-12-10T00:00:00"/>
    <n v="69"/>
    <n v="65.5"/>
    <n v="66.75"/>
    <n v="50.73"/>
    <x v="1052"/>
    <s v="10/12/2022"/>
    <x v="9"/>
    <n v="12"/>
    <n v="10"/>
    <s v="12-10"/>
    <n v="0"/>
    <n v="1"/>
    <x v="2"/>
    <x v="49"/>
  </r>
  <r>
    <d v="2022-12-11T00:00:00"/>
    <n v="61"/>
    <n v="62.91"/>
    <n v="62.91"/>
    <n v="28.04"/>
    <x v="383"/>
    <s v="10/12/2022"/>
    <x v="9"/>
    <n v="12"/>
    <n v="11"/>
    <s v="12-11"/>
    <n v="1"/>
    <n v="1"/>
    <x v="2"/>
    <x v="49"/>
  </r>
  <r>
    <d v="2022-12-12T00:00:00"/>
    <n v="73"/>
    <n v="63.37"/>
    <n v="63.37"/>
    <n v="0"/>
    <x v="642"/>
    <s v="10/12/2022"/>
    <x v="9"/>
    <n v="12"/>
    <n v="12"/>
    <s v="12-12"/>
    <n v="0"/>
    <n v="1"/>
    <x v="2"/>
    <x v="50"/>
  </r>
  <r>
    <d v="2022-12-13T00:00:00"/>
    <n v="55"/>
    <n v="64.12"/>
    <n v="64.16"/>
    <n v="44.37"/>
    <x v="1053"/>
    <s v="10/12/2022"/>
    <x v="9"/>
    <n v="12"/>
    <n v="13"/>
    <s v="12-13"/>
    <n v="1"/>
    <n v="1"/>
    <x v="2"/>
    <x v="50"/>
  </r>
  <r>
    <d v="2022-12-14T00:00:00"/>
    <n v="54"/>
    <n v="63.42"/>
    <n v="63.46"/>
    <n v="43.33"/>
    <x v="329"/>
    <s v="10/12/2022"/>
    <x v="9"/>
    <n v="12"/>
    <n v="14"/>
    <s v="12-14"/>
    <n v="1"/>
    <n v="1"/>
    <x v="2"/>
    <x v="50"/>
  </r>
  <r>
    <d v="2022-12-15T00:00:00"/>
    <n v="47"/>
    <n v="65.11"/>
    <n v="65.11"/>
    <n v="32.200000000000003"/>
    <x v="341"/>
    <s v="10/12/2022"/>
    <x v="9"/>
    <n v="12"/>
    <n v="15"/>
    <s v="12-15"/>
    <n v="1"/>
    <n v="1"/>
    <x v="2"/>
    <x v="50"/>
  </r>
  <r>
    <d v="2022-12-16T00:00:00"/>
    <n v="80"/>
    <n v="67.06"/>
    <n v="67.14"/>
    <n v="50.06"/>
    <x v="656"/>
    <s v="10/12/2022"/>
    <x v="9"/>
    <n v="12"/>
    <n v="16"/>
    <s v="12-16"/>
    <n v="0"/>
    <n v="1"/>
    <x v="2"/>
    <x v="50"/>
  </r>
  <r>
    <d v="2022-12-17T00:00:00"/>
    <n v="49"/>
    <n v="60.78"/>
    <n v="60.85"/>
    <n v="37.229999999999997"/>
    <x v="201"/>
    <s v="17/12/2022"/>
    <x v="9"/>
    <n v="12"/>
    <n v="17"/>
    <s v="12-17"/>
    <n v="1"/>
    <n v="1"/>
    <x v="2"/>
    <x v="50"/>
  </r>
  <r>
    <d v="2022-12-18T00:00:00"/>
    <n v="58"/>
    <n v="61.81"/>
    <n v="62.08"/>
    <n v="47.14"/>
    <x v="228"/>
    <s v="17/12/2022"/>
    <x v="9"/>
    <n v="12"/>
    <n v="18"/>
    <s v="12-18"/>
    <n v="1"/>
    <n v="1"/>
    <x v="2"/>
    <x v="50"/>
  </r>
  <r>
    <d v="2022-12-19T00:00:00"/>
    <n v="69"/>
    <n v="61.72"/>
    <n v="61.75"/>
    <n v="40.22"/>
    <x v="169"/>
    <s v="17/12/2022"/>
    <x v="9"/>
    <n v="12"/>
    <n v="19"/>
    <s v="12-19"/>
    <n v="0"/>
    <n v="1"/>
    <x v="2"/>
    <x v="51"/>
  </r>
  <r>
    <d v="2022-12-20T00:00:00"/>
    <n v="52"/>
    <n v="60.51"/>
    <n v="60.56"/>
    <n v="41.1"/>
    <x v="279"/>
    <s v="17/12/2022"/>
    <x v="9"/>
    <n v="12"/>
    <n v="20"/>
    <s v="12-20"/>
    <n v="1"/>
    <n v="1"/>
    <x v="2"/>
    <x v="51"/>
  </r>
  <r>
    <d v="2022-12-21T00:00:00"/>
    <n v="61"/>
    <n v="62.09"/>
    <n v="64.930000000000007"/>
    <n v="51.86"/>
    <x v="706"/>
    <s v="17/12/2022"/>
    <x v="9"/>
    <n v="12"/>
    <n v="21"/>
    <s v="12-21"/>
    <n v="1"/>
    <n v="1"/>
    <x v="2"/>
    <x v="51"/>
  </r>
  <r>
    <d v="2022-12-22T00:00:00"/>
    <n v="49"/>
    <n v="60.92"/>
    <n v="61.08"/>
    <n v="44.97"/>
    <x v="596"/>
    <s v="17/12/2022"/>
    <x v="9"/>
    <n v="12"/>
    <n v="22"/>
    <s v="12-22"/>
    <n v="1"/>
    <n v="1"/>
    <x v="2"/>
    <x v="51"/>
  </r>
  <r>
    <d v="2022-12-23T00:00:00"/>
    <n v="82"/>
    <n v="62.82"/>
    <n v="62.84"/>
    <n v="39.93"/>
    <x v="336"/>
    <s v="17/12/2022"/>
    <x v="9"/>
    <n v="12"/>
    <n v="23"/>
    <s v="12-23"/>
    <n v="0"/>
    <n v="1"/>
    <x v="2"/>
    <x v="51"/>
  </r>
  <r>
    <d v="2022-12-24T00:00:00"/>
    <n v="36"/>
    <n v="59.4"/>
    <n v="59.46"/>
    <n v="41.19"/>
    <x v="28"/>
    <s v="24/12/2022"/>
    <x v="9"/>
    <n v="12"/>
    <n v="24"/>
    <s v="12-24"/>
    <n v="1"/>
    <n v="1"/>
    <x v="2"/>
    <x v="51"/>
  </r>
  <r>
    <d v="2022-12-25T00:00:00"/>
    <n v="3"/>
    <n v="49.09"/>
    <n v="49.09"/>
    <n v="0"/>
    <x v="1054"/>
    <s v="24/12/2022"/>
    <x v="9"/>
    <n v="12"/>
    <n v="25"/>
    <s v="12-25"/>
    <n v="1"/>
    <n v="1"/>
    <x v="2"/>
    <x v="51"/>
  </r>
  <r>
    <d v="2022-12-26T00:00:00"/>
    <n v="69"/>
    <n v="62.51"/>
    <n v="62.51"/>
    <n v="29.54"/>
    <x v="68"/>
    <s v="24/12/2022"/>
    <x v="9"/>
    <n v="12"/>
    <n v="26"/>
    <s v="12-26"/>
    <n v="0"/>
    <n v="1"/>
    <x v="2"/>
    <x v="52"/>
  </r>
  <r>
    <d v="2022-12-27T00:00:00"/>
    <n v="60"/>
    <n v="62.67"/>
    <n v="62.67"/>
    <n v="30.34"/>
    <x v="371"/>
    <s v="24/12/2022"/>
    <x v="9"/>
    <n v="12"/>
    <n v="27"/>
    <s v="12-27"/>
    <n v="1"/>
    <n v="1"/>
    <x v="2"/>
    <x v="52"/>
  </r>
  <r>
    <d v="2022-12-28T00:00:00"/>
    <n v="74"/>
    <n v="63.05"/>
    <n v="63.05"/>
    <n v="0"/>
    <x v="391"/>
    <s v="24/12/2022"/>
    <x v="9"/>
    <n v="12"/>
    <n v="28"/>
    <s v="12-28"/>
    <n v="0"/>
    <n v="1"/>
    <x v="2"/>
    <x v="52"/>
  </r>
  <r>
    <d v="2022-12-29T00:00:00"/>
    <n v="40"/>
    <n v="60.54"/>
    <n v="60.54"/>
    <n v="0"/>
    <x v="100"/>
    <s v="24/12/2022"/>
    <x v="9"/>
    <n v="12"/>
    <n v="29"/>
    <s v="12-29"/>
    <n v="1"/>
    <n v="1"/>
    <x v="2"/>
    <x v="52"/>
  </r>
  <r>
    <d v="2022-12-30T00:00:00"/>
    <n v="82"/>
    <n v="62.9"/>
    <n v="62.9"/>
    <n v="0"/>
    <x v="626"/>
    <s v="24/12/2022"/>
    <x v="9"/>
    <n v="12"/>
    <n v="30"/>
    <s v="12-30"/>
    <n v="0"/>
    <n v="1"/>
    <x v="2"/>
    <x v="52"/>
  </r>
  <r>
    <d v="2023-01-01T00:00:00"/>
    <n v="46"/>
    <n v="60.69"/>
    <n v="63.93"/>
    <n v="51.14"/>
    <x v="666"/>
    <s v="01/01/2023"/>
    <x v="10"/>
    <n v="1"/>
    <n v="1"/>
    <s v="01-01"/>
    <n v="1"/>
    <n v="1"/>
    <x v="0"/>
    <x v="0"/>
  </r>
  <r>
    <d v="2023-01-02T00:00:00"/>
    <n v="70"/>
    <n v="61.18"/>
    <n v="61.18"/>
    <n v="0"/>
    <x v="287"/>
    <s v="01/01/2023"/>
    <x v="10"/>
    <n v="1"/>
    <n v="2"/>
    <s v="01-02"/>
    <n v="0"/>
    <n v="1"/>
    <x v="0"/>
    <x v="1"/>
  </r>
  <r>
    <d v="2023-01-03T00:00:00"/>
    <n v="53"/>
    <n v="59.48"/>
    <n v="59.48"/>
    <n v="0"/>
    <x v="290"/>
    <s v="01/01/2023"/>
    <x v="10"/>
    <n v="1"/>
    <n v="3"/>
    <s v="01-03"/>
    <n v="1"/>
    <n v="1"/>
    <x v="0"/>
    <x v="1"/>
  </r>
  <r>
    <d v="2023-01-04T00:00:00"/>
    <n v="58"/>
    <n v="61.85"/>
    <n v="61.85"/>
    <n v="0"/>
    <x v="161"/>
    <s v="01/01/2023"/>
    <x v="10"/>
    <n v="1"/>
    <n v="4"/>
    <s v="01-04"/>
    <n v="1"/>
    <n v="1"/>
    <x v="0"/>
    <x v="1"/>
  </r>
  <r>
    <d v="2023-01-05T00:00:00"/>
    <n v="53"/>
    <n v="63.97"/>
    <n v="63.97"/>
    <n v="0"/>
    <x v="309"/>
    <s v="01/01/2023"/>
    <x v="10"/>
    <n v="1"/>
    <n v="5"/>
    <s v="01-05"/>
    <n v="1"/>
    <n v="1"/>
    <x v="0"/>
    <x v="1"/>
  </r>
  <r>
    <d v="2023-01-06T00:00:00"/>
    <n v="66"/>
    <n v="61.66"/>
    <n v="61.66"/>
    <n v="29.74"/>
    <x v="305"/>
    <s v="01/01/2023"/>
    <x v="10"/>
    <n v="1"/>
    <n v="6"/>
    <s v="01-06"/>
    <n v="0"/>
    <n v="1"/>
    <x v="0"/>
    <x v="1"/>
  </r>
  <r>
    <d v="2023-01-07T00:00:00"/>
    <n v="45"/>
    <n v="59.68"/>
    <n v="59.7"/>
    <n v="34.65"/>
    <x v="453"/>
    <s v="01/01/2023"/>
    <x v="10"/>
    <n v="1"/>
    <n v="7"/>
    <s v="01-07"/>
    <n v="1"/>
    <n v="1"/>
    <x v="0"/>
    <x v="1"/>
  </r>
  <r>
    <d v="2023-01-08T00:00:00"/>
    <n v="67"/>
    <n v="61.09"/>
    <n v="61.09"/>
    <n v="0"/>
    <x v="421"/>
    <s v="08/01/2023"/>
    <x v="10"/>
    <n v="1"/>
    <n v="8"/>
    <s v="01-08"/>
    <n v="0"/>
    <n v="1"/>
    <x v="0"/>
    <x v="1"/>
  </r>
  <r>
    <d v="2023-01-09T00:00:00"/>
    <n v="93"/>
    <n v="65.69"/>
    <n v="65.7"/>
    <n v="38.9"/>
    <x v="1034"/>
    <s v="08/01/2023"/>
    <x v="10"/>
    <n v="1"/>
    <n v="9"/>
    <s v="01-09"/>
    <n v="0"/>
    <n v="1"/>
    <x v="0"/>
    <x v="2"/>
  </r>
  <r>
    <d v="2023-01-10T00:00:00"/>
    <n v="62"/>
    <n v="63.5"/>
    <n v="63.51"/>
    <n v="32.08"/>
    <x v="408"/>
    <s v="08/01/2023"/>
    <x v="10"/>
    <n v="1"/>
    <n v="10"/>
    <s v="01-10"/>
    <n v="1"/>
    <n v="1"/>
    <x v="0"/>
    <x v="2"/>
  </r>
  <r>
    <d v="2023-01-11T00:00:00"/>
    <n v="53"/>
    <n v="64.069999999999993"/>
    <n v="64.069999999999993"/>
    <n v="33.65"/>
    <x v="575"/>
    <s v="08/01/2023"/>
    <x v="10"/>
    <n v="1"/>
    <n v="11"/>
    <s v="01-11"/>
    <n v="1"/>
    <n v="1"/>
    <x v="0"/>
    <x v="2"/>
  </r>
  <r>
    <d v="2023-01-12T00:00:00"/>
    <n v="47"/>
    <n v="59.51"/>
    <n v="59.51"/>
    <n v="0"/>
    <x v="235"/>
    <s v="08/01/2023"/>
    <x v="10"/>
    <n v="1"/>
    <n v="12"/>
    <s v="01-12"/>
    <n v="1"/>
    <n v="1"/>
    <x v="0"/>
    <x v="2"/>
  </r>
  <r>
    <d v="2023-01-13T00:00:00"/>
    <n v="75"/>
    <n v="64.34"/>
    <n v="64.36"/>
    <n v="40.19"/>
    <x v="346"/>
    <s v="08/01/2023"/>
    <x v="10"/>
    <n v="1"/>
    <n v="13"/>
    <s v="01-13"/>
    <n v="0"/>
    <n v="1"/>
    <x v="0"/>
    <x v="2"/>
  </r>
  <r>
    <d v="2023-01-14T00:00:00"/>
    <n v="50"/>
    <n v="62.56"/>
    <n v="62.56"/>
    <n v="0"/>
    <x v="327"/>
    <s v="08/01/2023"/>
    <x v="10"/>
    <n v="1"/>
    <n v="14"/>
    <s v="01-14"/>
    <n v="1"/>
    <n v="1"/>
    <x v="0"/>
    <x v="2"/>
  </r>
  <r>
    <d v="2023-01-15T00:00:00"/>
    <n v="60"/>
    <n v="64.87"/>
    <n v="64.91"/>
    <n v="45.2"/>
    <x v="988"/>
    <s v="15/01/2023"/>
    <x v="10"/>
    <n v="1"/>
    <n v="15"/>
    <s v="01-15"/>
    <n v="1"/>
    <n v="1"/>
    <x v="0"/>
    <x v="2"/>
  </r>
  <r>
    <d v="2023-01-16T00:00:00"/>
    <n v="80"/>
    <n v="67.599999999999994"/>
    <n v="67.599999999999994"/>
    <n v="0"/>
    <x v="1055"/>
    <s v="15/01/2023"/>
    <x v="10"/>
    <n v="1"/>
    <n v="16"/>
    <s v="01-16"/>
    <n v="0"/>
    <n v="1"/>
    <x v="0"/>
    <x v="3"/>
  </r>
  <r>
    <d v="2023-01-17T00:00:00"/>
    <n v="36"/>
    <n v="61.48"/>
    <n v="61.48"/>
    <n v="0"/>
    <x v="407"/>
    <s v="15/01/2023"/>
    <x v="10"/>
    <n v="1"/>
    <n v="17"/>
    <s v="01-17"/>
    <n v="1"/>
    <n v="1"/>
    <x v="0"/>
    <x v="3"/>
  </r>
  <r>
    <d v="2023-01-18T00:00:00"/>
    <n v="44"/>
    <n v="60.03"/>
    <n v="60.03"/>
    <n v="0"/>
    <x v="73"/>
    <s v="15/01/2023"/>
    <x v="10"/>
    <n v="1"/>
    <n v="18"/>
    <s v="01-18"/>
    <n v="1"/>
    <n v="1"/>
    <x v="0"/>
    <x v="3"/>
  </r>
  <r>
    <d v="2023-01-19T00:00:00"/>
    <n v="61"/>
    <n v="63.57"/>
    <n v="63.57"/>
    <n v="0"/>
    <x v="342"/>
    <s v="15/01/2023"/>
    <x v="10"/>
    <n v="1"/>
    <n v="19"/>
    <s v="01-19"/>
    <n v="1"/>
    <n v="1"/>
    <x v="0"/>
    <x v="3"/>
  </r>
  <r>
    <d v="2023-01-20T00:00:00"/>
    <n v="92"/>
    <n v="67.88"/>
    <n v="67.88"/>
    <n v="27.04"/>
    <x v="1056"/>
    <s v="15/01/2023"/>
    <x v="10"/>
    <n v="1"/>
    <n v="20"/>
    <s v="01-20"/>
    <n v="0"/>
    <n v="1"/>
    <x v="0"/>
    <x v="3"/>
  </r>
  <r>
    <d v="2023-01-21T00:00:00"/>
    <n v="54"/>
    <n v="63.68"/>
    <n v="63.7"/>
    <n v="41.47"/>
    <x v="426"/>
    <s v="15/01/2023"/>
    <x v="10"/>
    <n v="1"/>
    <n v="21"/>
    <s v="01-21"/>
    <n v="1"/>
    <n v="1"/>
    <x v="0"/>
    <x v="3"/>
  </r>
  <r>
    <d v="2023-01-22T00:00:00"/>
    <n v="63"/>
    <n v="61.89"/>
    <n v="61.92"/>
    <n v="39.83"/>
    <x v="199"/>
    <s v="22/01/2023"/>
    <x v="10"/>
    <n v="1"/>
    <n v="22"/>
    <s v="01-22"/>
    <n v="0"/>
    <n v="1"/>
    <x v="0"/>
    <x v="3"/>
  </r>
  <r>
    <d v="2023-01-23T00:00:00"/>
    <n v="83"/>
    <n v="65.12"/>
    <n v="65.12"/>
    <n v="28.04"/>
    <x v="707"/>
    <s v="22/01/2023"/>
    <x v="10"/>
    <n v="1"/>
    <n v="23"/>
    <s v="01-23"/>
    <n v="0"/>
    <n v="1"/>
    <x v="0"/>
    <x v="4"/>
  </r>
  <r>
    <d v="2023-01-24T00:00:00"/>
    <n v="43"/>
    <n v="64.489999999999995"/>
    <n v="64.489999999999995"/>
    <n v="0"/>
    <x v="476"/>
    <s v="22/01/2023"/>
    <x v="10"/>
    <n v="1"/>
    <n v="24"/>
    <s v="01-24"/>
    <n v="1"/>
    <n v="1"/>
    <x v="0"/>
    <x v="4"/>
  </r>
  <r>
    <d v="2023-01-25T00:00:00"/>
    <n v="54"/>
    <n v="61.51"/>
    <n v="61.62"/>
    <n v="45.28"/>
    <x v="93"/>
    <s v="22/01/2023"/>
    <x v="10"/>
    <n v="1"/>
    <n v="25"/>
    <s v="01-25"/>
    <n v="1"/>
    <n v="1"/>
    <x v="0"/>
    <x v="4"/>
  </r>
  <r>
    <d v="2023-01-26T00:00:00"/>
    <n v="41"/>
    <n v="59.23"/>
    <n v="59.3"/>
    <n v="41.04"/>
    <x v="463"/>
    <s v="22/01/2023"/>
    <x v="10"/>
    <n v="1"/>
    <n v="26"/>
    <s v="01-26"/>
    <n v="1"/>
    <n v="1"/>
    <x v="0"/>
    <x v="4"/>
  </r>
  <r>
    <d v="2023-01-27T00:00:00"/>
    <n v="60"/>
    <n v="61.36"/>
    <n v="61.38"/>
    <n v="37.9"/>
    <x v="69"/>
    <s v="22/01/2023"/>
    <x v="10"/>
    <n v="1"/>
    <n v="27"/>
    <s v="01-27"/>
    <n v="1"/>
    <n v="1"/>
    <x v="0"/>
    <x v="4"/>
  </r>
  <r>
    <d v="2023-01-28T00:00:00"/>
    <n v="52"/>
    <n v="61.82"/>
    <n v="61.89"/>
    <n v="43.87"/>
    <x v="92"/>
    <s v="22/01/2023"/>
    <x v="10"/>
    <n v="1"/>
    <n v="28"/>
    <s v="01-28"/>
    <n v="1"/>
    <n v="1"/>
    <x v="0"/>
    <x v="4"/>
  </r>
  <r>
    <d v="2023-01-29T00:00:00"/>
    <n v="51"/>
    <n v="60.75"/>
    <n v="60.78"/>
    <n v="39.08"/>
    <x v="167"/>
    <s v="29/01/2023"/>
    <x v="10"/>
    <n v="1"/>
    <n v="29"/>
    <s v="01-29"/>
    <n v="1"/>
    <n v="1"/>
    <x v="0"/>
    <x v="4"/>
  </r>
  <r>
    <d v="2023-01-30T00:00:00"/>
    <n v="65"/>
    <n v="64.52"/>
    <n v="64.52"/>
    <n v="26.44"/>
    <x v="1057"/>
    <s v="29/01/2023"/>
    <x v="10"/>
    <n v="1"/>
    <n v="30"/>
    <s v="01-30"/>
    <n v="0"/>
    <n v="1"/>
    <x v="0"/>
    <x v="5"/>
  </r>
  <r>
    <d v="2023-01-31T00:00:00"/>
    <n v="36"/>
    <n v="58.99"/>
    <n v="59.47"/>
    <n v="46.93"/>
    <x v="267"/>
    <s v="29/01/2023"/>
    <x v="10"/>
    <n v="1"/>
    <n v="31"/>
    <s v="01-31"/>
    <n v="1"/>
    <n v="1"/>
    <x v="0"/>
    <x v="5"/>
  </r>
  <r>
    <d v="2023-02-01T00:00:00"/>
    <n v="61"/>
    <n v="63.64"/>
    <n v="63.67"/>
    <n v="42.39"/>
    <x v="375"/>
    <s v="29/01/2023"/>
    <x v="10"/>
    <n v="2"/>
    <n v="1"/>
    <s v="02-01"/>
    <n v="1"/>
    <n v="1"/>
    <x v="0"/>
    <x v="5"/>
  </r>
  <r>
    <d v="2023-02-02T00:00:00"/>
    <n v="58"/>
    <n v="62.59"/>
    <n v="62.59"/>
    <n v="0"/>
    <x v="578"/>
    <s v="29/01/2023"/>
    <x v="10"/>
    <n v="2"/>
    <n v="2"/>
    <s v="02-02"/>
    <n v="1"/>
    <n v="1"/>
    <x v="0"/>
    <x v="5"/>
  </r>
  <r>
    <d v="2023-02-03T00:00:00"/>
    <n v="84"/>
    <n v="65.92"/>
    <n v="66.099999999999994"/>
    <n v="50.47"/>
    <x v="1058"/>
    <s v="29/01/2023"/>
    <x v="10"/>
    <n v="2"/>
    <n v="3"/>
    <s v="02-03"/>
    <n v="0"/>
    <n v="1"/>
    <x v="0"/>
    <x v="5"/>
  </r>
  <r>
    <d v="2023-02-04T00:00:00"/>
    <n v="49"/>
    <n v="59.82"/>
    <n v="59.82"/>
    <n v="0"/>
    <x v="506"/>
    <s v="29/01/2023"/>
    <x v="10"/>
    <n v="2"/>
    <n v="4"/>
    <s v="02-04"/>
    <n v="1"/>
    <n v="1"/>
    <x v="0"/>
    <x v="5"/>
  </r>
  <r>
    <d v="2023-02-05T00:00:00"/>
    <n v="61"/>
    <n v="59.69"/>
    <n v="59.69"/>
    <n v="0"/>
    <x v="209"/>
    <s v="05/02/2023"/>
    <x v="10"/>
    <n v="2"/>
    <n v="5"/>
    <s v="02-05"/>
    <n v="0"/>
    <n v="1"/>
    <x v="0"/>
    <x v="5"/>
  </r>
  <r>
    <d v="2023-02-06T00:00:00"/>
    <n v="77"/>
    <n v="62.76"/>
    <n v="62.84"/>
    <n v="45.29"/>
    <x v="336"/>
    <s v="05/02/2023"/>
    <x v="10"/>
    <n v="2"/>
    <n v="6"/>
    <s v="02-06"/>
    <n v="0"/>
    <n v="1"/>
    <x v="0"/>
    <x v="6"/>
  </r>
  <r>
    <d v="2023-02-07T00:00:00"/>
    <n v="46"/>
    <n v="59.42"/>
    <n v="59.42"/>
    <n v="0"/>
    <x v="54"/>
    <s v="05/02/2023"/>
    <x v="10"/>
    <n v="2"/>
    <n v="7"/>
    <s v="02-07"/>
    <n v="1"/>
    <n v="1"/>
    <x v="0"/>
    <x v="6"/>
  </r>
  <r>
    <d v="2023-02-08T00:00:00"/>
    <n v="70"/>
    <n v="64.260000000000005"/>
    <n v="64.260000000000005"/>
    <n v="0"/>
    <x v="685"/>
    <s v="05/02/2023"/>
    <x v="10"/>
    <n v="2"/>
    <n v="8"/>
    <s v="02-08"/>
    <n v="0"/>
    <n v="1"/>
    <x v="0"/>
    <x v="6"/>
  </r>
  <r>
    <d v="2023-02-09T00:00:00"/>
    <n v="42"/>
    <n v="58.01"/>
    <n v="58.02"/>
    <n v="31.6"/>
    <x v="1059"/>
    <s v="05/02/2023"/>
    <x v="10"/>
    <n v="2"/>
    <n v="9"/>
    <s v="02-09"/>
    <n v="1"/>
    <n v="1"/>
    <x v="0"/>
    <x v="6"/>
  </r>
  <r>
    <d v="2023-02-10T00:00:00"/>
    <n v="91"/>
    <n v="65.38"/>
    <n v="65.38"/>
    <n v="0"/>
    <x v="582"/>
    <s v="05/02/2023"/>
    <x v="10"/>
    <n v="2"/>
    <n v="10"/>
    <s v="02-10"/>
    <n v="0"/>
    <n v="1"/>
    <x v="0"/>
    <x v="6"/>
  </r>
  <r>
    <d v="2023-02-11T00:00:00"/>
    <n v="54"/>
    <n v="60.04"/>
    <n v="60.04"/>
    <n v="0"/>
    <x v="202"/>
    <s v="05/02/2023"/>
    <x v="10"/>
    <n v="2"/>
    <n v="11"/>
    <s v="02-11"/>
    <n v="1"/>
    <n v="1"/>
    <x v="0"/>
    <x v="6"/>
  </r>
  <r>
    <d v="2023-02-12T00:00:00"/>
    <n v="48"/>
    <n v="58.88"/>
    <n v="58.88"/>
    <n v="0"/>
    <x v="216"/>
    <s v="12/02/2023"/>
    <x v="10"/>
    <n v="2"/>
    <n v="12"/>
    <s v="02-12"/>
    <n v="1"/>
    <n v="1"/>
    <x v="0"/>
    <x v="6"/>
  </r>
  <r>
    <d v="2023-02-13T00:00:00"/>
    <n v="69"/>
    <n v="64.27"/>
    <n v="64.290000000000006"/>
    <n v="35.049999999999997"/>
    <x v="675"/>
    <s v="12/02/2023"/>
    <x v="10"/>
    <n v="2"/>
    <n v="13"/>
    <s v="02-13"/>
    <n v="0"/>
    <n v="1"/>
    <x v="0"/>
    <x v="7"/>
  </r>
  <r>
    <d v="2023-02-14T00:00:00"/>
    <n v="47"/>
    <n v="60.2"/>
    <n v="60.2"/>
    <n v="0"/>
    <x v="521"/>
    <s v="12/02/2023"/>
    <x v="10"/>
    <n v="2"/>
    <n v="14"/>
    <s v="02-14"/>
    <n v="1"/>
    <n v="1"/>
    <x v="0"/>
    <x v="7"/>
  </r>
  <r>
    <d v="2023-02-15T00:00:00"/>
    <n v="64"/>
    <n v="60.69"/>
    <n v="60.73"/>
    <n v="40.11"/>
    <x v="20"/>
    <s v="12/02/2023"/>
    <x v="10"/>
    <n v="2"/>
    <n v="15"/>
    <s v="02-15"/>
    <n v="0"/>
    <n v="1"/>
    <x v="0"/>
    <x v="7"/>
  </r>
  <r>
    <d v="2023-02-16T00:00:00"/>
    <m/>
    <m/>
    <m/>
    <m/>
    <x v="89"/>
    <s v="12/02/2023"/>
    <x v="10"/>
    <n v="2"/>
    <n v="16"/>
    <s v="02-16"/>
    <s v="Null"/>
    <s v="Null"/>
    <x v="0"/>
    <x v="7"/>
  </r>
  <r>
    <d v="2023-02-17T00:00:00"/>
    <m/>
    <m/>
    <m/>
    <m/>
    <x v="89"/>
    <s v="12/02/2023"/>
    <x v="10"/>
    <n v="2"/>
    <n v="17"/>
    <s v="02-17"/>
    <s v="Null"/>
    <s v="Null"/>
    <x v="0"/>
    <x v="7"/>
  </r>
  <r>
    <d v="2023-02-18T00:00:00"/>
    <n v="52"/>
    <n v="60.66"/>
    <n v="60.67"/>
    <n v="35.33"/>
    <x v="46"/>
    <s v="12/02/2023"/>
    <x v="10"/>
    <n v="2"/>
    <n v="18"/>
    <s v="02-18"/>
    <n v="1"/>
    <n v="1"/>
    <x v="0"/>
    <x v="7"/>
  </r>
  <r>
    <d v="2023-02-19T00:00:00"/>
    <n v="58"/>
    <n v="60.71"/>
    <n v="60.71"/>
    <n v="0"/>
    <x v="451"/>
    <s v="19/02/2023"/>
    <x v="10"/>
    <n v="2"/>
    <n v="19"/>
    <s v="02-19"/>
    <n v="1"/>
    <n v="1"/>
    <x v="0"/>
    <x v="7"/>
  </r>
  <r>
    <d v="2023-02-20T00:00:00"/>
    <n v="85"/>
    <n v="65.13"/>
    <n v="65.13"/>
    <n v="0"/>
    <x v="456"/>
    <s v="19/02/2023"/>
    <x v="10"/>
    <n v="2"/>
    <n v="20"/>
    <s v="02-20"/>
    <n v="0"/>
    <n v="1"/>
    <x v="0"/>
    <x v="8"/>
  </r>
  <r>
    <d v="2023-02-21T00:00:00"/>
    <n v="47"/>
    <n v="60.36"/>
    <n v="60.36"/>
    <n v="0"/>
    <x v="6"/>
    <s v="19/02/2023"/>
    <x v="10"/>
    <n v="2"/>
    <n v="21"/>
    <s v="02-21"/>
    <n v="1"/>
    <n v="1"/>
    <x v="0"/>
    <x v="8"/>
  </r>
  <r>
    <d v="2023-02-22T00:00:00"/>
    <n v="52"/>
    <n v="60.24"/>
    <n v="60.38"/>
    <n v="45.36"/>
    <x v="33"/>
    <s v="19/02/2023"/>
    <x v="10"/>
    <n v="2"/>
    <n v="22"/>
    <s v="02-22"/>
    <n v="1"/>
    <n v="1"/>
    <x v="0"/>
    <x v="8"/>
  </r>
  <r>
    <d v="2023-02-23T00:00:00"/>
    <n v="38"/>
    <n v="59.1"/>
    <n v="59.13"/>
    <n v="37.950000000000003"/>
    <x v="182"/>
    <s v="19/02/2023"/>
    <x v="10"/>
    <n v="2"/>
    <n v="23"/>
    <s v="02-23"/>
    <n v="1"/>
    <n v="1"/>
    <x v="0"/>
    <x v="8"/>
  </r>
  <r>
    <d v="2023-02-24T00:00:00"/>
    <n v="84"/>
    <n v="65.150000000000006"/>
    <n v="65.16"/>
    <n v="35.26"/>
    <x v="1016"/>
    <s v="19/02/2023"/>
    <x v="10"/>
    <n v="2"/>
    <n v="24"/>
    <s v="02-24"/>
    <n v="0"/>
    <n v="1"/>
    <x v="0"/>
    <x v="8"/>
  </r>
  <r>
    <d v="2023-02-25T00:00:00"/>
    <n v="50"/>
    <n v="61.02"/>
    <n v="61.02"/>
    <n v="33.56"/>
    <x v="71"/>
    <s v="19/02/2023"/>
    <x v="10"/>
    <n v="2"/>
    <n v="25"/>
    <s v="02-25"/>
    <n v="1"/>
    <n v="1"/>
    <x v="0"/>
    <x v="8"/>
  </r>
  <r>
    <d v="2023-02-26T00:00:00"/>
    <n v="79"/>
    <n v="61.56"/>
    <n v="61.77"/>
    <n v="48.57"/>
    <x v="181"/>
    <s v="26/02/2023"/>
    <x v="10"/>
    <n v="2"/>
    <n v="26"/>
    <s v="02-26"/>
    <n v="0"/>
    <n v="1"/>
    <x v="0"/>
    <x v="8"/>
  </r>
  <r>
    <d v="2023-02-27T00:00:00"/>
    <n v="84"/>
    <n v="65.010000000000005"/>
    <n v="65.010000000000005"/>
    <n v="0"/>
    <x v="603"/>
    <s v="26/02/2023"/>
    <x v="10"/>
    <n v="2"/>
    <n v="27"/>
    <s v="02-27"/>
    <n v="0"/>
    <n v="1"/>
    <x v="0"/>
    <x v="9"/>
  </r>
  <r>
    <d v="2023-02-28T00:00:00"/>
    <n v="60"/>
    <n v="64.069999999999993"/>
    <n v="64.41"/>
    <n v="53.15"/>
    <x v="368"/>
    <s v="26/02/2023"/>
    <x v="10"/>
    <n v="2"/>
    <n v="28"/>
    <s v="02-28"/>
    <n v="1"/>
    <n v="1"/>
    <x v="0"/>
    <x v="9"/>
  </r>
  <r>
    <d v="2023-03-01T00:00:00"/>
    <n v="71"/>
    <n v="66.94"/>
    <n v="66.94"/>
    <n v="29.14"/>
    <x v="1060"/>
    <s v="26/02/2023"/>
    <x v="10"/>
    <n v="3"/>
    <n v="1"/>
    <s v="03-01"/>
    <n v="0"/>
    <n v="1"/>
    <x v="0"/>
    <x v="9"/>
  </r>
  <r>
    <d v="2023-03-02T00:00:00"/>
    <n v="68"/>
    <n v="68.34"/>
    <n v="68.349999999999994"/>
    <n v="42.79"/>
    <x v="1061"/>
    <s v="26/02/2023"/>
    <x v="10"/>
    <n v="3"/>
    <n v="2"/>
    <s v="03-02"/>
    <n v="1"/>
    <n v="1"/>
    <x v="0"/>
    <x v="9"/>
  </r>
  <r>
    <d v="2023-03-03T00:00:00"/>
    <n v="74"/>
    <n v="62.43"/>
    <n v="62.69"/>
    <n v="50.4"/>
    <x v="441"/>
    <s v="26/02/2023"/>
    <x v="10"/>
    <n v="3"/>
    <n v="3"/>
    <s v="03-03"/>
    <n v="0"/>
    <n v="1"/>
    <x v="0"/>
    <x v="9"/>
  </r>
  <r>
    <d v="2023-03-04T00:00:00"/>
    <n v="52"/>
    <n v="60.41"/>
    <n v="60.43"/>
    <n v="36.28"/>
    <x v="294"/>
    <s v="26/02/2023"/>
    <x v="10"/>
    <n v="3"/>
    <n v="4"/>
    <s v="03-04"/>
    <n v="1"/>
    <n v="1"/>
    <x v="0"/>
    <x v="9"/>
  </r>
  <r>
    <d v="2023-03-05T00:00:00"/>
    <n v="56"/>
    <n v="60.6"/>
    <n v="60.79"/>
    <n v="46.89"/>
    <x v="99"/>
    <s v="05/03/2023"/>
    <x v="10"/>
    <n v="3"/>
    <n v="5"/>
    <s v="03-05"/>
    <n v="1"/>
    <n v="1"/>
    <x v="0"/>
    <x v="9"/>
  </r>
  <r>
    <d v="2023-03-06T00:00:00"/>
    <n v="82"/>
    <n v="65.17"/>
    <n v="65.17"/>
    <n v="34.770000000000003"/>
    <x v="1062"/>
    <s v="05/03/2023"/>
    <x v="10"/>
    <n v="3"/>
    <n v="6"/>
    <s v="03-06"/>
    <n v="0"/>
    <n v="1"/>
    <x v="0"/>
    <x v="10"/>
  </r>
  <r>
    <d v="2023-03-07T00:00:00"/>
    <n v="43"/>
    <n v="58.82"/>
    <n v="58.88"/>
    <n v="40.450000000000003"/>
    <x v="216"/>
    <s v="05/03/2023"/>
    <x v="10"/>
    <n v="3"/>
    <n v="7"/>
    <s v="03-07"/>
    <n v="1"/>
    <n v="1"/>
    <x v="0"/>
    <x v="10"/>
  </r>
  <r>
    <d v="2023-03-08T00:00:00"/>
    <n v="74"/>
    <n v="61.94"/>
    <n v="61.94"/>
    <n v="0"/>
    <x v="173"/>
    <s v="05/03/2023"/>
    <x v="10"/>
    <n v="3"/>
    <n v="8"/>
    <s v="03-08"/>
    <n v="0"/>
    <n v="1"/>
    <x v="0"/>
    <x v="10"/>
  </r>
  <r>
    <d v="2023-03-09T00:00:00"/>
    <n v="58"/>
    <n v="61.82"/>
    <n v="61.82"/>
    <n v="0"/>
    <x v="134"/>
    <s v="05/03/2023"/>
    <x v="10"/>
    <n v="3"/>
    <n v="9"/>
    <s v="03-09"/>
    <n v="1"/>
    <n v="1"/>
    <x v="0"/>
    <x v="10"/>
  </r>
  <r>
    <d v="2023-03-10T00:00:00"/>
    <n v="91"/>
    <n v="66.56"/>
    <n v="66.56"/>
    <n v="0"/>
    <x v="1063"/>
    <s v="05/03/2023"/>
    <x v="10"/>
    <n v="3"/>
    <n v="10"/>
    <s v="03-10"/>
    <n v="0"/>
    <n v="1"/>
    <x v="0"/>
    <x v="10"/>
  </r>
  <r>
    <d v="2023-03-11T00:00:00"/>
    <n v="61"/>
    <n v="63.11"/>
    <n v="63.13"/>
    <n v="40.79"/>
    <x v="344"/>
    <s v="05/03/2023"/>
    <x v="10"/>
    <n v="3"/>
    <n v="11"/>
    <s v="03-11"/>
    <n v="1"/>
    <n v="1"/>
    <x v="0"/>
    <x v="10"/>
  </r>
  <r>
    <d v="2023-03-12T00:00:00"/>
    <n v="56"/>
    <n v="59.89"/>
    <n v="60.01"/>
    <n v="44.3"/>
    <x v="210"/>
    <s v="12/03/2023"/>
    <x v="10"/>
    <n v="3"/>
    <n v="12"/>
    <s v="03-12"/>
    <n v="1"/>
    <n v="1"/>
    <x v="0"/>
    <x v="10"/>
  </r>
  <r>
    <d v="2023-03-13T00:00:00"/>
    <n v="62"/>
    <n v="61.47"/>
    <n v="61.47"/>
    <n v="0"/>
    <x v="404"/>
    <s v="12/03/2023"/>
    <x v="10"/>
    <n v="3"/>
    <n v="13"/>
    <s v="03-13"/>
    <n v="0"/>
    <n v="1"/>
    <x v="0"/>
    <x v="11"/>
  </r>
  <r>
    <d v="2023-03-14T00:00:00"/>
    <n v="67"/>
    <n v="65.37"/>
    <n v="65.37"/>
    <n v="0"/>
    <x v="1064"/>
    <s v="12/03/2023"/>
    <x v="10"/>
    <n v="3"/>
    <n v="14"/>
    <s v="03-14"/>
    <n v="0"/>
    <n v="1"/>
    <x v="0"/>
    <x v="11"/>
  </r>
  <r>
    <d v="2023-03-15T00:00:00"/>
    <n v="79"/>
    <n v="64.930000000000007"/>
    <n v="65.02"/>
    <n v="48.35"/>
    <x v="705"/>
    <s v="12/03/2023"/>
    <x v="10"/>
    <n v="3"/>
    <n v="15"/>
    <s v="03-15"/>
    <n v="0"/>
    <n v="1"/>
    <x v="0"/>
    <x v="11"/>
  </r>
  <r>
    <d v="2023-03-16T00:00:00"/>
    <n v="51"/>
    <n v="58.9"/>
    <n v="59.02"/>
    <n v="43.21"/>
    <x v="1065"/>
    <s v="12/03/2023"/>
    <x v="10"/>
    <n v="3"/>
    <n v="16"/>
    <s v="03-16"/>
    <n v="1"/>
    <n v="1"/>
    <x v="0"/>
    <x v="11"/>
  </r>
  <r>
    <d v="2023-03-17T00:00:00"/>
    <n v="87"/>
    <n v="64.75"/>
    <n v="64.8"/>
    <n v="44.51"/>
    <x v="1066"/>
    <s v="12/03/2023"/>
    <x v="10"/>
    <n v="3"/>
    <n v="17"/>
    <s v="03-17"/>
    <n v="0"/>
    <n v="1"/>
    <x v="0"/>
    <x v="11"/>
  </r>
  <r>
    <d v="2023-03-18T00:00:00"/>
    <n v="57"/>
    <n v="60.86"/>
    <n v="60.9"/>
    <n v="39.46"/>
    <x v="116"/>
    <s v="12/03/2023"/>
    <x v="10"/>
    <n v="3"/>
    <n v="18"/>
    <s v="03-18"/>
    <n v="1"/>
    <n v="1"/>
    <x v="0"/>
    <x v="11"/>
  </r>
  <r>
    <d v="2023-03-19T00:00:00"/>
    <n v="56"/>
    <n v="61.36"/>
    <n v="61.37"/>
    <n v="35.11"/>
    <x v="162"/>
    <s v="19/03/2023"/>
    <x v="10"/>
    <n v="3"/>
    <n v="19"/>
    <s v="03-19"/>
    <n v="1"/>
    <n v="1"/>
    <x v="0"/>
    <x v="11"/>
  </r>
  <r>
    <d v="2023-03-20T00:00:00"/>
    <n v="96"/>
    <n v="64.78"/>
    <n v="64.78"/>
    <n v="0"/>
    <x v="612"/>
    <s v="19/03/2023"/>
    <x v="10"/>
    <n v="3"/>
    <n v="20"/>
    <s v="03-20"/>
    <n v="0"/>
    <n v="1"/>
    <x v="0"/>
    <x v="12"/>
  </r>
  <r>
    <d v="2023-03-21T00:00:00"/>
    <n v="47"/>
    <n v="60.75"/>
    <n v="60.75"/>
    <n v="0"/>
    <x v="469"/>
    <s v="19/03/2023"/>
    <x v="10"/>
    <n v="3"/>
    <n v="21"/>
    <s v="03-21"/>
    <n v="1"/>
    <n v="1"/>
    <x v="0"/>
    <x v="12"/>
  </r>
  <r>
    <d v="2023-03-22T00:00:00"/>
    <n v="67"/>
    <n v="63.69"/>
    <n v="63.72"/>
    <n v="42.93"/>
    <x v="634"/>
    <s v="19/03/2023"/>
    <x v="10"/>
    <n v="3"/>
    <n v="22"/>
    <s v="03-22"/>
    <n v="0"/>
    <n v="1"/>
    <x v="0"/>
    <x v="12"/>
  </r>
  <r>
    <d v="2023-03-23T00:00:00"/>
    <n v="57"/>
    <n v="61.94"/>
    <n v="61.95"/>
    <n v="31.24"/>
    <x v="480"/>
    <s v="19/03/2023"/>
    <x v="10"/>
    <n v="3"/>
    <n v="23"/>
    <s v="03-23"/>
    <n v="1"/>
    <n v="1"/>
    <x v="0"/>
    <x v="12"/>
  </r>
  <r>
    <d v="2023-03-24T00:00:00"/>
    <n v="92"/>
    <n v="65.989999999999995"/>
    <n v="66.02"/>
    <n v="44.39"/>
    <x v="384"/>
    <s v="19/03/2023"/>
    <x v="10"/>
    <n v="3"/>
    <n v="24"/>
    <s v="03-24"/>
    <n v="0"/>
    <n v="1"/>
    <x v="0"/>
    <x v="12"/>
  </r>
  <r>
    <d v="2023-03-25T00:00:00"/>
    <n v="58"/>
    <n v="61.3"/>
    <n v="61.31"/>
    <n v="37.57"/>
    <x v="300"/>
    <s v="19/03/2023"/>
    <x v="10"/>
    <n v="3"/>
    <n v="25"/>
    <s v="03-25"/>
    <n v="1"/>
    <n v="1"/>
    <x v="0"/>
    <x v="12"/>
  </r>
  <r>
    <d v="2023-03-26T00:00:00"/>
    <n v="78"/>
    <n v="62.75"/>
    <n v="63.21"/>
    <n v="53.27"/>
    <x v="586"/>
    <s v="26/03/2023"/>
    <x v="10"/>
    <n v="3"/>
    <n v="26"/>
    <s v="03-26"/>
    <n v="0"/>
    <n v="1"/>
    <x v="0"/>
    <x v="12"/>
  </r>
  <r>
    <d v="2023-03-27T00:00:00"/>
    <n v="102"/>
    <n v="64.88"/>
    <n v="65.02"/>
    <n v="50.21"/>
    <x v="705"/>
    <s v="26/03/2023"/>
    <x v="10"/>
    <n v="3"/>
    <n v="27"/>
    <s v="03-27"/>
    <n v="0"/>
    <n v="1"/>
    <x v="0"/>
    <x v="13"/>
  </r>
  <r>
    <d v="2023-03-28T00:00:00"/>
    <n v="89"/>
    <n v="63.42"/>
    <n v="63.43"/>
    <n v="36.44"/>
    <x v="580"/>
    <s v="26/03/2023"/>
    <x v="10"/>
    <n v="3"/>
    <n v="28"/>
    <s v="03-28"/>
    <n v="0"/>
    <n v="1"/>
    <x v="0"/>
    <x v="13"/>
  </r>
  <r>
    <d v="2023-03-29T00:00:00"/>
    <n v="99"/>
    <n v="64.42"/>
    <n v="64.44"/>
    <n v="41.18"/>
    <x v="1067"/>
    <s v="26/03/2023"/>
    <x v="10"/>
    <n v="3"/>
    <n v="29"/>
    <s v="03-29"/>
    <n v="0"/>
    <n v="1"/>
    <x v="0"/>
    <x v="13"/>
  </r>
  <r>
    <d v="2023-03-30T00:00:00"/>
    <n v="76"/>
    <n v="62.84"/>
    <n v="62.84"/>
    <n v="0"/>
    <x v="336"/>
    <s v="26/03/2023"/>
    <x v="10"/>
    <n v="3"/>
    <n v="30"/>
    <s v="03-30"/>
    <n v="0"/>
    <n v="1"/>
    <x v="0"/>
    <x v="13"/>
  </r>
  <r>
    <d v="2023-03-31T00:00:00"/>
    <n v="87"/>
    <n v="65.22"/>
    <n v="65.260000000000005"/>
    <n v="42.34"/>
    <x v="676"/>
    <s v="26/03/2023"/>
    <x v="10"/>
    <n v="3"/>
    <n v="31"/>
    <s v="03-31"/>
    <n v="0"/>
    <n v="1"/>
    <x v="0"/>
    <x v="13"/>
  </r>
  <r>
    <d v="2023-04-01T00:00:00"/>
    <n v="82"/>
    <n v="62.72"/>
    <n v="62.73"/>
    <n v="37.4"/>
    <x v="373"/>
    <s v="26/03/2023"/>
    <x v="10"/>
    <n v="4"/>
    <n v="1"/>
    <s v="04-01"/>
    <n v="0"/>
    <n v="1"/>
    <x v="0"/>
    <x v="13"/>
  </r>
  <r>
    <d v="2023-04-02T00:00:00"/>
    <n v="66"/>
    <n v="64.989999999999995"/>
    <n v="65"/>
    <n v="39.18"/>
    <x v="1068"/>
    <s v="02/04/2023"/>
    <x v="10"/>
    <n v="4"/>
    <n v="2"/>
    <s v="04-02"/>
    <n v="0"/>
    <n v="1"/>
    <x v="0"/>
    <x v="13"/>
  </r>
  <r>
    <d v="2023-04-03T00:00:00"/>
    <n v="91"/>
    <n v="61.32"/>
    <n v="61.37"/>
    <n v="41.97"/>
    <x v="162"/>
    <s v="02/04/2023"/>
    <x v="10"/>
    <n v="4"/>
    <n v="3"/>
    <s v="04-03"/>
    <n v="0"/>
    <n v="1"/>
    <x v="0"/>
    <x v="14"/>
  </r>
  <r>
    <d v="2023-04-04T00:00:00"/>
    <n v="94"/>
    <n v="64.739999999999995"/>
    <n v="64.760000000000005"/>
    <n v="41.07"/>
    <x v="412"/>
    <s v="02/04/2023"/>
    <x v="10"/>
    <n v="4"/>
    <n v="4"/>
    <s v="04-04"/>
    <n v="0"/>
    <n v="1"/>
    <x v="0"/>
    <x v="14"/>
  </r>
  <r>
    <d v="2023-04-05T00:00:00"/>
    <n v="102"/>
    <n v="63.54"/>
    <n v="63.55"/>
    <n v="36.54"/>
    <x v="354"/>
    <s v="02/04/2023"/>
    <x v="10"/>
    <n v="4"/>
    <n v="5"/>
    <s v="04-05"/>
    <n v="0"/>
    <n v="1"/>
    <x v="0"/>
    <x v="14"/>
  </r>
  <r>
    <d v="2023-04-06T00:00:00"/>
    <n v="84"/>
    <n v="62.83"/>
    <n v="62.94"/>
    <n v="46.8"/>
    <x v="152"/>
    <s v="02/04/2023"/>
    <x v="10"/>
    <n v="4"/>
    <n v="6"/>
    <s v="04-06"/>
    <n v="0"/>
    <n v="1"/>
    <x v="0"/>
    <x v="14"/>
  </r>
  <r>
    <d v="2023-04-07T00:00:00"/>
    <m/>
    <m/>
    <m/>
    <m/>
    <x v="89"/>
    <s v="02/04/2023"/>
    <x v="10"/>
    <n v="4"/>
    <n v="7"/>
    <s v="04-07"/>
    <s v="Null"/>
    <s v="Null"/>
    <x v="0"/>
    <x v="14"/>
  </r>
  <r>
    <d v="2023-04-08T00:00:00"/>
    <m/>
    <m/>
    <m/>
    <m/>
    <x v="89"/>
    <s v="02/04/2023"/>
    <x v="10"/>
    <n v="4"/>
    <n v="8"/>
    <s v="04-08"/>
    <s v="Null"/>
    <s v="Null"/>
    <x v="0"/>
    <x v="14"/>
  </r>
  <r>
    <d v="2023-04-09T00:00:00"/>
    <m/>
    <m/>
    <m/>
    <m/>
    <x v="89"/>
    <s v="09/04/2023"/>
    <x v="10"/>
    <n v="4"/>
    <n v="9"/>
    <s v="04-09"/>
    <s v="Null"/>
    <s v="Null"/>
    <x v="0"/>
    <x v="14"/>
  </r>
  <r>
    <d v="2023-04-10T00:00:00"/>
    <m/>
    <m/>
    <m/>
    <m/>
    <x v="89"/>
    <s v="09/04/2023"/>
    <x v="10"/>
    <n v="4"/>
    <n v="10"/>
    <s v="04-10"/>
    <s v="Null"/>
    <s v="Null"/>
    <x v="0"/>
    <x v="15"/>
  </r>
  <r>
    <d v="2023-04-11T00:00:00"/>
    <m/>
    <m/>
    <m/>
    <m/>
    <x v="89"/>
    <s v="09/04/2023"/>
    <x v="10"/>
    <n v="4"/>
    <n v="11"/>
    <s v="04-11"/>
    <s v="Null"/>
    <s v="Null"/>
    <x v="0"/>
    <x v="15"/>
  </r>
  <r>
    <d v="2023-04-12T00:00:00"/>
    <n v="102"/>
    <n v="65.31"/>
    <n v="65.319999999999993"/>
    <n v="29.04"/>
    <x v="669"/>
    <s v="09/04/2023"/>
    <x v="10"/>
    <n v="4"/>
    <n v="12"/>
    <s v="04-12"/>
    <n v="0"/>
    <n v="1"/>
    <x v="0"/>
    <x v="15"/>
  </r>
  <r>
    <d v="2023-04-13T00:00:00"/>
    <n v="101"/>
    <n v="66.44"/>
    <n v="66.44"/>
    <n v="0"/>
    <x v="1069"/>
    <s v="09/04/2023"/>
    <x v="10"/>
    <n v="4"/>
    <n v="13"/>
    <s v="04-13"/>
    <n v="0"/>
    <n v="1"/>
    <x v="0"/>
    <x v="15"/>
  </r>
  <r>
    <d v="2023-04-14T00:00:00"/>
    <n v="101"/>
    <n v="67.17"/>
    <n v="67.23"/>
    <n v="48.6"/>
    <x v="1070"/>
    <s v="09/04/2023"/>
    <x v="10"/>
    <n v="4"/>
    <n v="14"/>
    <s v="04-14"/>
    <n v="0"/>
    <n v="1"/>
    <x v="0"/>
    <x v="15"/>
  </r>
  <r>
    <d v="2023-04-15T00:00:00"/>
    <n v="90"/>
    <n v="66.040000000000006"/>
    <n v="66.069999999999993"/>
    <n v="41.61"/>
    <x v="1071"/>
    <s v="09/04/2023"/>
    <x v="10"/>
    <n v="4"/>
    <n v="15"/>
    <s v="04-15"/>
    <n v="0"/>
    <n v="1"/>
    <x v="0"/>
    <x v="15"/>
  </r>
  <r>
    <d v="2023-04-16T00:00:00"/>
    <n v="84"/>
    <n v="62.79"/>
    <n v="62.79"/>
    <n v="0"/>
    <x v="526"/>
    <s v="16/04/2023"/>
    <x v="10"/>
    <n v="4"/>
    <n v="16"/>
    <s v="04-16"/>
    <n v="0"/>
    <n v="1"/>
    <x v="0"/>
    <x v="15"/>
  </r>
  <r>
    <d v="2023-04-17T00:00:00"/>
    <n v="104"/>
    <n v="66.27"/>
    <n v="66.27"/>
    <n v="0"/>
    <x v="1072"/>
    <s v="16/04/2023"/>
    <x v="10"/>
    <n v="4"/>
    <n v="17"/>
    <s v="04-17"/>
    <n v="0"/>
    <n v="1"/>
    <x v="0"/>
    <x v="16"/>
  </r>
  <r>
    <d v="2023-04-18T00:00:00"/>
    <n v="89"/>
    <n v="63.58"/>
    <n v="63.6"/>
    <n v="39.18"/>
    <x v="590"/>
    <s v="16/04/2023"/>
    <x v="10"/>
    <n v="4"/>
    <n v="18"/>
    <s v="04-18"/>
    <n v="0"/>
    <n v="1"/>
    <x v="0"/>
    <x v="16"/>
  </r>
  <r>
    <d v="2023-04-19T00:00:00"/>
    <n v="113"/>
    <n v="65.239999999999995"/>
    <n v="65.239999999999995"/>
    <n v="0"/>
    <x v="593"/>
    <s v="16/04/2023"/>
    <x v="10"/>
    <n v="4"/>
    <n v="19"/>
    <s v="04-19"/>
    <n v="0"/>
    <n v="1"/>
    <x v="0"/>
    <x v="16"/>
  </r>
  <r>
    <d v="2023-04-20T00:00:00"/>
    <n v="86"/>
    <n v="64.17"/>
    <n v="64.180000000000007"/>
    <n v="36.96"/>
    <x v="1073"/>
    <s v="16/04/2023"/>
    <x v="10"/>
    <n v="4"/>
    <n v="20"/>
    <s v="04-20"/>
    <n v="0"/>
    <n v="1"/>
    <x v="0"/>
    <x v="16"/>
  </r>
  <r>
    <d v="2023-04-21T00:00:00"/>
    <n v="95"/>
    <n v="65.23"/>
    <n v="65.25"/>
    <n v="40.04"/>
    <x v="1074"/>
    <s v="16/04/2023"/>
    <x v="10"/>
    <n v="4"/>
    <n v="21"/>
    <s v="04-21"/>
    <n v="0"/>
    <n v="1"/>
    <x v="0"/>
    <x v="16"/>
  </r>
  <r>
    <d v="2023-04-22T00:00:00"/>
    <n v="86"/>
    <n v="64.61"/>
    <n v="64.61"/>
    <n v="37"/>
    <x v="622"/>
    <s v="16/04/2023"/>
    <x v="10"/>
    <n v="4"/>
    <n v="22"/>
    <s v="04-22"/>
    <n v="0"/>
    <n v="1"/>
    <x v="0"/>
    <x v="16"/>
  </r>
  <r>
    <d v="2023-04-23T00:00:00"/>
    <n v="76"/>
    <n v="62.53"/>
    <n v="62.56"/>
    <n v="40.85"/>
    <x v="327"/>
    <s v="23/04/2023"/>
    <x v="10"/>
    <n v="4"/>
    <n v="23"/>
    <s v="04-23"/>
    <n v="0"/>
    <n v="1"/>
    <x v="0"/>
    <x v="16"/>
  </r>
  <r>
    <d v="2023-04-24T00:00:00"/>
    <n v="97"/>
    <n v="64.260000000000005"/>
    <n v="64.290000000000006"/>
    <n v="42.43"/>
    <x v="675"/>
    <s v="23/04/2023"/>
    <x v="10"/>
    <n v="4"/>
    <n v="24"/>
    <s v="04-24"/>
    <n v="0"/>
    <n v="1"/>
    <x v="0"/>
    <x v="17"/>
  </r>
  <r>
    <d v="2023-04-25T00:00:00"/>
    <n v="84"/>
    <n v="63.41"/>
    <n v="63.41"/>
    <n v="35.19"/>
    <x v="625"/>
    <s v="23/04/2023"/>
    <x v="10"/>
    <n v="4"/>
    <n v="25"/>
    <s v="04-25"/>
    <n v="0"/>
    <n v="1"/>
    <x v="0"/>
    <x v="17"/>
  </r>
  <r>
    <d v="2023-04-26T00:00:00"/>
    <n v="94"/>
    <n v="63.55"/>
    <n v="63.55"/>
    <n v="0"/>
    <x v="354"/>
    <s v="23/04/2023"/>
    <x v="10"/>
    <n v="4"/>
    <n v="26"/>
    <s v="04-26"/>
    <n v="0"/>
    <n v="1"/>
    <x v="0"/>
    <x v="17"/>
  </r>
  <r>
    <d v="2023-04-27T00:00:00"/>
    <n v="84"/>
    <n v="63.56"/>
    <n v="63.57"/>
    <n v="33.54"/>
    <x v="342"/>
    <s v="23/04/2023"/>
    <x v="10"/>
    <n v="4"/>
    <n v="27"/>
    <s v="04-27"/>
    <n v="0"/>
    <n v="1"/>
    <x v="0"/>
    <x v="17"/>
  </r>
  <r>
    <d v="2023-04-28T00:00:00"/>
    <n v="99"/>
    <n v="64.69"/>
    <n v="64.69"/>
    <n v="0"/>
    <x v="242"/>
    <s v="23/04/2023"/>
    <x v="10"/>
    <n v="4"/>
    <n v="28"/>
    <s v="04-28"/>
    <n v="0"/>
    <n v="1"/>
    <x v="0"/>
    <x v="17"/>
  </r>
  <r>
    <d v="2023-04-29T00:00:00"/>
    <n v="67"/>
    <n v="62.59"/>
    <n v="62.82"/>
    <n v="49.93"/>
    <x v="572"/>
    <s v="23/04/2023"/>
    <x v="10"/>
    <n v="4"/>
    <n v="29"/>
    <s v="04-29"/>
    <n v="0"/>
    <n v="1"/>
    <x v="0"/>
    <x v="17"/>
  </r>
  <r>
    <d v="2023-04-30T00:00:00"/>
    <n v="80"/>
    <n v="62.19"/>
    <n v="62.19"/>
    <n v="0"/>
    <x v="514"/>
    <s v="30/04/2023"/>
    <x v="10"/>
    <n v="4"/>
    <n v="30"/>
    <s v="04-30"/>
    <n v="0"/>
    <n v="1"/>
    <x v="0"/>
    <x v="17"/>
  </r>
  <r>
    <d v="2023-05-01T00:00:00"/>
    <n v="100"/>
    <n v="64.98"/>
    <n v="64.98"/>
    <n v="0"/>
    <x v="1039"/>
    <s v="30/04/2023"/>
    <x v="10"/>
    <n v="5"/>
    <n v="1"/>
    <s v="05-01"/>
    <n v="0"/>
    <n v="1"/>
    <x v="1"/>
    <x v="18"/>
  </r>
  <r>
    <d v="2023-05-02T00:00:00"/>
    <n v="100"/>
    <n v="64.63"/>
    <n v="64.650000000000006"/>
    <n v="41.52"/>
    <x v="704"/>
    <s v="30/04/2023"/>
    <x v="10"/>
    <n v="5"/>
    <n v="2"/>
    <s v="05-02"/>
    <n v="0"/>
    <n v="1"/>
    <x v="1"/>
    <x v="18"/>
  </r>
  <r>
    <d v="2023-05-03T00:00:00"/>
    <n v="117"/>
    <n v="65.650000000000006"/>
    <n v="65.69"/>
    <n v="44.6"/>
    <x v="1075"/>
    <s v="30/04/2023"/>
    <x v="10"/>
    <n v="5"/>
    <n v="3"/>
    <s v="05-03"/>
    <n v="0"/>
    <n v="1"/>
    <x v="1"/>
    <x v="18"/>
  </r>
  <r>
    <d v="2023-05-04T00:00:00"/>
    <n v="96"/>
    <n v="62.97"/>
    <n v="68.86"/>
    <n v="67.56"/>
    <x v="1076"/>
    <s v="30/04/2023"/>
    <x v="10"/>
    <n v="5"/>
    <n v="4"/>
    <s v="05-04"/>
    <n v="0"/>
    <n v="0"/>
    <x v="1"/>
    <x v="18"/>
  </r>
  <r>
    <d v="2023-05-05T00:00:00"/>
    <n v="110"/>
    <n v="64.7"/>
    <n v="64.72"/>
    <n v="41.2"/>
    <x v="703"/>
    <s v="30/04/2023"/>
    <x v="10"/>
    <n v="5"/>
    <n v="5"/>
    <s v="05-05"/>
    <n v="0"/>
    <n v="1"/>
    <x v="1"/>
    <x v="18"/>
  </r>
  <r>
    <d v="2023-05-06T00:00:00"/>
    <n v="81"/>
    <n v="62.06"/>
    <n v="62.09"/>
    <n v="29.04"/>
    <x v="165"/>
    <s v="30/04/2023"/>
    <x v="10"/>
    <n v="5"/>
    <n v="6"/>
    <s v="05-06"/>
    <n v="0"/>
    <n v="1"/>
    <x v="1"/>
    <x v="18"/>
  </r>
  <r>
    <d v="2023-05-07T00:00:00"/>
    <n v="97"/>
    <n v="63.61"/>
    <n v="63.61"/>
    <n v="0"/>
    <x v="515"/>
    <s v="07/05/2023"/>
    <x v="10"/>
    <n v="5"/>
    <n v="7"/>
    <s v="05-07"/>
    <n v="0"/>
    <n v="1"/>
    <x v="1"/>
    <x v="18"/>
  </r>
  <r>
    <d v="2023-05-08T00:00:00"/>
    <n v="113"/>
    <n v="65.78"/>
    <n v="65.790000000000006"/>
    <n v="39.56"/>
    <x v="621"/>
    <s v="07/05/2023"/>
    <x v="10"/>
    <n v="5"/>
    <n v="8"/>
    <s v="05-08"/>
    <n v="0"/>
    <n v="1"/>
    <x v="1"/>
    <x v="19"/>
  </r>
  <r>
    <d v="2023-05-09T00:00:00"/>
    <n v="103"/>
    <n v="63.76"/>
    <n v="63.76"/>
    <n v="34.94"/>
    <x v="609"/>
    <s v="07/05/2023"/>
    <x v="10"/>
    <n v="5"/>
    <n v="9"/>
    <s v="05-09"/>
    <n v="0"/>
    <n v="1"/>
    <x v="1"/>
    <x v="19"/>
  </r>
  <r>
    <d v="2023-05-10T00:00:00"/>
    <n v="125"/>
    <n v="67.040000000000006"/>
    <n v="67.11"/>
    <n v="39.65"/>
    <x v="1077"/>
    <s v="07/05/2023"/>
    <x v="10"/>
    <n v="5"/>
    <n v="10"/>
    <s v="05-10"/>
    <n v="0"/>
    <n v="1"/>
    <x v="1"/>
    <x v="19"/>
  </r>
  <r>
    <d v="2023-05-11T00:00:00"/>
    <n v="125"/>
    <n v="68.73"/>
    <n v="68.739999999999995"/>
    <n v="42.34"/>
    <x v="1078"/>
    <s v="07/05/2023"/>
    <x v="10"/>
    <n v="5"/>
    <n v="11"/>
    <s v="05-11"/>
    <n v="0"/>
    <n v="1"/>
    <x v="1"/>
    <x v="19"/>
  </r>
  <r>
    <d v="2023-05-12T00:00:00"/>
    <n v="112"/>
    <n v="65.98"/>
    <n v="66.05"/>
    <n v="47.59"/>
    <x v="1079"/>
    <s v="07/05/2023"/>
    <x v="10"/>
    <n v="5"/>
    <n v="12"/>
    <s v="05-12"/>
    <n v="0"/>
    <n v="1"/>
    <x v="1"/>
    <x v="19"/>
  </r>
  <r>
    <d v="2023-05-13T00:00:00"/>
    <n v="89"/>
    <n v="62.92"/>
    <n v="62.94"/>
    <n v="39.78"/>
    <x v="152"/>
    <s v="07/05/2023"/>
    <x v="10"/>
    <n v="5"/>
    <n v="13"/>
    <s v="05-13"/>
    <n v="0"/>
    <n v="1"/>
    <x v="1"/>
    <x v="19"/>
  </r>
  <r>
    <d v="2023-05-14T00:00:00"/>
    <n v="107"/>
    <n v="64.53"/>
    <n v="64.540000000000006"/>
    <n v="40.72"/>
    <x v="377"/>
    <s v="14/05/2023"/>
    <x v="10"/>
    <n v="5"/>
    <n v="14"/>
    <s v="05-14"/>
    <n v="0"/>
    <n v="1"/>
    <x v="1"/>
    <x v="19"/>
  </r>
  <r>
    <d v="2023-05-15T00:00:00"/>
    <n v="115"/>
    <n v="66.739999999999995"/>
    <n v="66.75"/>
    <n v="40.18"/>
    <x v="1052"/>
    <s v="14/05/2023"/>
    <x v="10"/>
    <n v="5"/>
    <n v="15"/>
    <s v="05-15"/>
    <n v="0"/>
    <n v="1"/>
    <x v="1"/>
    <x v="20"/>
  </r>
  <r>
    <d v="2023-05-16T00:00:00"/>
    <n v="116"/>
    <n v="67.459999999999994"/>
    <n v="67.459999999999994"/>
    <n v="28.84"/>
    <x v="1080"/>
    <s v="14/05/2023"/>
    <x v="10"/>
    <n v="5"/>
    <n v="16"/>
    <s v="05-16"/>
    <n v="0"/>
    <n v="1"/>
    <x v="1"/>
    <x v="20"/>
  </r>
  <r>
    <d v="2023-05-17T00:00:00"/>
    <n v="132"/>
    <n v="69.89"/>
    <n v="69.91"/>
    <n v="45.73"/>
    <x v="1081"/>
    <s v="14/05/2023"/>
    <x v="10"/>
    <n v="5"/>
    <n v="17"/>
    <s v="05-17"/>
    <n v="0"/>
    <n v="1"/>
    <x v="1"/>
    <x v="20"/>
  </r>
  <r>
    <d v="2023-05-18T00:00:00"/>
    <n v="111"/>
    <n v="64.77"/>
    <n v="64.77"/>
    <n v="0"/>
    <x v="345"/>
    <s v="14/05/2023"/>
    <x v="10"/>
    <n v="5"/>
    <n v="18"/>
    <s v="05-18"/>
    <n v="0"/>
    <n v="1"/>
    <x v="1"/>
    <x v="20"/>
  </r>
  <r>
    <d v="2023-05-19T00:00:00"/>
    <n v="94"/>
    <n v="64.53"/>
    <n v="64.569999999999993"/>
    <n v="44.14"/>
    <x v="995"/>
    <s v="14/05/2023"/>
    <x v="10"/>
    <n v="5"/>
    <n v="19"/>
    <s v="05-19"/>
    <n v="0"/>
    <n v="1"/>
    <x v="1"/>
    <x v="20"/>
  </r>
  <r>
    <d v="2023-05-20T00:00:00"/>
    <n v="97"/>
    <n v="63.94"/>
    <n v="63.94"/>
    <n v="31.74"/>
    <x v="492"/>
    <s v="14/05/2023"/>
    <x v="10"/>
    <n v="5"/>
    <n v="20"/>
    <s v="05-20"/>
    <n v="0"/>
    <n v="1"/>
    <x v="1"/>
    <x v="20"/>
  </r>
  <r>
    <d v="2023-05-21T00:00:00"/>
    <n v="92"/>
    <n v="63.41"/>
    <n v="63.48"/>
    <n v="45.24"/>
    <x v="547"/>
    <s v="21/05/2023"/>
    <x v="10"/>
    <n v="5"/>
    <n v="21"/>
    <s v="05-21"/>
    <n v="0"/>
    <n v="1"/>
    <x v="1"/>
    <x v="20"/>
  </r>
  <r>
    <d v="2023-05-22T00:00:00"/>
    <n v="108"/>
    <n v="66.11"/>
    <n v="66.260000000000005"/>
    <n v="51.34"/>
    <x v="581"/>
    <s v="21/05/2023"/>
    <x v="10"/>
    <n v="5"/>
    <n v="22"/>
    <s v="05-22"/>
    <n v="0"/>
    <n v="1"/>
    <x v="1"/>
    <x v="21"/>
  </r>
  <r>
    <d v="2023-05-23T00:00:00"/>
    <n v="86"/>
    <n v="65.33"/>
    <n v="65.34"/>
    <n v="39.76"/>
    <x v="488"/>
    <s v="21/05/2023"/>
    <x v="10"/>
    <n v="5"/>
    <n v="23"/>
    <s v="05-23"/>
    <n v="0"/>
    <n v="1"/>
    <x v="1"/>
    <x v="21"/>
  </r>
  <r>
    <d v="2023-05-24T00:00:00"/>
    <n v="101"/>
    <n v="65.25"/>
    <n v="65.28"/>
    <n v="43.4"/>
    <x v="1082"/>
    <s v="21/05/2023"/>
    <x v="10"/>
    <n v="5"/>
    <n v="24"/>
    <s v="05-24"/>
    <n v="0"/>
    <n v="1"/>
    <x v="1"/>
    <x v="21"/>
  </r>
  <r>
    <d v="2023-05-25T00:00:00"/>
    <n v="113"/>
    <n v="64.67"/>
    <n v="64.75"/>
    <n v="46.97"/>
    <x v="477"/>
    <s v="21/05/2023"/>
    <x v="10"/>
    <n v="5"/>
    <n v="25"/>
    <s v="05-25"/>
    <n v="0"/>
    <n v="1"/>
    <x v="1"/>
    <x v="21"/>
  </r>
  <r>
    <d v="2023-05-26T00:00:00"/>
    <n v="113"/>
    <n v="66.05"/>
    <n v="66.05"/>
    <n v="0"/>
    <x v="1079"/>
    <s v="21/05/2023"/>
    <x v="10"/>
    <n v="5"/>
    <n v="26"/>
    <s v="05-26"/>
    <n v="0"/>
    <n v="1"/>
    <x v="1"/>
    <x v="21"/>
  </r>
  <r>
    <d v="2023-05-27T00:00:00"/>
    <n v="97"/>
    <n v="63.07"/>
    <n v="63.14"/>
    <n v="45.27"/>
    <x v="387"/>
    <s v="21/05/2023"/>
    <x v="10"/>
    <n v="5"/>
    <n v="27"/>
    <s v="05-27"/>
    <n v="0"/>
    <n v="1"/>
    <x v="1"/>
    <x v="21"/>
  </r>
  <r>
    <d v="2023-05-28T00:00:00"/>
    <n v="95"/>
    <n v="63.1"/>
    <n v="63.15"/>
    <n v="38"/>
    <x v="325"/>
    <s v="28/05/2023"/>
    <x v="10"/>
    <n v="5"/>
    <n v="28"/>
    <s v="05-28"/>
    <n v="0"/>
    <n v="1"/>
    <x v="1"/>
    <x v="21"/>
  </r>
  <r>
    <d v="2023-05-29T00:00:00"/>
    <n v="110"/>
    <n v="65.73"/>
    <n v="65.739999999999995"/>
    <n v="38.44"/>
    <x v="700"/>
    <s v="28/05/2023"/>
    <x v="10"/>
    <n v="5"/>
    <n v="29"/>
    <s v="05-29"/>
    <n v="0"/>
    <n v="1"/>
    <x v="1"/>
    <x v="22"/>
  </r>
  <r>
    <d v="2023-05-30T00:00:00"/>
    <n v="92"/>
    <n v="63.28"/>
    <n v="63.3"/>
    <n v="38.43"/>
    <x v="340"/>
    <s v="28/05/2023"/>
    <x v="10"/>
    <n v="5"/>
    <n v="30"/>
    <s v="05-30"/>
    <n v="0"/>
    <n v="1"/>
    <x v="1"/>
    <x v="22"/>
  </r>
  <r>
    <d v="2023-05-31T00:00:00"/>
    <n v="110"/>
    <n v="64.77"/>
    <n v="64.81"/>
    <n v="44.38"/>
    <x v="1083"/>
    <s v="28/05/2023"/>
    <x v="10"/>
    <n v="5"/>
    <n v="31"/>
    <s v="05-31"/>
    <n v="0"/>
    <n v="1"/>
    <x v="1"/>
    <x v="22"/>
  </r>
  <r>
    <d v="2023-06-01T00:00:00"/>
    <n v="106"/>
    <n v="64.790000000000006"/>
    <n v="64.819999999999993"/>
    <n v="44.23"/>
    <x v="697"/>
    <s v="28/05/2023"/>
    <x v="10"/>
    <n v="6"/>
    <n v="1"/>
    <s v="06-01"/>
    <n v="0"/>
    <n v="1"/>
    <x v="1"/>
    <x v="22"/>
  </r>
  <r>
    <d v="2023-06-02T00:00:00"/>
    <n v="100"/>
    <n v="62.95"/>
    <n v="62.97"/>
    <n v="40.53"/>
    <x v="496"/>
    <s v="28/05/2023"/>
    <x v="10"/>
    <n v="6"/>
    <n v="2"/>
    <s v="06-02"/>
    <n v="0"/>
    <n v="1"/>
    <x v="1"/>
    <x v="22"/>
  </r>
  <r>
    <d v="2023-06-03T00:00:00"/>
    <n v="102"/>
    <n v="63.9"/>
    <n v="63.97"/>
    <n v="46.05"/>
    <x v="309"/>
    <s v="28/05/2023"/>
    <x v="10"/>
    <n v="6"/>
    <n v="3"/>
    <s v="06-03"/>
    <n v="0"/>
    <n v="1"/>
    <x v="1"/>
    <x v="22"/>
  </r>
  <r>
    <d v="2023-06-04T00:00:00"/>
    <n v="64"/>
    <n v="61.09"/>
    <n v="61.18"/>
    <n v="43.97"/>
    <x v="287"/>
    <s v="04/06/2023"/>
    <x v="10"/>
    <n v="6"/>
    <n v="4"/>
    <s v="06-04"/>
    <n v="0"/>
    <n v="1"/>
    <x v="1"/>
    <x v="22"/>
  </r>
  <r>
    <d v="2023-06-05T00:00:00"/>
    <n v="106"/>
    <n v="66.95"/>
    <n v="66.95"/>
    <n v="31.8"/>
    <x v="529"/>
    <s v="04/06/2023"/>
    <x v="10"/>
    <n v="6"/>
    <n v="5"/>
    <s v="06-05"/>
    <n v="0"/>
    <n v="1"/>
    <x v="1"/>
    <x v="23"/>
  </r>
  <r>
    <d v="2023-06-06T00:00:00"/>
    <n v="83"/>
    <n v="65.16"/>
    <n v="65.22"/>
    <n v="47.15"/>
    <x v="1084"/>
    <s v="04/06/2023"/>
    <x v="10"/>
    <n v="6"/>
    <n v="6"/>
    <s v="06-06"/>
    <n v="0"/>
    <n v="1"/>
    <x v="1"/>
    <x v="23"/>
  </r>
  <r>
    <d v="2023-06-07T00:00:00"/>
    <n v="97"/>
    <n v="63.75"/>
    <n v="64.03"/>
    <n v="51.98"/>
    <x v="1085"/>
    <s v="04/06/2023"/>
    <x v="10"/>
    <n v="6"/>
    <n v="7"/>
    <s v="06-07"/>
    <n v="0"/>
    <n v="1"/>
    <x v="1"/>
    <x v="23"/>
  </r>
  <r>
    <d v="2023-06-08T00:00:00"/>
    <n v="101"/>
    <n v="64.650000000000006"/>
    <n v="65.25"/>
    <n v="56.07"/>
    <x v="1074"/>
    <s v="04/06/2023"/>
    <x v="10"/>
    <n v="6"/>
    <n v="8"/>
    <s v="06-08"/>
    <n v="0"/>
    <n v="1"/>
    <x v="1"/>
    <x v="23"/>
  </r>
  <r>
    <d v="2023-06-09T00:00:00"/>
    <n v="110"/>
    <n v="65.760000000000005"/>
    <n v="65.81"/>
    <n v="46.31"/>
    <x v="1029"/>
    <s v="04/06/2023"/>
    <x v="10"/>
    <n v="6"/>
    <n v="9"/>
    <s v="06-09"/>
    <n v="0"/>
    <n v="1"/>
    <x v="1"/>
    <x v="23"/>
  </r>
  <r>
    <d v="2023-06-10T00:00:00"/>
    <n v="110"/>
    <n v="66.41"/>
    <n v="66.47"/>
    <n v="39.049999999999997"/>
    <x v="1086"/>
    <s v="04/06/2023"/>
    <x v="10"/>
    <n v="6"/>
    <n v="10"/>
    <s v="06-10"/>
    <n v="0"/>
    <n v="1"/>
    <x v="1"/>
    <x v="23"/>
  </r>
  <r>
    <d v="2023-06-11T00:00:00"/>
    <n v="129"/>
    <n v="67.08"/>
    <n v="67.08"/>
    <n v="36.24"/>
    <x v="1087"/>
    <s v="11/06/2023"/>
    <x v="10"/>
    <n v="6"/>
    <n v="11"/>
    <s v="06-11"/>
    <n v="0"/>
    <n v="1"/>
    <x v="1"/>
    <x v="23"/>
  </r>
  <r>
    <d v="2023-06-12T00:00:00"/>
    <n v="104"/>
    <n v="62.81"/>
    <n v="63.07"/>
    <n v="48.57"/>
    <x v="314"/>
    <s v="11/06/2023"/>
    <x v="10"/>
    <n v="6"/>
    <n v="12"/>
    <s v="06-12"/>
    <n v="0"/>
    <n v="1"/>
    <x v="1"/>
    <x v="24"/>
  </r>
  <r>
    <d v="2023-06-13T00:00:00"/>
    <n v="114"/>
    <n v="66.760000000000005"/>
    <n v="66.94"/>
    <n v="52.99"/>
    <x v="1060"/>
    <s v="11/06/2023"/>
    <x v="10"/>
    <n v="6"/>
    <n v="13"/>
    <s v="06-13"/>
    <n v="0"/>
    <n v="1"/>
    <x v="1"/>
    <x v="24"/>
  </r>
  <r>
    <d v="2023-06-14T00:00:00"/>
    <n v="102"/>
    <n v="62.97"/>
    <n v="62.97"/>
    <n v="32.340000000000003"/>
    <x v="496"/>
    <s v="11/06/2023"/>
    <x v="10"/>
    <n v="6"/>
    <n v="14"/>
    <s v="06-14"/>
    <n v="0"/>
    <n v="1"/>
    <x v="1"/>
    <x v="24"/>
  </r>
  <r>
    <d v="2023-06-15T00:00:00"/>
    <n v="109"/>
    <n v="65.02"/>
    <n v="65.33"/>
    <n v="45.02"/>
    <x v="1088"/>
    <s v="11/06/2023"/>
    <x v="10"/>
    <n v="6"/>
    <n v="15"/>
    <s v="06-15"/>
    <n v="0"/>
    <n v="1"/>
    <x v="1"/>
    <x v="24"/>
  </r>
  <r>
    <d v="2023-06-16T00:00:00"/>
    <n v="103"/>
    <n v="65.540000000000006"/>
    <n v="65.540000000000006"/>
    <n v="0"/>
    <x v="710"/>
    <s v="11/06/2023"/>
    <x v="10"/>
    <n v="6"/>
    <n v="16"/>
    <s v="06-16"/>
    <n v="0"/>
    <n v="1"/>
    <x v="1"/>
    <x v="24"/>
  </r>
  <r>
    <d v="2023-06-17T00:00:00"/>
    <n v="91"/>
    <n v="62.85"/>
    <n v="63.12"/>
    <n v="42.76"/>
    <x v="365"/>
    <s v="11/06/2023"/>
    <x v="10"/>
    <n v="6"/>
    <n v="17"/>
    <s v="06-17"/>
    <n v="0"/>
    <n v="1"/>
    <x v="1"/>
    <x v="24"/>
  </r>
  <r>
    <d v="2023-06-18T00:00:00"/>
    <n v="103"/>
    <n v="63.37"/>
    <n v="63.37"/>
    <n v="0"/>
    <x v="642"/>
    <s v="18/06/2023"/>
    <x v="10"/>
    <n v="6"/>
    <n v="18"/>
    <s v="06-18"/>
    <n v="0"/>
    <n v="1"/>
    <x v="1"/>
    <x v="24"/>
  </r>
  <r>
    <d v="2023-06-19T00:00:00"/>
    <n v="113"/>
    <n v="63.54"/>
    <n v="63.73"/>
    <n v="50.17"/>
    <x v="682"/>
    <s v="18/06/2023"/>
    <x v="10"/>
    <n v="6"/>
    <n v="19"/>
    <s v="06-19"/>
    <n v="0"/>
    <n v="1"/>
    <x v="1"/>
    <x v="25"/>
  </r>
  <r>
    <d v="2023-06-20T00:00:00"/>
    <n v="79"/>
    <n v="60.96"/>
    <n v="60.97"/>
    <n v="34.07"/>
    <x v="527"/>
    <s v="18/06/2023"/>
    <x v="10"/>
    <n v="6"/>
    <n v="20"/>
    <s v="06-20"/>
    <n v="0"/>
    <n v="1"/>
    <x v="1"/>
    <x v="25"/>
  </r>
  <r>
    <d v="2023-06-21T00:00:00"/>
    <n v="104"/>
    <n v="63.04"/>
    <n v="63.12"/>
    <n v="44.36"/>
    <x v="365"/>
    <s v="18/06/2023"/>
    <x v="10"/>
    <n v="6"/>
    <n v="21"/>
    <s v="06-21"/>
    <n v="0"/>
    <n v="1"/>
    <x v="1"/>
    <x v="25"/>
  </r>
  <r>
    <d v="2023-06-22T00:00:00"/>
    <n v="99"/>
    <n v="62.69"/>
    <n v="63.15"/>
    <n v="49.19"/>
    <x v="325"/>
    <s v="18/06/2023"/>
    <x v="10"/>
    <n v="6"/>
    <n v="22"/>
    <s v="06-22"/>
    <n v="0"/>
    <n v="1"/>
    <x v="1"/>
    <x v="25"/>
  </r>
  <r>
    <d v="2023-06-23T00:00:00"/>
    <n v="111"/>
    <n v="64.17"/>
    <n v="64.25"/>
    <n v="44.41"/>
    <x v="614"/>
    <s v="18/06/2023"/>
    <x v="10"/>
    <n v="6"/>
    <n v="23"/>
    <s v="06-23"/>
    <n v="0"/>
    <n v="1"/>
    <x v="1"/>
    <x v="25"/>
  </r>
  <r>
    <d v="2023-06-24T00:00:00"/>
    <n v="96"/>
    <n v="63.05"/>
    <n v="63.43"/>
    <n v="45.91"/>
    <x v="580"/>
    <s v="18/06/2023"/>
    <x v="10"/>
    <n v="6"/>
    <n v="24"/>
    <s v="06-24"/>
    <n v="0"/>
    <n v="1"/>
    <x v="1"/>
    <x v="25"/>
  </r>
  <r>
    <d v="2023-06-25T00:00:00"/>
    <n v="102"/>
    <n v="62.65"/>
    <n v="62.69"/>
    <n v="35.22"/>
    <x v="441"/>
    <s v="25/06/2023"/>
    <x v="10"/>
    <n v="6"/>
    <n v="25"/>
    <s v="06-25"/>
    <n v="0"/>
    <n v="1"/>
    <x v="1"/>
    <x v="25"/>
  </r>
  <r>
    <d v="2023-06-26T00:00:00"/>
    <n v="109"/>
    <n v="62.53"/>
    <n v="62.54"/>
    <n v="31.61"/>
    <x v="261"/>
    <s v="25/06/2023"/>
    <x v="10"/>
    <n v="6"/>
    <n v="26"/>
    <s v="06-26"/>
    <n v="0"/>
    <n v="1"/>
    <x v="1"/>
    <x v="26"/>
  </r>
  <r>
    <d v="2023-06-27T00:00:00"/>
    <n v="102"/>
    <n v="62.81"/>
    <n v="63.06"/>
    <n v="50.54"/>
    <x v="558"/>
    <s v="25/06/2023"/>
    <x v="10"/>
    <n v="6"/>
    <n v="27"/>
    <s v="06-27"/>
    <n v="0"/>
    <n v="1"/>
    <x v="1"/>
    <x v="26"/>
  </r>
  <r>
    <d v="2023-06-28T00:00:00"/>
    <n v="110"/>
    <n v="62.28"/>
    <n v="62.29"/>
    <n v="35.369999999999997"/>
    <x v="45"/>
    <s v="25/06/2023"/>
    <x v="10"/>
    <n v="6"/>
    <n v="28"/>
    <s v="06-28"/>
    <n v="0"/>
    <n v="1"/>
    <x v="1"/>
    <x v="26"/>
  </r>
  <r>
    <d v="2023-06-29T00:00:00"/>
    <n v="107"/>
    <n v="62.04"/>
    <n v="62.8"/>
    <n v="52.29"/>
    <x v="177"/>
    <s v="25/06/2023"/>
    <x v="10"/>
    <n v="6"/>
    <n v="29"/>
    <s v="06-29"/>
    <n v="0"/>
    <n v="1"/>
    <x v="1"/>
    <x v="26"/>
  </r>
  <r>
    <d v="2023-06-30T00:00:00"/>
    <n v="99"/>
    <n v="63.54"/>
    <n v="63.59"/>
    <n v="44.04"/>
    <x v="337"/>
    <s v="25/06/2023"/>
    <x v="10"/>
    <n v="6"/>
    <n v="30"/>
    <s v="06-30"/>
    <n v="0"/>
    <n v="1"/>
    <x v="1"/>
    <x v="26"/>
  </r>
  <r>
    <d v="2023-07-01T00:00:00"/>
    <n v="97"/>
    <n v="64.14"/>
    <n v="64.14"/>
    <n v="0"/>
    <x v="619"/>
    <s v="25/06/2023"/>
    <x v="10"/>
    <n v="7"/>
    <n v="1"/>
    <s v="07-01"/>
    <n v="0"/>
    <n v="1"/>
    <x v="1"/>
    <x v="26"/>
  </r>
  <r>
    <d v="2023-07-02T00:00:00"/>
    <n v="109"/>
    <n v="63.65"/>
    <n v="63.65"/>
    <n v="32.44"/>
    <x v="151"/>
    <s v="02/07/2023"/>
    <x v="10"/>
    <n v="7"/>
    <n v="2"/>
    <s v="07-02"/>
    <n v="0"/>
    <n v="1"/>
    <x v="1"/>
    <x v="26"/>
  </r>
  <r>
    <d v="2023-07-03T00:00:00"/>
    <n v="100"/>
    <n v="63.58"/>
    <n v="63.76"/>
    <n v="50"/>
    <x v="609"/>
    <s v="02/07/2023"/>
    <x v="10"/>
    <n v="7"/>
    <n v="3"/>
    <s v="07-03"/>
    <n v="0"/>
    <n v="1"/>
    <x v="1"/>
    <x v="27"/>
  </r>
  <r>
    <d v="2023-07-04T00:00:00"/>
    <n v="92"/>
    <n v="62.32"/>
    <n v="62.35"/>
    <n v="39.68"/>
    <x v="600"/>
    <s v="02/07/2023"/>
    <x v="10"/>
    <n v="7"/>
    <n v="4"/>
    <s v="07-04"/>
    <n v="0"/>
    <n v="1"/>
    <x v="1"/>
    <x v="27"/>
  </r>
  <r>
    <d v="2023-07-05T00:00:00"/>
    <n v="104"/>
    <n v="63.2"/>
    <n v="63.43"/>
    <n v="49.67"/>
    <x v="580"/>
    <s v="02/07/2023"/>
    <x v="10"/>
    <n v="7"/>
    <n v="5"/>
    <s v="07-05"/>
    <n v="0"/>
    <n v="1"/>
    <x v="1"/>
    <x v="27"/>
  </r>
  <r>
    <d v="2023-07-06T00:00:00"/>
    <n v="110"/>
    <n v="63.16"/>
    <n v="63.41"/>
    <n v="50.75"/>
    <x v="625"/>
    <s v="02/07/2023"/>
    <x v="10"/>
    <n v="7"/>
    <n v="6"/>
    <s v="07-06"/>
    <n v="0"/>
    <n v="1"/>
    <x v="1"/>
    <x v="27"/>
  </r>
  <r>
    <d v="2023-07-07T00:00:00"/>
    <n v="93"/>
    <n v="62.58"/>
    <n v="62.75"/>
    <n v="42.25"/>
    <x v="163"/>
    <s v="02/07/2023"/>
    <x v="10"/>
    <n v="7"/>
    <n v="7"/>
    <s v="07-07"/>
    <n v="0"/>
    <n v="1"/>
    <x v="1"/>
    <x v="27"/>
  </r>
  <r>
    <d v="2023-07-08T00:00:00"/>
    <n v="98"/>
    <n v="62.59"/>
    <n v="62.59"/>
    <n v="0"/>
    <x v="578"/>
    <s v="02/07/2023"/>
    <x v="10"/>
    <n v="7"/>
    <n v="8"/>
    <s v="07-08"/>
    <n v="0"/>
    <n v="1"/>
    <x v="1"/>
    <x v="27"/>
  </r>
  <r>
    <d v="2023-07-09T00:00:00"/>
    <n v="106"/>
    <n v="63.63"/>
    <n v="63.64"/>
    <n v="31.85"/>
    <x v="493"/>
    <s v="09/07/2023"/>
    <x v="10"/>
    <n v="7"/>
    <n v="9"/>
    <s v="07-09"/>
    <n v="0"/>
    <n v="1"/>
    <x v="1"/>
    <x v="27"/>
  </r>
  <r>
    <d v="2023-07-10T00:00:00"/>
    <n v="114"/>
    <n v="62.76"/>
    <n v="62.77"/>
    <n v="35.24"/>
    <x v="411"/>
    <s v="09/07/2023"/>
    <x v="10"/>
    <n v="7"/>
    <n v="10"/>
    <s v="07-10"/>
    <n v="0"/>
    <n v="1"/>
    <x v="1"/>
    <x v="28"/>
  </r>
  <r>
    <d v="2023-07-11T00:00:00"/>
    <n v="94"/>
    <n v="62.63"/>
    <n v="62.64"/>
    <n v="37.35"/>
    <x v="245"/>
    <s v="09/07/2023"/>
    <x v="10"/>
    <n v="7"/>
    <n v="11"/>
    <s v="07-11"/>
    <n v="0"/>
    <n v="1"/>
    <x v="1"/>
    <x v="28"/>
  </r>
  <r>
    <d v="2023-07-12T00:00:00"/>
    <n v="94"/>
    <n v="62.62"/>
    <n v="62.66"/>
    <n v="42.06"/>
    <x v="119"/>
    <s v="09/07/2023"/>
    <x v="10"/>
    <n v="7"/>
    <n v="12"/>
    <s v="07-12"/>
    <n v="0"/>
    <n v="1"/>
    <x v="1"/>
    <x v="28"/>
  </r>
  <r>
    <d v="2023-07-13T00:00:00"/>
    <n v="112"/>
    <n v="65.37"/>
    <n v="65.58"/>
    <n v="52.33"/>
    <x v="1089"/>
    <s v="09/07/2023"/>
    <x v="10"/>
    <n v="7"/>
    <n v="13"/>
    <s v="07-13"/>
    <n v="0"/>
    <n v="1"/>
    <x v="1"/>
    <x v="28"/>
  </r>
  <r>
    <d v="2023-07-14T00:00:00"/>
    <n v="99"/>
    <n v="62.71"/>
    <n v="62.86"/>
    <n v="48.13"/>
    <x v="324"/>
    <s v="09/07/2023"/>
    <x v="10"/>
    <n v="7"/>
    <n v="14"/>
    <s v="07-14"/>
    <n v="0"/>
    <n v="1"/>
    <x v="1"/>
    <x v="28"/>
  </r>
  <r>
    <d v="2023-07-15T00:00:00"/>
    <n v="58"/>
    <n v="60.63"/>
    <n v="60.64"/>
    <n v="28.44"/>
    <x v="74"/>
    <s v="09/07/2023"/>
    <x v="10"/>
    <n v="7"/>
    <n v="15"/>
    <s v="07-15"/>
    <n v="1"/>
    <n v="1"/>
    <x v="1"/>
    <x v="28"/>
  </r>
  <r>
    <d v="2023-07-16T00:00:00"/>
    <n v="107"/>
    <n v="63.33"/>
    <n v="63.34"/>
    <n v="33.24"/>
    <x v="112"/>
    <s v="16/07/2023"/>
    <x v="10"/>
    <n v="7"/>
    <n v="16"/>
    <s v="07-16"/>
    <n v="0"/>
    <n v="1"/>
    <x v="1"/>
    <x v="28"/>
  </r>
  <r>
    <d v="2023-07-17T00:00:00"/>
    <n v="103"/>
    <n v="63.26"/>
    <n v="63.27"/>
    <n v="36.4"/>
    <x v="335"/>
    <s v="16/07/2023"/>
    <x v="10"/>
    <n v="7"/>
    <n v="17"/>
    <s v="07-17"/>
    <n v="0"/>
    <n v="1"/>
    <x v="1"/>
    <x v="29"/>
  </r>
  <r>
    <d v="2023-07-18T00:00:00"/>
    <n v="97"/>
    <n v="62.8"/>
    <n v="63.01"/>
    <n v="49.8"/>
    <x v="405"/>
    <s v="16/07/2023"/>
    <x v="10"/>
    <n v="7"/>
    <n v="18"/>
    <s v="07-18"/>
    <n v="0"/>
    <n v="1"/>
    <x v="1"/>
    <x v="29"/>
  </r>
  <r>
    <d v="2023-07-19T00:00:00"/>
    <n v="107"/>
    <n v="64.3"/>
    <n v="64.31"/>
    <n v="40.270000000000003"/>
    <x v="310"/>
    <s v="16/07/2023"/>
    <x v="10"/>
    <n v="7"/>
    <n v="19"/>
    <s v="07-19"/>
    <n v="0"/>
    <n v="1"/>
    <x v="1"/>
    <x v="29"/>
  </r>
  <r>
    <d v="2023-07-20T00:00:00"/>
    <n v="104"/>
    <n v="64.63"/>
    <n v="64.989999999999995"/>
    <n v="53.93"/>
    <x v="1090"/>
    <s v="16/07/2023"/>
    <x v="10"/>
    <n v="7"/>
    <n v="20"/>
    <s v="07-20"/>
    <n v="0"/>
    <n v="1"/>
    <x v="1"/>
    <x v="29"/>
  </r>
  <r>
    <d v="2023-07-21T00:00:00"/>
    <n v="127"/>
    <n v="63.57"/>
    <n v="63.85"/>
    <n v="51.88"/>
    <x v="293"/>
    <s v="16/07/2023"/>
    <x v="10"/>
    <n v="7"/>
    <n v="21"/>
    <s v="07-21"/>
    <n v="0"/>
    <n v="1"/>
    <x v="1"/>
    <x v="29"/>
  </r>
  <r>
    <d v="2023-07-22T00:00:00"/>
    <n v="96"/>
    <n v="63.65"/>
    <n v="63.97"/>
    <n v="52.15"/>
    <x v="309"/>
    <s v="16/07/2023"/>
    <x v="10"/>
    <n v="7"/>
    <n v="22"/>
    <s v="07-22"/>
    <n v="0"/>
    <n v="1"/>
    <x v="1"/>
    <x v="29"/>
  </r>
  <r>
    <d v="2023-07-23T00:00:00"/>
    <n v="113"/>
    <n v="64.25"/>
    <n v="64.3"/>
    <n v="44.56"/>
    <x v="1091"/>
    <s v="23/07/2023"/>
    <x v="10"/>
    <n v="7"/>
    <n v="23"/>
    <s v="07-23"/>
    <n v="0"/>
    <n v="1"/>
    <x v="1"/>
    <x v="29"/>
  </r>
  <r>
    <d v="2023-07-24T00:00:00"/>
    <n v="112"/>
    <n v="63.86"/>
    <n v="64.78"/>
    <n v="57.55"/>
    <x v="612"/>
    <s v="23/07/2023"/>
    <x v="10"/>
    <n v="7"/>
    <n v="24"/>
    <s v="07-24"/>
    <n v="0"/>
    <n v="1"/>
    <x v="1"/>
    <x v="30"/>
  </r>
  <r>
    <d v="2023-07-25T00:00:00"/>
    <n v="104"/>
    <n v="63.7"/>
    <n v="63.92"/>
    <n v="50.87"/>
    <x v="264"/>
    <s v="23/07/2023"/>
    <x v="10"/>
    <n v="7"/>
    <n v="25"/>
    <s v="07-25"/>
    <n v="0"/>
    <n v="1"/>
    <x v="1"/>
    <x v="30"/>
  </r>
  <r>
    <d v="2023-07-26T00:00:00"/>
    <n v="108"/>
    <n v="64.2"/>
    <n v="64.7"/>
    <n v="55.06"/>
    <x v="589"/>
    <s v="23/07/2023"/>
    <x v="10"/>
    <n v="7"/>
    <n v="26"/>
    <s v="07-26"/>
    <n v="0"/>
    <n v="1"/>
    <x v="1"/>
    <x v="30"/>
  </r>
  <r>
    <d v="2023-07-27T00:00:00"/>
    <n v="103"/>
    <n v="62.85"/>
    <n v="63.53"/>
    <n v="55.13"/>
    <x v="639"/>
    <s v="23/07/2023"/>
    <x v="10"/>
    <n v="7"/>
    <n v="27"/>
    <s v="07-27"/>
    <n v="0"/>
    <n v="1"/>
    <x v="1"/>
    <x v="30"/>
  </r>
  <r>
    <d v="2023-07-28T00:00:00"/>
    <n v="99"/>
    <n v="63.29"/>
    <n v="63.59"/>
    <n v="51.82"/>
    <x v="337"/>
    <s v="23/07/2023"/>
    <x v="10"/>
    <n v="7"/>
    <n v="28"/>
    <s v="07-28"/>
    <n v="0"/>
    <n v="1"/>
    <x v="1"/>
    <x v="30"/>
  </r>
  <r>
    <d v="2023-07-29T00:00:00"/>
    <n v="115"/>
    <n v="63.86"/>
    <n v="63.95"/>
    <n v="47.37"/>
    <x v="1092"/>
    <s v="23/07/2023"/>
    <x v="10"/>
    <n v="7"/>
    <n v="29"/>
    <s v="07-29"/>
    <n v="0"/>
    <n v="1"/>
    <x v="1"/>
    <x v="30"/>
  </r>
  <r>
    <d v="2023-07-30T00:00:00"/>
    <n v="120"/>
    <n v="66.69"/>
    <n v="66.69"/>
    <n v="30.54"/>
    <x v="1093"/>
    <s v="30/07/2023"/>
    <x v="10"/>
    <n v="7"/>
    <n v="30"/>
    <s v="07-30"/>
    <n v="0"/>
    <n v="1"/>
    <x v="1"/>
    <x v="30"/>
  </r>
  <r>
    <d v="2023-07-31T00:00:00"/>
    <n v="108"/>
    <n v="62.87"/>
    <n v="63"/>
    <n v="47.69"/>
    <x v="352"/>
    <s v="30/07/2023"/>
    <x v="10"/>
    <n v="7"/>
    <n v="31"/>
    <s v="07-31"/>
    <n v="0"/>
    <n v="1"/>
    <x v="1"/>
    <x v="31"/>
  </r>
  <r>
    <d v="2023-08-01T00:00:00"/>
    <n v="105"/>
    <n v="63.9"/>
    <n v="63.9"/>
    <n v="35.200000000000003"/>
    <x v="1042"/>
    <s v="30/07/2023"/>
    <x v="10"/>
    <n v="8"/>
    <n v="1"/>
    <s v="08-01"/>
    <n v="0"/>
    <n v="1"/>
    <x v="1"/>
    <x v="31"/>
  </r>
  <r>
    <d v="2023-08-02T00:00:00"/>
    <n v="98"/>
    <n v="63.2"/>
    <n v="63.2"/>
    <n v="37.200000000000003"/>
    <x v="579"/>
    <s v="30/07/2023"/>
    <x v="10"/>
    <n v="8"/>
    <n v="2"/>
    <s v="08-02"/>
    <n v="0"/>
    <n v="1"/>
    <x v="1"/>
    <x v="31"/>
  </r>
  <r>
    <d v="2023-08-03T00:00:00"/>
    <n v="104"/>
    <n v="63.7"/>
    <n v="63.7"/>
    <n v="44.7"/>
    <x v="426"/>
    <s v="30/07/2023"/>
    <x v="10"/>
    <n v="8"/>
    <n v="3"/>
    <s v="08-03"/>
    <n v="0"/>
    <n v="1"/>
    <x v="1"/>
    <x v="31"/>
  </r>
  <r>
    <d v="2023-08-04T00:00:00"/>
    <n v="105"/>
    <n v="64.5"/>
    <n v="64.599999999999994"/>
    <n v="44.3"/>
    <x v="992"/>
    <s v="30/07/2023"/>
    <x v="10"/>
    <n v="8"/>
    <n v="4"/>
    <s v="08-04"/>
    <n v="0"/>
    <n v="1"/>
    <x v="1"/>
    <x v="31"/>
  </r>
  <r>
    <d v="2023-08-05T00:00:00"/>
    <n v="114"/>
    <n v="68.400000000000006"/>
    <n v="68.400000000000006"/>
    <n v="28.1"/>
    <x v="1094"/>
    <s v="30/07/2023"/>
    <x v="10"/>
    <n v="8"/>
    <n v="5"/>
    <s v="08-05"/>
    <n v="0"/>
    <n v="1"/>
    <x v="1"/>
    <x v="31"/>
  </r>
  <r>
    <d v="2023-08-06T00:00:00"/>
    <n v="113"/>
    <n v="64.400000000000006"/>
    <n v="64.400000000000006"/>
    <n v="37.9"/>
    <x v="1095"/>
    <s v="06/08/2023"/>
    <x v="10"/>
    <n v="8"/>
    <n v="6"/>
    <s v="08-06"/>
    <n v="0"/>
    <n v="1"/>
    <x v="1"/>
    <x v="31"/>
  </r>
  <r>
    <d v="2023-08-07T00:00:00"/>
    <n v="105"/>
    <n v="63.6"/>
    <n v="63.7"/>
    <n v="47.1"/>
    <x v="426"/>
    <s v="06/08/2023"/>
    <x v="10"/>
    <n v="8"/>
    <n v="7"/>
    <s v="08-07"/>
    <n v="0"/>
    <n v="1"/>
    <x v="1"/>
    <x v="32"/>
  </r>
  <r>
    <d v="2023-08-08T00:00:00"/>
    <n v="91"/>
    <n v="63.1"/>
    <n v="63.1"/>
    <n v="33"/>
    <x v="678"/>
    <s v="06/08/2023"/>
    <x v="10"/>
    <n v="8"/>
    <n v="8"/>
    <s v="08-08"/>
    <n v="0"/>
    <n v="1"/>
    <x v="1"/>
    <x v="32"/>
  </r>
  <r>
    <d v="2023-08-09T00:00:00"/>
    <n v="95"/>
    <n v="62.9"/>
    <n v="63"/>
    <n v="49"/>
    <x v="352"/>
    <s v="06/08/2023"/>
    <x v="10"/>
    <n v="8"/>
    <n v="9"/>
    <s v="08-09"/>
    <n v="0"/>
    <n v="1"/>
    <x v="1"/>
    <x v="32"/>
  </r>
  <r>
    <d v="2023-08-10T00:00:00"/>
    <n v="106"/>
    <n v="63.1"/>
    <n v="63.1"/>
    <n v="34.200000000000003"/>
    <x v="678"/>
    <s v="06/08/2023"/>
    <x v="10"/>
    <n v="8"/>
    <n v="10"/>
    <s v="08-10"/>
    <n v="0"/>
    <n v="1"/>
    <x v="1"/>
    <x v="32"/>
  </r>
  <r>
    <d v="2023-08-11T00:00:00"/>
    <n v="105"/>
    <n v="64.8"/>
    <n v="64.900000000000006"/>
    <n v="47.5"/>
    <x v="1096"/>
    <s v="06/08/2023"/>
    <x v="10"/>
    <n v="8"/>
    <n v="11"/>
    <s v="08-11"/>
    <n v="0"/>
    <n v="1"/>
    <x v="1"/>
    <x v="32"/>
  </r>
  <r>
    <d v="2023-08-12T00:00:00"/>
    <n v="99"/>
    <n v="63.3"/>
    <n v="63.3"/>
    <n v="39.200000000000003"/>
    <x v="340"/>
    <s v="06/08/2023"/>
    <x v="10"/>
    <n v="8"/>
    <n v="12"/>
    <s v="08-12"/>
    <n v="0"/>
    <n v="1"/>
    <x v="1"/>
    <x v="32"/>
  </r>
  <r>
    <d v="2023-08-13T00:00:00"/>
    <n v="109"/>
    <n v="63.6"/>
    <n v="63.6"/>
    <n v="0"/>
    <x v="590"/>
    <s v="13/08/2023"/>
    <x v="10"/>
    <n v="8"/>
    <n v="13"/>
    <s v="08-13"/>
    <n v="0"/>
    <n v="1"/>
    <x v="1"/>
    <x v="32"/>
  </r>
  <r>
    <d v="2023-08-14T00:00:00"/>
    <n v="98"/>
    <n v="62.7"/>
    <n v="62.7"/>
    <n v="0"/>
    <x v="15"/>
    <s v="13/08/2023"/>
    <x v="10"/>
    <n v="8"/>
    <n v="14"/>
    <s v="08-14"/>
    <n v="0"/>
    <n v="1"/>
    <x v="1"/>
    <x v="33"/>
  </r>
  <r>
    <d v="2023-08-15T00:00:00"/>
    <n v="86"/>
    <n v="62.5"/>
    <n v="62.5"/>
    <n v="28.6"/>
    <x v="587"/>
    <s v="13/08/2023"/>
    <x v="10"/>
    <n v="8"/>
    <n v="15"/>
    <s v="08-15"/>
    <n v="0"/>
    <n v="1"/>
    <x v="1"/>
    <x v="33"/>
  </r>
  <r>
    <d v="2023-08-16T00:00:00"/>
    <n v="85"/>
    <n v="62.5"/>
    <n v="62.5"/>
    <n v="27.3"/>
    <x v="587"/>
    <s v="13/08/2023"/>
    <x v="10"/>
    <n v="8"/>
    <n v="16"/>
    <s v="08-16"/>
    <n v="0"/>
    <n v="1"/>
    <x v="1"/>
    <x v="33"/>
  </r>
  <r>
    <d v="2023-08-17T00:00:00"/>
    <n v="97"/>
    <n v="63.3"/>
    <n v="63.3"/>
    <n v="30.9"/>
    <x v="340"/>
    <s v="13/08/2023"/>
    <x v="10"/>
    <n v="8"/>
    <n v="17"/>
    <s v="08-17"/>
    <n v="0"/>
    <n v="1"/>
    <x v="1"/>
    <x v="33"/>
  </r>
  <r>
    <d v="2023-08-18T00:00:00"/>
    <n v="100"/>
    <n v="63.1"/>
    <n v="63.1"/>
    <n v="38.5"/>
    <x v="678"/>
    <s v="13/08/2023"/>
    <x v="10"/>
    <n v="8"/>
    <n v="18"/>
    <s v="08-18"/>
    <n v="0"/>
    <n v="1"/>
    <x v="1"/>
    <x v="33"/>
  </r>
  <r>
    <d v="2023-08-19T00:00:00"/>
    <n v="95"/>
    <n v="62.9"/>
    <n v="62.9"/>
    <n v="40"/>
    <x v="626"/>
    <s v="13/08/2023"/>
    <x v="10"/>
    <n v="8"/>
    <n v="19"/>
    <s v="08-19"/>
    <n v="0"/>
    <n v="1"/>
    <x v="1"/>
    <x v="33"/>
  </r>
  <r>
    <d v="2023-08-20T00:00:00"/>
    <n v="106"/>
    <n v="63.2"/>
    <n v="63.2"/>
    <n v="0"/>
    <x v="579"/>
    <s v="20/08/2023"/>
    <x v="10"/>
    <n v="8"/>
    <n v="20"/>
    <s v="08-20"/>
    <n v="0"/>
    <n v="1"/>
    <x v="1"/>
    <x v="33"/>
  </r>
  <r>
    <d v="2023-08-21T00:00:00"/>
    <n v="105"/>
    <n v="63.1"/>
    <n v="63.1"/>
    <n v="38.299999999999997"/>
    <x v="678"/>
    <s v="20/08/2023"/>
    <x v="10"/>
    <n v="8"/>
    <n v="21"/>
    <s v="08-21"/>
    <n v="0"/>
    <n v="1"/>
    <x v="1"/>
    <x v="34"/>
  </r>
  <r>
    <d v="2023-08-22T00:00:00"/>
    <n v="99"/>
    <n v="62.4"/>
    <n v="62.4"/>
    <n v="0"/>
    <x v="157"/>
    <s v="20/08/2023"/>
    <x v="10"/>
    <n v="8"/>
    <n v="22"/>
    <s v="08-22"/>
    <n v="0"/>
    <n v="1"/>
    <x v="1"/>
    <x v="34"/>
  </r>
  <r>
    <d v="2023-08-23T00:00:00"/>
    <n v="101"/>
    <n v="61.9"/>
    <n v="62"/>
    <n v="45.2"/>
    <x v="36"/>
    <s v="20/08/2023"/>
    <x v="10"/>
    <n v="8"/>
    <n v="23"/>
    <s v="08-23"/>
    <n v="0"/>
    <n v="1"/>
    <x v="1"/>
    <x v="34"/>
  </r>
  <r>
    <d v="2023-08-24T00:00:00"/>
    <n v="98"/>
    <n v="61.6"/>
    <n v="61.6"/>
    <n v="0"/>
    <x v="263"/>
    <s v="20/08/2023"/>
    <x v="10"/>
    <n v="8"/>
    <n v="24"/>
    <s v="08-24"/>
    <n v="0"/>
    <n v="1"/>
    <x v="1"/>
    <x v="34"/>
  </r>
  <r>
    <d v="2023-08-25T00:00:00"/>
    <n v="99"/>
    <n v="62.2"/>
    <n v="62.2"/>
    <n v="0"/>
    <x v="437"/>
    <s v="20/08/2023"/>
    <x v="10"/>
    <n v="8"/>
    <n v="25"/>
    <s v="08-25"/>
    <n v="0"/>
    <n v="1"/>
    <x v="1"/>
    <x v="34"/>
  </r>
  <r>
    <d v="2023-08-26T00:00:00"/>
    <n v="90"/>
    <n v="62.9"/>
    <n v="62.9"/>
    <n v="0"/>
    <x v="626"/>
    <s v="20/08/2023"/>
    <x v="10"/>
    <n v="8"/>
    <n v="26"/>
    <s v="08-26"/>
    <n v="0"/>
    <n v="1"/>
    <x v="1"/>
    <x v="34"/>
  </r>
  <r>
    <d v="2023-08-27T00:00:00"/>
    <n v="101"/>
    <n v="63.1"/>
    <n v="63.1"/>
    <n v="0"/>
    <x v="678"/>
    <s v="27/08/2023"/>
    <x v="10"/>
    <n v="8"/>
    <n v="27"/>
    <s v="08-27"/>
    <n v="0"/>
    <n v="1"/>
    <x v="1"/>
    <x v="34"/>
  </r>
  <r>
    <d v="2023-08-28T00:00:00"/>
    <n v="114"/>
    <n v="64.400000000000006"/>
    <n v="64.400000000000006"/>
    <n v="30.6"/>
    <x v="1095"/>
    <s v="27/08/2023"/>
    <x v="10"/>
    <n v="8"/>
    <n v="28"/>
    <s v="08-28"/>
    <n v="0"/>
    <n v="1"/>
    <x v="1"/>
    <x v="35"/>
  </r>
  <r>
    <d v="2023-08-29T00:00:00"/>
    <n v="106"/>
    <n v="67.2"/>
    <n v="67.2"/>
    <n v="37.4"/>
    <x v="1097"/>
    <s v="27/08/2023"/>
    <x v="10"/>
    <n v="8"/>
    <n v="29"/>
    <s v="08-29"/>
    <n v="0"/>
    <n v="1"/>
    <x v="1"/>
    <x v="35"/>
  </r>
  <r>
    <d v="2023-08-30T00:00:00"/>
    <n v="110"/>
    <n v="67.400000000000006"/>
    <n v="67.400000000000006"/>
    <n v="38.5"/>
    <x v="1098"/>
    <s v="27/08/2023"/>
    <x v="10"/>
    <n v="8"/>
    <n v="30"/>
    <s v="08-30"/>
    <n v="0"/>
    <n v="1"/>
    <x v="1"/>
    <x v="35"/>
  </r>
  <r>
    <d v="2023-08-31T00:00:00"/>
    <n v="109"/>
    <n v="63.4"/>
    <n v="63.4"/>
    <n v="34.5"/>
    <x v="467"/>
    <s v="27/08/2023"/>
    <x v="10"/>
    <n v="8"/>
    <n v="31"/>
    <s v="08-31"/>
    <n v="0"/>
    <n v="1"/>
    <x v="1"/>
    <x v="35"/>
  </r>
  <r>
    <d v="2023-09-01T00:00:00"/>
    <n v="96"/>
    <n v="63.45"/>
    <n v="63.45"/>
    <n v="0"/>
    <x v="348"/>
    <s v="27/08/2023"/>
    <x v="10"/>
    <n v="9"/>
    <n v="1"/>
    <s v="09-01"/>
    <n v="0"/>
    <n v="1"/>
    <x v="2"/>
    <x v="35"/>
  </r>
  <r>
    <d v="2023-09-02T00:00:00"/>
    <n v="102"/>
    <n v="63.58"/>
    <n v="63.58"/>
    <n v="0"/>
    <x v="573"/>
    <s v="27/08/2023"/>
    <x v="10"/>
    <n v="9"/>
    <n v="2"/>
    <s v="09-02"/>
    <n v="0"/>
    <n v="1"/>
    <x v="2"/>
    <x v="35"/>
  </r>
  <r>
    <d v="2023-09-03T00:00:00"/>
    <n v="112"/>
    <n v="64.040000000000006"/>
    <n v="64.05"/>
    <n v="33.86"/>
    <x v="542"/>
    <s v="03/09/2023"/>
    <x v="10"/>
    <n v="9"/>
    <n v="3"/>
    <s v="09-03"/>
    <n v="0"/>
    <n v="1"/>
    <x v="2"/>
    <x v="35"/>
  </r>
  <r>
    <d v="2023-09-04T00:00:00"/>
    <n v="100"/>
    <n v="61.52"/>
    <n v="61.54"/>
    <n v="37.76"/>
    <x v="142"/>
    <s v="03/09/2023"/>
    <x v="10"/>
    <n v="9"/>
    <n v="4"/>
    <s v="09-04"/>
    <n v="0"/>
    <n v="1"/>
    <x v="2"/>
    <x v="36"/>
  </r>
  <r>
    <d v="2023-09-05T00:00:00"/>
    <n v="99"/>
    <n v="61.67"/>
    <n v="61.68"/>
    <n v="37.75"/>
    <x v="143"/>
    <s v="03/09/2023"/>
    <x v="10"/>
    <n v="9"/>
    <n v="5"/>
    <s v="09-05"/>
    <n v="0"/>
    <n v="1"/>
    <x v="2"/>
    <x v="36"/>
  </r>
  <r>
    <d v="2023-09-06T00:00:00"/>
    <n v="107"/>
    <n v="62.98"/>
    <n v="63"/>
    <n v="38.950000000000003"/>
    <x v="352"/>
    <s v="03/09/2023"/>
    <x v="10"/>
    <n v="9"/>
    <n v="6"/>
    <s v="09-06"/>
    <n v="0"/>
    <n v="1"/>
    <x v="2"/>
    <x v="36"/>
  </r>
  <r>
    <d v="2023-09-07T00:00:00"/>
    <n v="115"/>
    <n v="63.49"/>
    <n v="63.5"/>
    <n v="34.97"/>
    <x v="613"/>
    <s v="03/09/2023"/>
    <x v="10"/>
    <n v="9"/>
    <n v="7"/>
    <s v="09-07"/>
    <n v="0"/>
    <n v="1"/>
    <x v="2"/>
    <x v="36"/>
  </r>
  <r>
    <d v="2023-09-08T00:00:00"/>
    <n v="80"/>
    <n v="62.41"/>
    <n v="62.45"/>
    <n v="42.37"/>
    <x v="491"/>
    <s v="03/09/2023"/>
    <x v="10"/>
    <n v="9"/>
    <n v="8"/>
    <s v="09-08"/>
    <n v="0"/>
    <n v="1"/>
    <x v="2"/>
    <x v="36"/>
  </r>
  <r>
    <d v="2023-09-09T00:00:00"/>
    <n v="101"/>
    <n v="63.58"/>
    <n v="63.6"/>
    <n v="41.3"/>
    <x v="590"/>
    <s v="03/09/2023"/>
    <x v="10"/>
    <n v="9"/>
    <n v="9"/>
    <s v="09-09"/>
    <n v="0"/>
    <n v="1"/>
    <x v="2"/>
    <x v="36"/>
  </r>
  <r>
    <d v="2023-09-10T00:00:00"/>
    <n v="105"/>
    <n v="63.61"/>
    <n v="63.63"/>
    <n v="40.479999999999997"/>
    <x v="584"/>
    <s v="10/09/2023"/>
    <x v="10"/>
    <n v="9"/>
    <n v="10"/>
    <s v="09-10"/>
    <n v="0"/>
    <n v="1"/>
    <x v="2"/>
    <x v="36"/>
  </r>
  <r>
    <d v="2023-09-11T00:00:00"/>
    <n v="106"/>
    <n v="63"/>
    <n v="63.02"/>
    <n v="39.03"/>
    <x v="66"/>
    <s v="10/09/2023"/>
    <x v="10"/>
    <n v="9"/>
    <n v="11"/>
    <s v="09-11"/>
    <n v="0"/>
    <n v="1"/>
    <x v="2"/>
    <x v="37"/>
  </r>
  <r>
    <d v="2023-09-12T00:00:00"/>
    <n v="100"/>
    <n v="62.57"/>
    <n v="62.59"/>
    <n v="39.89"/>
    <x v="578"/>
    <s v="10/09/2023"/>
    <x v="10"/>
    <n v="9"/>
    <n v="12"/>
    <s v="09-12"/>
    <n v="0"/>
    <n v="1"/>
    <x v="2"/>
    <x v="37"/>
  </r>
  <r>
    <d v="2023-09-13T00:00:00"/>
    <n v="102"/>
    <n v="62.89"/>
    <n v="63.02"/>
    <n v="47.5"/>
    <x v="66"/>
    <s v="10/09/2023"/>
    <x v="10"/>
    <n v="9"/>
    <n v="13"/>
    <s v="09-13"/>
    <n v="0"/>
    <n v="1"/>
    <x v="2"/>
    <x v="37"/>
  </r>
  <r>
    <d v="2023-09-14T00:00:00"/>
    <n v="104"/>
    <n v="63.67"/>
    <n v="63.69"/>
    <n v="41.1"/>
    <x v="617"/>
    <s v="10/09/2023"/>
    <x v="10"/>
    <n v="9"/>
    <n v="14"/>
    <s v="09-14"/>
    <n v="0"/>
    <n v="1"/>
    <x v="2"/>
    <x v="37"/>
  </r>
  <r>
    <d v="2023-09-15T00:00:00"/>
    <n v="100"/>
    <n v="62.99"/>
    <n v="62.99"/>
    <n v="30.94"/>
    <x v="5"/>
    <s v="10/09/2023"/>
    <x v="10"/>
    <n v="9"/>
    <n v="15"/>
    <s v="09-15"/>
    <n v="0"/>
    <n v="1"/>
    <x v="2"/>
    <x v="37"/>
  </r>
  <r>
    <d v="2023-09-16T00:00:00"/>
    <n v="110"/>
    <n v="63.09"/>
    <n v="63.34"/>
    <n v="49.75"/>
    <x v="112"/>
    <s v="10/09/2023"/>
    <x v="10"/>
    <n v="9"/>
    <n v="16"/>
    <s v="09-16"/>
    <n v="0"/>
    <n v="1"/>
    <x v="2"/>
    <x v="37"/>
  </r>
  <r>
    <d v="2023-09-17T00:00:00"/>
    <n v="116"/>
    <n v="64.319999999999993"/>
    <n v="64.319999999999993"/>
    <n v="0"/>
    <x v="500"/>
    <s v="17/09/2023"/>
    <x v="10"/>
    <n v="9"/>
    <n v="17"/>
    <s v="09-17"/>
    <n v="0"/>
    <n v="1"/>
    <x v="2"/>
    <x v="37"/>
  </r>
  <r>
    <d v="2023-09-18T00:00:00"/>
    <n v="105"/>
    <n v="62.79"/>
    <n v="62.79"/>
    <n v="0"/>
    <x v="526"/>
    <s v="17/09/2023"/>
    <x v="10"/>
    <n v="9"/>
    <n v="18"/>
    <s v="09-18"/>
    <n v="0"/>
    <n v="1"/>
    <x v="2"/>
    <x v="38"/>
  </r>
  <r>
    <d v="2023-09-19T00:00:00"/>
    <n v="111"/>
    <n v="63.26"/>
    <n v="63.28"/>
    <n v="40.03"/>
    <x v="178"/>
    <s v="17/09/2023"/>
    <x v="10"/>
    <n v="9"/>
    <n v="19"/>
    <s v="09-19"/>
    <n v="0"/>
    <n v="1"/>
    <x v="2"/>
    <x v="38"/>
  </r>
  <r>
    <d v="2023-09-20T00:00:00"/>
    <n v="115"/>
    <n v="63.18"/>
    <n v="63.2"/>
    <n v="40.51"/>
    <x v="579"/>
    <s v="17/09/2023"/>
    <x v="10"/>
    <n v="9"/>
    <n v="20"/>
    <s v="09-20"/>
    <n v="0"/>
    <n v="1"/>
    <x v="2"/>
    <x v="38"/>
  </r>
  <r>
    <d v="2023-09-21T00:00:00"/>
    <n v="101"/>
    <n v="63.13"/>
    <n v="63.18"/>
    <n v="43.61"/>
    <x v="380"/>
    <s v="17/09/2023"/>
    <x v="10"/>
    <n v="9"/>
    <n v="21"/>
    <s v="09-21"/>
    <n v="0"/>
    <n v="1"/>
    <x v="2"/>
    <x v="38"/>
  </r>
  <r>
    <d v="2023-09-22T00:00:00"/>
    <n v="108"/>
    <n v="62.42"/>
    <n v="62.45"/>
    <n v="41.03"/>
    <x v="491"/>
    <s v="17/09/2023"/>
    <x v="10"/>
    <n v="9"/>
    <n v="22"/>
    <s v="09-22"/>
    <n v="0"/>
    <n v="1"/>
    <x v="2"/>
    <x v="38"/>
  </r>
  <r>
    <d v="2023-09-23T00:00:00"/>
    <n v="104"/>
    <n v="65.37"/>
    <n v="65.459999999999994"/>
    <n v="48.61"/>
    <x v="690"/>
    <s v="17/09/2023"/>
    <x v="10"/>
    <n v="9"/>
    <n v="23"/>
    <s v="09-23"/>
    <n v="0"/>
    <n v="1"/>
    <x v="2"/>
    <x v="38"/>
  </r>
  <r>
    <d v="2023-09-24T00:00:00"/>
    <n v="119"/>
    <n v="63.98"/>
    <n v="64.010000000000005"/>
    <n v="42.53"/>
    <x v="540"/>
    <s v="24/09/2023"/>
    <x v="10"/>
    <n v="9"/>
    <n v="24"/>
    <s v="09-24"/>
    <n v="0"/>
    <n v="1"/>
    <x v="2"/>
    <x v="38"/>
  </r>
  <r>
    <d v="2023-09-25T00:00:00"/>
    <n v="112"/>
    <n v="65.099999999999994"/>
    <n v="65.13"/>
    <n v="40.700000000000003"/>
    <x v="456"/>
    <s v="24/09/2023"/>
    <x v="10"/>
    <n v="9"/>
    <n v="25"/>
    <s v="09-25"/>
    <n v="0"/>
    <n v="1"/>
    <x v="2"/>
    <x v="39"/>
  </r>
  <r>
    <d v="2023-09-26T00:00:00"/>
    <n v="101"/>
    <n v="64.06"/>
    <n v="64.069999999999993"/>
    <n v="38.71"/>
    <x v="575"/>
    <s v="24/09/2023"/>
    <x v="10"/>
    <n v="9"/>
    <n v="26"/>
    <s v="09-26"/>
    <n v="0"/>
    <n v="1"/>
    <x v="2"/>
    <x v="39"/>
  </r>
  <r>
    <d v="2023-09-27T00:00:00"/>
    <n v="109"/>
    <n v="64.040000000000006"/>
    <n v="64.069999999999993"/>
    <n v="39"/>
    <x v="575"/>
    <s v="24/09/2023"/>
    <x v="10"/>
    <n v="9"/>
    <n v="27"/>
    <s v="09-27"/>
    <n v="0"/>
    <n v="1"/>
    <x v="2"/>
    <x v="39"/>
  </r>
  <r>
    <d v="2023-09-28T00:00:00"/>
    <n v="106"/>
    <n v="63.65"/>
    <n v="63.66"/>
    <n v="35.57"/>
    <x v="356"/>
    <s v="24/09/2023"/>
    <x v="10"/>
    <n v="9"/>
    <n v="28"/>
    <s v="09-28"/>
    <n v="0"/>
    <n v="1"/>
    <x v="2"/>
    <x v="39"/>
  </r>
  <r>
    <d v="2023-09-29T00:00:00"/>
    <n v="76"/>
    <n v="62.44"/>
    <n v="62.5"/>
    <n v="43.34"/>
    <x v="587"/>
    <s v="24/09/2023"/>
    <x v="10"/>
    <n v="9"/>
    <n v="29"/>
    <s v="09-29"/>
    <n v="0"/>
    <n v="1"/>
    <x v="2"/>
    <x v="39"/>
  </r>
  <r>
    <d v="2023-09-30T00:00:00"/>
    <n v="101"/>
    <n v="63.72"/>
    <n v="63.73"/>
    <n v="36.700000000000003"/>
    <x v="682"/>
    <s v="24/09/2023"/>
    <x v="10"/>
    <n v="9"/>
    <n v="30"/>
    <s v="09-30"/>
    <n v="0"/>
    <n v="1"/>
    <x v="2"/>
    <x v="39"/>
  </r>
  <r>
    <d v="2023-10-01T00:00:00"/>
    <n v="108"/>
    <n v="63.01"/>
    <n v="63.07"/>
    <n v="40.31"/>
    <x v="314"/>
    <s v="01/10/2023"/>
    <x v="10"/>
    <n v="10"/>
    <n v="1"/>
    <s v="10-01"/>
    <n v="0"/>
    <n v="1"/>
    <x v="2"/>
    <x v="39"/>
  </r>
  <r>
    <d v="2023-10-02T00:00:00"/>
    <n v="93"/>
    <n v="62.05"/>
    <n v="62.21"/>
    <n v="38.01"/>
    <x v="166"/>
    <s v="01/10/2023"/>
    <x v="10"/>
    <n v="10"/>
    <n v="2"/>
    <s v="10-02"/>
    <n v="0"/>
    <n v="1"/>
    <x v="2"/>
    <x v="40"/>
  </r>
  <r>
    <d v="2023-10-03T00:00:00"/>
    <n v="105"/>
    <n v="63.95"/>
    <n v="64.5"/>
    <n v="55.25"/>
    <x v="353"/>
    <s v="01/10/2023"/>
    <x v="10"/>
    <n v="10"/>
    <n v="3"/>
    <s v="10-03"/>
    <n v="0"/>
    <n v="1"/>
    <x v="2"/>
    <x v="40"/>
  </r>
  <r>
    <d v="2023-10-04T00:00:00"/>
    <n v="99"/>
    <n v="62.72"/>
    <n v="63.38"/>
    <n v="54.85"/>
    <x v="454"/>
    <s v="01/10/2023"/>
    <x v="10"/>
    <n v="10"/>
    <n v="4"/>
    <s v="10-04"/>
    <n v="0"/>
    <n v="1"/>
    <x v="2"/>
    <x v="40"/>
  </r>
  <r>
    <d v="2023-10-05T00:00:00"/>
    <n v="101"/>
    <n v="63.26"/>
    <n v="63.4"/>
    <n v="48.46"/>
    <x v="467"/>
    <s v="01/10/2023"/>
    <x v="10"/>
    <n v="10"/>
    <n v="5"/>
    <s v="10-05"/>
    <n v="0"/>
    <n v="1"/>
    <x v="2"/>
    <x v="40"/>
  </r>
  <r>
    <d v="2023-10-06T00:00:00"/>
    <n v="95"/>
    <n v="62.16"/>
    <n v="62.17"/>
    <n v="37.340000000000003"/>
    <x v="306"/>
    <s v="01/10/2023"/>
    <x v="10"/>
    <n v="10"/>
    <n v="6"/>
    <s v="10-06"/>
    <n v="0"/>
    <n v="1"/>
    <x v="2"/>
    <x v="40"/>
  </r>
  <r>
    <d v="2023-10-07T00:00:00"/>
    <n v="94"/>
    <n v="63.28"/>
    <n v="63.29"/>
    <n v="39.380000000000003"/>
    <x v="644"/>
    <s v="01/10/2023"/>
    <x v="10"/>
    <n v="10"/>
    <n v="7"/>
    <s v="10-07"/>
    <n v="0"/>
    <n v="1"/>
    <x v="2"/>
    <x v="40"/>
  </r>
  <r>
    <d v="2023-10-08T00:00:00"/>
    <n v="100"/>
    <n v="63.56"/>
    <n v="63.58"/>
    <n v="39.93"/>
    <x v="573"/>
    <s v="08/10/2023"/>
    <x v="10"/>
    <n v="10"/>
    <n v="8"/>
    <s v="10-08"/>
    <n v="0"/>
    <n v="1"/>
    <x v="2"/>
    <x v="40"/>
  </r>
  <r>
    <d v="2023-10-09T00:00:00"/>
    <n v="102"/>
    <n v="63.4"/>
    <n v="63.48"/>
    <n v="46.31"/>
    <x v="547"/>
    <s v="08/10/2023"/>
    <x v="10"/>
    <n v="10"/>
    <n v="9"/>
    <s v="10-09"/>
    <n v="0"/>
    <n v="1"/>
    <x v="2"/>
    <x v="41"/>
  </r>
  <r>
    <d v="2023-10-10T00:00:00"/>
    <n v="92"/>
    <n v="62.36"/>
    <n v="62.46"/>
    <n v="46.21"/>
    <x v="370"/>
    <s v="08/10/2023"/>
    <x v="10"/>
    <n v="10"/>
    <n v="10"/>
    <s v="10-10"/>
    <n v="0"/>
    <n v="1"/>
    <x v="2"/>
    <x v="41"/>
  </r>
  <r>
    <d v="2023-10-11T00:00:00"/>
    <n v="95"/>
    <n v="62.58"/>
    <n v="62.58"/>
    <n v="31.64"/>
    <x v="326"/>
    <s v="08/10/2023"/>
    <x v="10"/>
    <n v="10"/>
    <n v="11"/>
    <s v="10-11"/>
    <n v="0"/>
    <n v="1"/>
    <x v="2"/>
    <x v="41"/>
  </r>
  <r>
    <d v="2023-10-12T00:00:00"/>
    <n v="102"/>
    <n v="62.77"/>
    <n v="62.78"/>
    <n v="37.36"/>
    <x v="338"/>
    <s v="08/10/2023"/>
    <x v="10"/>
    <n v="10"/>
    <n v="12"/>
    <s v="10-12"/>
    <n v="0"/>
    <n v="1"/>
    <x v="2"/>
    <x v="41"/>
  </r>
  <r>
    <d v="2023-10-13T00:00:00"/>
    <n v="99"/>
    <n v="62.69"/>
    <n v="62.69"/>
    <n v="0"/>
    <x v="441"/>
    <s v="08/10/2023"/>
    <x v="10"/>
    <n v="10"/>
    <n v="13"/>
    <s v="10-13"/>
    <n v="0"/>
    <n v="1"/>
    <x v="2"/>
    <x v="41"/>
  </r>
  <r>
    <d v="2023-10-14T00:00:00"/>
    <n v="95"/>
    <n v="63.3"/>
    <n v="63.32"/>
    <n v="39.83"/>
    <x v="646"/>
    <s v="08/10/2023"/>
    <x v="10"/>
    <n v="10"/>
    <n v="14"/>
    <s v="10-14"/>
    <n v="0"/>
    <n v="1"/>
    <x v="2"/>
    <x v="41"/>
  </r>
  <r>
    <d v="2023-10-15T00:00:00"/>
    <n v="102"/>
    <n v="63.57"/>
    <n v="63.62"/>
    <n v="44.23"/>
    <x v="359"/>
    <s v="15/10/2023"/>
    <x v="10"/>
    <n v="10"/>
    <n v="15"/>
    <s v="10-15"/>
    <n v="0"/>
    <n v="1"/>
    <x v="2"/>
    <x v="41"/>
  </r>
  <r>
    <d v="2023-10-16T00:00:00"/>
    <n v="92"/>
    <n v="62.74"/>
    <n v="62.76"/>
    <n v="40.43"/>
    <x v="320"/>
    <s v="15/10/2023"/>
    <x v="10"/>
    <n v="10"/>
    <n v="16"/>
    <s v="10-16"/>
    <n v="0"/>
    <n v="1"/>
    <x v="2"/>
    <x v="42"/>
  </r>
  <r>
    <d v="2023-10-17T00:00:00"/>
    <n v="92"/>
    <n v="61.87"/>
    <n v="61.9"/>
    <n v="39.299999999999997"/>
    <x v="104"/>
    <s v="15/10/2023"/>
    <x v="10"/>
    <n v="10"/>
    <n v="17"/>
    <s v="10-17"/>
    <n v="0"/>
    <n v="1"/>
    <x v="2"/>
    <x v="42"/>
  </r>
  <r>
    <d v="2023-10-18T00:00:00"/>
    <n v="101"/>
    <n v="63.31"/>
    <n v="63.31"/>
    <n v="0"/>
    <x v="374"/>
    <s v="15/10/2023"/>
    <x v="10"/>
    <n v="10"/>
    <n v="18"/>
    <s v="10-18"/>
    <n v="0"/>
    <n v="1"/>
    <x v="2"/>
    <x v="42"/>
  </r>
  <r>
    <d v="2023-10-19T00:00:00"/>
    <n v="113"/>
    <n v="64.33"/>
    <n v="64.33"/>
    <n v="35.340000000000003"/>
    <x v="1099"/>
    <s v="15/10/2023"/>
    <x v="10"/>
    <n v="10"/>
    <n v="19"/>
    <s v="10-19"/>
    <n v="0"/>
    <n v="1"/>
    <x v="2"/>
    <x v="42"/>
  </r>
  <r>
    <d v="2023-10-20T00:00:00"/>
    <n v="72"/>
    <n v="60.94"/>
    <n v="61"/>
    <n v="42.63"/>
    <x v="113"/>
    <s v="15/10/2023"/>
    <x v="10"/>
    <n v="10"/>
    <n v="20"/>
    <s v="10-20"/>
    <n v="0"/>
    <n v="1"/>
    <x v="2"/>
    <x v="42"/>
  </r>
  <r>
    <d v="2023-10-21T00:00:00"/>
    <n v="91"/>
    <n v="63.06"/>
    <n v="63.2"/>
    <n v="47.62"/>
    <x v="579"/>
    <s v="15/10/2023"/>
    <x v="10"/>
    <n v="10"/>
    <n v="21"/>
    <s v="10-21"/>
    <n v="0"/>
    <n v="1"/>
    <x v="2"/>
    <x v="42"/>
  </r>
  <r>
    <d v="2023-10-22T00:00:00"/>
    <n v="104"/>
    <n v="62.78"/>
    <n v="62.79"/>
    <n v="36.950000000000003"/>
    <x v="526"/>
    <s v="22/10/2023"/>
    <x v="10"/>
    <n v="10"/>
    <n v="22"/>
    <s v="10-22"/>
    <n v="0"/>
    <n v="1"/>
    <x v="2"/>
    <x v="42"/>
  </r>
  <r>
    <d v="2023-10-23T00:00:00"/>
    <n v="96"/>
    <n v="62.23"/>
    <n v="62.39"/>
    <n v="47.86"/>
    <x v="37"/>
    <s v="22/10/2023"/>
    <x v="10"/>
    <n v="10"/>
    <n v="23"/>
    <s v="10-23"/>
    <n v="0"/>
    <n v="1"/>
    <x v="2"/>
    <x v="43"/>
  </r>
  <r>
    <d v="2023-10-24T00:00:00"/>
    <n v="102"/>
    <n v="63.98"/>
    <n v="64.13"/>
    <n v="49.56"/>
    <x v="552"/>
    <s v="22/10/2023"/>
    <x v="10"/>
    <n v="10"/>
    <n v="24"/>
    <s v="10-24"/>
    <n v="0"/>
    <n v="1"/>
    <x v="2"/>
    <x v="43"/>
  </r>
  <r>
    <d v="2023-10-25T00:00:00"/>
    <n v="105"/>
    <n v="64.37"/>
    <n v="64.540000000000006"/>
    <n v="40.630000000000003"/>
    <x v="377"/>
    <s v="22/10/2023"/>
    <x v="10"/>
    <n v="10"/>
    <n v="25"/>
    <s v="10-25"/>
    <n v="0"/>
    <n v="1"/>
    <x v="2"/>
    <x v="43"/>
  </r>
  <r>
    <d v="2023-10-26T00:00:00"/>
    <n v="109"/>
    <n v="62.88"/>
    <n v="62.9"/>
    <n v="41.11"/>
    <x v="626"/>
    <s v="22/10/2023"/>
    <x v="10"/>
    <n v="10"/>
    <n v="26"/>
    <s v="10-26"/>
    <n v="0"/>
    <n v="1"/>
    <x v="2"/>
    <x v="43"/>
  </r>
  <r>
    <d v="2023-10-27T00:00:00"/>
    <n v="109"/>
    <n v="65.489999999999995"/>
    <n v="65.53"/>
    <n v="46.04"/>
    <x v="1100"/>
    <s v="22/10/2023"/>
    <x v="10"/>
    <n v="10"/>
    <n v="27"/>
    <s v="10-27"/>
    <n v="0"/>
    <n v="1"/>
    <x v="2"/>
    <x v="43"/>
  </r>
  <r>
    <d v="2023-10-28T00:00:00"/>
    <n v="94"/>
    <n v="62.81"/>
    <n v="62.89"/>
    <n v="45.57"/>
    <x v="482"/>
    <s v="22/10/2023"/>
    <x v="10"/>
    <n v="10"/>
    <n v="28"/>
    <s v="10-28"/>
    <n v="0"/>
    <n v="1"/>
    <x v="2"/>
    <x v="43"/>
  </r>
  <r>
    <d v="2023-10-29T00:00:00"/>
    <n v="74"/>
    <n v="61.91"/>
    <n v="62.09"/>
    <n v="48.23"/>
    <x v="165"/>
    <s v="29/10/2023"/>
    <x v="10"/>
    <n v="10"/>
    <n v="29"/>
    <s v="10-29"/>
    <n v="0"/>
    <n v="1"/>
    <x v="2"/>
    <x v="43"/>
  </r>
  <r>
    <d v="2023-10-30T00:00:00"/>
    <n v="101"/>
    <n v="62.2"/>
    <n v="62.34"/>
    <n v="47.4"/>
    <x v="385"/>
    <s v="29/10/2023"/>
    <x v="10"/>
    <n v="10"/>
    <n v="30"/>
    <s v="10-30"/>
    <n v="0"/>
    <n v="1"/>
    <x v="2"/>
    <x v="44"/>
  </r>
  <r>
    <d v="2023-10-31T00:00:00"/>
    <n v="80"/>
    <n v="63.11"/>
    <n v="63.32"/>
    <n v="49.1"/>
    <x v="646"/>
    <s v="29/10/2023"/>
    <x v="10"/>
    <n v="10"/>
    <n v="31"/>
    <s v="10-31"/>
    <n v="0"/>
    <n v="1"/>
    <x v="2"/>
    <x v="44"/>
  </r>
  <r>
    <d v="2023-11-01T00:00:00"/>
    <n v="64"/>
    <n v="60.65"/>
    <n v="60.65"/>
    <n v="0"/>
    <x v="285"/>
    <s v="29/10/2023"/>
    <x v="10"/>
    <n v="11"/>
    <n v="1"/>
    <s v="11-01"/>
    <n v="0"/>
    <n v="1"/>
    <x v="2"/>
    <x v="44"/>
  </r>
  <r>
    <d v="2023-11-02T00:00:00"/>
    <n v="81"/>
    <n v="62.75"/>
    <n v="62.79"/>
    <n v="42.43"/>
    <x v="526"/>
    <s v="29/10/2023"/>
    <x v="10"/>
    <n v="11"/>
    <n v="2"/>
    <s v="11-02"/>
    <n v="0"/>
    <n v="1"/>
    <x v="2"/>
    <x v="44"/>
  </r>
  <r>
    <d v="2023-11-03T00:00:00"/>
    <n v="98"/>
    <n v="63.77"/>
    <n v="64.31"/>
    <n v="44.96"/>
    <x v="310"/>
    <s v="29/10/2023"/>
    <x v="10"/>
    <n v="11"/>
    <n v="3"/>
    <s v="11-03"/>
    <n v="0"/>
    <n v="1"/>
    <x v="2"/>
    <x v="44"/>
  </r>
  <r>
    <d v="2023-11-04T00:00:00"/>
    <n v="63"/>
    <n v="61.34"/>
    <n v="61.34"/>
    <n v="33.03"/>
    <x v="146"/>
    <s v="29/10/2023"/>
    <x v="10"/>
    <n v="11"/>
    <n v="4"/>
    <s v="11-04"/>
    <n v="0"/>
    <n v="1"/>
    <x v="2"/>
    <x v="44"/>
  </r>
  <r>
    <d v="2023-11-05T00:00:00"/>
    <n v="92"/>
    <n v="63.41"/>
    <n v="63.72"/>
    <n v="51.16"/>
    <x v="634"/>
    <s v="05/11/2023"/>
    <x v="10"/>
    <n v="11"/>
    <n v="5"/>
    <s v="11-05"/>
    <n v="0"/>
    <n v="1"/>
    <x v="2"/>
    <x v="44"/>
  </r>
  <r>
    <d v="2023-11-06T00:00:00"/>
    <n v="95"/>
    <n v="62.8"/>
    <n v="62.8"/>
    <n v="34.44"/>
    <x v="177"/>
    <s v="05/11/2023"/>
    <x v="10"/>
    <n v="11"/>
    <n v="6"/>
    <s v="11-06"/>
    <n v="0"/>
    <n v="1"/>
    <x v="2"/>
    <x v="45"/>
  </r>
  <r>
    <d v="2023-11-07T00:00:00"/>
    <n v="57"/>
    <n v="60.18"/>
    <n v="60.2"/>
    <n v="28.14"/>
    <x v="521"/>
    <s v="05/11/2023"/>
    <x v="10"/>
    <n v="11"/>
    <n v="7"/>
    <s v="11-07"/>
    <n v="1"/>
    <n v="1"/>
    <x v="2"/>
    <x v="45"/>
  </r>
  <r>
    <d v="2023-11-08T00:00:00"/>
    <n v="63"/>
    <n v="60.95"/>
    <n v="60.98"/>
    <n v="34.06"/>
    <x v="14"/>
    <s v="05/11/2023"/>
    <x v="10"/>
    <n v="11"/>
    <n v="8"/>
    <s v="11-08"/>
    <n v="0"/>
    <n v="1"/>
    <x v="2"/>
    <x v="45"/>
  </r>
  <r>
    <d v="2023-11-09T00:00:00"/>
    <n v="59"/>
    <n v="63.33"/>
    <n v="63.33"/>
    <n v="0"/>
    <x v="486"/>
    <s v="05/11/2023"/>
    <x v="10"/>
    <n v="11"/>
    <n v="9"/>
    <s v="11-09"/>
    <n v="1"/>
    <n v="1"/>
    <x v="2"/>
    <x v="45"/>
  </r>
  <r>
    <d v="2023-11-10T00:00:00"/>
    <n v="104"/>
    <n v="67.42"/>
    <n v="67.42"/>
    <n v="0"/>
    <x v="1101"/>
    <s v="05/11/2023"/>
    <x v="10"/>
    <n v="11"/>
    <n v="10"/>
    <s v="11-10"/>
    <n v="0"/>
    <n v="1"/>
    <x v="2"/>
    <x v="45"/>
  </r>
  <r>
    <d v="2023-11-11T00:00:00"/>
    <n v="62"/>
    <n v="64.17"/>
    <n v="64.180000000000007"/>
    <n v="38.119999999999997"/>
    <x v="1073"/>
    <s v="05/11/2023"/>
    <x v="10"/>
    <n v="11"/>
    <n v="11"/>
    <s v="11-11"/>
    <n v="1"/>
    <n v="1"/>
    <x v="2"/>
    <x v="45"/>
  </r>
  <r>
    <d v="2023-11-12T00:00:00"/>
    <n v="69"/>
    <n v="61.95"/>
    <n v="62"/>
    <n v="42.33"/>
    <x v="36"/>
    <s v="12/11/2023"/>
    <x v="10"/>
    <n v="11"/>
    <n v="12"/>
    <s v="11-12"/>
    <n v="0"/>
    <n v="1"/>
    <x v="2"/>
    <x v="45"/>
  </r>
  <r>
    <d v="2023-11-13T00:00:00"/>
    <n v="96"/>
    <n v="62.67"/>
    <n v="62.73"/>
    <n v="44.15"/>
    <x v="373"/>
    <s v="12/11/2023"/>
    <x v="10"/>
    <n v="11"/>
    <n v="13"/>
    <s v="11-13"/>
    <n v="0"/>
    <n v="1"/>
    <x v="2"/>
    <x v="46"/>
  </r>
  <r>
    <d v="2023-11-14T00:00:00"/>
    <n v="52"/>
    <n v="59.77"/>
    <n v="59.77"/>
    <n v="30.7"/>
    <x v="747"/>
    <s v="12/11/2023"/>
    <x v="10"/>
    <n v="11"/>
    <n v="14"/>
    <s v="11-14"/>
    <n v="1"/>
    <n v="1"/>
    <x v="2"/>
    <x v="46"/>
  </r>
  <r>
    <d v="2023-11-15T00:00:00"/>
    <n v="79"/>
    <n v="64.8"/>
    <n v="64.83"/>
    <n v="40.630000000000003"/>
    <x v="1102"/>
    <s v="12/11/2023"/>
    <x v="10"/>
    <n v="11"/>
    <n v="15"/>
    <s v="11-15"/>
    <n v="0"/>
    <n v="1"/>
    <x v="2"/>
    <x v="46"/>
  </r>
  <r>
    <d v="2023-11-16T00:00:00"/>
    <n v="50"/>
    <n v="58.78"/>
    <n v="58.79"/>
    <n v="32.4"/>
    <x v="433"/>
    <s v="12/11/2023"/>
    <x v="10"/>
    <n v="11"/>
    <n v="16"/>
    <s v="11-16"/>
    <n v="1"/>
    <n v="1"/>
    <x v="2"/>
    <x v="46"/>
  </r>
  <r>
    <d v="2023-11-17T00:00:00"/>
    <n v="81"/>
    <n v="62.83"/>
    <n v="63.09"/>
    <n v="50.87"/>
    <x v="562"/>
    <s v="12/11/2023"/>
    <x v="10"/>
    <n v="11"/>
    <n v="17"/>
    <s v="11-17"/>
    <n v="0"/>
    <n v="1"/>
    <x v="2"/>
    <x v="46"/>
  </r>
  <r>
    <d v="2023-11-18T00:00:00"/>
    <n v="56"/>
    <n v="60.34"/>
    <n v="60.52"/>
    <n v="45.74"/>
    <x v="106"/>
    <s v="12/11/2023"/>
    <x v="10"/>
    <n v="11"/>
    <n v="18"/>
    <s v="11-18"/>
    <n v="1"/>
    <n v="1"/>
    <x v="2"/>
    <x v="46"/>
  </r>
  <r>
    <d v="2023-11-19T00:00:00"/>
    <n v="59"/>
    <n v="60"/>
    <n v="60.06"/>
    <n v="41.49"/>
    <x v="517"/>
    <s v="19/11/2023"/>
    <x v="10"/>
    <n v="11"/>
    <n v="19"/>
    <s v="11-19"/>
    <n v="1"/>
    <n v="1"/>
    <x v="2"/>
    <x v="46"/>
  </r>
  <r>
    <d v="2023-11-20T00:00:00"/>
    <n v="81"/>
    <n v="61.67"/>
    <n v="61.81"/>
    <n v="45.09"/>
    <x v="86"/>
    <s v="19/11/2023"/>
    <x v="10"/>
    <n v="11"/>
    <n v="20"/>
    <s v="11-20"/>
    <n v="0"/>
    <n v="1"/>
    <x v="2"/>
    <x v="47"/>
  </r>
  <r>
    <d v="2023-11-21T00:00:00"/>
    <n v="51"/>
    <n v="60.56"/>
    <n v="60.57"/>
    <n v="29.64"/>
    <x v="24"/>
    <s v="19/11/2023"/>
    <x v="10"/>
    <n v="11"/>
    <n v="21"/>
    <s v="11-21"/>
    <n v="1"/>
    <n v="1"/>
    <x v="2"/>
    <x v="47"/>
  </r>
  <r>
    <d v="2023-11-22T00:00:00"/>
    <n v="63"/>
    <n v="60.99"/>
    <n v="61.11"/>
    <n v="45.53"/>
    <x v="171"/>
    <s v="19/11/2023"/>
    <x v="10"/>
    <n v="11"/>
    <n v="22"/>
    <s v="11-22"/>
    <n v="0"/>
    <n v="1"/>
    <x v="2"/>
    <x v="47"/>
  </r>
  <r>
    <d v="2023-11-23T00:00:00"/>
    <n v="69"/>
    <n v="62"/>
    <n v="62.9"/>
    <n v="55.64"/>
    <x v="626"/>
    <s v="19/11/2023"/>
    <x v="10"/>
    <n v="11"/>
    <n v="23"/>
    <s v="11-23"/>
    <n v="0"/>
    <n v="1"/>
    <x v="2"/>
    <x v="47"/>
  </r>
  <r>
    <d v="2023-11-24T00:00:00"/>
    <n v="65"/>
    <n v="61.74"/>
    <n v="62.07"/>
    <n v="50.62"/>
    <x v="120"/>
    <s v="19/11/2023"/>
    <x v="10"/>
    <n v="11"/>
    <n v="24"/>
    <s v="11-24"/>
    <n v="0"/>
    <n v="1"/>
    <x v="2"/>
    <x v="47"/>
  </r>
  <r>
    <d v="2023-11-25T00:00:00"/>
    <n v="71"/>
    <n v="61.68"/>
    <n v="61.78"/>
    <n v="45.41"/>
    <x v="389"/>
    <s v="19/11/2023"/>
    <x v="10"/>
    <n v="11"/>
    <n v="25"/>
    <s v="11-25"/>
    <n v="0"/>
    <n v="1"/>
    <x v="2"/>
    <x v="47"/>
  </r>
  <r>
    <d v="2023-11-26T00:00:00"/>
    <n v="71"/>
    <n v="61.22"/>
    <n v="61.31"/>
    <n v="44.31"/>
    <x v="300"/>
    <s v="26/11/2023"/>
    <x v="10"/>
    <n v="11"/>
    <n v="26"/>
    <s v="11-26"/>
    <n v="0"/>
    <n v="1"/>
    <x v="2"/>
    <x v="47"/>
  </r>
  <r>
    <d v="2023-11-27T00:00:00"/>
    <n v="81"/>
    <n v="61.98"/>
    <n v="62.27"/>
    <n v="49.09"/>
    <x v="270"/>
    <s v="26/11/2023"/>
    <x v="10"/>
    <n v="11"/>
    <n v="27"/>
    <s v="11-27"/>
    <n v="0"/>
    <n v="1"/>
    <x v="2"/>
    <x v="48"/>
  </r>
  <r>
    <d v="2023-11-28T00:00:00"/>
    <n v="71"/>
    <n v="65.53"/>
    <n v="65.86"/>
    <n v="54.48"/>
    <x v="1043"/>
    <s v="26/11/2023"/>
    <x v="10"/>
    <n v="11"/>
    <n v="28"/>
    <s v="11-28"/>
    <n v="0"/>
    <n v="1"/>
    <x v="2"/>
    <x v="48"/>
  </r>
  <r>
    <d v="2023-11-29T00:00:00"/>
    <n v="58"/>
    <n v="60.57"/>
    <n v="60.75"/>
    <n v="46.92"/>
    <x v="469"/>
    <s v="26/11/2023"/>
    <x v="10"/>
    <n v="11"/>
    <n v="29"/>
    <s v="11-29"/>
    <n v="1"/>
    <n v="1"/>
    <x v="2"/>
    <x v="48"/>
  </r>
  <r>
    <d v="2023-11-30T00:00:00"/>
    <n v="59"/>
    <n v="61.48"/>
    <n v="61.49"/>
    <n v="34.75"/>
    <x v="308"/>
    <s v="26/11/2023"/>
    <x v="10"/>
    <n v="11"/>
    <n v="30"/>
    <s v="11-30"/>
    <n v="1"/>
    <n v="1"/>
    <x v="2"/>
    <x v="48"/>
  </r>
  <r>
    <d v="2023-12-01T00:00:00"/>
    <n v="78"/>
    <n v="61.7"/>
    <n v="61.72"/>
    <n v="38.130000000000003"/>
    <x v="252"/>
    <s v="26/11/2023"/>
    <x v="10"/>
    <n v="12"/>
    <n v="1"/>
    <s v="12-01"/>
    <n v="0"/>
    <n v="1"/>
    <x v="2"/>
    <x v="48"/>
  </r>
  <r>
    <d v="2023-12-02T00:00:00"/>
    <n v="63"/>
    <n v="61.62"/>
    <n v="61.76"/>
    <n v="46.71"/>
    <x v="29"/>
    <s v="26/11/2023"/>
    <x v="10"/>
    <n v="12"/>
    <n v="2"/>
    <s v="12-02"/>
    <n v="0"/>
    <n v="1"/>
    <x v="2"/>
    <x v="48"/>
  </r>
  <r>
    <d v="2023-12-03T00:00:00"/>
    <n v="67"/>
    <n v="61.17"/>
    <n v="61.17"/>
    <n v="0"/>
    <x v="153"/>
    <s v="03/12/2023"/>
    <x v="10"/>
    <n v="12"/>
    <n v="3"/>
    <s v="12-03"/>
    <n v="0"/>
    <n v="1"/>
    <x v="2"/>
    <x v="48"/>
  </r>
  <r>
    <d v="2023-12-04T00:00:00"/>
    <n v="89"/>
    <n v="62.61"/>
    <n v="62.61"/>
    <n v="0"/>
    <x v="85"/>
    <s v="03/12/2023"/>
    <x v="10"/>
    <n v="12"/>
    <n v="4"/>
    <s v="12-04"/>
    <n v="0"/>
    <n v="1"/>
    <x v="2"/>
    <x v="49"/>
  </r>
  <r>
    <d v="2023-12-05T00:00:00"/>
    <n v="65"/>
    <n v="63.14"/>
    <n v="63.21"/>
    <n v="39"/>
    <x v="586"/>
    <s v="03/12/2023"/>
    <x v="10"/>
    <n v="12"/>
    <n v="5"/>
    <s v="12-05"/>
    <n v="0"/>
    <n v="1"/>
    <x v="2"/>
    <x v="49"/>
  </r>
  <r>
    <d v="2023-12-06T00:00:00"/>
    <n v="63"/>
    <n v="61.13"/>
    <n v="61.14"/>
    <n v="36.53"/>
    <x v="170"/>
    <s v="03/12/2023"/>
    <x v="10"/>
    <n v="12"/>
    <n v="6"/>
    <s v="12-06"/>
    <n v="0"/>
    <n v="1"/>
    <x v="2"/>
    <x v="49"/>
  </r>
  <r>
    <d v="2023-12-07T00:00:00"/>
    <n v="61"/>
    <n v="60.92"/>
    <n v="60.98"/>
    <n v="42.38"/>
    <x v="14"/>
    <s v="03/12/2023"/>
    <x v="10"/>
    <n v="12"/>
    <n v="7"/>
    <s v="12-07"/>
    <n v="0"/>
    <n v="1"/>
    <x v="2"/>
    <x v="49"/>
  </r>
  <r>
    <d v="2023-12-08T00:00:00"/>
    <n v="70"/>
    <n v="63.12"/>
    <n v="63.14"/>
    <n v="34.619999999999997"/>
    <x v="387"/>
    <s v="03/12/2023"/>
    <x v="10"/>
    <n v="12"/>
    <n v="8"/>
    <s v="12-08"/>
    <n v="0"/>
    <n v="1"/>
    <x v="2"/>
    <x v="49"/>
  </r>
  <r>
    <d v="2023-12-09T00:00:00"/>
    <m/>
    <m/>
    <m/>
    <m/>
    <x v="89"/>
    <s v="03/12/2023"/>
    <x v="10"/>
    <n v="12"/>
    <n v="9"/>
    <s v="12-09"/>
    <s v="Null"/>
    <s v="Null"/>
    <x v="2"/>
    <x v="49"/>
  </r>
  <r>
    <d v="2023-12-10T00:00:00"/>
    <m/>
    <m/>
    <m/>
    <m/>
    <x v="89"/>
    <s v="10/12/2023"/>
    <x v="10"/>
    <n v="12"/>
    <n v="10"/>
    <s v="12-10"/>
    <s v="Null"/>
    <s v="Null"/>
    <x v="2"/>
    <x v="49"/>
  </r>
  <r>
    <d v="2023-12-11T00:00:00"/>
    <n v="69"/>
    <n v="63.8"/>
    <n v="63.8"/>
    <n v="31.74"/>
    <x v="629"/>
    <s v="10/12/2023"/>
    <x v="10"/>
    <n v="12"/>
    <n v="11"/>
    <s v="12-11"/>
    <n v="0"/>
    <n v="1"/>
    <x v="2"/>
    <x v="50"/>
  </r>
  <r>
    <d v="2023-12-12T00:00:00"/>
    <n v="44"/>
    <n v="60.29"/>
    <n v="60.3"/>
    <n v="33.97"/>
    <x v="224"/>
    <s v="10/12/2023"/>
    <x v="10"/>
    <n v="12"/>
    <n v="12"/>
    <s v="12-12"/>
    <n v="1"/>
    <n v="1"/>
    <x v="2"/>
    <x v="50"/>
  </r>
  <r>
    <d v="2023-12-13T00:00:00"/>
    <n v="59"/>
    <n v="60.38"/>
    <n v="60.39"/>
    <n v="33.24"/>
    <x v="212"/>
    <s v="10/12/2023"/>
    <x v="10"/>
    <n v="12"/>
    <n v="13"/>
    <s v="12-13"/>
    <n v="1"/>
    <n v="1"/>
    <x v="2"/>
    <x v="50"/>
  </r>
  <r>
    <d v="2023-12-14T00:00:00"/>
    <n v="54"/>
    <n v="61.13"/>
    <n v="61.2"/>
    <n v="35.65"/>
    <x v="400"/>
    <s v="10/12/2023"/>
    <x v="10"/>
    <n v="12"/>
    <n v="14"/>
    <s v="12-14"/>
    <n v="1"/>
    <n v="1"/>
    <x v="2"/>
    <x v="50"/>
  </r>
  <r>
    <d v="2023-12-15T00:00:00"/>
    <n v="87"/>
    <n v="63.92"/>
    <n v="63.94"/>
    <n v="39.200000000000003"/>
    <x v="492"/>
    <s v="10/12/2023"/>
    <x v="10"/>
    <n v="12"/>
    <n v="15"/>
    <s v="12-15"/>
    <n v="0"/>
    <n v="1"/>
    <x v="2"/>
    <x v="50"/>
  </r>
  <r>
    <d v="2023-12-16T00:00:00"/>
    <n v="63"/>
    <n v="61.51"/>
    <n v="61.57"/>
    <n v="42.99"/>
    <x v="397"/>
    <s v="10/12/2023"/>
    <x v="10"/>
    <n v="12"/>
    <n v="16"/>
    <s v="12-16"/>
    <n v="0"/>
    <n v="1"/>
    <x v="2"/>
    <x v="50"/>
  </r>
  <r>
    <d v="2023-12-17T00:00:00"/>
    <n v="67"/>
    <n v="61.91"/>
    <n v="61.94"/>
    <n v="38.979999999999997"/>
    <x v="173"/>
    <s v="17/12/2023"/>
    <x v="10"/>
    <n v="12"/>
    <n v="17"/>
    <s v="12-17"/>
    <n v="0"/>
    <n v="1"/>
    <x v="2"/>
    <x v="50"/>
  </r>
  <r>
    <d v="2023-12-18T00:00:00"/>
    <n v="99"/>
    <n v="63.6"/>
    <n v="63.62"/>
    <n v="41.09"/>
    <x v="359"/>
    <s v="17/12/2023"/>
    <x v="10"/>
    <n v="12"/>
    <n v="18"/>
    <s v="12-18"/>
    <n v="0"/>
    <n v="1"/>
    <x v="2"/>
    <x v="51"/>
  </r>
  <r>
    <d v="2023-12-19T00:00:00"/>
    <n v="68"/>
    <n v="61.25"/>
    <n v="61.26"/>
    <n v="37.03"/>
    <x v="194"/>
    <s v="17/12/2023"/>
    <x v="10"/>
    <n v="12"/>
    <n v="19"/>
    <s v="12-19"/>
    <n v="0"/>
    <n v="1"/>
    <x v="2"/>
    <x v="51"/>
  </r>
  <r>
    <d v="2023-12-20T00:00:00"/>
    <n v="85"/>
    <n v="62.98"/>
    <n v="62.99"/>
    <n v="35.76"/>
    <x v="5"/>
    <s v="17/12/2023"/>
    <x v="10"/>
    <n v="12"/>
    <n v="20"/>
    <s v="12-20"/>
    <n v="0"/>
    <n v="1"/>
    <x v="2"/>
    <x v="51"/>
  </r>
  <r>
    <d v="2023-12-21T00:00:00"/>
    <n v="72"/>
    <n v="61.97"/>
    <n v="61.99"/>
    <n v="36.44"/>
    <x v="159"/>
    <s v="17/12/2023"/>
    <x v="10"/>
    <n v="12"/>
    <n v="21"/>
    <s v="12-21"/>
    <n v="0"/>
    <n v="1"/>
    <x v="2"/>
    <x v="51"/>
  </r>
  <r>
    <d v="2023-12-22T00:00:00"/>
    <n v="98"/>
    <n v="67.08"/>
    <n v="67.099999999999994"/>
    <n v="43.46"/>
    <x v="1103"/>
    <s v="17/12/2023"/>
    <x v="10"/>
    <n v="12"/>
    <n v="22"/>
    <s v="12-22"/>
    <n v="0"/>
    <n v="1"/>
    <x v="2"/>
    <x v="51"/>
  </r>
  <r>
    <d v="2023-12-23T00:00:00"/>
    <n v="72"/>
    <n v="64.66"/>
    <n v="64.7"/>
    <n v="41.27"/>
    <x v="589"/>
    <s v="17/12/2023"/>
    <x v="10"/>
    <n v="12"/>
    <n v="23"/>
    <s v="12-23"/>
    <n v="0"/>
    <n v="1"/>
    <x v="2"/>
    <x v="51"/>
  </r>
  <r>
    <d v="2023-12-24T00:00:00"/>
    <n v="56"/>
    <n v="61.94"/>
    <n v="62.01"/>
    <n v="44.14"/>
    <x v="520"/>
    <s v="24/12/2023"/>
    <x v="10"/>
    <n v="12"/>
    <n v="24"/>
    <s v="12-24"/>
    <n v="1"/>
    <n v="1"/>
    <x v="2"/>
    <x v="51"/>
  </r>
  <r>
    <d v="2023-12-25T00:00:00"/>
    <n v="6"/>
    <n v="48.07"/>
    <n v="48.29"/>
    <n v="35.14"/>
    <x v="1104"/>
    <s v="24/12/2023"/>
    <x v="10"/>
    <n v="12"/>
    <n v="25"/>
    <s v="12-25"/>
    <n v="1"/>
    <n v="1"/>
    <x v="2"/>
    <x v="52"/>
  </r>
  <r>
    <d v="2023-12-26T00:00:00"/>
    <n v="38"/>
    <n v="59.1"/>
    <n v="59.49"/>
    <n v="48.91"/>
    <x v="43"/>
    <s v="24/12/2023"/>
    <x v="10"/>
    <n v="12"/>
    <n v="26"/>
    <s v="12-26"/>
    <n v="1"/>
    <n v="1"/>
    <x v="2"/>
    <x v="52"/>
  </r>
  <r>
    <d v="2023-12-27T00:00:00"/>
    <n v="71"/>
    <n v="61.22"/>
    <n v="61.23"/>
    <n v="32.94"/>
    <x v="13"/>
    <s v="24/12/2023"/>
    <x v="10"/>
    <n v="12"/>
    <n v="27"/>
    <s v="12-27"/>
    <n v="0"/>
    <n v="1"/>
    <x v="2"/>
    <x v="52"/>
  </r>
  <r>
    <d v="2023-12-28T00:00:00"/>
    <n v="74"/>
    <n v="62.12"/>
    <n v="62.37"/>
    <n v="49.81"/>
    <x v="495"/>
    <s v="24/12/2023"/>
    <x v="10"/>
    <n v="12"/>
    <n v="28"/>
    <s v="12-28"/>
    <n v="0"/>
    <n v="1"/>
    <x v="2"/>
    <x v="52"/>
  </r>
  <r>
    <d v="2023-12-29T00:00:00"/>
    <n v="81"/>
    <n v="62.52"/>
    <n v="62.52"/>
    <n v="0"/>
    <x v="312"/>
    <s v="24/12/2023"/>
    <x v="10"/>
    <n v="12"/>
    <n v="29"/>
    <s v="12-29"/>
    <n v="0"/>
    <n v="1"/>
    <x v="2"/>
    <x v="52"/>
  </r>
  <r>
    <d v="2023-12-30T00:00:00"/>
    <n v="60"/>
    <n v="60.68"/>
    <n v="60.68"/>
    <n v="0"/>
    <x v="98"/>
    <s v="24/12/2023"/>
    <x v="10"/>
    <n v="12"/>
    <n v="30"/>
    <s v="12-30"/>
    <n v="1"/>
    <n v="1"/>
    <x v="2"/>
    <x v="52"/>
  </r>
  <r>
    <d v="2024-01-01T00:00:00"/>
    <n v="88"/>
    <n v="63.39"/>
    <n v="64.97"/>
    <n v="50.93"/>
    <x v="662"/>
    <s v="01/01/2024"/>
    <x v="11"/>
    <n v="1"/>
    <n v="1"/>
    <s v="01-01"/>
    <n v="0"/>
    <n v="1"/>
    <x v="0"/>
    <x v="0"/>
  </r>
  <r>
    <d v="2024-01-02T00:00:00"/>
    <n v="76"/>
    <n v="63.5"/>
    <n v="63.5"/>
    <n v="0"/>
    <x v="613"/>
    <s v="01/01/2024"/>
    <x v="11"/>
    <n v="1"/>
    <n v="2"/>
    <s v="01-02"/>
    <n v="0"/>
    <n v="1"/>
    <x v="0"/>
    <x v="0"/>
  </r>
  <r>
    <d v="2024-01-03T00:00:00"/>
    <n v="71"/>
    <n v="62.07"/>
    <n v="62.07"/>
    <n v="0"/>
    <x v="120"/>
    <s v="01/01/2024"/>
    <x v="11"/>
    <n v="1"/>
    <n v="3"/>
    <s v="01-03"/>
    <n v="0"/>
    <n v="1"/>
    <x v="0"/>
    <x v="0"/>
  </r>
  <r>
    <d v="2024-01-04T00:00:00"/>
    <n v="85"/>
    <n v="62.56"/>
    <n v="63.18"/>
    <n v="54.44"/>
    <x v="380"/>
    <s v="01/01/2024"/>
    <x v="11"/>
    <n v="1"/>
    <n v="4"/>
    <s v="01-04"/>
    <n v="0"/>
    <n v="1"/>
    <x v="0"/>
    <x v="0"/>
  </r>
  <r>
    <d v="2024-01-05T00:00:00"/>
    <n v="79"/>
    <n v="60.44"/>
    <n v="60.49"/>
    <n v="40.950000000000003"/>
    <x v="277"/>
    <s v="01/01/2024"/>
    <x v="11"/>
    <n v="1"/>
    <n v="5"/>
    <s v="01-05"/>
    <n v="0"/>
    <n v="1"/>
    <x v="0"/>
    <x v="0"/>
  </r>
  <r>
    <d v="2024-01-06T00:00:00"/>
    <n v="81"/>
    <n v="66.11"/>
    <n v="66.11"/>
    <n v="31.74"/>
    <x v="1105"/>
    <s v="01/01/2024"/>
    <x v="11"/>
    <n v="1"/>
    <n v="6"/>
    <s v="01-06"/>
    <n v="0"/>
    <n v="1"/>
    <x v="0"/>
    <x v="0"/>
  </r>
  <r>
    <d v="2024-01-07T00:00:00"/>
    <n v="78"/>
    <n v="66.11"/>
    <n v="66.11"/>
    <n v="0"/>
    <x v="1105"/>
    <s v="01/01/2024"/>
    <x v="11"/>
    <n v="1"/>
    <n v="7"/>
    <s v="01-07"/>
    <n v="0"/>
    <n v="1"/>
    <x v="0"/>
    <x v="0"/>
  </r>
  <r>
    <d v="2024-01-08T00:00:00"/>
    <n v="85"/>
    <n v="65.05"/>
    <n v="65.05"/>
    <n v="0"/>
    <x v="535"/>
    <s v="08/01/2024"/>
    <x v="11"/>
    <n v="1"/>
    <n v="8"/>
    <s v="01-08"/>
    <n v="0"/>
    <n v="1"/>
    <x v="0"/>
    <x v="1"/>
  </r>
  <r>
    <d v="2024-01-09T00:00:00"/>
    <n v="36"/>
    <n v="57.1"/>
    <n v="57.1"/>
    <n v="0"/>
    <x v="1017"/>
    <s v="08/01/2024"/>
    <x v="11"/>
    <n v="1"/>
    <n v="9"/>
    <s v="01-09"/>
    <n v="1"/>
    <n v="1"/>
    <x v="0"/>
    <x v="1"/>
  </r>
  <r>
    <d v="2024-01-10T00:00:00"/>
    <n v="50"/>
    <n v="59.26"/>
    <n v="59.98"/>
    <n v="51.81"/>
    <x v="638"/>
    <s v="08/01/2024"/>
    <x v="11"/>
    <n v="1"/>
    <n v="10"/>
    <s v="01-10"/>
    <n v="1"/>
    <n v="1"/>
    <x v="0"/>
    <x v="1"/>
  </r>
  <r>
    <d v="2024-01-11T00:00:00"/>
    <n v="50"/>
    <n v="59.2"/>
    <n v="60.15"/>
    <n v="53.07"/>
    <x v="445"/>
    <s v="08/01/2024"/>
    <x v="11"/>
    <n v="1"/>
    <n v="11"/>
    <s v="01-11"/>
    <n v="1"/>
    <n v="1"/>
    <x v="0"/>
    <x v="1"/>
  </r>
  <r>
    <d v="2024-01-12T00:00:00"/>
    <n v="67"/>
    <n v="59.92"/>
    <n v="59.92"/>
    <n v="28.34"/>
    <x v="274"/>
    <s v="08/01/2024"/>
    <x v="11"/>
    <n v="1"/>
    <n v="12"/>
    <s v="01-12"/>
    <n v="0"/>
    <n v="1"/>
    <x v="0"/>
    <x v="1"/>
  </r>
  <r>
    <d v="2024-01-13T00:00:00"/>
    <n v="53"/>
    <n v="60.37"/>
    <n v="60.37"/>
    <n v="0"/>
    <x v="75"/>
    <s v="08/01/2024"/>
    <x v="11"/>
    <n v="1"/>
    <n v="13"/>
    <s v="01-13"/>
    <n v="1"/>
    <n v="1"/>
    <x v="0"/>
    <x v="1"/>
  </r>
  <r>
    <d v="2024-01-14T00:00:00"/>
    <n v="60"/>
    <n v="59.62"/>
    <n v="59.65"/>
    <n v="38.880000000000003"/>
    <x v="440"/>
    <s v="08/01/2024"/>
    <x v="11"/>
    <n v="1"/>
    <n v="14"/>
    <s v="01-14"/>
    <n v="0"/>
    <n v="1"/>
    <x v="0"/>
    <x v="1"/>
  </r>
  <r>
    <d v="2024-01-15T00:00:00"/>
    <n v="76"/>
    <n v="62.23"/>
    <n v="62.3"/>
    <n v="43.96"/>
    <x v="311"/>
    <s v="15/01/2024"/>
    <x v="11"/>
    <n v="1"/>
    <n v="15"/>
    <s v="01-15"/>
    <n v="0"/>
    <n v="1"/>
    <x v="0"/>
    <x v="2"/>
  </r>
  <r>
    <d v="2024-01-16T00:00:00"/>
    <n v="49"/>
    <n v="60.25"/>
    <n v="60.49"/>
    <n v="47.77"/>
    <x v="277"/>
    <s v="15/01/2024"/>
    <x v="11"/>
    <n v="1"/>
    <n v="16"/>
    <s v="01-16"/>
    <n v="1"/>
    <n v="1"/>
    <x v="0"/>
    <x v="2"/>
  </r>
  <r>
    <d v="2024-01-17T00:00:00"/>
    <n v="45"/>
    <n v="60.25"/>
    <n v="60.62"/>
    <n v="49.68"/>
    <x v="522"/>
    <s v="15/01/2024"/>
    <x v="11"/>
    <n v="1"/>
    <n v="17"/>
    <s v="01-17"/>
    <n v="1"/>
    <n v="1"/>
    <x v="0"/>
    <x v="2"/>
  </r>
  <r>
    <d v="2024-01-18T00:00:00"/>
    <n v="53"/>
    <n v="62.11"/>
    <n v="62.49"/>
    <n v="51.76"/>
    <x v="298"/>
    <s v="15/01/2024"/>
    <x v="11"/>
    <n v="1"/>
    <n v="18"/>
    <s v="01-18"/>
    <n v="1"/>
    <n v="1"/>
    <x v="0"/>
    <x v="2"/>
  </r>
  <r>
    <d v="2024-01-19T00:00:00"/>
    <n v="79"/>
    <n v="62.67"/>
    <n v="62.7"/>
    <n v="39.64"/>
    <x v="15"/>
    <s v="15/01/2024"/>
    <x v="11"/>
    <n v="1"/>
    <n v="19"/>
    <s v="01-19"/>
    <n v="0"/>
    <n v="1"/>
    <x v="0"/>
    <x v="2"/>
  </r>
  <r>
    <d v="2024-01-20T00:00:00"/>
    <n v="49"/>
    <n v="60.03"/>
    <n v="60.13"/>
    <n v="43.38"/>
    <x v="192"/>
    <s v="15/01/2024"/>
    <x v="11"/>
    <n v="1"/>
    <n v="20"/>
    <s v="01-20"/>
    <n v="1"/>
    <n v="1"/>
    <x v="0"/>
    <x v="2"/>
  </r>
  <r>
    <d v="2024-01-21T00:00:00"/>
    <n v="62"/>
    <n v="60.61"/>
    <n v="61.05"/>
    <n v="50.83"/>
    <x v="115"/>
    <s v="15/01/2024"/>
    <x v="11"/>
    <n v="1"/>
    <n v="21"/>
    <s v="01-21"/>
    <n v="0"/>
    <n v="1"/>
    <x v="0"/>
    <x v="2"/>
  </r>
  <r>
    <d v="2024-01-22T00:00:00"/>
    <n v="71"/>
    <n v="60.88"/>
    <n v="60.93"/>
    <n v="41.95"/>
    <x v="32"/>
    <s v="22/01/2024"/>
    <x v="11"/>
    <n v="1"/>
    <n v="22"/>
    <s v="01-22"/>
    <n v="0"/>
    <n v="1"/>
    <x v="0"/>
    <x v="3"/>
  </r>
  <r>
    <d v="2024-01-23T00:00:00"/>
    <n v="35"/>
    <n v="58.32"/>
    <n v="58.39"/>
    <n v="40.46"/>
    <x v="447"/>
    <s v="22/01/2024"/>
    <x v="11"/>
    <n v="1"/>
    <n v="23"/>
    <s v="01-23"/>
    <n v="1"/>
    <n v="1"/>
    <x v="0"/>
    <x v="3"/>
  </r>
  <r>
    <d v="2024-01-24T00:00:00"/>
    <n v="28"/>
    <n v="58.17"/>
    <n v="58.35"/>
    <n v="38.32"/>
    <x v="982"/>
    <s v="22/01/2024"/>
    <x v="11"/>
    <n v="1"/>
    <n v="24"/>
    <s v="01-24"/>
    <n v="1"/>
    <n v="1"/>
    <x v="0"/>
    <x v="3"/>
  </r>
  <r>
    <d v="2024-01-25T00:00:00"/>
    <n v="44"/>
    <n v="59.6"/>
    <n v="59.62"/>
    <n v="36.06"/>
    <x v="52"/>
    <s v="22/01/2024"/>
    <x v="11"/>
    <n v="1"/>
    <n v="25"/>
    <s v="01-25"/>
    <n v="1"/>
    <n v="1"/>
    <x v="0"/>
    <x v="3"/>
  </r>
  <r>
    <d v="2024-01-26T00:00:00"/>
    <n v="70"/>
    <n v="62.95"/>
    <n v="63.25"/>
    <n v="51.46"/>
    <x v="615"/>
    <s v="22/01/2024"/>
    <x v="11"/>
    <n v="1"/>
    <n v="26"/>
    <s v="01-26"/>
    <n v="0"/>
    <n v="1"/>
    <x v="0"/>
    <x v="3"/>
  </r>
  <r>
    <d v="2024-01-27T00:00:00"/>
    <n v="59"/>
    <n v="60.3"/>
    <n v="60.5"/>
    <n v="47.07"/>
    <x v="27"/>
    <s v="22/01/2024"/>
    <x v="11"/>
    <n v="1"/>
    <n v="27"/>
    <s v="01-27"/>
    <n v="1"/>
    <n v="1"/>
    <x v="0"/>
    <x v="3"/>
  </r>
  <r>
    <d v="2024-01-28T00:00:00"/>
    <n v="52"/>
    <n v="58.87"/>
    <n v="58.87"/>
    <n v="0"/>
    <x v="191"/>
    <s v="22/01/2024"/>
    <x v="11"/>
    <n v="1"/>
    <n v="28"/>
    <s v="01-28"/>
    <n v="1"/>
    <n v="1"/>
    <x v="0"/>
    <x v="3"/>
  </r>
  <r>
    <d v="2024-01-29T00:00:00"/>
    <n v="93"/>
    <n v="63.39"/>
    <n v="63.39"/>
    <n v="29.24"/>
    <x v="513"/>
    <s v="29/01/2024"/>
    <x v="11"/>
    <n v="1"/>
    <n v="29"/>
    <s v="01-29"/>
    <n v="0"/>
    <n v="1"/>
    <x v="0"/>
    <x v="4"/>
  </r>
  <r>
    <d v="2024-01-30T00:00:00"/>
    <n v="69"/>
    <n v="61.59"/>
    <n v="62.16"/>
    <n v="43.26"/>
    <x v="321"/>
    <s v="29/01/2024"/>
    <x v="11"/>
    <n v="1"/>
    <n v="30"/>
    <s v="01-30"/>
    <n v="0"/>
    <n v="1"/>
    <x v="0"/>
    <x v="4"/>
  </r>
  <r>
    <d v="2024-01-31T00:00:00"/>
    <n v="41"/>
    <n v="58.76"/>
    <n v="59.46"/>
    <n v="44.23"/>
    <x v="28"/>
    <s v="29/01/2024"/>
    <x v="11"/>
    <n v="1"/>
    <n v="31"/>
    <s v="01-31"/>
    <n v="1"/>
    <n v="1"/>
    <x v="0"/>
    <x v="4"/>
  </r>
  <r>
    <d v="2024-02-01T00:00:00"/>
    <n v="44"/>
    <n v="58.3"/>
    <n v="58.4"/>
    <n v="36.6"/>
    <x v="1106"/>
    <s v="29/01/2024"/>
    <x v="11"/>
    <n v="2"/>
    <n v="1"/>
    <s v="02-01"/>
    <n v="1"/>
    <n v="1"/>
    <x v="0"/>
    <x v="4"/>
  </r>
  <r>
    <d v="2024-02-02T00:00:00"/>
    <n v="75"/>
    <n v="61.3"/>
    <n v="61.4"/>
    <n v="44.8"/>
    <x v="630"/>
    <s v="29/01/2024"/>
    <x v="11"/>
    <n v="2"/>
    <n v="2"/>
    <s v="02-02"/>
    <n v="0"/>
    <n v="1"/>
    <x v="0"/>
    <x v="4"/>
  </r>
  <r>
    <d v="2024-02-03T00:00:00"/>
    <n v="50"/>
    <n v="59.2"/>
    <n v="59.2"/>
    <n v="0"/>
    <x v="429"/>
    <s v="29/01/2024"/>
    <x v="11"/>
    <n v="2"/>
    <n v="3"/>
    <s v="02-03"/>
    <n v="1"/>
    <n v="1"/>
    <x v="0"/>
    <x v="4"/>
  </r>
  <r>
    <d v="2024-02-04T00:00:00"/>
    <n v="56"/>
    <n v="60.2"/>
    <n v="61.6"/>
    <n v="46.2"/>
    <x v="263"/>
    <s v="29/01/2024"/>
    <x v="11"/>
    <n v="2"/>
    <n v="4"/>
    <s v="02-04"/>
    <n v="1"/>
    <n v="1"/>
    <x v="0"/>
    <x v="4"/>
  </r>
  <r>
    <d v="2024-02-05T00:00:00"/>
    <n v="78"/>
    <n v="61.4"/>
    <n v="61.5"/>
    <n v="38.799999999999997"/>
    <x v="471"/>
    <s v="05/02/2024"/>
    <x v="11"/>
    <n v="2"/>
    <n v="5"/>
    <s v="02-05"/>
    <n v="0"/>
    <n v="1"/>
    <x v="0"/>
    <x v="5"/>
  </r>
  <r>
    <d v="2024-02-06T00:00:00"/>
    <n v="38"/>
    <n v="57.3"/>
    <n v="57.3"/>
    <n v="38.299999999999997"/>
    <x v="25"/>
    <s v="05/02/2024"/>
    <x v="11"/>
    <n v="2"/>
    <n v="6"/>
    <s v="02-06"/>
    <n v="1"/>
    <n v="1"/>
    <x v="0"/>
    <x v="5"/>
  </r>
  <r>
    <d v="2024-02-07T00:00:00"/>
    <n v="50"/>
    <n v="59.3"/>
    <n v="59.4"/>
    <n v="41"/>
    <x v="1044"/>
    <s v="05/02/2024"/>
    <x v="11"/>
    <n v="2"/>
    <n v="7"/>
    <s v="02-07"/>
    <n v="1"/>
    <n v="1"/>
    <x v="0"/>
    <x v="5"/>
  </r>
  <r>
    <d v="2024-02-08T00:00:00"/>
    <n v="29"/>
    <n v="56.8"/>
    <n v="56.8"/>
    <n v="0"/>
    <x v="1107"/>
    <s v="05/02/2024"/>
    <x v="11"/>
    <n v="2"/>
    <n v="8"/>
    <s v="02-08"/>
    <n v="1"/>
    <n v="1"/>
    <x v="0"/>
    <x v="5"/>
  </r>
  <r>
    <d v="2024-02-09T00:00:00"/>
    <m/>
    <m/>
    <m/>
    <m/>
    <x v="89"/>
    <s v="05/02/2024"/>
    <x v="11"/>
    <n v="2"/>
    <n v="9"/>
    <s v="02-09"/>
    <s v="Null"/>
    <s v="Null"/>
    <x v="0"/>
    <x v="5"/>
  </r>
  <r>
    <d v="2024-02-10T00:00:00"/>
    <m/>
    <m/>
    <m/>
    <m/>
    <x v="89"/>
    <s v="05/02/2024"/>
    <x v="11"/>
    <n v="2"/>
    <n v="10"/>
    <s v="02-10"/>
    <s v="Null"/>
    <s v="Null"/>
    <x v="0"/>
    <x v="5"/>
  </r>
  <r>
    <d v="2024-02-11T00:00:00"/>
    <m/>
    <m/>
    <m/>
    <m/>
    <x v="89"/>
    <s v="05/02/2024"/>
    <x v="11"/>
    <n v="2"/>
    <n v="11"/>
    <s v="02-11"/>
    <s v="Null"/>
    <s v="Null"/>
    <x v="0"/>
    <x v="5"/>
  </r>
  <r>
    <d v="2024-02-12T00:00:00"/>
    <n v="67"/>
    <n v="61"/>
    <n v="61"/>
    <n v="37.5"/>
    <x v="113"/>
    <s v="12/02/2024"/>
    <x v="11"/>
    <n v="2"/>
    <n v="12"/>
    <s v="02-12"/>
    <n v="0"/>
    <n v="1"/>
    <x v="0"/>
    <x v="6"/>
  </r>
  <r>
    <d v="2024-02-13T00:00:00"/>
    <n v="53"/>
    <n v="60.2"/>
    <n v="60.9"/>
    <n v="52"/>
    <x v="116"/>
    <s v="12/02/2024"/>
    <x v="11"/>
    <n v="2"/>
    <n v="13"/>
    <s v="02-13"/>
    <n v="1"/>
    <n v="1"/>
    <x v="0"/>
    <x v="6"/>
  </r>
  <r>
    <d v="2024-02-14T00:00:00"/>
    <n v="47"/>
    <n v="58.3"/>
    <n v="59.6"/>
    <n v="54"/>
    <x v="301"/>
    <s v="12/02/2024"/>
    <x v="11"/>
    <n v="2"/>
    <n v="14"/>
    <s v="02-14"/>
    <n v="1"/>
    <n v="1"/>
    <x v="0"/>
    <x v="6"/>
  </r>
  <r>
    <d v="2024-02-15T00:00:00"/>
    <n v="50"/>
    <n v="61.7"/>
    <n v="61.7"/>
    <n v="42.7"/>
    <x v="523"/>
    <s v="12/02/2024"/>
    <x v="11"/>
    <n v="2"/>
    <n v="15"/>
    <s v="02-15"/>
    <n v="1"/>
    <n v="1"/>
    <x v="0"/>
    <x v="6"/>
  </r>
  <r>
    <d v="2024-02-16T00:00:00"/>
    <n v="75"/>
    <n v="61.7"/>
    <n v="61.9"/>
    <n v="47.8"/>
    <x v="104"/>
    <s v="12/02/2024"/>
    <x v="11"/>
    <n v="2"/>
    <n v="16"/>
    <s v="02-16"/>
    <n v="0"/>
    <n v="1"/>
    <x v="0"/>
    <x v="6"/>
  </r>
  <r>
    <d v="2024-02-17T00:00:00"/>
    <n v="49"/>
    <n v="59.1"/>
    <n v="59.1"/>
    <n v="0"/>
    <x v="8"/>
    <s v="12/02/2024"/>
    <x v="11"/>
    <n v="2"/>
    <n v="17"/>
    <s v="02-17"/>
    <n v="1"/>
    <n v="1"/>
    <x v="0"/>
    <x v="6"/>
  </r>
  <r>
    <d v="2024-02-18T00:00:00"/>
    <n v="60"/>
    <n v="59.2"/>
    <n v="59.7"/>
    <n v="50.5"/>
    <x v="453"/>
    <s v="12/02/2024"/>
    <x v="11"/>
    <n v="2"/>
    <n v="18"/>
    <s v="02-18"/>
    <n v="0"/>
    <n v="1"/>
    <x v="0"/>
    <x v="6"/>
  </r>
  <r>
    <d v="2024-02-19T00:00:00"/>
    <n v="82"/>
    <n v="62.5"/>
    <n v="62.5"/>
    <n v="34"/>
    <x v="587"/>
    <s v="19/02/2024"/>
    <x v="11"/>
    <n v="2"/>
    <n v="19"/>
    <s v="02-19"/>
    <n v="0"/>
    <n v="1"/>
    <x v="0"/>
    <x v="7"/>
  </r>
  <r>
    <d v="2024-02-20T00:00:00"/>
    <n v="37"/>
    <n v="57.3"/>
    <n v="57.4"/>
    <n v="36.6"/>
    <x v="256"/>
    <s v="19/02/2024"/>
    <x v="11"/>
    <n v="2"/>
    <n v="20"/>
    <s v="02-20"/>
    <n v="1"/>
    <n v="1"/>
    <x v="0"/>
    <x v="7"/>
  </r>
  <r>
    <d v="2024-02-21T00:00:00"/>
    <n v="31"/>
    <n v="56.3"/>
    <n v="56.8"/>
    <n v="39.299999999999997"/>
    <x v="1107"/>
    <s v="19/02/2024"/>
    <x v="11"/>
    <n v="2"/>
    <n v="21"/>
    <s v="02-21"/>
    <n v="1"/>
    <n v="1"/>
    <x v="0"/>
    <x v="7"/>
  </r>
  <r>
    <d v="2024-02-22T00:00:00"/>
    <n v="39"/>
    <n v="57.5"/>
    <n v="57.6"/>
    <n v="39"/>
    <x v="1108"/>
    <s v="19/02/2024"/>
    <x v="11"/>
    <n v="2"/>
    <n v="22"/>
    <s v="02-22"/>
    <n v="1"/>
    <n v="1"/>
    <x v="0"/>
    <x v="7"/>
  </r>
  <r>
    <d v="2024-02-23T00:00:00"/>
    <n v="93"/>
    <n v="63.1"/>
    <n v="63.1"/>
    <n v="39.6"/>
    <x v="678"/>
    <s v="19/02/2024"/>
    <x v="11"/>
    <n v="2"/>
    <n v="23"/>
    <s v="02-23"/>
    <n v="0"/>
    <n v="1"/>
    <x v="0"/>
    <x v="7"/>
  </r>
  <r>
    <d v="2024-02-24T00:00:00"/>
    <n v="54"/>
    <n v="59.8"/>
    <n v="59.8"/>
    <n v="35.9"/>
    <x v="1109"/>
    <s v="19/02/2024"/>
    <x v="11"/>
    <n v="2"/>
    <n v="24"/>
    <s v="02-24"/>
    <n v="1"/>
    <n v="1"/>
    <x v="0"/>
    <x v="7"/>
  </r>
  <r>
    <d v="2024-02-25T00:00:00"/>
    <n v="55"/>
    <n v="59.9"/>
    <n v="59.9"/>
    <n v="0"/>
    <x v="402"/>
    <s v="19/02/2024"/>
    <x v="11"/>
    <n v="2"/>
    <n v="25"/>
    <s v="02-25"/>
    <n v="1"/>
    <n v="1"/>
    <x v="0"/>
    <x v="7"/>
  </r>
  <r>
    <d v="2024-02-26T00:00:00"/>
    <n v="81"/>
    <n v="60.9"/>
    <n v="60.9"/>
    <n v="37"/>
    <x v="116"/>
    <s v="26/02/2024"/>
    <x v="11"/>
    <n v="2"/>
    <n v="26"/>
    <s v="02-26"/>
    <n v="0"/>
    <n v="1"/>
    <x v="0"/>
    <x v="8"/>
  </r>
  <r>
    <d v="2024-02-27T00:00:00"/>
    <n v="61"/>
    <n v="63.6"/>
    <n v="63.6"/>
    <n v="35.200000000000003"/>
    <x v="590"/>
    <s v="26/02/2024"/>
    <x v="11"/>
    <n v="2"/>
    <n v="27"/>
    <s v="02-27"/>
    <n v="1"/>
    <n v="1"/>
    <x v="0"/>
    <x v="8"/>
  </r>
  <r>
    <d v="2024-02-28T00:00:00"/>
    <n v="52"/>
    <n v="59.3"/>
    <n v="59.3"/>
    <n v="33.200000000000003"/>
    <x v="463"/>
    <s v="26/02/2024"/>
    <x v="11"/>
    <n v="2"/>
    <n v="28"/>
    <s v="02-28"/>
    <n v="1"/>
    <n v="1"/>
    <x v="0"/>
    <x v="8"/>
  </r>
  <r>
    <d v="2024-02-29T00:00:00"/>
    <n v="43"/>
    <n v="59.9"/>
    <n v="59.9"/>
    <n v="0"/>
    <x v="402"/>
    <s v="26/02/2024"/>
    <x v="11"/>
    <n v="2"/>
    <n v="29"/>
    <s v="02-29"/>
    <n v="1"/>
    <n v="1"/>
    <x v="0"/>
    <x v="8"/>
  </r>
  <r>
    <d v="2024-03-01T00:00:00"/>
    <n v="86"/>
    <n v="62.16"/>
    <n v="62.16"/>
    <n v="0"/>
    <x v="321"/>
    <s v="26/02/2024"/>
    <x v="11"/>
    <n v="3"/>
    <n v="1"/>
    <s v="03-01"/>
    <n v="0"/>
    <n v="1"/>
    <x v="0"/>
    <x v="8"/>
  </r>
  <r>
    <d v="2024-03-02T00:00:00"/>
    <n v="50"/>
    <n v="59.79"/>
    <n v="59.79"/>
    <n v="0"/>
    <x v="272"/>
    <s v="26/02/2024"/>
    <x v="11"/>
    <n v="3"/>
    <n v="2"/>
    <s v="03-02"/>
    <n v="1"/>
    <n v="1"/>
    <x v="0"/>
    <x v="8"/>
  </r>
  <r>
    <d v="2024-03-03T00:00:00"/>
    <n v="69"/>
    <n v="59.32"/>
    <n v="59.32"/>
    <n v="0"/>
    <x v="1110"/>
    <s v="26/02/2024"/>
    <x v="11"/>
    <n v="3"/>
    <n v="3"/>
    <s v="03-03"/>
    <n v="0"/>
    <n v="1"/>
    <x v="0"/>
    <x v="8"/>
  </r>
  <r>
    <d v="2024-03-04T00:00:00"/>
    <n v="96"/>
    <n v="64.47"/>
    <n v="64.489999999999995"/>
    <n v="41.63"/>
    <x v="476"/>
    <s v="04/03/2024"/>
    <x v="11"/>
    <n v="3"/>
    <n v="4"/>
    <s v="03-04"/>
    <n v="0"/>
    <n v="1"/>
    <x v="0"/>
    <x v="9"/>
  </r>
  <r>
    <d v="2024-03-05T00:00:00"/>
    <n v="65"/>
    <n v="60.54"/>
    <n v="60.55"/>
    <n v="31.84"/>
    <x v="56"/>
    <s v="04/03/2024"/>
    <x v="11"/>
    <n v="3"/>
    <n v="5"/>
    <s v="03-05"/>
    <n v="0"/>
    <n v="1"/>
    <x v="0"/>
    <x v="9"/>
  </r>
  <r>
    <d v="2024-03-06T00:00:00"/>
    <n v="50"/>
    <n v="60.23"/>
    <n v="60.27"/>
    <n v="39.340000000000003"/>
    <x v="420"/>
    <s v="04/03/2024"/>
    <x v="11"/>
    <n v="3"/>
    <n v="6"/>
    <s v="03-06"/>
    <n v="1"/>
    <n v="1"/>
    <x v="0"/>
    <x v="9"/>
  </r>
  <r>
    <d v="2024-03-07T00:00:00"/>
    <n v="57"/>
    <n v="61.87"/>
    <n v="62"/>
    <n v="46.7"/>
    <x v="36"/>
    <s v="04/03/2024"/>
    <x v="11"/>
    <n v="3"/>
    <n v="7"/>
    <s v="03-07"/>
    <n v="1"/>
    <n v="1"/>
    <x v="0"/>
    <x v="9"/>
  </r>
  <r>
    <d v="2024-03-08T00:00:00"/>
    <n v="80"/>
    <n v="60.88"/>
    <n v="60.93"/>
    <n v="41.26"/>
    <x v="32"/>
    <s v="04/03/2024"/>
    <x v="11"/>
    <n v="3"/>
    <n v="8"/>
    <s v="03-08"/>
    <n v="0"/>
    <n v="1"/>
    <x v="0"/>
    <x v="9"/>
  </r>
  <r>
    <d v="2024-03-09T00:00:00"/>
    <n v="66"/>
    <n v="61.56"/>
    <n v="61.56"/>
    <n v="0"/>
    <x v="144"/>
    <s v="04/03/2024"/>
    <x v="11"/>
    <n v="3"/>
    <n v="9"/>
    <s v="03-09"/>
    <n v="0"/>
    <n v="1"/>
    <x v="0"/>
    <x v="9"/>
  </r>
  <r>
    <d v="2024-03-10T00:00:00"/>
    <n v="80"/>
    <n v="61.1"/>
    <n v="61.11"/>
    <n v="34.54"/>
    <x v="171"/>
    <s v="04/03/2024"/>
    <x v="11"/>
    <n v="3"/>
    <n v="10"/>
    <s v="03-10"/>
    <n v="0"/>
    <n v="1"/>
    <x v="0"/>
    <x v="9"/>
  </r>
  <r>
    <d v="2024-03-11T00:00:00"/>
    <n v="97"/>
    <n v="63.69"/>
    <n v="63.71"/>
    <n v="33.86"/>
    <x v="72"/>
    <s v="11/03/2024"/>
    <x v="11"/>
    <n v="3"/>
    <n v="11"/>
    <s v="03-11"/>
    <n v="0"/>
    <n v="1"/>
    <x v="0"/>
    <x v="10"/>
  </r>
  <r>
    <d v="2024-03-12T00:00:00"/>
    <n v="59"/>
    <n v="60.86"/>
    <n v="61.18"/>
    <n v="49.58"/>
    <x v="287"/>
    <s v="11/03/2024"/>
    <x v="11"/>
    <n v="3"/>
    <n v="12"/>
    <s v="03-12"/>
    <n v="1"/>
    <n v="1"/>
    <x v="0"/>
    <x v="10"/>
  </r>
  <r>
    <d v="2024-03-13T00:00:00"/>
    <n v="63"/>
    <n v="60.84"/>
    <n v="60.98"/>
    <n v="45.96"/>
    <x v="14"/>
    <s v="11/03/2024"/>
    <x v="11"/>
    <n v="3"/>
    <n v="13"/>
    <s v="03-13"/>
    <n v="0"/>
    <n v="1"/>
    <x v="0"/>
    <x v="10"/>
  </r>
  <r>
    <d v="2024-03-14T00:00:00"/>
    <n v="49"/>
    <n v="59.1"/>
    <n v="59.22"/>
    <n v="43.84"/>
    <x v="409"/>
    <s v="11/03/2024"/>
    <x v="11"/>
    <n v="3"/>
    <n v="14"/>
    <s v="03-14"/>
    <n v="1"/>
    <n v="1"/>
    <x v="0"/>
    <x v="10"/>
  </r>
  <r>
    <d v="2024-03-15T00:00:00"/>
    <n v="84"/>
    <n v="62.4"/>
    <n v="62.44"/>
    <n v="42.19"/>
    <x v="150"/>
    <s v="11/03/2024"/>
    <x v="11"/>
    <n v="3"/>
    <n v="15"/>
    <s v="03-15"/>
    <n v="0"/>
    <n v="1"/>
    <x v="0"/>
    <x v="10"/>
  </r>
  <r>
    <d v="2024-03-16T00:00:00"/>
    <n v="56"/>
    <n v="60.98"/>
    <n v="60.98"/>
    <n v="0"/>
    <x v="14"/>
    <s v="11/03/2024"/>
    <x v="11"/>
    <n v="3"/>
    <n v="16"/>
    <s v="03-16"/>
    <n v="1"/>
    <n v="1"/>
    <x v="0"/>
    <x v="10"/>
  </r>
  <r>
    <d v="2024-03-17T00:00:00"/>
    <n v="65"/>
    <n v="60.03"/>
    <n v="60.04"/>
    <n v="28.24"/>
    <x v="202"/>
    <s v="11/03/2024"/>
    <x v="11"/>
    <n v="3"/>
    <n v="17"/>
    <s v="03-17"/>
    <n v="0"/>
    <n v="1"/>
    <x v="0"/>
    <x v="10"/>
  </r>
  <r>
    <d v="2024-03-18T00:00:00"/>
    <n v="75"/>
    <n v="61.71"/>
    <n v="61.73"/>
    <n v="37.64"/>
    <x v="473"/>
    <s v="18/03/2024"/>
    <x v="11"/>
    <n v="3"/>
    <n v="18"/>
    <s v="03-18"/>
    <n v="0"/>
    <n v="1"/>
    <x v="0"/>
    <x v="11"/>
  </r>
  <r>
    <d v="2024-03-19T00:00:00"/>
    <n v="60"/>
    <n v="58.79"/>
    <n v="58.84"/>
    <n v="39.270000000000003"/>
    <x v="436"/>
    <s v="18/03/2024"/>
    <x v="11"/>
    <n v="3"/>
    <n v="19"/>
    <s v="03-19"/>
    <n v="0"/>
    <n v="1"/>
    <x v="0"/>
    <x v="11"/>
  </r>
  <r>
    <d v="2024-03-20T00:00:00"/>
    <n v="54"/>
    <n v="61.16"/>
    <n v="61.24"/>
    <n v="43.53"/>
    <x v="307"/>
    <s v="18/03/2024"/>
    <x v="11"/>
    <n v="3"/>
    <n v="20"/>
    <s v="03-20"/>
    <n v="1"/>
    <n v="1"/>
    <x v="0"/>
    <x v="11"/>
  </r>
  <r>
    <d v="2024-03-21T00:00:00"/>
    <n v="59"/>
    <n v="60.27"/>
    <n v="60.49"/>
    <n v="47.37"/>
    <x v="277"/>
    <s v="18/03/2024"/>
    <x v="11"/>
    <n v="3"/>
    <n v="21"/>
    <s v="03-21"/>
    <n v="1"/>
    <n v="1"/>
    <x v="0"/>
    <x v="11"/>
  </r>
  <r>
    <d v="2024-03-22T00:00:00"/>
    <n v="79"/>
    <n v="61.08"/>
    <n v="61.09"/>
    <n v="33.67"/>
    <x v="421"/>
    <s v="18/03/2024"/>
    <x v="11"/>
    <n v="3"/>
    <n v="22"/>
    <s v="03-22"/>
    <n v="0"/>
    <n v="1"/>
    <x v="0"/>
    <x v="11"/>
  </r>
  <r>
    <d v="2024-03-23T00:00:00"/>
    <n v="58"/>
    <n v="60.93"/>
    <n v="61.01"/>
    <n v="43.59"/>
    <x v="103"/>
    <s v="18/03/2024"/>
    <x v="11"/>
    <n v="3"/>
    <n v="23"/>
    <s v="03-23"/>
    <n v="1"/>
    <n v="1"/>
    <x v="0"/>
    <x v="11"/>
  </r>
  <r>
    <d v="2024-03-24T00:00:00"/>
    <n v="72"/>
    <n v="62.74"/>
    <n v="62.76"/>
    <n v="37.67"/>
    <x v="320"/>
    <s v="18/03/2024"/>
    <x v="11"/>
    <n v="3"/>
    <n v="24"/>
    <s v="03-24"/>
    <n v="0"/>
    <n v="1"/>
    <x v="0"/>
    <x v="11"/>
  </r>
  <r>
    <d v="2024-03-25T00:00:00"/>
    <n v="93"/>
    <n v="61.94"/>
    <n v="61.94"/>
    <n v="32.44"/>
    <x v="173"/>
    <s v="25/03/2024"/>
    <x v="11"/>
    <n v="3"/>
    <n v="25"/>
    <s v="03-25"/>
    <n v="0"/>
    <n v="1"/>
    <x v="0"/>
    <x v="12"/>
  </r>
  <r>
    <d v="2024-03-26T00:00:00"/>
    <n v="79"/>
    <n v="64.040000000000006"/>
    <n v="64.040000000000006"/>
    <n v="28.34"/>
    <x v="607"/>
    <s v="25/03/2024"/>
    <x v="11"/>
    <n v="3"/>
    <n v="26"/>
    <s v="03-26"/>
    <n v="0"/>
    <n v="1"/>
    <x v="0"/>
    <x v="12"/>
  </r>
  <r>
    <d v="2024-03-27T00:00:00"/>
    <n v="85"/>
    <n v="62.02"/>
    <n v="62.04"/>
    <n v="40.04"/>
    <x v="63"/>
    <s v="25/03/2024"/>
    <x v="11"/>
    <n v="3"/>
    <n v="27"/>
    <s v="03-27"/>
    <n v="0"/>
    <n v="1"/>
    <x v="0"/>
    <x v="12"/>
  </r>
  <r>
    <d v="2024-03-28T00:00:00"/>
    <n v="80"/>
    <n v="62.96"/>
    <n v="63.03"/>
    <n v="38.83"/>
    <x v="188"/>
    <s v="25/03/2024"/>
    <x v="11"/>
    <n v="3"/>
    <n v="28"/>
    <s v="03-28"/>
    <n v="0"/>
    <n v="1"/>
    <x v="0"/>
    <x v="12"/>
  </r>
  <r>
    <d v="2024-03-29T00:00:00"/>
    <n v="98"/>
    <n v="63.05"/>
    <n v="63.07"/>
    <n v="38.97"/>
    <x v="314"/>
    <s v="25/03/2024"/>
    <x v="11"/>
    <n v="3"/>
    <n v="29"/>
    <s v="03-29"/>
    <n v="0"/>
    <n v="1"/>
    <x v="0"/>
    <x v="12"/>
  </r>
  <r>
    <d v="2024-03-30T00:00:00"/>
    <n v="73"/>
    <n v="61.13"/>
    <n v="61.13"/>
    <n v="0"/>
    <x v="155"/>
    <s v="25/03/2024"/>
    <x v="11"/>
    <n v="3"/>
    <n v="30"/>
    <s v="03-30"/>
    <n v="0"/>
    <n v="1"/>
    <x v="0"/>
    <x v="12"/>
  </r>
  <r>
    <d v="2024-03-31T00:00:00"/>
    <n v="89"/>
    <n v="61.85"/>
    <n v="61.85"/>
    <n v="28.34"/>
    <x v="161"/>
    <s v="25/03/2024"/>
    <x v="11"/>
    <n v="3"/>
    <n v="31"/>
    <s v="03-31"/>
    <n v="0"/>
    <n v="1"/>
    <x v="0"/>
    <x v="12"/>
  </r>
  <r>
    <d v="2024-04-01T00:00:00"/>
    <n v="96"/>
    <n v="62.73"/>
    <n v="62.73"/>
    <n v="0"/>
    <x v="373"/>
    <s v="01/04/2024"/>
    <x v="11"/>
    <n v="4"/>
    <n v="1"/>
    <s v="04-01"/>
    <n v="0"/>
    <n v="1"/>
    <x v="0"/>
    <x v="13"/>
  </r>
  <r>
    <d v="2024-04-02T00:00:00"/>
    <n v="84"/>
    <n v="62.15"/>
    <n v="62.22"/>
    <n v="44.3"/>
    <x v="94"/>
    <s v="01/04/2024"/>
    <x v="11"/>
    <n v="4"/>
    <n v="2"/>
    <s v="04-02"/>
    <n v="0"/>
    <n v="1"/>
    <x v="0"/>
    <x v="13"/>
  </r>
  <r>
    <d v="2024-04-03T00:00:00"/>
    <n v="107"/>
    <n v="63.03"/>
    <n v="63.19"/>
    <n v="48.68"/>
    <x v="358"/>
    <s v="01/04/2024"/>
    <x v="11"/>
    <n v="4"/>
    <n v="3"/>
    <s v="04-03"/>
    <n v="0"/>
    <n v="1"/>
    <x v="0"/>
    <x v="13"/>
  </r>
  <r>
    <d v="2024-04-04T00:00:00"/>
    <n v="109"/>
    <n v="63.23"/>
    <n v="63.23"/>
    <n v="0"/>
    <x v="148"/>
    <s v="01/04/2024"/>
    <x v="11"/>
    <n v="4"/>
    <n v="4"/>
    <s v="04-04"/>
    <n v="0"/>
    <n v="1"/>
    <x v="0"/>
    <x v="13"/>
  </r>
  <r>
    <d v="2024-04-05T00:00:00"/>
    <n v="110"/>
    <n v="63.75"/>
    <n v="64.12"/>
    <n v="53.24"/>
    <x v="618"/>
    <s v="01/04/2024"/>
    <x v="11"/>
    <n v="4"/>
    <n v="5"/>
    <s v="04-05"/>
    <n v="0"/>
    <n v="1"/>
    <x v="0"/>
    <x v="13"/>
  </r>
  <r>
    <d v="2024-04-06T00:00:00"/>
    <n v="86"/>
    <n v="62.51"/>
    <n v="62.51"/>
    <n v="0"/>
    <x v="68"/>
    <s v="01/04/2024"/>
    <x v="11"/>
    <n v="4"/>
    <n v="6"/>
    <s v="04-06"/>
    <n v="0"/>
    <n v="1"/>
    <x v="0"/>
    <x v="13"/>
  </r>
  <r>
    <d v="2024-04-07T00:00:00"/>
    <n v="122"/>
    <n v="63.87"/>
    <n v="63.87"/>
    <n v="0"/>
    <x v="137"/>
    <s v="01/04/2024"/>
    <x v="11"/>
    <n v="4"/>
    <n v="7"/>
    <s v="04-07"/>
    <n v="0"/>
    <n v="1"/>
    <x v="0"/>
    <x v="13"/>
  </r>
  <r>
    <d v="2024-04-08T00:00:00"/>
    <n v="100"/>
    <n v="61.79"/>
    <n v="61.8"/>
    <n v="37.369999999999997"/>
    <x v="185"/>
    <s v="08/04/2024"/>
    <x v="11"/>
    <n v="4"/>
    <n v="8"/>
    <s v="04-08"/>
    <n v="0"/>
    <n v="1"/>
    <x v="0"/>
    <x v="14"/>
  </r>
  <r>
    <d v="2024-04-09T00:00:00"/>
    <n v="104"/>
    <n v="63.26"/>
    <n v="63.51"/>
    <n v="47.7"/>
    <x v="408"/>
    <s v="08/04/2024"/>
    <x v="11"/>
    <n v="4"/>
    <n v="9"/>
    <s v="04-09"/>
    <n v="0"/>
    <n v="1"/>
    <x v="0"/>
    <x v="14"/>
  </r>
  <r>
    <d v="2024-04-10T00:00:00"/>
    <n v="122"/>
    <n v="65.97"/>
    <n v="66.12"/>
    <n v="51.29"/>
    <x v="1111"/>
    <s v="08/04/2024"/>
    <x v="11"/>
    <n v="4"/>
    <n v="10"/>
    <s v="04-10"/>
    <n v="0"/>
    <n v="1"/>
    <x v="0"/>
    <x v="14"/>
  </r>
  <r>
    <d v="2024-04-11T00:00:00"/>
    <n v="101"/>
    <n v="64.459999999999994"/>
    <n v="64.709999999999994"/>
    <n v="52.24"/>
    <x v="401"/>
    <s v="08/04/2024"/>
    <x v="11"/>
    <n v="4"/>
    <n v="11"/>
    <s v="04-11"/>
    <n v="0"/>
    <n v="1"/>
    <x v="0"/>
    <x v="14"/>
  </r>
  <r>
    <d v="2024-04-12T00:00:00"/>
    <n v="115"/>
    <n v="63.86"/>
    <n v="64.09"/>
    <n v="51.34"/>
    <x v="691"/>
    <s v="08/04/2024"/>
    <x v="11"/>
    <n v="4"/>
    <n v="12"/>
    <s v="04-12"/>
    <n v="0"/>
    <n v="1"/>
    <x v="0"/>
    <x v="14"/>
  </r>
  <r>
    <d v="2024-04-13T00:00:00"/>
    <n v="85"/>
    <n v="62.45"/>
    <n v="62.69"/>
    <n v="41.75"/>
    <x v="441"/>
    <s v="08/04/2024"/>
    <x v="11"/>
    <n v="4"/>
    <n v="13"/>
    <s v="04-13"/>
    <n v="0"/>
    <n v="1"/>
    <x v="0"/>
    <x v="14"/>
  </r>
  <r>
    <d v="2024-04-14T00:00:00"/>
    <n v="99"/>
    <n v="62.67"/>
    <n v="62.67"/>
    <n v="0"/>
    <x v="371"/>
    <s v="08/04/2024"/>
    <x v="11"/>
    <n v="4"/>
    <n v="14"/>
    <s v="04-14"/>
    <n v="0"/>
    <n v="1"/>
    <x v="0"/>
    <x v="14"/>
  </r>
  <r>
    <d v="2024-04-15T00:00:00"/>
    <n v="118"/>
    <n v="63.08"/>
    <n v="63.11"/>
    <n v="41.32"/>
    <x v="366"/>
    <s v="15/04/2024"/>
    <x v="11"/>
    <n v="4"/>
    <n v="15"/>
    <s v="04-15"/>
    <n v="0"/>
    <n v="1"/>
    <x v="0"/>
    <x v="15"/>
  </r>
  <r>
    <d v="2024-04-16T00:00:00"/>
    <n v="108"/>
    <n v="62.94"/>
    <n v="62.95"/>
    <n v="38.74"/>
    <x v="367"/>
    <s v="15/04/2024"/>
    <x v="11"/>
    <n v="4"/>
    <n v="16"/>
    <s v="04-16"/>
    <n v="0"/>
    <n v="1"/>
    <x v="0"/>
    <x v="15"/>
  </r>
  <r>
    <d v="2024-04-17T00:00:00"/>
    <n v="100"/>
    <n v="63.52"/>
    <n v="63.53"/>
    <n v="39.97"/>
    <x v="639"/>
    <s v="15/04/2024"/>
    <x v="11"/>
    <n v="4"/>
    <n v="17"/>
    <s v="04-17"/>
    <n v="0"/>
    <n v="1"/>
    <x v="0"/>
    <x v="15"/>
  </r>
  <r>
    <d v="2024-04-18T00:00:00"/>
    <n v="106"/>
    <n v="63.42"/>
    <n v="63.93"/>
    <n v="50.35"/>
    <x v="666"/>
    <s v="15/04/2024"/>
    <x v="11"/>
    <n v="4"/>
    <n v="18"/>
    <s v="04-18"/>
    <n v="0"/>
    <n v="1"/>
    <x v="0"/>
    <x v="15"/>
  </r>
  <r>
    <d v="2024-04-19T00:00:00"/>
    <n v="107"/>
    <n v="63.7"/>
    <n v="63.94"/>
    <n v="51.31"/>
    <x v="492"/>
    <s v="15/04/2024"/>
    <x v="11"/>
    <n v="4"/>
    <n v="19"/>
    <s v="04-19"/>
    <n v="0"/>
    <n v="1"/>
    <x v="0"/>
    <x v="15"/>
  </r>
  <r>
    <d v="2024-04-20T00:00:00"/>
    <n v="80"/>
    <n v="62.24"/>
    <n v="62.31"/>
    <n v="44.28"/>
    <x v="147"/>
    <s v="15/04/2024"/>
    <x v="11"/>
    <n v="4"/>
    <n v="20"/>
    <s v="04-20"/>
    <n v="0"/>
    <n v="1"/>
    <x v="0"/>
    <x v="15"/>
  </r>
  <r>
    <d v="2024-04-21T00:00:00"/>
    <n v="100"/>
    <n v="62.71"/>
    <n v="62.83"/>
    <n v="47.29"/>
    <x v="243"/>
    <s v="15/04/2024"/>
    <x v="11"/>
    <n v="4"/>
    <n v="21"/>
    <s v="04-21"/>
    <n v="0"/>
    <n v="1"/>
    <x v="0"/>
    <x v="15"/>
  </r>
  <r>
    <d v="2024-04-22T00:00:00"/>
    <n v="113"/>
    <n v="65.03"/>
    <n v="65.03"/>
    <n v="0"/>
    <x v="419"/>
    <s v="22/04/2024"/>
    <x v="11"/>
    <n v="4"/>
    <n v="22"/>
    <s v="04-22"/>
    <n v="0"/>
    <n v="1"/>
    <x v="0"/>
    <x v="16"/>
  </r>
  <r>
    <d v="2024-04-23T00:00:00"/>
    <n v="106"/>
    <n v="68.040000000000006"/>
    <n v="68.33"/>
    <n v="56.39"/>
    <x v="1112"/>
    <s v="22/04/2024"/>
    <x v="11"/>
    <n v="4"/>
    <n v="23"/>
    <s v="04-23"/>
    <n v="0"/>
    <n v="1"/>
    <x v="0"/>
    <x v="16"/>
  </r>
  <r>
    <d v="2024-04-24T00:00:00"/>
    <n v="116"/>
    <n v="64.739999999999995"/>
    <n v="64.930000000000007"/>
    <n v="51.3"/>
    <x v="706"/>
    <s v="22/04/2024"/>
    <x v="11"/>
    <n v="4"/>
    <n v="24"/>
    <s v="04-24"/>
    <n v="0"/>
    <n v="1"/>
    <x v="0"/>
    <x v="16"/>
  </r>
  <r>
    <d v="2024-04-25T00:00:00"/>
    <n v="97"/>
    <n v="63"/>
    <n v="63"/>
    <n v="0"/>
    <x v="352"/>
    <s v="22/04/2024"/>
    <x v="11"/>
    <n v="4"/>
    <n v="25"/>
    <s v="04-25"/>
    <n v="0"/>
    <n v="1"/>
    <x v="0"/>
    <x v="16"/>
  </r>
  <r>
    <d v="2024-04-26T00:00:00"/>
    <n v="100"/>
    <n v="62.21"/>
    <n v="62.23"/>
    <n v="39.17"/>
    <x v="184"/>
    <s v="22/04/2024"/>
    <x v="11"/>
    <n v="4"/>
    <n v="26"/>
    <s v="04-26"/>
    <n v="0"/>
    <n v="1"/>
    <x v="0"/>
    <x v="16"/>
  </r>
  <r>
    <d v="2024-04-27T00:00:00"/>
    <n v="85"/>
    <n v="62.41"/>
    <n v="62.44"/>
    <n v="32.090000000000003"/>
    <x v="150"/>
    <s v="22/04/2024"/>
    <x v="11"/>
    <n v="4"/>
    <n v="27"/>
    <s v="04-27"/>
    <n v="0"/>
    <n v="1"/>
    <x v="0"/>
    <x v="16"/>
  </r>
  <r>
    <d v="2024-04-28T00:00:00"/>
    <n v="101"/>
    <n v="62.02"/>
    <n v="62.17"/>
    <n v="47.47"/>
    <x v="306"/>
    <s v="22/04/2024"/>
    <x v="11"/>
    <n v="4"/>
    <n v="28"/>
    <s v="04-28"/>
    <n v="0"/>
    <n v="1"/>
    <x v="0"/>
    <x v="16"/>
  </r>
  <r>
    <d v="2024-04-29T00:00:00"/>
    <n v="107"/>
    <n v="63.21"/>
    <n v="63.21"/>
    <n v="28.84"/>
    <x v="586"/>
    <s v="29/04/2024"/>
    <x v="11"/>
    <n v="4"/>
    <n v="29"/>
    <s v="04-29"/>
    <n v="0"/>
    <n v="1"/>
    <x v="0"/>
    <x v="17"/>
  </r>
  <r>
    <d v="2024-04-30T00:00:00"/>
    <n v="86"/>
    <n v="61.28"/>
    <n v="61.41"/>
    <n v="46.18"/>
    <x v="83"/>
    <s v="29/04/2024"/>
    <x v="11"/>
    <n v="4"/>
    <n v="30"/>
    <s v="04-30"/>
    <n v="0"/>
    <n v="1"/>
    <x v="0"/>
    <x v="17"/>
  </r>
  <r>
    <d v="2024-05-01T00:00:00"/>
    <n v="93"/>
    <n v="62.55"/>
    <n v="62.55"/>
    <n v="0"/>
    <x v="296"/>
    <s v="29/04/2024"/>
    <x v="11"/>
    <n v="5"/>
    <n v="1"/>
    <s v="05-01"/>
    <n v="0"/>
    <n v="1"/>
    <x v="1"/>
    <x v="17"/>
  </r>
  <r>
    <d v="2024-05-02T00:00:00"/>
    <n v="97"/>
    <n v="62.68"/>
    <n v="62.7"/>
    <n v="40.18"/>
    <x v="15"/>
    <s v="29/04/2024"/>
    <x v="11"/>
    <n v="5"/>
    <n v="2"/>
    <s v="05-02"/>
    <n v="0"/>
    <n v="1"/>
    <x v="1"/>
    <x v="17"/>
  </r>
  <r>
    <d v="2024-05-03T00:00:00"/>
    <n v="123"/>
    <n v="64.72"/>
    <n v="64.72"/>
    <n v="30.74"/>
    <x v="703"/>
    <s v="29/04/2024"/>
    <x v="11"/>
    <n v="5"/>
    <n v="3"/>
    <s v="05-03"/>
    <n v="0"/>
    <n v="1"/>
    <x v="1"/>
    <x v="17"/>
  </r>
  <r>
    <d v="2024-05-04T00:00:00"/>
    <n v="94"/>
    <n v="63.75"/>
    <n v="63.76"/>
    <n v="38.58"/>
    <x v="609"/>
    <s v="29/04/2024"/>
    <x v="11"/>
    <n v="5"/>
    <n v="4"/>
    <s v="05-04"/>
    <n v="0"/>
    <n v="1"/>
    <x v="1"/>
    <x v="17"/>
  </r>
  <r>
    <d v="2024-05-05T00:00:00"/>
    <n v="109"/>
    <n v="62.94"/>
    <n v="63.07"/>
    <n v="47.82"/>
    <x v="314"/>
    <s v="29/04/2024"/>
    <x v="11"/>
    <n v="5"/>
    <n v="5"/>
    <s v="05-05"/>
    <n v="0"/>
    <n v="1"/>
    <x v="1"/>
    <x v="17"/>
  </r>
  <r>
    <d v="2024-05-06T00:00:00"/>
    <n v="106"/>
    <n v="62.69"/>
    <n v="62.71"/>
    <n v="38.94"/>
    <x v="395"/>
    <s v="06/05/2024"/>
    <x v="11"/>
    <n v="5"/>
    <n v="6"/>
    <s v="05-06"/>
    <n v="0"/>
    <n v="1"/>
    <x v="1"/>
    <x v="18"/>
  </r>
  <r>
    <d v="2024-05-07T00:00:00"/>
    <n v="104"/>
    <n v="62.92"/>
    <n v="62.92"/>
    <n v="0"/>
    <x v="372"/>
    <s v="06/05/2024"/>
    <x v="11"/>
    <n v="5"/>
    <n v="7"/>
    <s v="05-07"/>
    <n v="0"/>
    <n v="1"/>
    <x v="1"/>
    <x v="18"/>
  </r>
  <r>
    <d v="2024-05-08T00:00:00"/>
    <n v="114"/>
    <n v="63.9"/>
    <n v="64.180000000000007"/>
    <n v="52.11"/>
    <x v="1073"/>
    <s v="06/05/2024"/>
    <x v="11"/>
    <n v="5"/>
    <n v="8"/>
    <s v="05-08"/>
    <n v="0"/>
    <n v="1"/>
    <x v="1"/>
    <x v="18"/>
  </r>
  <r>
    <d v="2024-05-09T00:00:00"/>
    <n v="102"/>
    <n v="62.94"/>
    <n v="62.94"/>
    <n v="0"/>
    <x v="152"/>
    <s v="06/05/2024"/>
    <x v="11"/>
    <n v="5"/>
    <n v="9"/>
    <s v="05-09"/>
    <n v="0"/>
    <n v="1"/>
    <x v="1"/>
    <x v="18"/>
  </r>
  <r>
    <d v="2024-05-10T00:00:00"/>
    <n v="109"/>
    <n v="63.24"/>
    <n v="63.34"/>
    <n v="46.98"/>
    <x v="112"/>
    <s v="06/05/2024"/>
    <x v="11"/>
    <n v="5"/>
    <n v="10"/>
    <s v="05-10"/>
    <n v="0"/>
    <n v="1"/>
    <x v="1"/>
    <x v="18"/>
  </r>
  <r>
    <d v="2024-05-11T00:00:00"/>
    <n v="87"/>
    <n v="61.93"/>
    <n v="61.97"/>
    <n v="41.56"/>
    <x v="302"/>
    <s v="06/05/2024"/>
    <x v="11"/>
    <n v="5"/>
    <n v="11"/>
    <s v="05-11"/>
    <n v="0"/>
    <n v="1"/>
    <x v="1"/>
    <x v="18"/>
  </r>
  <r>
    <d v="2024-05-12T00:00:00"/>
    <n v="101"/>
    <n v="61.92"/>
    <n v="61.92"/>
    <n v="32.54"/>
    <x v="199"/>
    <s v="06/05/2024"/>
    <x v="11"/>
    <n v="5"/>
    <n v="12"/>
    <s v="05-12"/>
    <n v="0"/>
    <n v="1"/>
    <x v="1"/>
    <x v="18"/>
  </r>
  <r>
    <d v="2024-05-13T00:00:00"/>
    <n v="110"/>
    <n v="64.75"/>
    <n v="64.89"/>
    <n v="49.82"/>
    <x v="1113"/>
    <s v="13/05/2024"/>
    <x v="11"/>
    <n v="5"/>
    <n v="13"/>
    <s v="05-13"/>
    <n v="0"/>
    <n v="1"/>
    <x v="1"/>
    <x v="19"/>
  </r>
  <r>
    <d v="2024-05-14T00:00:00"/>
    <n v="99"/>
    <n v="62.26"/>
    <n v="62.29"/>
    <n v="39.450000000000003"/>
    <x v="45"/>
    <s v="13/05/2024"/>
    <x v="11"/>
    <n v="5"/>
    <n v="14"/>
    <s v="05-14"/>
    <n v="0"/>
    <n v="1"/>
    <x v="1"/>
    <x v="19"/>
  </r>
  <r>
    <d v="2024-05-15T00:00:00"/>
    <n v="108"/>
    <n v="62.08"/>
    <n v="62.15"/>
    <n v="42.27"/>
    <x v="126"/>
    <s v="13/05/2024"/>
    <x v="11"/>
    <n v="5"/>
    <n v="15"/>
    <s v="05-15"/>
    <n v="0"/>
    <n v="1"/>
    <x v="1"/>
    <x v="19"/>
  </r>
  <r>
    <d v="2024-05-16T00:00:00"/>
    <n v="120"/>
    <n v="67.540000000000006"/>
    <n v="67.55"/>
    <n v="43.89"/>
    <x v="1114"/>
    <s v="13/05/2024"/>
    <x v="11"/>
    <n v="5"/>
    <n v="16"/>
    <s v="05-16"/>
    <n v="0"/>
    <n v="1"/>
    <x v="1"/>
    <x v="19"/>
  </r>
  <r>
    <d v="2024-05-17T00:00:00"/>
    <n v="117"/>
    <n v="63.42"/>
    <n v="63.49"/>
    <n v="45.87"/>
    <x v="422"/>
    <s v="13/05/2024"/>
    <x v="11"/>
    <n v="5"/>
    <n v="17"/>
    <s v="05-17"/>
    <n v="0"/>
    <n v="1"/>
    <x v="1"/>
    <x v="19"/>
  </r>
  <r>
    <d v="2024-05-18T00:00:00"/>
    <n v="89"/>
    <n v="61.91"/>
    <n v="62.04"/>
    <n v="46.74"/>
    <x v="63"/>
    <s v="13/05/2024"/>
    <x v="11"/>
    <n v="5"/>
    <n v="18"/>
    <s v="05-18"/>
    <n v="0"/>
    <n v="1"/>
    <x v="1"/>
    <x v="19"/>
  </r>
  <r>
    <d v="2024-05-19T00:00:00"/>
    <n v="123"/>
    <n v="63.39"/>
    <n v="63.47"/>
    <n v="45.95"/>
    <x v="509"/>
    <s v="13/05/2024"/>
    <x v="11"/>
    <n v="5"/>
    <n v="19"/>
    <s v="05-19"/>
    <n v="0"/>
    <n v="1"/>
    <x v="1"/>
    <x v="19"/>
  </r>
  <r>
    <d v="2024-05-20T00:00:00"/>
    <n v="111"/>
    <n v="63.41"/>
    <n v="63.48"/>
    <n v="45.87"/>
    <x v="547"/>
    <s v="20/05/2024"/>
    <x v="11"/>
    <n v="5"/>
    <n v="20"/>
    <s v="05-20"/>
    <n v="0"/>
    <n v="1"/>
    <x v="1"/>
    <x v="20"/>
  </r>
  <r>
    <d v="2024-05-21T00:00:00"/>
    <n v="95"/>
    <n v="63.65"/>
    <n v="63.79"/>
    <n v="48.87"/>
    <x v="583"/>
    <s v="20/05/2024"/>
    <x v="11"/>
    <n v="5"/>
    <n v="21"/>
    <s v="05-21"/>
    <n v="0"/>
    <n v="1"/>
    <x v="1"/>
    <x v="20"/>
  </r>
  <r>
    <d v="2024-05-22T00:00:00"/>
    <n v="113"/>
    <n v="63.86"/>
    <n v="64.16"/>
    <n v="52.34"/>
    <x v="1053"/>
    <s v="20/05/2024"/>
    <x v="11"/>
    <n v="5"/>
    <n v="22"/>
    <s v="05-22"/>
    <n v="0"/>
    <n v="1"/>
    <x v="1"/>
    <x v="20"/>
  </r>
  <r>
    <d v="2024-05-23T00:00:00"/>
    <n v="103"/>
    <n v="63.12"/>
    <n v="63.17"/>
    <n v="43.65"/>
    <x v="284"/>
    <s v="20/05/2024"/>
    <x v="11"/>
    <n v="5"/>
    <n v="23"/>
    <s v="05-23"/>
    <n v="0"/>
    <n v="1"/>
    <x v="1"/>
    <x v="20"/>
  </r>
  <r>
    <d v="2024-05-24T00:00:00"/>
    <n v="112"/>
    <n v="62.67"/>
    <n v="62.76"/>
    <n v="45.93"/>
    <x v="320"/>
    <s v="20/05/2024"/>
    <x v="11"/>
    <n v="5"/>
    <n v="24"/>
    <s v="05-24"/>
    <n v="0"/>
    <n v="1"/>
    <x v="1"/>
    <x v="20"/>
  </r>
  <r>
    <d v="2024-05-25T00:00:00"/>
    <n v="99"/>
    <n v="63.16"/>
    <n v="63.49"/>
    <n v="52.05"/>
    <x v="422"/>
    <s v="20/05/2024"/>
    <x v="11"/>
    <n v="5"/>
    <n v="25"/>
    <s v="05-25"/>
    <n v="0"/>
    <n v="1"/>
    <x v="1"/>
    <x v="20"/>
  </r>
  <r>
    <d v="2024-05-26T00:00:00"/>
    <n v="62"/>
    <n v="61.56"/>
    <n v="61.67"/>
    <n v="45.63"/>
    <x v="322"/>
    <s v="20/05/2024"/>
    <x v="11"/>
    <n v="5"/>
    <n v="26"/>
    <s v="05-26"/>
    <n v="0"/>
    <n v="1"/>
    <x v="1"/>
    <x v="20"/>
  </r>
  <r>
    <d v="2024-05-27T00:00:00"/>
    <m/>
    <m/>
    <m/>
    <m/>
    <x v="89"/>
    <s v="27/05/2024"/>
    <x v="11"/>
    <n v="5"/>
    <n v="27"/>
    <s v="05-27"/>
    <s v="Null"/>
    <s v="Null"/>
    <x v="1"/>
    <x v="21"/>
  </r>
  <r>
    <d v="2024-05-28T00:00:00"/>
    <m/>
    <m/>
    <m/>
    <m/>
    <x v="89"/>
    <s v="27/05/2024"/>
    <x v="11"/>
    <n v="5"/>
    <n v="28"/>
    <s v="05-28"/>
    <s v="Null"/>
    <s v="Null"/>
    <x v="1"/>
    <x v="21"/>
  </r>
  <r>
    <d v="2024-05-29T00:00:00"/>
    <m/>
    <m/>
    <m/>
    <m/>
    <x v="89"/>
    <s v="27/05/2024"/>
    <x v="11"/>
    <n v="5"/>
    <n v="29"/>
    <s v="05-29"/>
    <s v="Null"/>
    <s v="Null"/>
    <x v="1"/>
    <x v="21"/>
  </r>
  <r>
    <d v="2024-05-30T00:00:00"/>
    <n v="85"/>
    <n v="62.79"/>
    <n v="62.81"/>
    <n v="39.409999999999997"/>
    <x v="363"/>
    <s v="27/05/2024"/>
    <x v="11"/>
    <n v="5"/>
    <n v="30"/>
    <s v="05-30"/>
    <n v="0"/>
    <n v="1"/>
    <x v="1"/>
    <x v="21"/>
  </r>
  <r>
    <d v="2024-05-31T00:00:00"/>
    <n v="114"/>
    <n v="64.83"/>
    <n v="64.88"/>
    <n v="45.75"/>
    <x v="1115"/>
    <s v="27/05/2024"/>
    <x v="11"/>
    <n v="5"/>
    <n v="31"/>
    <s v="05-31"/>
    <n v="0"/>
    <n v="1"/>
    <x v="1"/>
    <x v="21"/>
  </r>
  <r>
    <d v="2024-06-01T00:00:00"/>
    <n v="101"/>
    <n v="62.71"/>
    <n v="62.74"/>
    <n v="40.409999999999997"/>
    <x v="502"/>
    <s v="27/05/2024"/>
    <x v="11"/>
    <n v="6"/>
    <n v="1"/>
    <s v="06-01"/>
    <n v="0"/>
    <n v="1"/>
    <x v="1"/>
    <x v="21"/>
  </r>
  <r>
    <d v="2024-06-02T00:00:00"/>
    <n v="113"/>
    <n v="63.77"/>
    <n v="63.88"/>
    <n v="47.93"/>
    <x v="347"/>
    <s v="27/05/2024"/>
    <x v="11"/>
    <n v="6"/>
    <n v="2"/>
    <s v="06-02"/>
    <n v="0"/>
    <n v="1"/>
    <x v="1"/>
    <x v="21"/>
  </r>
  <r>
    <d v="2024-06-03T00:00:00"/>
    <n v="107"/>
    <n v="64.03"/>
    <n v="64.09"/>
    <n v="44.95"/>
    <x v="691"/>
    <s v="03/06/2024"/>
    <x v="11"/>
    <n v="6"/>
    <n v="3"/>
    <s v="06-03"/>
    <n v="0"/>
    <n v="1"/>
    <x v="1"/>
    <x v="22"/>
  </r>
  <r>
    <d v="2024-06-04T00:00:00"/>
    <n v="95"/>
    <n v="62.34"/>
    <n v="62.38"/>
    <n v="42.18"/>
    <x v="139"/>
    <s v="03/06/2024"/>
    <x v="11"/>
    <n v="6"/>
    <n v="4"/>
    <s v="06-04"/>
    <n v="0"/>
    <n v="1"/>
    <x v="1"/>
    <x v="22"/>
  </r>
  <r>
    <d v="2024-06-05T00:00:00"/>
    <n v="113"/>
    <n v="62.83"/>
    <n v="62.84"/>
    <n v="37.65"/>
    <x v="336"/>
    <s v="03/06/2024"/>
    <x v="11"/>
    <n v="6"/>
    <n v="5"/>
    <s v="06-05"/>
    <n v="0"/>
    <n v="1"/>
    <x v="1"/>
    <x v="22"/>
  </r>
  <r>
    <d v="2024-06-06T00:00:00"/>
    <n v="106"/>
    <n v="63.22"/>
    <n v="63.89"/>
    <n v="55.45"/>
    <x v="172"/>
    <s v="03/06/2024"/>
    <x v="11"/>
    <n v="6"/>
    <n v="6"/>
    <s v="06-06"/>
    <n v="0"/>
    <n v="1"/>
    <x v="1"/>
    <x v="22"/>
  </r>
  <r>
    <d v="2024-06-07T00:00:00"/>
    <n v="102"/>
    <n v="62.86"/>
    <n v="62.86"/>
    <n v="0"/>
    <x v="324"/>
    <s v="03/06/2024"/>
    <x v="11"/>
    <n v="6"/>
    <n v="7"/>
    <s v="06-07"/>
    <n v="0"/>
    <n v="1"/>
    <x v="1"/>
    <x v="22"/>
  </r>
  <r>
    <d v="2024-06-08T00:00:00"/>
    <n v="99"/>
    <n v="63.09"/>
    <n v="63.1"/>
    <n v="34.44"/>
    <x v="678"/>
    <s v="03/06/2024"/>
    <x v="11"/>
    <n v="6"/>
    <n v="8"/>
    <s v="06-08"/>
    <n v="0"/>
    <n v="1"/>
    <x v="1"/>
    <x v="22"/>
  </r>
  <r>
    <d v="2024-06-09T00:00:00"/>
    <n v="114"/>
    <n v="62.95"/>
    <n v="62.95"/>
    <n v="0"/>
    <x v="367"/>
    <s v="03/06/2024"/>
    <x v="11"/>
    <n v="6"/>
    <n v="9"/>
    <s v="06-09"/>
    <n v="0"/>
    <n v="1"/>
    <x v="1"/>
    <x v="22"/>
  </r>
  <r>
    <d v="2024-06-10T00:00:00"/>
    <n v="120"/>
    <n v="64.13"/>
    <n v="64.34"/>
    <n v="50.15"/>
    <x v="518"/>
    <s v="10/06/2024"/>
    <x v="11"/>
    <n v="6"/>
    <n v="10"/>
    <s v="06-10"/>
    <n v="0"/>
    <n v="1"/>
    <x v="1"/>
    <x v="23"/>
  </r>
  <r>
    <d v="2024-06-11T00:00:00"/>
    <n v="103"/>
    <n v="63.02"/>
    <n v="63.32"/>
    <n v="50"/>
    <x v="646"/>
    <s v="10/06/2024"/>
    <x v="11"/>
    <n v="6"/>
    <n v="11"/>
    <s v="06-11"/>
    <n v="0"/>
    <n v="1"/>
    <x v="1"/>
    <x v="23"/>
  </r>
  <r>
    <d v="2024-06-12T00:00:00"/>
    <n v="104"/>
    <n v="62.8"/>
    <n v="62.87"/>
    <n v="44.65"/>
    <x v="548"/>
    <s v="10/06/2024"/>
    <x v="11"/>
    <n v="6"/>
    <n v="12"/>
    <s v="06-12"/>
    <n v="0"/>
    <n v="1"/>
    <x v="1"/>
    <x v="23"/>
  </r>
  <r>
    <d v="2024-06-13T00:00:00"/>
    <n v="113"/>
    <n v="63.6"/>
    <n v="63.75"/>
    <n v="47.67"/>
    <x v="462"/>
    <s v="10/06/2024"/>
    <x v="11"/>
    <n v="6"/>
    <n v="13"/>
    <s v="06-13"/>
    <n v="0"/>
    <n v="1"/>
    <x v="1"/>
    <x v="23"/>
  </r>
  <r>
    <d v="2024-06-14T00:00:00"/>
    <n v="117"/>
    <n v="64.03"/>
    <n v="64.03"/>
    <n v="0"/>
    <x v="1085"/>
    <s v="10/06/2024"/>
    <x v="11"/>
    <n v="6"/>
    <n v="14"/>
    <s v="06-14"/>
    <n v="0"/>
    <n v="1"/>
    <x v="1"/>
    <x v="23"/>
  </r>
  <r>
    <d v="2024-06-15T00:00:00"/>
    <n v="100"/>
    <n v="62.79"/>
    <n v="62.81"/>
    <n v="39.92"/>
    <x v="363"/>
    <s v="10/06/2024"/>
    <x v="11"/>
    <n v="6"/>
    <n v="15"/>
    <s v="06-15"/>
    <n v="0"/>
    <n v="1"/>
    <x v="1"/>
    <x v="23"/>
  </r>
  <r>
    <d v="2024-06-16T00:00:00"/>
    <n v="122"/>
    <n v="63.62"/>
    <n v="63.62"/>
    <n v="0"/>
    <x v="359"/>
    <s v="10/06/2024"/>
    <x v="11"/>
    <n v="6"/>
    <n v="16"/>
    <s v="06-16"/>
    <n v="0"/>
    <n v="1"/>
    <x v="1"/>
    <x v="23"/>
  </r>
  <r>
    <d v="2024-06-17T00:00:00"/>
    <n v="112"/>
    <n v="62.91"/>
    <n v="62.94"/>
    <n v="41.65"/>
    <x v="152"/>
    <s v="17/06/2024"/>
    <x v="11"/>
    <n v="6"/>
    <n v="17"/>
    <s v="06-17"/>
    <n v="0"/>
    <n v="1"/>
    <x v="1"/>
    <x v="24"/>
  </r>
  <r>
    <d v="2024-06-18T00:00:00"/>
    <n v="98"/>
    <n v="61.94"/>
    <n v="62"/>
    <n v="43.1"/>
    <x v="36"/>
    <s v="17/06/2024"/>
    <x v="11"/>
    <n v="6"/>
    <n v="18"/>
    <s v="06-18"/>
    <n v="0"/>
    <n v="1"/>
    <x v="1"/>
    <x v="24"/>
  </r>
  <r>
    <d v="2024-06-19T00:00:00"/>
    <n v="118"/>
    <n v="63.13"/>
    <n v="63.25"/>
    <n v="47.47"/>
    <x v="615"/>
    <s v="17/06/2024"/>
    <x v="11"/>
    <n v="6"/>
    <n v="19"/>
    <s v="06-19"/>
    <n v="0"/>
    <n v="1"/>
    <x v="1"/>
    <x v="24"/>
  </r>
  <r>
    <d v="2024-06-20T00:00:00"/>
    <n v="108"/>
    <n v="63.06"/>
    <n v="63.09"/>
    <n v="42.21"/>
    <x v="562"/>
    <s v="17/06/2024"/>
    <x v="11"/>
    <n v="6"/>
    <n v="20"/>
    <s v="06-20"/>
    <n v="0"/>
    <n v="1"/>
    <x v="1"/>
    <x v="24"/>
  </r>
  <r>
    <d v="2024-06-21T00:00:00"/>
    <n v="102"/>
    <n v="62.34"/>
    <n v="62.34"/>
    <n v="0"/>
    <x v="385"/>
    <s v="17/06/2024"/>
    <x v="11"/>
    <n v="6"/>
    <n v="21"/>
    <s v="06-21"/>
    <n v="0"/>
    <n v="1"/>
    <x v="1"/>
    <x v="24"/>
  </r>
  <r>
    <d v="2024-06-22T00:00:00"/>
    <n v="90"/>
    <n v="63.22"/>
    <n v="63.27"/>
    <n v="44.13"/>
    <x v="335"/>
    <s v="17/06/2024"/>
    <x v="11"/>
    <n v="6"/>
    <n v="22"/>
    <s v="06-22"/>
    <n v="0"/>
    <n v="1"/>
    <x v="1"/>
    <x v="24"/>
  </r>
  <r>
    <d v="2024-06-23T00:00:00"/>
    <n v="119"/>
    <n v="64.61"/>
    <n v="64.72"/>
    <n v="48.46"/>
    <x v="703"/>
    <s v="17/06/2024"/>
    <x v="11"/>
    <n v="6"/>
    <n v="23"/>
    <s v="06-23"/>
    <n v="0"/>
    <n v="1"/>
    <x v="1"/>
    <x v="24"/>
  </r>
  <r>
    <d v="2024-06-24T00:00:00"/>
    <n v="132"/>
    <n v="70.38"/>
    <n v="70.41"/>
    <n v="49.21"/>
    <x v="1116"/>
    <s v="24/06/2024"/>
    <x v="11"/>
    <n v="6"/>
    <n v="24"/>
    <s v="06-24"/>
    <n v="0"/>
    <n v="1"/>
    <x v="1"/>
    <x v="25"/>
  </r>
  <r>
    <d v="2024-06-25T00:00:00"/>
    <n v="125"/>
    <n v="68.64"/>
    <n v="68.8"/>
    <n v="51.7"/>
    <x v="1117"/>
    <s v="24/06/2024"/>
    <x v="11"/>
    <n v="6"/>
    <n v="25"/>
    <s v="06-25"/>
    <n v="0"/>
    <n v="1"/>
    <x v="1"/>
    <x v="25"/>
  </r>
  <r>
    <d v="2024-06-26T00:00:00"/>
    <n v="111"/>
    <n v="63.52"/>
    <n v="63.69"/>
    <n v="48.27"/>
    <x v="617"/>
    <s v="24/06/2024"/>
    <x v="11"/>
    <n v="6"/>
    <n v="26"/>
    <s v="06-26"/>
    <n v="0"/>
    <n v="1"/>
    <x v="1"/>
    <x v="25"/>
  </r>
  <r>
    <d v="2024-06-27T00:00:00"/>
    <n v="90"/>
    <n v="62.27"/>
    <n v="62.75"/>
    <n v="52.93"/>
    <x v="163"/>
    <s v="24/06/2024"/>
    <x v="11"/>
    <n v="6"/>
    <n v="27"/>
    <s v="06-27"/>
    <n v="0"/>
    <n v="1"/>
    <x v="1"/>
    <x v="25"/>
  </r>
  <r>
    <d v="2024-06-28T00:00:00"/>
    <n v="96"/>
    <n v="63.28"/>
    <n v="63.38"/>
    <n v="44.78"/>
    <x v="454"/>
    <s v="24/06/2024"/>
    <x v="11"/>
    <n v="6"/>
    <n v="28"/>
    <s v="06-28"/>
    <n v="0"/>
    <n v="1"/>
    <x v="1"/>
    <x v="25"/>
  </r>
  <r>
    <d v="2024-06-29T00:00:00"/>
    <n v="101"/>
    <n v="61.77"/>
    <n v="61.78"/>
    <n v="36.24"/>
    <x v="389"/>
    <s v="24/06/2024"/>
    <x v="11"/>
    <n v="6"/>
    <n v="29"/>
    <s v="06-29"/>
    <n v="0"/>
    <n v="1"/>
    <x v="1"/>
    <x v="25"/>
  </r>
  <r>
    <d v="2024-06-30T00:00:00"/>
    <n v="123"/>
    <n v="63.73"/>
    <n v="63.81"/>
    <n v="46.68"/>
    <x v="670"/>
    <s v="24/06/2024"/>
    <x v="11"/>
    <n v="6"/>
    <n v="30"/>
    <s v="06-30"/>
    <n v="0"/>
    <n v="1"/>
    <x v="1"/>
    <x v="25"/>
  </r>
  <r>
    <d v="2024-07-01T00:00:00"/>
    <n v="112"/>
    <n v="63.19"/>
    <n v="63.57"/>
    <n v="52.77"/>
    <x v="342"/>
    <s v="01/07/2024"/>
    <x v="11"/>
    <n v="7"/>
    <n v="1"/>
    <s v="07-01"/>
    <n v="0"/>
    <n v="1"/>
    <x v="1"/>
    <x v="26"/>
  </r>
  <r>
    <d v="2024-07-02T00:00:00"/>
    <n v="118"/>
    <n v="63.32"/>
    <n v="63.42"/>
    <n v="44.33"/>
    <x v="464"/>
    <s v="01/07/2024"/>
    <x v="11"/>
    <n v="7"/>
    <n v="2"/>
    <s v="07-02"/>
    <n v="0"/>
    <n v="1"/>
    <x v="1"/>
    <x v="26"/>
  </r>
  <r>
    <d v="2024-07-03T00:00:00"/>
    <n v="123"/>
    <n v="63.21"/>
    <n v="63.31"/>
    <n v="46.94"/>
    <x v="374"/>
    <s v="01/07/2024"/>
    <x v="11"/>
    <n v="7"/>
    <n v="3"/>
    <s v="07-03"/>
    <n v="0"/>
    <n v="1"/>
    <x v="1"/>
    <x v="26"/>
  </r>
  <r>
    <d v="2024-07-04T00:00:00"/>
    <n v="108"/>
    <n v="63.01"/>
    <n v="64.88"/>
    <n v="52.48"/>
    <x v="1115"/>
    <s v="01/07/2024"/>
    <x v="11"/>
    <n v="7"/>
    <n v="4"/>
    <s v="07-04"/>
    <n v="0"/>
    <n v="1"/>
    <x v="1"/>
    <x v="26"/>
  </r>
  <r>
    <d v="2024-07-05T00:00:00"/>
    <n v="103"/>
    <n v="62.32"/>
    <n v="63.02"/>
    <n v="45.29"/>
    <x v="66"/>
    <s v="01/07/2024"/>
    <x v="11"/>
    <n v="7"/>
    <n v="5"/>
    <s v="07-05"/>
    <n v="0"/>
    <n v="1"/>
    <x v="1"/>
    <x v="26"/>
  </r>
  <r>
    <d v="2024-07-06T00:00:00"/>
    <n v="97"/>
    <n v="62.53"/>
    <n v="62.53"/>
    <n v="30.6"/>
    <x v="221"/>
    <s v="01/07/2024"/>
    <x v="11"/>
    <n v="7"/>
    <n v="6"/>
    <s v="07-06"/>
    <n v="0"/>
    <n v="1"/>
    <x v="1"/>
    <x v="26"/>
  </r>
  <r>
    <d v="2024-07-07T00:00:00"/>
    <n v="130"/>
    <n v="63.57"/>
    <n v="63.58"/>
    <n v="35.54"/>
    <x v="573"/>
    <s v="01/07/2024"/>
    <x v="11"/>
    <n v="7"/>
    <n v="7"/>
    <s v="07-07"/>
    <n v="0"/>
    <n v="1"/>
    <x v="1"/>
    <x v="26"/>
  </r>
  <r>
    <d v="2024-07-08T00:00:00"/>
    <n v="112"/>
    <n v="63.78"/>
    <n v="63.81"/>
    <n v="41.38"/>
    <x v="670"/>
    <s v="08/07/2024"/>
    <x v="11"/>
    <n v="7"/>
    <n v="8"/>
    <s v="07-08"/>
    <n v="0"/>
    <n v="1"/>
    <x v="1"/>
    <x v="27"/>
  </r>
  <r>
    <d v="2024-07-09T00:00:00"/>
    <n v="103"/>
    <n v="63.38"/>
    <n v="63.41"/>
    <n v="41.27"/>
    <x v="625"/>
    <s v="08/07/2024"/>
    <x v="11"/>
    <n v="7"/>
    <n v="9"/>
    <s v="07-09"/>
    <n v="0"/>
    <n v="1"/>
    <x v="1"/>
    <x v="27"/>
  </r>
  <r>
    <d v="2024-07-10T00:00:00"/>
    <n v="110"/>
    <n v="63.43"/>
    <n v="63.46"/>
    <n v="42.4"/>
    <x v="329"/>
    <s v="08/07/2024"/>
    <x v="11"/>
    <n v="7"/>
    <n v="10"/>
    <s v="07-10"/>
    <n v="0"/>
    <n v="1"/>
    <x v="1"/>
    <x v="27"/>
  </r>
  <r>
    <d v="2024-07-11T00:00:00"/>
    <n v="97"/>
    <n v="62.88"/>
    <n v="62.89"/>
    <n v="37.14"/>
    <x v="482"/>
    <s v="08/07/2024"/>
    <x v="11"/>
    <n v="7"/>
    <n v="11"/>
    <s v="07-11"/>
    <n v="0"/>
    <n v="1"/>
    <x v="1"/>
    <x v="27"/>
  </r>
  <r>
    <d v="2024-07-12T00:00:00"/>
    <n v="108"/>
    <n v="63.75"/>
    <n v="63.76"/>
    <n v="38.299999999999997"/>
    <x v="609"/>
    <s v="08/07/2024"/>
    <x v="11"/>
    <n v="7"/>
    <n v="12"/>
    <s v="07-12"/>
    <n v="0"/>
    <n v="1"/>
    <x v="1"/>
    <x v="27"/>
  </r>
  <r>
    <d v="2024-07-13T00:00:00"/>
    <n v="111"/>
    <n v="63.9"/>
    <n v="63.9"/>
    <n v="0"/>
    <x v="1042"/>
    <s v="08/07/2024"/>
    <x v="11"/>
    <n v="7"/>
    <n v="13"/>
    <s v="07-13"/>
    <n v="0"/>
    <n v="1"/>
    <x v="1"/>
    <x v="27"/>
  </r>
  <r>
    <d v="2024-07-14T00:00:00"/>
    <n v="114"/>
    <n v="63.48"/>
    <n v="63.49"/>
    <n v="33.340000000000003"/>
    <x v="422"/>
    <s v="08/07/2024"/>
    <x v="11"/>
    <n v="7"/>
    <n v="14"/>
    <s v="07-14"/>
    <n v="0"/>
    <n v="1"/>
    <x v="1"/>
    <x v="27"/>
  </r>
  <r>
    <d v="2024-07-15T00:00:00"/>
    <n v="100"/>
    <n v="62.65"/>
    <n v="62.73"/>
    <n v="44.99"/>
    <x v="373"/>
    <s v="15/07/2024"/>
    <x v="11"/>
    <n v="7"/>
    <n v="15"/>
    <s v="07-15"/>
    <n v="0"/>
    <n v="1"/>
    <x v="1"/>
    <x v="28"/>
  </r>
  <r>
    <d v="2024-07-16T00:00:00"/>
    <n v="107"/>
    <n v="63.36"/>
    <n v="63.56"/>
    <n v="50.12"/>
    <x v="497"/>
    <s v="15/07/2024"/>
    <x v="11"/>
    <n v="7"/>
    <n v="16"/>
    <s v="07-16"/>
    <n v="0"/>
    <n v="1"/>
    <x v="1"/>
    <x v="28"/>
  </r>
  <r>
    <d v="2024-07-17T00:00:00"/>
    <n v="105"/>
    <n v="62.88"/>
    <n v="62.96"/>
    <n v="45.11"/>
    <x v="686"/>
    <s v="15/07/2024"/>
    <x v="11"/>
    <n v="7"/>
    <n v="17"/>
    <s v="07-17"/>
    <n v="0"/>
    <n v="1"/>
    <x v="1"/>
    <x v="28"/>
  </r>
  <r>
    <d v="2024-07-18T00:00:00"/>
    <n v="104"/>
    <n v="63.04"/>
    <n v="63.09"/>
    <n v="44.16"/>
    <x v="562"/>
    <s v="15/07/2024"/>
    <x v="11"/>
    <n v="7"/>
    <n v="18"/>
    <s v="07-18"/>
    <n v="0"/>
    <n v="1"/>
    <x v="1"/>
    <x v="28"/>
  </r>
  <r>
    <d v="2024-07-19T00:00:00"/>
    <n v="93"/>
    <n v="62.85"/>
    <n v="62.88"/>
    <n v="41.26"/>
    <x v="319"/>
    <s v="15/07/2024"/>
    <x v="11"/>
    <n v="7"/>
    <n v="19"/>
    <s v="07-19"/>
    <n v="0"/>
    <n v="1"/>
    <x v="1"/>
    <x v="28"/>
  </r>
  <r>
    <d v="2024-07-20T00:00:00"/>
    <n v="103"/>
    <n v="63.78"/>
    <n v="63.95"/>
    <n v="42.79"/>
    <x v="1092"/>
    <s v="15/07/2024"/>
    <x v="11"/>
    <n v="7"/>
    <n v="20"/>
    <s v="07-20"/>
    <n v="0"/>
    <n v="1"/>
    <x v="1"/>
    <x v="28"/>
  </r>
  <r>
    <d v="2024-07-21T00:00:00"/>
    <n v="111"/>
    <n v="64.349999999999994"/>
    <n v="64.36"/>
    <n v="26.54"/>
    <x v="346"/>
    <s v="15/07/2024"/>
    <x v="11"/>
    <n v="7"/>
    <n v="21"/>
    <s v="07-21"/>
    <n v="0"/>
    <n v="1"/>
    <x v="1"/>
    <x v="28"/>
  </r>
  <r>
    <d v="2024-07-22T00:00:00"/>
    <n v="102"/>
    <n v="64.75"/>
    <n v="64.819999999999993"/>
    <n v="38.729999999999997"/>
    <x v="697"/>
    <s v="22/07/2024"/>
    <x v="11"/>
    <n v="7"/>
    <n v="22"/>
    <s v="07-22"/>
    <n v="0"/>
    <n v="1"/>
    <x v="1"/>
    <x v="29"/>
  </r>
  <r>
    <d v="2024-07-23T00:00:00"/>
    <n v="105"/>
    <n v="63.61"/>
    <n v="63.64"/>
    <n v="41.55"/>
    <x v="493"/>
    <s v="22/07/2024"/>
    <x v="11"/>
    <n v="7"/>
    <n v="23"/>
    <s v="07-23"/>
    <n v="0"/>
    <n v="1"/>
    <x v="1"/>
    <x v="29"/>
  </r>
  <r>
    <d v="2024-07-24T00:00:00"/>
    <n v="111"/>
    <n v="62.49"/>
    <n v="62.84"/>
    <n v="51.78"/>
    <x v="336"/>
    <s v="22/07/2024"/>
    <x v="11"/>
    <n v="7"/>
    <n v="24"/>
    <s v="07-24"/>
    <n v="0"/>
    <n v="1"/>
    <x v="1"/>
    <x v="29"/>
  </r>
  <r>
    <d v="2024-07-25T00:00:00"/>
    <n v="99"/>
    <n v="61.94"/>
    <n v="61.94"/>
    <n v="34.24"/>
    <x v="173"/>
    <s v="22/07/2024"/>
    <x v="11"/>
    <n v="7"/>
    <n v="25"/>
    <s v="07-25"/>
    <n v="0"/>
    <n v="1"/>
    <x v="1"/>
    <x v="29"/>
  </r>
  <r>
    <d v="2024-07-26T00:00:00"/>
    <n v="103"/>
    <n v="61.72"/>
    <n v="61.72"/>
    <n v="0"/>
    <x v="252"/>
    <s v="22/07/2024"/>
    <x v="11"/>
    <n v="7"/>
    <n v="26"/>
    <s v="07-26"/>
    <n v="0"/>
    <n v="1"/>
    <x v="1"/>
    <x v="29"/>
  </r>
  <r>
    <d v="2024-07-27T00:00:00"/>
    <n v="102"/>
    <n v="63.08"/>
    <n v="63.09"/>
    <n v="36.549999999999997"/>
    <x v="562"/>
    <s v="22/07/2024"/>
    <x v="11"/>
    <n v="7"/>
    <n v="27"/>
    <s v="07-27"/>
    <n v="0"/>
    <n v="1"/>
    <x v="1"/>
    <x v="29"/>
  </r>
  <r>
    <d v="2024-07-28T00:00:00"/>
    <n v="122"/>
    <n v="63.51"/>
    <n v="63.51"/>
    <n v="0"/>
    <x v="408"/>
    <s v="22/07/2024"/>
    <x v="11"/>
    <n v="7"/>
    <n v="28"/>
    <s v="07-28"/>
    <n v="0"/>
    <n v="1"/>
    <x v="1"/>
    <x v="29"/>
  </r>
  <r>
    <d v="2024-07-29T00:00:00"/>
    <n v="112"/>
    <n v="63.14"/>
    <n v="63.14"/>
    <n v="0"/>
    <x v="387"/>
    <s v="29/07/2024"/>
    <x v="11"/>
    <n v="7"/>
    <n v="29"/>
    <s v="07-29"/>
    <n v="0"/>
    <n v="1"/>
    <x v="1"/>
    <x v="30"/>
  </r>
  <r>
    <d v="2024-07-30T00:00:00"/>
    <n v="115"/>
    <n v="62.93"/>
    <n v="62.94"/>
    <n v="35.51"/>
    <x v="152"/>
    <s v="29/07/2024"/>
    <x v="11"/>
    <n v="7"/>
    <n v="30"/>
    <s v="07-30"/>
    <n v="0"/>
    <n v="1"/>
    <x v="1"/>
    <x v="30"/>
  </r>
  <r>
    <d v="2024-07-31T00:00:00"/>
    <n v="105"/>
    <n v="62.52"/>
    <n v="62.56"/>
    <n v="42.09"/>
    <x v="327"/>
    <s v="29/07/2024"/>
    <x v="11"/>
    <n v="7"/>
    <n v="31"/>
    <s v="07-31"/>
    <n v="0"/>
    <n v="1"/>
    <x v="1"/>
    <x v="30"/>
  </r>
  <r>
    <d v="2024-08-01T00:00:00"/>
    <n v="93"/>
    <n v="62.92"/>
    <n v="62.93"/>
    <n v="35.840000000000003"/>
    <x v="483"/>
    <s v="29/07/2024"/>
    <x v="11"/>
    <n v="8"/>
    <n v="1"/>
    <s v="08-01"/>
    <n v="0"/>
    <n v="1"/>
    <x v="1"/>
    <x v="30"/>
  </r>
  <r>
    <d v="2024-08-02T00:00:00"/>
    <n v="108"/>
    <n v="63.74"/>
    <n v="63.74"/>
    <n v="31.04"/>
    <x v="198"/>
    <s v="29/07/2024"/>
    <x v="11"/>
    <n v="8"/>
    <n v="2"/>
    <s v="08-02"/>
    <n v="0"/>
    <n v="1"/>
    <x v="1"/>
    <x v="30"/>
  </r>
  <r>
    <d v="2024-08-03T00:00:00"/>
    <n v="107"/>
    <n v="63.2"/>
    <n v="63.23"/>
    <n v="41.35"/>
    <x v="148"/>
    <s v="29/07/2024"/>
    <x v="11"/>
    <n v="8"/>
    <n v="3"/>
    <s v="08-03"/>
    <n v="0"/>
    <n v="1"/>
    <x v="1"/>
    <x v="30"/>
  </r>
  <r>
    <d v="2024-08-04T00:00:00"/>
    <n v="115"/>
    <n v="63.04"/>
    <n v="63.04"/>
    <n v="34.24"/>
    <x v="361"/>
    <s v="29/07/2024"/>
    <x v="11"/>
    <n v="8"/>
    <n v="4"/>
    <s v="08-04"/>
    <n v="0"/>
    <n v="1"/>
    <x v="1"/>
    <x v="30"/>
  </r>
  <r>
    <d v="2024-08-05T00:00:00"/>
    <n v="108"/>
    <n v="62.23"/>
    <n v="62.31"/>
    <n v="45.14"/>
    <x v="147"/>
    <s v="05/08/2024"/>
    <x v="11"/>
    <n v="8"/>
    <n v="5"/>
    <s v="08-05"/>
    <n v="0"/>
    <n v="1"/>
    <x v="1"/>
    <x v="31"/>
  </r>
  <r>
    <d v="2024-08-06T00:00:00"/>
    <n v="103"/>
    <n v="62.76"/>
    <n v="62.79"/>
    <n v="41.44"/>
    <x v="526"/>
    <s v="05/08/2024"/>
    <x v="11"/>
    <n v="8"/>
    <n v="6"/>
    <s v="08-06"/>
    <n v="0"/>
    <n v="1"/>
    <x v="1"/>
    <x v="31"/>
  </r>
  <r>
    <d v="2024-08-07T00:00:00"/>
    <n v="92"/>
    <n v="62.45"/>
    <n v="63.36"/>
    <n v="56.12"/>
    <x v="362"/>
    <s v="05/08/2024"/>
    <x v="11"/>
    <n v="8"/>
    <n v="7"/>
    <s v="08-07"/>
    <n v="0"/>
    <n v="1"/>
    <x v="1"/>
    <x v="31"/>
  </r>
  <r>
    <d v="2024-08-08T00:00:00"/>
    <n v="93"/>
    <n v="63"/>
    <n v="63.27"/>
    <n v="51.07"/>
    <x v="335"/>
    <s v="05/08/2024"/>
    <x v="11"/>
    <n v="8"/>
    <n v="8"/>
    <s v="08-08"/>
    <n v="0"/>
    <n v="1"/>
    <x v="1"/>
    <x v="31"/>
  </r>
  <r>
    <d v="2024-08-09T00:00:00"/>
    <n v="113"/>
    <n v="63.33"/>
    <n v="63.33"/>
    <n v="35.14"/>
    <x v="486"/>
    <s v="05/08/2024"/>
    <x v="11"/>
    <n v="8"/>
    <n v="9"/>
    <s v="08-09"/>
    <n v="0"/>
    <n v="1"/>
    <x v="1"/>
    <x v="31"/>
  </r>
  <r>
    <d v="2024-08-10T00:00:00"/>
    <n v="117"/>
    <n v="63.35"/>
    <n v="64.150000000000006"/>
    <n v="56.38"/>
    <x v="688"/>
    <s v="05/08/2024"/>
    <x v="11"/>
    <n v="8"/>
    <n v="10"/>
    <s v="08-10"/>
    <n v="0"/>
    <n v="1"/>
    <x v="1"/>
    <x v="31"/>
  </r>
  <r>
    <d v="2024-08-11T00:00:00"/>
    <n v="117"/>
    <n v="63.02"/>
    <n v="63.07"/>
    <n v="43.27"/>
    <x v="314"/>
    <s v="05/08/2024"/>
    <x v="11"/>
    <n v="8"/>
    <n v="11"/>
    <s v="08-11"/>
    <n v="0"/>
    <n v="1"/>
    <x v="1"/>
    <x v="31"/>
  </r>
  <r>
    <d v="2024-08-12T00:00:00"/>
    <n v="111"/>
    <n v="63.51"/>
    <n v="63.53"/>
    <n v="35.53"/>
    <x v="639"/>
    <s v="12/08/2024"/>
    <x v="11"/>
    <n v="8"/>
    <n v="12"/>
    <s v="08-12"/>
    <n v="0"/>
    <n v="1"/>
    <x v="1"/>
    <x v="32"/>
  </r>
  <r>
    <d v="2024-08-13T00:00:00"/>
    <n v="106"/>
    <n v="63.18"/>
    <n v="63.22"/>
    <n v="42.43"/>
    <x v="349"/>
    <s v="12/08/2024"/>
    <x v="11"/>
    <n v="8"/>
    <n v="13"/>
    <s v="08-13"/>
    <n v="0"/>
    <n v="1"/>
    <x v="1"/>
    <x v="32"/>
  </r>
  <r>
    <d v="2024-08-14T00:00:00"/>
    <n v="94"/>
    <n v="63.48"/>
    <n v="63.54"/>
    <n v="44.67"/>
    <x v="376"/>
    <s v="12/08/2024"/>
    <x v="11"/>
    <n v="8"/>
    <n v="14"/>
    <s v="08-14"/>
    <n v="0"/>
    <n v="1"/>
    <x v="1"/>
    <x v="32"/>
  </r>
  <r>
    <d v="2024-08-15T00:00:00"/>
    <n v="96"/>
    <n v="63.79"/>
    <n v="63.79"/>
    <n v="0"/>
    <x v="583"/>
    <s v="12/08/2024"/>
    <x v="11"/>
    <n v="8"/>
    <n v="15"/>
    <s v="08-15"/>
    <n v="0"/>
    <n v="1"/>
    <x v="1"/>
    <x v="32"/>
  </r>
  <r>
    <d v="2024-08-16T00:00:00"/>
    <n v="103"/>
    <n v="64.27"/>
    <n v="64.319999999999993"/>
    <n v="45.06"/>
    <x v="500"/>
    <s v="12/08/2024"/>
    <x v="11"/>
    <n v="8"/>
    <n v="16"/>
    <s v="08-16"/>
    <n v="0"/>
    <n v="1"/>
    <x v="1"/>
    <x v="32"/>
  </r>
  <r>
    <d v="2024-08-17T00:00:00"/>
    <n v="101"/>
    <n v="63.21"/>
    <n v="63.22"/>
    <n v="38.340000000000003"/>
    <x v="349"/>
    <s v="12/08/2024"/>
    <x v="11"/>
    <n v="8"/>
    <n v="17"/>
    <s v="08-17"/>
    <n v="0"/>
    <n v="1"/>
    <x v="1"/>
    <x v="32"/>
  </r>
  <r>
    <d v="2024-08-18T00:00:00"/>
    <n v="110"/>
    <n v="64.22"/>
    <n v="64.22"/>
    <n v="37.14"/>
    <x v="508"/>
    <s v="12/08/2024"/>
    <x v="11"/>
    <n v="8"/>
    <n v="18"/>
    <s v="08-18"/>
    <n v="0"/>
    <n v="1"/>
    <x v="1"/>
    <x v="32"/>
  </r>
  <r>
    <d v="2024-08-19T00:00:00"/>
    <n v="119"/>
    <n v="65.94"/>
    <n v="65.94"/>
    <n v="32.94"/>
    <x v="605"/>
    <s v="19/08/2024"/>
    <x v="11"/>
    <n v="8"/>
    <n v="19"/>
    <s v="08-19"/>
    <n v="0"/>
    <n v="1"/>
    <x v="1"/>
    <x v="33"/>
  </r>
  <r>
    <d v="2024-08-20T00:00:00"/>
    <n v="119"/>
    <n v="65.040000000000006"/>
    <n v="65.06"/>
    <n v="42.09"/>
    <x v="641"/>
    <s v="19/08/2024"/>
    <x v="11"/>
    <n v="8"/>
    <n v="20"/>
    <s v="08-20"/>
    <n v="0"/>
    <n v="1"/>
    <x v="1"/>
    <x v="33"/>
  </r>
  <r>
    <d v="2024-08-21T00:00:00"/>
    <n v="126"/>
    <n v="63.03"/>
    <n v="63.25"/>
    <n v="50.21"/>
    <x v="615"/>
    <s v="19/08/2024"/>
    <x v="11"/>
    <n v="8"/>
    <n v="21"/>
    <s v="08-21"/>
    <n v="0"/>
    <n v="1"/>
    <x v="1"/>
    <x v="33"/>
  </r>
  <r>
    <d v="2024-08-22T00:00:00"/>
    <n v="109"/>
    <n v="61.72"/>
    <n v="61.83"/>
    <n v="45.82"/>
    <x v="81"/>
    <s v="19/08/2024"/>
    <x v="11"/>
    <n v="8"/>
    <n v="22"/>
    <s v="08-22"/>
    <n v="0"/>
    <n v="1"/>
    <x v="1"/>
    <x v="33"/>
  </r>
  <r>
    <d v="2024-08-23T00:00:00"/>
    <n v="113"/>
    <n v="62.37"/>
    <n v="62.6"/>
    <n v="49.72"/>
    <x v="318"/>
    <s v="19/08/2024"/>
    <x v="11"/>
    <n v="8"/>
    <n v="23"/>
    <s v="08-23"/>
    <n v="0"/>
    <n v="1"/>
    <x v="1"/>
    <x v="33"/>
  </r>
  <r>
    <d v="2024-08-24T00:00:00"/>
    <n v="108"/>
    <n v="63.01"/>
    <n v="63.08"/>
    <n v="45.25"/>
    <x v="478"/>
    <s v="19/08/2024"/>
    <x v="11"/>
    <n v="8"/>
    <n v="24"/>
    <s v="08-24"/>
    <n v="0"/>
    <n v="1"/>
    <x v="1"/>
    <x v="33"/>
  </r>
  <r>
    <d v="2024-08-25T00:00:00"/>
    <n v="115"/>
    <n v="63.54"/>
    <n v="63.65"/>
    <n v="47.23"/>
    <x v="151"/>
    <s v="19/08/2024"/>
    <x v="11"/>
    <n v="8"/>
    <n v="25"/>
    <s v="08-25"/>
    <n v="0"/>
    <n v="1"/>
    <x v="1"/>
    <x v="33"/>
  </r>
  <r>
    <d v="2024-08-26T00:00:00"/>
    <n v="117"/>
    <n v="63.11"/>
    <n v="63.16"/>
    <n v="44.21"/>
    <x v="645"/>
    <s v="26/08/2024"/>
    <x v="11"/>
    <n v="8"/>
    <n v="26"/>
    <s v="08-26"/>
    <n v="0"/>
    <n v="1"/>
    <x v="1"/>
    <x v="34"/>
  </r>
  <r>
    <d v="2024-08-27T00:00:00"/>
    <n v="114"/>
    <n v="64.12"/>
    <n v="64.260000000000005"/>
    <n v="49.24"/>
    <x v="685"/>
    <s v="26/08/2024"/>
    <x v="11"/>
    <n v="8"/>
    <n v="27"/>
    <s v="08-27"/>
    <n v="0"/>
    <n v="1"/>
    <x v="1"/>
    <x v="34"/>
  </r>
  <r>
    <d v="2024-08-28T00:00:00"/>
    <n v="114"/>
    <n v="63.48"/>
    <n v="63.55"/>
    <n v="45.49"/>
    <x v="354"/>
    <s v="26/08/2024"/>
    <x v="11"/>
    <n v="8"/>
    <n v="28"/>
    <s v="08-28"/>
    <n v="0"/>
    <n v="1"/>
    <x v="1"/>
    <x v="34"/>
  </r>
  <r>
    <d v="2024-08-29T00:00:00"/>
    <n v="108"/>
    <n v="63.66"/>
    <n v="63.67"/>
    <n v="39.53"/>
    <x v="375"/>
    <s v="26/08/2024"/>
    <x v="11"/>
    <n v="8"/>
    <n v="29"/>
    <s v="08-29"/>
    <n v="0"/>
    <n v="1"/>
    <x v="1"/>
    <x v="34"/>
  </r>
  <r>
    <d v="2024-08-30T00:00:00"/>
    <n v="113"/>
    <n v="63.1"/>
    <n v="63.27"/>
    <n v="47.05"/>
    <x v="335"/>
    <s v="26/08/2024"/>
    <x v="11"/>
    <n v="8"/>
    <n v="30"/>
    <s v="08-30"/>
    <n v="0"/>
    <n v="1"/>
    <x v="1"/>
    <x v="34"/>
  </r>
  <r>
    <d v="2024-08-31T00:00:00"/>
    <n v="116"/>
    <n v="63.35"/>
    <n v="63.51"/>
    <n v="48.9"/>
    <x v="408"/>
    <s v="26/08/2024"/>
    <x v="11"/>
    <n v="8"/>
    <n v="31"/>
    <s v="08-31"/>
    <n v="0"/>
    <n v="1"/>
    <x v="1"/>
    <x v="34"/>
  </r>
  <r>
    <d v="2024-09-01T00:00:00"/>
    <n v="109"/>
    <n v="63.34"/>
    <n v="63.35"/>
    <n v="33.380000000000003"/>
    <x v="396"/>
    <s v="26/08/2024"/>
    <x v="11"/>
    <n v="9"/>
    <n v="1"/>
    <s v="09-01"/>
    <n v="0"/>
    <n v="1"/>
    <x v="2"/>
    <x v="34"/>
  </r>
  <r>
    <d v="2024-09-02T00:00:00"/>
    <n v="107"/>
    <n v="63.62"/>
    <n v="63.73"/>
    <n v="47.57"/>
    <x v="682"/>
    <s v="02/09/2024"/>
    <x v="11"/>
    <n v="9"/>
    <n v="2"/>
    <s v="09-02"/>
    <n v="0"/>
    <n v="1"/>
    <x v="2"/>
    <x v="35"/>
  </r>
  <r>
    <d v="2024-09-03T00:00:00"/>
    <n v="100"/>
    <n v="62.39"/>
    <n v="62.42"/>
    <n v="41.33"/>
    <x v="16"/>
    <s v="02/09/2024"/>
    <x v="11"/>
    <n v="9"/>
    <n v="3"/>
    <s v="09-03"/>
    <n v="0"/>
    <n v="1"/>
    <x v="2"/>
    <x v="35"/>
  </r>
  <r>
    <d v="2024-09-04T00:00:00"/>
    <n v="118"/>
    <n v="63.79"/>
    <n v="63.88"/>
    <n v="46.8"/>
    <x v="347"/>
    <s v="02/09/2024"/>
    <x v="11"/>
    <n v="9"/>
    <n v="4"/>
    <s v="09-04"/>
    <n v="0"/>
    <n v="1"/>
    <x v="2"/>
    <x v="35"/>
  </r>
  <r>
    <d v="2024-09-05T00:00:00"/>
    <n v="112"/>
    <n v="62.36"/>
    <n v="62.44"/>
    <n v="44.98"/>
    <x v="150"/>
    <s v="02/09/2024"/>
    <x v="11"/>
    <n v="9"/>
    <n v="5"/>
    <s v="09-05"/>
    <n v="0"/>
    <n v="1"/>
    <x v="2"/>
    <x v="35"/>
  </r>
  <r>
    <d v="2024-09-06T00:00:00"/>
    <n v="103"/>
    <n v="62.81"/>
    <n v="62.82"/>
    <n v="36.39"/>
    <x v="572"/>
    <s v="02/09/2024"/>
    <x v="11"/>
    <n v="9"/>
    <n v="6"/>
    <s v="09-06"/>
    <n v="0"/>
    <n v="1"/>
    <x v="2"/>
    <x v="35"/>
  </r>
  <r>
    <d v="2024-09-07T00:00:00"/>
    <n v="113"/>
    <n v="63.33"/>
    <n v="63.51"/>
    <n v="47.83"/>
    <x v="408"/>
    <s v="02/09/2024"/>
    <x v="11"/>
    <n v="9"/>
    <n v="7"/>
    <s v="09-07"/>
    <n v="0"/>
    <n v="1"/>
    <x v="2"/>
    <x v="35"/>
  </r>
  <r>
    <d v="2024-09-08T00:00:00"/>
    <n v="114"/>
    <n v="64.25"/>
    <n v="64.319999999999993"/>
    <n v="46.31"/>
    <x v="500"/>
    <s v="02/09/2024"/>
    <x v="11"/>
    <n v="9"/>
    <n v="8"/>
    <s v="09-08"/>
    <n v="0"/>
    <n v="1"/>
    <x v="2"/>
    <x v="35"/>
  </r>
  <r>
    <d v="2024-09-09T00:00:00"/>
    <n v="105"/>
    <n v="64.62"/>
    <n v="64.62"/>
    <n v="36.56"/>
    <x v="544"/>
    <s v="09/09/2024"/>
    <x v="11"/>
    <n v="9"/>
    <n v="9"/>
    <s v="09-09"/>
    <n v="0"/>
    <n v="1"/>
    <x v="2"/>
    <x v="36"/>
  </r>
  <r>
    <d v="2024-09-10T00:00:00"/>
    <n v="114"/>
    <n v="63.52"/>
    <n v="63.61"/>
    <n v="47.04"/>
    <x v="515"/>
    <s v="09/09/2024"/>
    <x v="11"/>
    <n v="9"/>
    <n v="10"/>
    <s v="09-10"/>
    <n v="0"/>
    <n v="1"/>
    <x v="2"/>
    <x v="36"/>
  </r>
  <r>
    <d v="2024-09-11T00:00:00"/>
    <m/>
    <m/>
    <m/>
    <m/>
    <x v="89"/>
    <s v="09/09/2024"/>
    <x v="11"/>
    <n v="9"/>
    <n v="11"/>
    <s v="09-11"/>
    <s v="Null"/>
    <s v="Null"/>
    <x v="2"/>
    <x v="36"/>
  </r>
  <r>
    <d v="2024-09-12T00:00:00"/>
    <m/>
    <m/>
    <m/>
    <m/>
    <x v="89"/>
    <s v="09/09/2024"/>
    <x v="11"/>
    <n v="9"/>
    <n v="12"/>
    <s v="09-12"/>
    <s v="Null"/>
    <s v="Null"/>
    <x v="2"/>
    <x v="36"/>
  </r>
  <r>
    <d v="2024-09-13T00:00:00"/>
    <n v="91"/>
    <n v="64.760000000000005"/>
    <n v="65.02"/>
    <n v="46.55"/>
    <x v="705"/>
    <s v="09/09/2024"/>
    <x v="11"/>
    <n v="9"/>
    <n v="13"/>
    <s v="09-13"/>
    <n v="0"/>
    <n v="1"/>
    <x v="2"/>
    <x v="36"/>
  </r>
  <r>
    <d v="2024-09-14T00:00:00"/>
    <n v="120"/>
    <n v="68.290000000000006"/>
    <n v="68.33"/>
    <n v="46.06"/>
    <x v="1112"/>
    <s v="09/09/2024"/>
    <x v="11"/>
    <n v="9"/>
    <n v="14"/>
    <s v="09-14"/>
    <n v="0"/>
    <n v="1"/>
    <x v="2"/>
    <x v="36"/>
  </r>
  <r>
    <d v="2024-09-15T00:00:00"/>
    <n v="116"/>
    <n v="64.290000000000006"/>
    <n v="64.77"/>
    <n v="45.89"/>
    <x v="345"/>
    <s v="09/09/2024"/>
    <x v="11"/>
    <n v="9"/>
    <n v="15"/>
    <s v="09-15"/>
    <n v="0"/>
    <n v="1"/>
    <x v="2"/>
    <x v="36"/>
  </r>
  <r>
    <d v="2024-09-16T00:00:00"/>
    <n v="119"/>
    <n v="64.73"/>
    <n v="64.78"/>
    <n v="44.9"/>
    <x v="612"/>
    <s v="16/09/2024"/>
    <x v="11"/>
    <n v="9"/>
    <n v="16"/>
    <s v="09-16"/>
    <n v="0"/>
    <n v="1"/>
    <x v="2"/>
    <x v="37"/>
  </r>
  <r>
    <d v="2024-09-17T00:00:00"/>
    <n v="117"/>
    <n v="64.010000000000005"/>
    <n v="64.010000000000005"/>
    <n v="0"/>
    <x v="540"/>
    <s v="16/09/2024"/>
    <x v="11"/>
    <n v="9"/>
    <n v="17"/>
    <s v="09-17"/>
    <n v="0"/>
    <n v="1"/>
    <x v="2"/>
    <x v="37"/>
  </r>
  <r>
    <d v="2024-09-18T00:00:00"/>
    <n v="108"/>
    <n v="66.150000000000006"/>
    <n v="66.180000000000007"/>
    <n v="38.39"/>
    <x v="1118"/>
    <s v="16/09/2024"/>
    <x v="11"/>
    <n v="9"/>
    <n v="18"/>
    <s v="09-18"/>
    <n v="0"/>
    <n v="1"/>
    <x v="2"/>
    <x v="37"/>
  </r>
  <r>
    <d v="2024-09-19T00:00:00"/>
    <n v="101"/>
    <n v="65.75"/>
    <n v="65.930000000000007"/>
    <n v="52.12"/>
    <x v="1119"/>
    <s v="16/09/2024"/>
    <x v="11"/>
    <n v="9"/>
    <n v="19"/>
    <s v="09-19"/>
    <n v="0"/>
    <n v="1"/>
    <x v="2"/>
    <x v="37"/>
  </r>
  <r>
    <d v="2024-09-20T00:00:00"/>
    <n v="120"/>
    <n v="63.99"/>
    <n v="64"/>
    <n v="35.85"/>
    <x v="679"/>
    <s v="16/09/2024"/>
    <x v="11"/>
    <n v="9"/>
    <n v="20"/>
    <s v="09-20"/>
    <n v="0"/>
    <n v="1"/>
    <x v="2"/>
    <x v="37"/>
  </r>
  <r>
    <d v="2024-09-21T00:00:00"/>
    <n v="94"/>
    <n v="63.16"/>
    <n v="63.16"/>
    <n v="32.44"/>
    <x v="645"/>
    <s v="16/09/2024"/>
    <x v="11"/>
    <n v="9"/>
    <n v="21"/>
    <s v="09-21"/>
    <n v="0"/>
    <n v="1"/>
    <x v="2"/>
    <x v="37"/>
  </r>
  <r>
    <d v="2024-09-22T00:00:00"/>
    <n v="107"/>
    <n v="63.67"/>
    <n v="63.67"/>
    <n v="30.44"/>
    <x v="375"/>
    <s v="16/09/2024"/>
    <x v="11"/>
    <n v="9"/>
    <n v="22"/>
    <s v="09-22"/>
    <n v="0"/>
    <n v="1"/>
    <x v="2"/>
    <x v="37"/>
  </r>
  <r>
    <d v="2024-09-23T00:00:00"/>
    <n v="121"/>
    <n v="65.59"/>
    <n v="65.61"/>
    <n v="41.83"/>
    <x v="993"/>
    <s v="23/09/2024"/>
    <x v="11"/>
    <n v="9"/>
    <n v="23"/>
    <s v="09-23"/>
    <n v="0"/>
    <n v="1"/>
    <x v="2"/>
    <x v="38"/>
  </r>
  <r>
    <d v="2024-09-24T00:00:00"/>
    <n v="75"/>
    <n v="63.09"/>
    <n v="63.09"/>
    <n v="27.04"/>
    <x v="562"/>
    <s v="23/09/2024"/>
    <x v="11"/>
    <n v="9"/>
    <n v="24"/>
    <s v="09-24"/>
    <n v="0"/>
    <n v="1"/>
    <x v="2"/>
    <x v="38"/>
  </r>
  <r>
    <d v="2024-09-25T00:00:00"/>
    <n v="120"/>
    <n v="63.63"/>
    <n v="63.63"/>
    <n v="0"/>
    <x v="584"/>
    <s v="23/09/2024"/>
    <x v="11"/>
    <n v="9"/>
    <n v="25"/>
    <s v="09-25"/>
    <n v="0"/>
    <n v="1"/>
    <x v="2"/>
    <x v="38"/>
  </r>
  <r>
    <d v="2024-09-26T00:00:00"/>
    <n v="107"/>
    <n v="62.56"/>
    <n v="62.56"/>
    <n v="30.84"/>
    <x v="327"/>
    <s v="23/09/2024"/>
    <x v="11"/>
    <n v="9"/>
    <n v="26"/>
    <s v="09-26"/>
    <n v="0"/>
    <n v="1"/>
    <x v="2"/>
    <x v="38"/>
  </r>
  <r>
    <d v="2024-09-27T00:00:00"/>
    <n v="109"/>
    <n v="62.99"/>
    <n v="63.2"/>
    <n v="49.84"/>
    <x v="579"/>
    <s v="23/09/2024"/>
    <x v="11"/>
    <n v="9"/>
    <n v="27"/>
    <s v="09-27"/>
    <n v="0"/>
    <n v="1"/>
    <x v="2"/>
    <x v="38"/>
  </r>
  <r>
    <d v="2024-09-28T00:00:00"/>
    <n v="106"/>
    <n v="63.93"/>
    <n v="63.95"/>
    <n v="38.61"/>
    <x v="1092"/>
    <s v="23/09/2024"/>
    <x v="11"/>
    <n v="9"/>
    <n v="28"/>
    <s v="09-28"/>
    <n v="0"/>
    <n v="1"/>
    <x v="2"/>
    <x v="38"/>
  </r>
  <r>
    <d v="2024-09-29T00:00:00"/>
    <n v="127"/>
    <n v="62.34"/>
    <n v="62.45"/>
    <n v="46.37"/>
    <x v="491"/>
    <s v="23/09/2024"/>
    <x v="11"/>
    <n v="9"/>
    <n v="29"/>
    <s v="09-29"/>
    <n v="0"/>
    <n v="1"/>
    <x v="2"/>
    <x v="38"/>
  </r>
  <r>
    <d v="2024-09-30T00:00:00"/>
    <n v="118"/>
    <n v="64.180000000000007"/>
    <n v="64.260000000000005"/>
    <n v="46.64"/>
    <x v="685"/>
    <s v="30/09/2024"/>
    <x v="11"/>
    <n v="9"/>
    <n v="30"/>
    <s v="09-30"/>
    <n v="0"/>
    <n v="1"/>
    <x v="2"/>
    <x v="39"/>
  </r>
  <r>
    <d v="2024-10-01T00:00:00"/>
    <n v="98"/>
    <n v="62.93"/>
    <n v="62.96"/>
    <n v="40.53"/>
    <x v="686"/>
    <s v="30/09/2024"/>
    <x v="11"/>
    <n v="10"/>
    <n v="1"/>
    <s v="10-01"/>
    <n v="0"/>
    <n v="1"/>
    <x v="2"/>
    <x v="39"/>
  </r>
  <r>
    <d v="2024-10-02T00:00:00"/>
    <n v="111"/>
    <n v="63.78"/>
    <n v="63.78"/>
    <n v="0"/>
    <x v="364"/>
    <s v="30/09/2024"/>
    <x v="11"/>
    <n v="10"/>
    <n v="2"/>
    <s v="10-02"/>
    <n v="0"/>
    <n v="1"/>
    <x v="2"/>
    <x v="39"/>
  </r>
  <r>
    <d v="2024-10-03T00:00:00"/>
    <n v="118"/>
    <n v="64.739999999999995"/>
    <n v="64.739999999999995"/>
    <n v="0"/>
    <x v="556"/>
    <s v="30/09/2024"/>
    <x v="11"/>
    <n v="10"/>
    <n v="3"/>
    <s v="10-03"/>
    <n v="0"/>
    <n v="1"/>
    <x v="2"/>
    <x v="39"/>
  </r>
  <r>
    <d v="2024-10-04T00:00:00"/>
    <n v="108"/>
    <n v="64.52"/>
    <n v="64.59"/>
    <n v="46.54"/>
    <x v="505"/>
    <s v="30/09/2024"/>
    <x v="11"/>
    <n v="10"/>
    <n v="4"/>
    <s v="10-04"/>
    <n v="0"/>
    <n v="1"/>
    <x v="2"/>
    <x v="39"/>
  </r>
  <r>
    <d v="2024-10-05T00:00:00"/>
    <n v="107"/>
    <n v="64.87"/>
    <n v="64.87"/>
    <n v="30.54"/>
    <x v="1024"/>
    <s v="30/09/2024"/>
    <x v="11"/>
    <n v="10"/>
    <n v="5"/>
    <s v="10-05"/>
    <n v="0"/>
    <n v="1"/>
    <x v="2"/>
    <x v="39"/>
  </r>
  <r>
    <d v="2024-10-06T00:00:00"/>
    <n v="108"/>
    <n v="62.9"/>
    <n v="65.319999999999993"/>
    <n v="61.63"/>
    <x v="669"/>
    <s v="30/09/2024"/>
    <x v="11"/>
    <n v="10"/>
    <n v="6"/>
    <s v="10-06"/>
    <n v="0"/>
    <n v="1"/>
    <x v="2"/>
    <x v="39"/>
  </r>
  <r>
    <d v="2024-10-07T00:00:00"/>
    <n v="114"/>
    <n v="63.28"/>
    <n v="63.28"/>
    <n v="0"/>
    <x v="178"/>
    <s v="07/10/2024"/>
    <x v="11"/>
    <n v="10"/>
    <n v="7"/>
    <s v="10-07"/>
    <n v="0"/>
    <n v="1"/>
    <x v="2"/>
    <x v="40"/>
  </r>
  <r>
    <d v="2024-10-08T00:00:00"/>
    <n v="115"/>
    <n v="62.73"/>
    <n v="62.73"/>
    <n v="32.85"/>
    <x v="373"/>
    <s v="07/10/2024"/>
    <x v="11"/>
    <n v="10"/>
    <n v="8"/>
    <s v="10-08"/>
    <n v="0"/>
    <n v="1"/>
    <x v="2"/>
    <x v="40"/>
  </r>
  <r>
    <d v="2024-10-09T00:00:00"/>
    <n v="104"/>
    <n v="62.61"/>
    <n v="62.61"/>
    <n v="35.01"/>
    <x v="85"/>
    <s v="07/10/2024"/>
    <x v="11"/>
    <n v="10"/>
    <n v="9"/>
    <s v="10-09"/>
    <n v="0"/>
    <n v="1"/>
    <x v="2"/>
    <x v="40"/>
  </r>
  <r>
    <d v="2024-10-10T00:00:00"/>
    <n v="113"/>
    <n v="64.08"/>
    <n v="64.08"/>
    <n v="36.04"/>
    <x v="442"/>
    <s v="07/10/2024"/>
    <x v="11"/>
    <n v="10"/>
    <n v="10"/>
    <s v="10-10"/>
    <n v="0"/>
    <n v="1"/>
    <x v="2"/>
    <x v="40"/>
  </r>
  <r>
    <d v="2024-10-11T00:00:00"/>
    <n v="121"/>
    <n v="63.88"/>
    <n v="64.03"/>
    <n v="48.51"/>
    <x v="1085"/>
    <s v="07/10/2024"/>
    <x v="11"/>
    <n v="10"/>
    <n v="11"/>
    <s v="10-11"/>
    <n v="0"/>
    <n v="1"/>
    <x v="2"/>
    <x v="40"/>
  </r>
  <r>
    <d v="2024-10-12T00:00:00"/>
    <n v="92"/>
    <n v="63.03"/>
    <n v="63.04"/>
    <n v="29.69"/>
    <x v="361"/>
    <s v="07/10/2024"/>
    <x v="11"/>
    <n v="10"/>
    <n v="12"/>
    <s v="10-12"/>
    <n v="0"/>
    <n v="1"/>
    <x v="2"/>
    <x v="40"/>
  </r>
  <r>
    <d v="2024-10-13T00:00:00"/>
    <n v="122"/>
    <n v="64.209999999999994"/>
    <n v="64.209999999999994"/>
    <n v="0"/>
    <x v="360"/>
    <s v="07/10/2024"/>
    <x v="11"/>
    <n v="10"/>
    <n v="13"/>
    <s v="10-13"/>
    <n v="0"/>
    <n v="1"/>
    <x v="2"/>
    <x v="40"/>
  </r>
  <r>
    <d v="2024-10-14T00:00:00"/>
    <n v="119"/>
    <n v="64.11"/>
    <n v="64.11"/>
    <n v="0"/>
    <x v="566"/>
    <s v="14/10/2024"/>
    <x v="11"/>
    <n v="10"/>
    <n v="14"/>
    <s v="10-14"/>
    <n v="0"/>
    <n v="1"/>
    <x v="2"/>
    <x v="41"/>
  </r>
  <r>
    <d v="2024-10-15T00:00:00"/>
    <n v="106"/>
    <n v="63.06"/>
    <n v="63.12"/>
    <n v="44.68"/>
    <x v="365"/>
    <s v="14/10/2024"/>
    <x v="11"/>
    <n v="10"/>
    <n v="15"/>
    <s v="10-15"/>
    <n v="0"/>
    <n v="1"/>
    <x v="2"/>
    <x v="41"/>
  </r>
  <r>
    <d v="2024-10-16T00:00:00"/>
    <n v="110"/>
    <n v="61.09"/>
    <n v="61.22"/>
    <n v="45.99"/>
    <x v="114"/>
    <s v="14/10/2024"/>
    <x v="11"/>
    <n v="10"/>
    <n v="16"/>
    <s v="10-16"/>
    <n v="0"/>
    <n v="1"/>
    <x v="2"/>
    <x v="41"/>
  </r>
  <r>
    <d v="2024-10-17T00:00:00"/>
    <n v="106"/>
    <n v="61.15"/>
    <n v="61.15"/>
    <n v="27.94"/>
    <x v="399"/>
    <s v="14/10/2024"/>
    <x v="11"/>
    <n v="10"/>
    <n v="17"/>
    <s v="10-17"/>
    <n v="0"/>
    <n v="1"/>
    <x v="2"/>
    <x v="41"/>
  </r>
  <r>
    <d v="2024-10-18T00:00:00"/>
    <n v="103"/>
    <n v="63.8"/>
    <n v="63.88"/>
    <n v="46.6"/>
    <x v="347"/>
    <s v="14/10/2024"/>
    <x v="11"/>
    <n v="10"/>
    <n v="18"/>
    <s v="10-18"/>
    <n v="0"/>
    <n v="1"/>
    <x v="2"/>
    <x v="41"/>
  </r>
  <r>
    <d v="2024-10-19T00:00:00"/>
    <n v="92"/>
    <n v="63.32"/>
    <n v="63.34"/>
    <n v="39.479999999999997"/>
    <x v="112"/>
    <s v="14/10/2024"/>
    <x v="11"/>
    <n v="10"/>
    <n v="19"/>
    <s v="10-19"/>
    <n v="0"/>
    <n v="1"/>
    <x v="2"/>
    <x v="41"/>
  </r>
  <r>
    <d v="2024-10-20T00:00:00"/>
    <n v="142"/>
    <n v="63.87"/>
    <n v="63.94"/>
    <n v="46.07"/>
    <x v="492"/>
    <s v="14/10/2024"/>
    <x v="11"/>
    <n v="10"/>
    <n v="20"/>
    <s v="10-20"/>
    <n v="0"/>
    <n v="1"/>
    <x v="2"/>
    <x v="41"/>
  </r>
  <r>
    <d v="2024-10-21T00:00:00"/>
    <n v="107"/>
    <n v="63.24"/>
    <n v="63.31"/>
    <n v="43.95"/>
    <x v="374"/>
    <s v="21/10/2024"/>
    <x v="11"/>
    <n v="10"/>
    <n v="21"/>
    <s v="10-21"/>
    <n v="0"/>
    <n v="1"/>
    <x v="2"/>
    <x v="42"/>
  </r>
  <r>
    <d v="2024-10-22T00:00:00"/>
    <n v="103"/>
    <n v="63.43"/>
    <n v="63.44"/>
    <n v="37.69"/>
    <x v="611"/>
    <s v="21/10/2024"/>
    <x v="11"/>
    <n v="10"/>
    <n v="22"/>
    <s v="10-22"/>
    <n v="0"/>
    <n v="1"/>
    <x v="2"/>
    <x v="42"/>
  </r>
  <r>
    <d v="2024-10-23T00:00:00"/>
    <n v="110"/>
    <n v="62.22"/>
    <n v="62.22"/>
    <n v="28.94"/>
    <x v="94"/>
    <s v="21/10/2024"/>
    <x v="11"/>
    <n v="10"/>
    <n v="23"/>
    <s v="10-23"/>
    <n v="0"/>
    <n v="1"/>
    <x v="2"/>
    <x v="42"/>
  </r>
  <r>
    <d v="2024-10-24T00:00:00"/>
    <n v="106"/>
    <n v="61.88"/>
    <n v="61.88"/>
    <n v="29.54"/>
    <x v="117"/>
    <s v="21/10/2024"/>
    <x v="11"/>
    <n v="10"/>
    <n v="24"/>
    <s v="10-24"/>
    <n v="0"/>
    <n v="1"/>
    <x v="2"/>
    <x v="42"/>
  </r>
  <r>
    <d v="2024-10-25T00:00:00"/>
    <n v="113"/>
    <n v="62.17"/>
    <n v="62.17"/>
    <n v="0"/>
    <x v="306"/>
    <s v="21/10/2024"/>
    <x v="11"/>
    <n v="10"/>
    <n v="25"/>
    <s v="10-25"/>
    <n v="0"/>
    <n v="1"/>
    <x v="2"/>
    <x v="42"/>
  </r>
  <r>
    <d v="2024-10-26T00:00:00"/>
    <n v="96"/>
    <n v="62.77"/>
    <n v="62.77"/>
    <n v="0"/>
    <x v="411"/>
    <s v="21/10/2024"/>
    <x v="11"/>
    <n v="10"/>
    <n v="26"/>
    <s v="10-26"/>
    <n v="0"/>
    <n v="1"/>
    <x v="2"/>
    <x v="42"/>
  </r>
  <r>
    <d v="2024-10-27T00:00:00"/>
    <n v="93"/>
    <n v="63.5"/>
    <n v="63.5"/>
    <n v="0"/>
    <x v="613"/>
    <s v="21/10/2024"/>
    <x v="11"/>
    <n v="10"/>
    <n v="27"/>
    <s v="10-27"/>
    <n v="0"/>
    <n v="1"/>
    <x v="2"/>
    <x v="42"/>
  </r>
  <r>
    <d v="2024-10-28T00:00:00"/>
    <n v="98"/>
    <n v="62.88"/>
    <n v="62.9"/>
    <n v="40.299999999999997"/>
    <x v="626"/>
    <s v="28/10/2024"/>
    <x v="11"/>
    <n v="10"/>
    <n v="28"/>
    <s v="10-28"/>
    <n v="0"/>
    <n v="1"/>
    <x v="2"/>
    <x v="43"/>
  </r>
  <r>
    <d v="2024-10-29T00:00:00"/>
    <n v="80"/>
    <n v="63.35"/>
    <n v="63.45"/>
    <n v="47.02"/>
    <x v="348"/>
    <s v="28/10/2024"/>
    <x v="11"/>
    <n v="10"/>
    <n v="29"/>
    <s v="10-29"/>
    <n v="0"/>
    <n v="1"/>
    <x v="2"/>
    <x v="43"/>
  </r>
  <r>
    <d v="2024-10-30T00:00:00"/>
    <n v="84"/>
    <n v="63.41"/>
    <n v="63.43"/>
    <n v="39.49"/>
    <x v="580"/>
    <s v="28/10/2024"/>
    <x v="11"/>
    <n v="10"/>
    <n v="30"/>
    <s v="10-30"/>
    <n v="0"/>
    <n v="1"/>
    <x v="2"/>
    <x v="43"/>
  </r>
  <r>
    <d v="2024-10-31T00:00:00"/>
    <n v="80"/>
    <n v="62.84"/>
    <n v="62.85"/>
    <n v="36.57"/>
    <x v="369"/>
    <s v="28/10/2024"/>
    <x v="11"/>
    <n v="10"/>
    <n v="31"/>
    <s v="10-31"/>
    <n v="0"/>
    <n v="1"/>
    <x v="2"/>
    <x v="43"/>
  </r>
  <r>
    <d v="2024-11-01T00:00:00"/>
    <n v="84"/>
    <n v="62.8"/>
    <n v="62.8"/>
    <n v="27.74"/>
    <x v="177"/>
    <s v="28/10/2024"/>
    <x v="11"/>
    <n v="11"/>
    <n v="1"/>
    <s v="11-01"/>
    <n v="0"/>
    <n v="1"/>
    <x v="2"/>
    <x v="43"/>
  </r>
  <r>
    <d v="2024-11-02T00:00:00"/>
    <n v="75"/>
    <n v="62.16"/>
    <n v="62.16"/>
    <n v="0"/>
    <x v="321"/>
    <s v="28/10/2024"/>
    <x v="11"/>
    <n v="11"/>
    <n v="2"/>
    <s v="11-02"/>
    <n v="0"/>
    <n v="1"/>
    <x v="2"/>
    <x v="43"/>
  </r>
  <r>
    <d v="2024-11-03T00:00:00"/>
    <n v="93"/>
    <n v="62.44"/>
    <n v="62.44"/>
    <n v="0"/>
    <x v="150"/>
    <s v="28/10/2024"/>
    <x v="11"/>
    <n v="11"/>
    <n v="3"/>
    <s v="11-03"/>
    <n v="0"/>
    <n v="1"/>
    <x v="2"/>
    <x v="43"/>
  </r>
  <r>
    <d v="2024-11-04T00:00:00"/>
    <n v="102"/>
    <n v="65.3"/>
    <n v="65.3"/>
    <n v="0"/>
    <x v="466"/>
    <s v="04/11/2024"/>
    <x v="11"/>
    <n v="11"/>
    <n v="4"/>
    <s v="11-04"/>
    <n v="0"/>
    <n v="1"/>
    <x v="2"/>
    <x v="44"/>
  </r>
  <r>
    <d v="2024-11-05T00:00:00"/>
    <n v="76"/>
    <n v="62.41"/>
    <n v="62.41"/>
    <n v="0"/>
    <x v="278"/>
    <s v="04/11/2024"/>
    <x v="11"/>
    <n v="11"/>
    <n v="5"/>
    <s v="11-05"/>
    <n v="0"/>
    <n v="1"/>
    <x v="2"/>
    <x v="44"/>
  </r>
  <r>
    <d v="2024-11-06T00:00:00"/>
    <n v="74"/>
    <n v="63.73"/>
    <n v="63.73"/>
    <n v="0"/>
    <x v="682"/>
    <s v="04/11/2024"/>
    <x v="11"/>
    <n v="11"/>
    <n v="6"/>
    <s v="11-06"/>
    <n v="0"/>
    <n v="1"/>
    <x v="2"/>
    <x v="44"/>
  </r>
  <r>
    <d v="2024-11-07T00:00:00"/>
    <n v="76"/>
    <n v="64.540000000000006"/>
    <n v="64.56"/>
    <n v="39.69"/>
    <x v="561"/>
    <s v="04/11/2024"/>
    <x v="11"/>
    <n v="11"/>
    <n v="7"/>
    <s v="11-07"/>
    <n v="0"/>
    <n v="1"/>
    <x v="2"/>
    <x v="44"/>
  </r>
  <r>
    <d v="2024-11-08T00:00:00"/>
    <n v="96"/>
    <n v="63.88"/>
    <n v="63.89"/>
    <n v="34.840000000000003"/>
    <x v="172"/>
    <s v="04/11/2024"/>
    <x v="11"/>
    <n v="11"/>
    <n v="8"/>
    <s v="11-08"/>
    <n v="0"/>
    <n v="1"/>
    <x v="2"/>
    <x v="44"/>
  </r>
  <r>
    <d v="2024-11-09T00:00:00"/>
    <n v="48"/>
    <n v="61.15"/>
    <n v="62.14"/>
    <n v="53.84"/>
    <x v="211"/>
    <s v="04/11/2024"/>
    <x v="11"/>
    <n v="11"/>
    <n v="9"/>
    <s v="11-09"/>
    <n v="1"/>
    <n v="1"/>
    <x v="2"/>
    <x v="44"/>
  </r>
  <r>
    <d v="2024-11-10T00:00:00"/>
    <n v="92"/>
    <n v="64.209999999999994"/>
    <n v="65.180000000000007"/>
    <n v="53.26"/>
    <x v="273"/>
    <s v="04/11/2024"/>
    <x v="11"/>
    <n v="11"/>
    <n v="10"/>
    <s v="11-10"/>
    <n v="0"/>
    <n v="1"/>
    <x v="2"/>
    <x v="44"/>
  </r>
  <r>
    <d v="2024-11-11T00:00:00"/>
    <n v="82"/>
    <n v="62.31"/>
    <n v="62.34"/>
    <n v="41.49"/>
    <x v="385"/>
    <s v="11/11/2024"/>
    <x v="11"/>
    <n v="11"/>
    <n v="11"/>
    <s v="11-11"/>
    <n v="0"/>
    <n v="1"/>
    <x v="2"/>
    <x v="45"/>
  </r>
  <r>
    <d v="2024-11-12T00:00:00"/>
    <n v="69"/>
    <n v="61.96"/>
    <n v="61.97"/>
    <n v="32.21"/>
    <x v="302"/>
    <s v="11/11/2024"/>
    <x v="11"/>
    <n v="11"/>
    <n v="12"/>
    <s v="11-12"/>
    <n v="0"/>
    <n v="1"/>
    <x v="2"/>
    <x v="45"/>
  </r>
  <r>
    <d v="2024-11-13T00:00:00"/>
    <n v="57"/>
    <n v="59.64"/>
    <n v="59.64"/>
    <n v="30.86"/>
    <x v="35"/>
    <s v="11/11/2024"/>
    <x v="11"/>
    <n v="11"/>
    <n v="13"/>
    <s v="11-13"/>
    <n v="1"/>
    <n v="1"/>
    <x v="2"/>
    <x v="45"/>
  </r>
  <r>
    <d v="2024-11-14T00:00:00"/>
    <n v="67"/>
    <n v="61.22"/>
    <n v="61.23"/>
    <n v="31.64"/>
    <x v="13"/>
    <s v="11/11/2024"/>
    <x v="11"/>
    <n v="11"/>
    <n v="14"/>
    <s v="11-14"/>
    <n v="0"/>
    <n v="1"/>
    <x v="2"/>
    <x v="45"/>
  </r>
  <r>
    <d v="2024-11-15T00:00:00"/>
    <n v="101"/>
    <n v="62.67"/>
    <n v="62.68"/>
    <n v="28.64"/>
    <x v="648"/>
    <s v="11/11/2024"/>
    <x v="11"/>
    <n v="11"/>
    <n v="15"/>
    <s v="11-15"/>
    <n v="0"/>
    <n v="1"/>
    <x v="2"/>
    <x v="45"/>
  </r>
  <r>
    <d v="2024-11-16T00:00:00"/>
    <n v="62"/>
    <n v="62.18"/>
    <n v="62.38"/>
    <n v="48.91"/>
    <x v="139"/>
    <s v="11/11/2024"/>
    <x v="11"/>
    <n v="11"/>
    <n v="16"/>
    <s v="11-16"/>
    <n v="1"/>
    <n v="1"/>
    <x v="2"/>
    <x v="45"/>
  </r>
  <r>
    <d v="2024-11-17T00:00:00"/>
    <n v="101"/>
    <n v="64.61"/>
    <n v="64.63"/>
    <n v="40.67"/>
    <x v="655"/>
    <s v="11/11/2024"/>
    <x v="11"/>
    <n v="11"/>
    <n v="17"/>
    <s v="11-17"/>
    <n v="0"/>
    <n v="1"/>
    <x v="2"/>
    <x v="45"/>
  </r>
  <r>
    <d v="2024-11-18T00:00:00"/>
    <n v="86"/>
    <n v="62.56"/>
    <n v="62.67"/>
    <n v="46.69"/>
    <x v="371"/>
    <s v="18/11/2024"/>
    <x v="11"/>
    <n v="11"/>
    <n v="18"/>
    <s v="11-18"/>
    <n v="0"/>
    <n v="1"/>
    <x v="2"/>
    <x v="46"/>
  </r>
  <r>
    <d v="2024-11-19T00:00:00"/>
    <n v="67"/>
    <n v="62.29"/>
    <n v="62.58"/>
    <n v="47.93"/>
    <x v="326"/>
    <s v="18/11/2024"/>
    <x v="11"/>
    <n v="11"/>
    <n v="19"/>
    <s v="11-19"/>
    <n v="0"/>
    <n v="1"/>
    <x v="2"/>
    <x v="46"/>
  </r>
  <r>
    <d v="2024-11-20T00:00:00"/>
    <n v="68"/>
    <n v="61.56"/>
    <n v="61.89"/>
    <n v="50.41"/>
    <x v="92"/>
    <s v="18/11/2024"/>
    <x v="11"/>
    <n v="11"/>
    <n v="20"/>
    <s v="11-20"/>
    <n v="0"/>
    <n v="1"/>
    <x v="2"/>
    <x v="46"/>
  </r>
  <r>
    <d v="2024-11-21T00:00:00"/>
    <n v="78"/>
    <n v="63.9"/>
    <n v="64.349999999999994"/>
    <n v="45.15"/>
    <x v="610"/>
    <s v="18/11/2024"/>
    <x v="11"/>
    <n v="11"/>
    <n v="21"/>
    <s v="11-21"/>
    <n v="0"/>
    <n v="1"/>
    <x v="2"/>
    <x v="46"/>
  </r>
  <r>
    <d v="2024-11-22T00:00:00"/>
    <n v="106"/>
    <n v="66.87"/>
    <n v="67.7"/>
    <n v="51.5"/>
    <x v="1120"/>
    <s v="18/11/2024"/>
    <x v="11"/>
    <n v="11"/>
    <n v="22"/>
    <s v="11-22"/>
    <n v="0"/>
    <n v="1"/>
    <x v="2"/>
    <x v="46"/>
  </r>
  <r>
    <d v="2024-11-23T00:00:00"/>
    <n v="80"/>
    <n v="65.680000000000007"/>
    <n v="65.72"/>
    <n v="45.89"/>
    <x v="378"/>
    <s v="18/11/2024"/>
    <x v="11"/>
    <n v="11"/>
    <n v="23"/>
    <s v="11-23"/>
    <n v="0"/>
    <n v="1"/>
    <x v="2"/>
    <x v="46"/>
  </r>
  <r>
    <d v="2024-11-24T00:00:00"/>
    <n v="80"/>
    <n v="61.69"/>
    <n v="61.71"/>
    <n v="38.549999999999997"/>
    <x v="206"/>
    <s v="18/11/2024"/>
    <x v="11"/>
    <n v="11"/>
    <n v="24"/>
    <s v="11-24"/>
    <n v="0"/>
    <n v="1"/>
    <x v="2"/>
    <x v="46"/>
  </r>
  <r>
    <m/>
    <m/>
    <m/>
    <m/>
    <m/>
    <x v="1121"/>
    <m/>
    <x v="12"/>
    <m/>
    <m/>
    <m/>
    <m/>
    <m/>
    <x v="3"/>
    <x v="53"/>
  </r>
  <r>
    <m/>
    <m/>
    <m/>
    <m/>
    <m/>
    <x v="1121"/>
    <m/>
    <x v="12"/>
    <m/>
    <m/>
    <m/>
    <m/>
    <m/>
    <x v="3"/>
    <x v="53"/>
  </r>
  <r>
    <m/>
    <m/>
    <m/>
    <m/>
    <m/>
    <x v="1121"/>
    <m/>
    <x v="12"/>
    <m/>
    <m/>
    <m/>
    <m/>
    <m/>
    <x v="3"/>
    <x v="53"/>
  </r>
  <r>
    <m/>
    <m/>
    <m/>
    <m/>
    <m/>
    <x v="1121"/>
    <m/>
    <x v="12"/>
    <m/>
    <m/>
    <m/>
    <m/>
    <m/>
    <x v="3"/>
    <x v="5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">
  <r>
    <x v="0"/>
    <n v="1"/>
    <n v="62.356666666666662"/>
    <n v="63.198"/>
    <n v="61.952500000000001"/>
    <n v="64.196666666666673"/>
    <n v="61.39"/>
    <n v="61.951428571428565"/>
    <n v="62.42499999999999"/>
    <n v="64.888000000000005"/>
    <n v="55.20333333333334"/>
    <n v="61.655000000000001"/>
    <n v="63.93"/>
    <n v="63.775714285714287"/>
  </r>
  <r>
    <x v="0"/>
    <n v="2"/>
    <n v="59.191428571428574"/>
    <n v="60.118571428571421"/>
    <n v="60.92285714285714"/>
    <n v="60.709999999999994"/>
    <n v="60.808571428571433"/>
    <n v="60.965714285714284"/>
    <n v="62.098571428571439"/>
    <n v="62.702857142857148"/>
    <n v="52.661428571428573"/>
    <n v="60.642857142857146"/>
    <n v="61.27571428571428"/>
    <n v="60.317142857142855"/>
  </r>
  <r>
    <x v="0"/>
    <n v="3"/>
    <n v="60.868571428571435"/>
    <n v="58.93571428571429"/>
    <n v="59.79571428571429"/>
    <n v="61.432857142857138"/>
    <n v="60.622857142857143"/>
    <n v="61.856666666666676"/>
    <n v="62.335714285714282"/>
    <n v="62.081428571428567"/>
    <n v="52.089999999999996"/>
    <n v="57.022857142857148"/>
    <n v="63.517142857142858"/>
    <n v="61.39714285714286"/>
  </r>
  <r>
    <x v="0"/>
    <n v="4"/>
    <n v="59.954285714285717"/>
    <n v="60.84142857142858"/>
    <n v="60.868571428571435"/>
    <n v="60.094285714285711"/>
    <n v="61.043333333333329"/>
    <n v="60.995714285714293"/>
    <n v="63.277142857142856"/>
    <n v="62.027142857142849"/>
    <n v="53.31"/>
    <n v="57.835714285714289"/>
    <n v="63.739999999999995"/>
    <n v="59.98714285714285"/>
  </r>
  <r>
    <x v="0"/>
    <n v="5"/>
    <n v="59.957142857142856"/>
    <n v="60.102857142857147"/>
    <n v="60.46"/>
    <n v="60.972857142857144"/>
    <n v="61.25333333333333"/>
    <m/>
    <n v="67.28"/>
    <n v="61.434285714285714"/>
    <m/>
    <n v="57.075714285714284"/>
    <n v="62.082857142857151"/>
    <n v="60.801428571428573"/>
  </r>
  <r>
    <x v="0"/>
    <n v="6"/>
    <n v="60.951428571428572"/>
    <n v="60.155714285714289"/>
    <n v="59.860000000000007"/>
    <n v="61.042857142857144"/>
    <n v="60.679999999999993"/>
    <m/>
    <m/>
    <n v="61.948571428571427"/>
    <n v="51.763333333333328"/>
    <n v="59.095714285714287"/>
    <n v="62.265714285714289"/>
    <n v="58.75"/>
  </r>
  <r>
    <x v="0"/>
    <n v="7"/>
    <n v="60.37"/>
    <n v="60.781428571428577"/>
    <n v="59.437142857142867"/>
    <n v="60.991428571428578"/>
    <n v="61.354285714285709"/>
    <m/>
    <m/>
    <n v="61.65428571428572"/>
    <n v="52.058571428571426"/>
    <n v="58.448571428571427"/>
    <n v="61.26285714285715"/>
    <n v="60.557142857142857"/>
  </r>
  <r>
    <x v="0"/>
    <n v="8"/>
    <n v="59.052857142857142"/>
    <n v="60.812857142857141"/>
    <n v="60.655714285714282"/>
    <n v="61.587142857142858"/>
    <n v="61.10285714285714"/>
    <m/>
    <m/>
    <n v="61.482857142857142"/>
    <n v="48.338571428571427"/>
    <n v="59.388571428571424"/>
    <n v="61.319999999999993"/>
    <n v="59.585714285714282"/>
  </r>
  <r>
    <x v="0"/>
    <n v="9"/>
    <n v="61.35857142857143"/>
    <n v="60.624285714285712"/>
    <n v="60.912857142857142"/>
    <n v="61.358571428571437"/>
    <n v="63.091999999999999"/>
    <m/>
    <m/>
    <n v="62.73"/>
    <n v="50.505714285714284"/>
    <n v="61.054285714285712"/>
    <n v="61.849999999999987"/>
    <n v="60.71"/>
  </r>
  <r>
    <x v="0"/>
    <n v="10"/>
    <n v="60.554285714285712"/>
    <n v="60.49"/>
    <n v="60.725714285714275"/>
    <n v="61.654285714285713"/>
    <n v="63.395000000000003"/>
    <n v="61.907142857142858"/>
    <n v="62.545000000000009"/>
    <m/>
    <n v="51.36"/>
    <n v="59.510000000000005"/>
    <n v="64.088571428571441"/>
    <n v="61.558571428571433"/>
  </r>
  <r>
    <x v="0"/>
    <n v="11"/>
    <n v="60.837142857142858"/>
    <n v="60.124285714285712"/>
    <n v="58.784285714285716"/>
    <n v="62.149999999999991"/>
    <n v="60.362499999999997"/>
    <n v="61.970000000000006"/>
    <n v="62.110000000000007"/>
    <m/>
    <n v="51.515714285714289"/>
    <n v="58.394285714285715"/>
    <n v="62.501428571428569"/>
    <n v="61.221428571428575"/>
  </r>
  <r>
    <x v="0"/>
    <n v="12"/>
    <n v="60.51428571428572"/>
    <n v="60.841428571428573"/>
    <n v="60.265714285714289"/>
    <n v="62.155714285714289"/>
    <n v="61.904285714285713"/>
    <n v="61.972857142857137"/>
    <n v="62.787142857142847"/>
    <m/>
    <n v="52.779999999999994"/>
    <n v="59.629999999999995"/>
    <n v="62.56428571428571"/>
    <n v="61.022857142857141"/>
  </r>
  <r>
    <x v="0"/>
    <n v="13"/>
    <n v="61.02428571428571"/>
    <n v="60.494285714285716"/>
    <n v="60.574285714285715"/>
    <n v="61.068571428571424"/>
    <n v="62.032857142857146"/>
    <n v="62.162857142857142"/>
    <n v="64.55"/>
    <m/>
    <n v="50.981428571428566"/>
    <n v="59.340000000000011"/>
    <n v="63.105714285714278"/>
    <n v="62.442857142857143"/>
  </r>
  <r>
    <x v="0"/>
    <n v="14"/>
    <n v="61.65428571428572"/>
    <n v="61.392857142857153"/>
    <n v="62.27571428571428"/>
    <n v="61.65857142857142"/>
    <n v="61.784999999999997"/>
    <n v="61.635714285714293"/>
    <n v="62.255714285714291"/>
    <m/>
    <n v="50.798571428571435"/>
    <n v="60.989999999999995"/>
    <n v="64.102857142857147"/>
    <n v="63.124285714285712"/>
  </r>
  <r>
    <x v="0"/>
    <n v="15"/>
    <n v="61.446666666666658"/>
    <n v="60.61"/>
    <n v="59.874285714285712"/>
    <n v="61.475714285714282"/>
    <n v="62.398571428571437"/>
    <n v="62.48571428571428"/>
    <n v="63.205714285714286"/>
    <m/>
    <n v="51.250000000000007"/>
    <n v="62.065714285714293"/>
    <n v="63.155000000000001"/>
    <n v="63.655714285714289"/>
  </r>
  <r>
    <x v="0"/>
    <n v="16"/>
    <n v="60.331428571428582"/>
    <n v="61.402857142857144"/>
    <n v="60.265714285714289"/>
    <n v="60.529999999999994"/>
    <n v="63.27428571428571"/>
    <n v="61.931428571428569"/>
    <n v="62.234285714285711"/>
    <m/>
    <n v="54.58"/>
    <n v="60.574285714285715"/>
    <n v="65.570000000000007"/>
    <n v="63.228571428571435"/>
  </r>
  <r>
    <x v="0"/>
    <n v="17"/>
    <n v="60.85857142857143"/>
    <n v="61.984285714285711"/>
    <n v="60.208571428571418"/>
    <n v="60.671428571428578"/>
    <n v="62.212857142857146"/>
    <n v="61.86999999999999"/>
    <n v="62.329999999999991"/>
    <m/>
    <n v="50.62"/>
    <n v="61.908571428571427"/>
    <n v="64.53"/>
    <n v="64.018571428571434"/>
  </r>
  <r>
    <x v="0"/>
    <n v="18"/>
    <n v="60.594999999999999"/>
    <n v="62.866666666666674"/>
    <n v="61.027499999999996"/>
    <n v="60.653333333333329"/>
    <n v="62.49285714285714"/>
    <n v="61.61"/>
    <n v="63.545000000000002"/>
    <m/>
    <n v="51.79"/>
    <n v="60.823999999999998"/>
    <n v="63.502857142857138"/>
    <n v="62.31"/>
  </r>
  <r>
    <x v="1"/>
    <n v="18"/>
    <n v="60.898000000000003"/>
    <n v="62.040000000000006"/>
    <n v="59.96"/>
    <n v="60.96"/>
    <m/>
    <n v="62.656666666666666"/>
    <n v="62.887999999999998"/>
    <m/>
    <n v="53.379999999999995"/>
    <n v="61.72"/>
    <m/>
    <n v="63.36"/>
  </r>
  <r>
    <x v="1"/>
    <n v="19"/>
    <n v="61.622857142857143"/>
    <n v="61.59571428571428"/>
    <n v="60.864285714285714"/>
    <n v="62.122857142857143"/>
    <n v="62.951666666666661"/>
    <n v="62.188571428571429"/>
    <n v="64.165714285714287"/>
    <m/>
    <n v="52.164285714285718"/>
    <n v="61.818571428571431"/>
    <n v="64.94285714285715"/>
    <n v="62.854285714285723"/>
  </r>
  <r>
    <x v="1"/>
    <n v="20"/>
    <n v="60.471428571428568"/>
    <n v="62.601428571428578"/>
    <n v="61.14"/>
    <n v="60.645714285714284"/>
    <n v="62.897999999999989"/>
    <n v="61.867142857142866"/>
    <n v="63.698571428571427"/>
    <m/>
    <n v="54.115714285714276"/>
    <n v="60.98571428571428"/>
    <n v="65.561428571428578"/>
    <n v="63.697142857142858"/>
  </r>
  <r>
    <x v="1"/>
    <n v="21"/>
    <n v="61.179999999999993"/>
    <n v="61.514285714285712"/>
    <n v="62.61"/>
    <n v="61.875714285714288"/>
    <n v="62.171428571428571"/>
    <n v="62.152857142857151"/>
    <n v="63.538571428571423"/>
    <m/>
    <n v="54.684285714285707"/>
    <n v="61.654285714285713"/>
    <n v="65.84"/>
    <n v="63.217142857142861"/>
  </r>
  <r>
    <x v="1"/>
    <n v="22"/>
    <n v="61.832857142857151"/>
    <n v="62.794285714285714"/>
    <n v="60.894285714285715"/>
    <n v="62.682857142857138"/>
    <n v="62.480000000000004"/>
    <n v="61.976666666666659"/>
    <n v="63.854285714285716"/>
    <m/>
    <n v="53.695"/>
    <n v="63.128571428571433"/>
    <n v="64.852857142857133"/>
    <n v="63.577500000000001"/>
  </r>
  <r>
    <x v="1"/>
    <n v="23"/>
    <n v="61.355714285714285"/>
    <n v="62.23714285714285"/>
    <n v="60.640000000000008"/>
    <n v="62.365714285714276"/>
    <n v="62.407142857142851"/>
    <n v="63.397142857142853"/>
    <n v="62.514285714285712"/>
    <m/>
    <n v="56.325000000000003"/>
    <n v="62.652857142857151"/>
    <n v="63.82714285714286"/>
    <n v="63.158571428571427"/>
  </r>
  <r>
    <x v="1"/>
    <n v="24"/>
    <n v="61.23714285714285"/>
    <n v="62.278571428571425"/>
    <n v="61.1"/>
    <n v="62.048571428571428"/>
    <n v="62.822857142857131"/>
    <n v="62.87"/>
    <n v="62.51428571428572"/>
    <n v="46.588333333333331"/>
    <n v="58.132857142857141"/>
    <n v="64.141428571428577"/>
    <n v="65.83"/>
    <n v="63.534285714285716"/>
  </r>
  <r>
    <x v="1"/>
    <n v="25"/>
    <n v="61.125714285714288"/>
    <n v="63.057142857142857"/>
    <n v="61.31"/>
    <n v="65.081428571428575"/>
    <n v="62.978571428571435"/>
    <n v="62.505714285714284"/>
    <n v="63.266666666666659"/>
    <n v="46.248571428571431"/>
    <n v="57.14"/>
    <n v="64.315714285714293"/>
    <n v="64.334285714285713"/>
    <n v="63.087142857142858"/>
  </r>
  <r>
    <x v="1"/>
    <n v="26"/>
    <n v="62.25714285714286"/>
    <n v="63.491428571428571"/>
    <n v="61.484285714285711"/>
    <n v="63.422857142857147"/>
    <n v="63.087142857142858"/>
    <n v="62.592857142857142"/>
    <n v="63.871428571428574"/>
    <n v="47.837142857142858"/>
    <n v="58.882857142857134"/>
    <n v="64.358571428571437"/>
    <n v="63.048571428571435"/>
    <n v="64.945714285714274"/>
  </r>
  <r>
    <x v="1"/>
    <n v="27"/>
    <n v="61.667142857142849"/>
    <n v="63.298571428571435"/>
    <n v="60.79"/>
    <n v="63.128571428571433"/>
    <n v="63.422857142857147"/>
    <n v="63.245714285714293"/>
    <n v="63.022857142857156"/>
    <n v="54.231428571428573"/>
    <n v="59.804285714285719"/>
    <n v="64.537142857142854"/>
    <n v="63.152857142857137"/>
    <n v="63.472857142857144"/>
  </r>
  <r>
    <x v="1"/>
    <n v="28"/>
    <n v="61.571428571428569"/>
    <n v="62.862500000000004"/>
    <n v="61.115714285714297"/>
    <n v="62.25"/>
    <n v="62.80857142857144"/>
    <n v="62.847142857142856"/>
    <n v="63.372857142857143"/>
    <n v="56.741428571428578"/>
    <n v="62.152857142857151"/>
    <n v="63.647142857142853"/>
    <n v="63.132857142857134"/>
    <n v="63.53142857142857"/>
  </r>
  <r>
    <x v="1"/>
    <n v="29"/>
    <n v="61.37"/>
    <n v="62.804285714285719"/>
    <n v="61.974285714285713"/>
    <n v="63.74"/>
    <n v="63.887142857142855"/>
    <n v="63.104285714285709"/>
    <n v="63.410000000000004"/>
    <n v="58.338571428571427"/>
    <n v="61.437142857142867"/>
    <n v="63.489999999999995"/>
    <n v="62.927142857142861"/>
    <n v="63.361428571428576"/>
  </r>
  <r>
    <x v="1"/>
    <n v="30"/>
    <n v="61.131428571428572"/>
    <n v="63.66571428571428"/>
    <n v="61.910000000000011"/>
    <n v="62.66571428571428"/>
    <n v="63.62"/>
    <n v="62.620000000000005"/>
    <n v="63.257142857142853"/>
    <n v="59.704285714285717"/>
    <n v="59.744285714285716"/>
    <n v="62.879999999999995"/>
    <n v="63.957142857142856"/>
    <n v="63.08"/>
  </r>
  <r>
    <x v="1"/>
    <n v="31"/>
    <n v="62.222857142857137"/>
    <n v="63.48571428571428"/>
    <n v="62.792857142857144"/>
    <n v="64.012499999999989"/>
    <n v="63.359999999999992"/>
    <n v="62.978571428571435"/>
    <n v="63.058571428571433"/>
    <n v="59.447142857142858"/>
    <n v="60.530000000000008"/>
    <n v="65.188571428571422"/>
    <n v="64.451428571428565"/>
    <n v="63.082857142857144"/>
  </r>
  <r>
    <x v="1"/>
    <n v="32"/>
    <n v="62.392857142857146"/>
    <n v="63.162857142857142"/>
    <n v="61.984285714285718"/>
    <n v="64.42285714285714"/>
    <n v="62.932857142857138"/>
    <n v="62.682857142857145"/>
    <n v="63.51428571428572"/>
    <n v="58.197142857142858"/>
    <n v="60.934285714285707"/>
    <n v="63.448571428571427"/>
    <n v="64.457142857142841"/>
    <n v="63.182857142857145"/>
  </r>
  <r>
    <x v="1"/>
    <n v="33"/>
    <n v="61.254285714285707"/>
    <n v="62.456666666666671"/>
    <n v="61.481428571428573"/>
    <n v="62.675714285714285"/>
    <n v="62.234285714285711"/>
    <n v="62.845714285714287"/>
    <n v="62.741428571428578"/>
    <n v="57.99"/>
    <n v="60.071428571428569"/>
    <n v="63.284285714285716"/>
    <n v="63.528571428571432"/>
    <n v="63.69142857142856"/>
  </r>
  <r>
    <x v="1"/>
    <n v="34"/>
    <n v="61.847142857142849"/>
    <n v="61.819999999999993"/>
    <n v="61.728571428571421"/>
    <n v="64.098571428571432"/>
    <n v="61.605714285714285"/>
    <n v="62.117142857142859"/>
    <n v="62.242500000000007"/>
    <n v="56.629999999999995"/>
    <n v="60.72571428571429"/>
    <n v="64.36999999999999"/>
    <n v="62.885714285714286"/>
    <n v="63.629999999999995"/>
  </r>
  <r>
    <x v="1"/>
    <n v="35"/>
    <n v="61.576666666666675"/>
    <n v="62.088571428571427"/>
    <n v="61.297142857142852"/>
    <n v="62.84142857142858"/>
    <n v="61.741428571428571"/>
    <n v="62.048000000000002"/>
    <n v="62.037500000000001"/>
    <n v="57.712857142857139"/>
    <n v="59.850000000000009"/>
    <n v="63.378571428571426"/>
    <n v="62.471428571428575"/>
    <n v="63.569999999999993"/>
  </r>
  <r>
    <x v="1"/>
    <n v="36"/>
    <m/>
    <m/>
    <n v="60.73"/>
    <n v="62.50333333333333"/>
    <n v="62.35"/>
    <m/>
    <m/>
    <n v="56.44"/>
    <n v="59.984999999999999"/>
    <n v="64.026666666666671"/>
    <n v="65.600000000000009"/>
    <m/>
  </r>
  <r>
    <x v="2"/>
    <n v="35"/>
    <n v="61.84"/>
    <m/>
    <m/>
    <m/>
    <m/>
    <n v="63.3"/>
    <n v="61.66"/>
    <m/>
    <m/>
    <m/>
    <m/>
    <n v="63.35"/>
  </r>
  <r>
    <x v="2"/>
    <n v="36"/>
    <n v="60.25"/>
    <n v="64.098571428571432"/>
    <n v="61.69"/>
    <n v="63.077500000000001"/>
    <n v="64.833333333333329"/>
    <n v="63.304285714285712"/>
    <n v="62.838571428571434"/>
    <n v="56.784999999999997"/>
    <n v="59.452500000000001"/>
    <n v="63.557500000000005"/>
    <n v="63.693333333333328"/>
    <n v="63.302857142857142"/>
  </r>
  <r>
    <x v="2"/>
    <n v="37"/>
    <n v="61.334285714285713"/>
    <n v="63.00714285714286"/>
    <n v="61.255000000000003"/>
    <n v="63.480000000000004"/>
    <n v="63.474285714285713"/>
    <n v="53.837142857142858"/>
    <n v="62.954285714285717"/>
    <n v="51.084285714285713"/>
    <n v="60.118571428571428"/>
    <n v="63.362857142857145"/>
    <n v="62.771428571428579"/>
    <n v="65.27000000000001"/>
  </r>
  <r>
    <x v="2"/>
    <n v="38"/>
    <n v="61.71"/>
    <n v="63.024000000000001"/>
    <n v="61.424285714285716"/>
    <n v="63.66571428571428"/>
    <n v="63.878571428571426"/>
    <n v="60.51285714285715"/>
    <n v="62.839999999999996"/>
    <n v="39.480000000000004"/>
    <n v="60.842857142857142"/>
    <n v="62.508571428571429"/>
    <n v="63.28142857142857"/>
    <n v="64.532857142857139"/>
  </r>
  <r>
    <x v="2"/>
    <n v="39"/>
    <n v="61.35857142857143"/>
    <n v="62.64"/>
    <n v="62.935714285714276"/>
    <n v="62.607142857142854"/>
    <n v="63.212857142857139"/>
    <n v="62.410000000000004"/>
    <n v="63.885714285714293"/>
    <n v="56.49"/>
    <n v="61.294999999999995"/>
    <n v="63.042857142857144"/>
    <n v="63.481428571428566"/>
    <n v="63.498571428571431"/>
  </r>
  <r>
    <x v="2"/>
    <n v="40"/>
    <n v="60.457142857142856"/>
    <n v="61.492857142857147"/>
    <n v="61.550000000000004"/>
    <n v="62.9"/>
    <n v="62.94"/>
    <n v="62.964285714285715"/>
    <n v="62.485714285714288"/>
    <n v="56.624000000000002"/>
    <n v="60.86"/>
    <n v="65.395714285714291"/>
    <n v="63.747142857142855"/>
    <n v="64.359999999999985"/>
  </r>
  <r>
    <x v="2"/>
    <n v="41"/>
    <n v="61.17"/>
    <n v="61.571428571428562"/>
    <m/>
    <n v="62.320000000000007"/>
    <n v="62.387142857142855"/>
    <n v="62.755714285714291"/>
    <n v="63.244285714285716"/>
    <n v="55.410000000000011"/>
    <n v="61.607142857142854"/>
    <n v="63.825714285714291"/>
    <n v="63.21857142857143"/>
    <n v="63.425714285714285"/>
  </r>
  <r>
    <x v="2"/>
    <n v="42"/>
    <n v="60.319999999999993"/>
    <n v="61.701428571428565"/>
    <m/>
    <n v="63.898571428571429"/>
    <n v="62.327142857142853"/>
    <n v="62.864285714285714"/>
    <n v="62.42285714285714"/>
    <n v="57.405714285714282"/>
    <n v="60.215714285714284"/>
    <n v="63.887142857142862"/>
    <n v="62.99"/>
    <n v="62.965714285714284"/>
  </r>
  <r>
    <x v="2"/>
    <n v="43"/>
    <n v="60.275714285714287"/>
    <n v="62.664285714285718"/>
    <m/>
    <n v="62.892857142857146"/>
    <n v="62.237142857142871"/>
    <n v="62.972857142857144"/>
    <n v="62.198571428571427"/>
    <n v="57.252857142857145"/>
    <n v="60.351428571428571"/>
    <n v="62.85285714285714"/>
    <n v="62.755714285714291"/>
    <n v="62.755714285714284"/>
  </r>
  <r>
    <x v="2"/>
    <n v="44"/>
    <n v="60.435714285714276"/>
    <n v="61.230000000000004"/>
    <m/>
    <n v="63.418571428571433"/>
    <n v="61.738571428571433"/>
    <n v="63.424285714285702"/>
    <n v="63.168571428571418"/>
    <n v="56.357142857142854"/>
    <n v="60.342857142857142"/>
    <n v="63.637142857142862"/>
    <n v="63.495714285714293"/>
    <n v="62.861428571428561"/>
  </r>
  <r>
    <x v="2"/>
    <n v="45"/>
    <n v="60.28142857142857"/>
    <n v="61.704285714285717"/>
    <n v="61.545000000000002"/>
    <n v="62.767142857142858"/>
    <n v="62.202857142857148"/>
    <n v="63.294285714285706"/>
    <n v="63.33857142857142"/>
    <n v="54.77"/>
    <n v="61.924285714285709"/>
    <n v="62.03142857142857"/>
    <n v="62.638571428571431"/>
    <n v="63.887142857142855"/>
  </r>
  <r>
    <x v="2"/>
    <n v="46"/>
    <n v="60.499999999999993"/>
    <n v="61.45428571428571"/>
    <n v="62.405714285714289"/>
    <n v="63.082857142857144"/>
    <n v="62.042857142857144"/>
    <n v="62.705714285714286"/>
    <n v="63.269999999999996"/>
    <n v="54.209999999999994"/>
    <n v="61.83428571428572"/>
    <n v="62.818571428571417"/>
    <n v="62.987142857142864"/>
    <n v="62.124285714285712"/>
  </r>
  <r>
    <x v="2"/>
    <n v="47"/>
    <n v="60.01428571428572"/>
    <n v="61.367142857142859"/>
    <n v="60.554285714285712"/>
    <n v="61.817142857142862"/>
    <n v="63.008571428571429"/>
    <n v="63.337142857142858"/>
    <n v="63.338571428571427"/>
    <n v="56.284285714285716"/>
    <n v="61.662857142857149"/>
    <n v="63.295714285714276"/>
    <n v="61.398571428571422"/>
    <n v="63.802857142857142"/>
  </r>
  <r>
    <x v="2"/>
    <n v="48"/>
    <n v="60.175714285714285"/>
    <n v="61.18"/>
    <n v="62.388571428571424"/>
    <n v="61.422857142857147"/>
    <n v="61.73714285714285"/>
    <n v="62.26"/>
    <n v="63.230000000000004"/>
    <n v="53.242857142857147"/>
    <n v="60.768571428571427"/>
    <n v="63.64714285714286"/>
    <n v="61.65"/>
    <m/>
  </r>
  <r>
    <x v="2"/>
    <n v="49"/>
    <n v="60.74"/>
    <n v="61.911428571428566"/>
    <n v="61.257142857142853"/>
    <n v="61.98"/>
    <n v="61.261428571428574"/>
    <n v="63.08428571428572"/>
    <n v="63.114285714285721"/>
    <n v="57.695714285714288"/>
    <n v="61.040000000000013"/>
    <n v="63.933333333333337"/>
    <n v="62.145714285714291"/>
    <m/>
  </r>
  <r>
    <x v="2"/>
    <n v="50"/>
    <n v="62.237142857142864"/>
    <n v="61.057142857142857"/>
    <n v="61.578571428571429"/>
    <n v="62.148571428571437"/>
    <n v="61.097142857142856"/>
    <n v="63.247142857142862"/>
    <n v="62.878571428571426"/>
    <n v="54.701428571428572"/>
    <n v="61.121428571428567"/>
    <n v="64.55"/>
    <n v="62.215999999999994"/>
    <m/>
  </r>
  <r>
    <x v="2"/>
    <n v="51"/>
    <n v="61.302857142857135"/>
    <n v="62.628571428571426"/>
    <n v="61.779999999999994"/>
    <n v="62.105714285714278"/>
    <n v="62.719999999999992"/>
    <n v="63.682857142857138"/>
    <n v="65.951428571428579"/>
    <n v="55.787142857142861"/>
    <n v="61.18571428571429"/>
    <n v="63.738571428571433"/>
    <n v="61.877142857142857"/>
    <m/>
  </r>
  <r>
    <x v="2"/>
    <n v="52"/>
    <n v="60.117142857142866"/>
    <n v="60.124285714285712"/>
    <n v="60.668571428571433"/>
    <n v="62.298571428571428"/>
    <n v="61.567142857142855"/>
    <n v="62.958571428571432"/>
    <n v="64.710000000000008"/>
    <n v="53.877142857142857"/>
    <n v="59.80285714285715"/>
    <n v="59.958571428571418"/>
    <n v="63.381428571428572"/>
    <m/>
  </r>
  <r>
    <x v="2"/>
    <n v="53"/>
    <n v="60.37"/>
    <n v="61.59"/>
    <n v="62.963333333333331"/>
    <n v="62.782499999999999"/>
    <n v="60.881666666666668"/>
    <m/>
    <n v="65.209999999999994"/>
    <n v="57.085000000000001"/>
    <n v="62.06"/>
    <n v="62.334000000000003"/>
    <n v="59.09666666666666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74937-17B6-B642-837D-D5D72F9167CB}" name="PivotTable13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S53:W67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axis="axisCol" showAll="0">
      <items count="5">
        <item n="LVA &lt; LVA BG" x="0"/>
        <item n="LVA &gt; LVA BG" x="1"/>
        <item n="NO DATI" x="2"/>
        <item h="1" x="3"/>
        <item t="default"/>
      </items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Count of DATA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DC60D-1D83-874D-8681-7CBC61D86B74}" name="PivotTable12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S19:W33" firstHeaderRow="1" firstDataRow="2" firstDataCol="1"/>
  <pivotFields count="11">
    <pivotField dataField="1" showAll="0"/>
    <pivotField showAll="0"/>
    <pivotField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axis="axisCol" showAll="0">
      <items count="5">
        <item n="LVA TOT &gt; LVA" x="0"/>
        <item h="1" x="3"/>
        <item n="LVA TOT = LVA" x="1"/>
        <item n="NO DATI" x="2"/>
        <item t="default"/>
      </items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dataFields count="1">
    <dataField name="Count of DATA" fld="0" subtotal="count" baseField="0" baseItem="0"/>
  </dataFields>
  <formats count="1">
    <format dxfId="80">
      <pivotArea collapsedLevelsAreSubtotals="1" fieldPosition="0">
        <references count="2">
          <reference field="6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0" count="0" selected="0"/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244E5-5A8D-CB46-B113-AE5D49D91468}" name="PivotTable16" cacheId="10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L5:AX8" firstHeaderRow="0" firstDataRow="1" firstDataCol="1"/>
  <pivotFields count="14"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>
      <x v="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Max. of 2013" fld="2" subtotal="max" baseField="0" baseItem="0"/>
    <dataField name="Max. of 2014" fld="3" subtotal="max" baseField="0" baseItem="0"/>
    <dataField name="Max. of 2015" fld="4" subtotal="max" baseField="0" baseItem="0"/>
    <dataField name="Max. of 2016" fld="5" subtotal="max" baseField="0" baseItem="0"/>
    <dataField name="Max. of 2017" fld="6" subtotal="max" baseField="0" baseItem="0"/>
    <dataField name="Max. of 2018" fld="7" subtotal="max" baseField="0" baseItem="0"/>
    <dataField name="Max. of 2019" fld="8" subtotal="max" baseField="0" baseItem="0"/>
    <dataField name="Max. of 2020" fld="9" subtotal="max" baseField="0" baseItem="0"/>
    <dataField name="Max. of 2021" fld="10" subtotal="max" baseField="0" baseItem="0"/>
    <dataField name="Max. of 2022" fld="11" subtotal="max" baseField="0" baseItem="0"/>
    <dataField name="Max. of 2023" fld="12" subtotal="max" baseField="0" baseItem="0"/>
    <dataField name="Max. of 2024" fld="13" subtotal="max" baseField="0" baseItem="0"/>
  </dataFields>
  <formats count="1">
    <format dxfId="73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4F65E-9EA6-AE40-B7F6-5752CEE1CA37}" name="PivotTable15" cacheId="1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C4:Q62" firstHeaderRow="1" firstDataRow="2" firstDataCol="2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multipleItemSelectionAllowed="1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3"/>
    <field x="14"/>
  </rowFields>
  <rowItems count="5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"/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3"/>
      <x v="53"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Average of LVA TOT DBA" fld="3" subtotal="average" baseField="0" baseItem="0" numFmtId="2"/>
  </dataFields>
  <formats count="6">
    <format dxfId="74">
      <pivotArea outline="0" collapsedLevelsAreSubtotals="1" fieldPosition="0"/>
    </format>
    <format dxfId="75">
      <pivotArea collapsedLevelsAreSubtotals="1" fieldPosition="0">
        <references count="2">
          <reference field="13" count="1" selected="0">
            <x v="0"/>
          </reference>
          <reference field="14" count="2">
            <x v="16"/>
            <x v="17"/>
          </reference>
        </references>
      </pivotArea>
    </format>
    <format dxfId="76">
      <pivotArea collapsedLevelsAreSubtotals="1" fieldPosition="0">
        <references count="1">
          <reference field="13" count="1">
            <x v="1"/>
          </reference>
        </references>
      </pivotArea>
    </format>
    <format dxfId="77">
      <pivotArea collapsedLevelsAreSubtotals="1" fieldPosition="0">
        <references count="2">
          <reference field="13" count="1" selected="0">
            <x v="1"/>
          </reference>
          <reference field="14" count="19"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78">
      <pivotArea collapsedLevelsAreSubtotals="1" fieldPosition="0">
        <references count="1">
          <reference field="13" count="1">
            <x v="2"/>
          </reference>
        </references>
      </pivotArea>
    </format>
    <format dxfId="79">
      <pivotArea collapsedLevelsAreSubtotals="1" fieldPosition="0">
        <references count="2">
          <reference field="13" count="1" selected="0">
            <x v="2"/>
          </reference>
          <reference field="14" count="13"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F02A6-D572-9444-90D9-D20BDA624A76}" name="PivotTable15" cacheId="1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C4:Q62" firstHeaderRow="1" firstDataRow="2" firstDataCol="2" rowPageCount="1" colPageCount="1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dataField="1" compact="0" outline="0" subtotalTop="0" multipleItemSelectionAllowed="1" showAll="0" defaultSubtotal="0">
      <items count="1122">
        <item h="1" x="89"/>
        <item x="787"/>
        <item x="778"/>
        <item x="651"/>
        <item x="782"/>
        <item x="720"/>
        <item x="889"/>
        <item x="784"/>
        <item x="729"/>
        <item x="725"/>
        <item x="781"/>
        <item x="785"/>
        <item x="711"/>
        <item x="718"/>
        <item x="722"/>
        <item x="892"/>
        <item x="783"/>
        <item x="881"/>
        <item x="652"/>
        <item x="919"/>
        <item x="780"/>
        <item x="786"/>
        <item x="715"/>
        <item x="653"/>
        <item x="938"/>
        <item x="716"/>
        <item x="717"/>
        <item x="928"/>
        <item x="732"/>
        <item x="901"/>
        <item x="888"/>
        <item x="894"/>
        <item x="870"/>
        <item x="862"/>
        <item x="903"/>
        <item x="650"/>
        <item x="941"/>
        <item x="943"/>
        <item x="727"/>
        <item x="909"/>
        <item x="714"/>
        <item x="930"/>
        <item x="1104"/>
        <item x="884"/>
        <item x="916"/>
        <item x="829"/>
        <item x="923"/>
        <item x="839"/>
        <item x="886"/>
        <item x="712"/>
        <item x="860"/>
        <item x="890"/>
        <item x="1054"/>
        <item x="925"/>
        <item x="833"/>
        <item x="730"/>
        <item x="893"/>
        <item x="883"/>
        <item x="877"/>
        <item x="721"/>
        <item x="826"/>
        <item x="882"/>
        <item x="964"/>
        <item x="940"/>
        <item x="911"/>
        <item x="998"/>
        <item x="898"/>
        <item x="913"/>
        <item x="872"/>
        <item x="713"/>
        <item x="912"/>
        <item x="779"/>
        <item x="873"/>
        <item x="951"/>
        <item x="635"/>
        <item x="850"/>
        <item x="876"/>
        <item x="879"/>
        <item x="880"/>
        <item x="865"/>
        <item x="859"/>
        <item x="798"/>
        <item x="918"/>
        <item x="910"/>
        <item x="822"/>
        <item x="900"/>
        <item x="828"/>
        <item x="954"/>
        <item x="936"/>
        <item x="958"/>
        <item x="869"/>
        <item x="840"/>
        <item x="948"/>
        <item x="731"/>
        <item x="907"/>
        <item x="942"/>
        <item x="415"/>
        <item x="891"/>
        <item x="937"/>
        <item x="804"/>
        <item x="814"/>
        <item x="920"/>
        <item x="960"/>
        <item x="851"/>
        <item x="871"/>
        <item x="855"/>
        <item x="914"/>
        <item x="832"/>
        <item x="917"/>
        <item x="897"/>
        <item x="499"/>
        <item x="969"/>
        <item x="953"/>
        <item x="950"/>
        <item x="830"/>
        <item x="816"/>
        <item x="946"/>
        <item x="858"/>
        <item x="866"/>
        <item x="728"/>
        <item x="924"/>
        <item x="867"/>
        <item x="949"/>
        <item x="906"/>
        <item x="905"/>
        <item x="945"/>
        <item x="939"/>
        <item x="827"/>
        <item x="723"/>
        <item x="899"/>
        <item x="1010"/>
        <item x="934"/>
        <item x="885"/>
        <item x="927"/>
        <item x="887"/>
        <item x="831"/>
        <item x="921"/>
        <item x="967"/>
        <item x="724"/>
        <item x="838"/>
        <item x="734"/>
        <item x="908"/>
        <item x="902"/>
        <item x="933"/>
        <item x="842"/>
        <item x="719"/>
        <item x="726"/>
        <item x="931"/>
        <item x="896"/>
        <item x="824"/>
        <item x="935"/>
        <item x="823"/>
        <item x="802"/>
        <item x="818"/>
        <item x="825"/>
        <item x="808"/>
        <item x="846"/>
        <item x="837"/>
        <item x="843"/>
        <item x="819"/>
        <item x="926"/>
        <item x="812"/>
        <item x="761"/>
        <item x="820"/>
        <item x="1005"/>
        <item x="961"/>
        <item x="1009"/>
        <item x="929"/>
        <item x="874"/>
        <item x="944"/>
        <item x="797"/>
        <item x="878"/>
        <item x="957"/>
        <item x="922"/>
        <item x="915"/>
        <item x="932"/>
        <item x="947"/>
        <item x="813"/>
        <item x="844"/>
        <item x="852"/>
        <item x="790"/>
        <item x="857"/>
        <item x="739"/>
        <item x="864"/>
        <item x="773"/>
        <item x="968"/>
        <item x="965"/>
        <item x="795"/>
        <item x="803"/>
        <item x="963"/>
        <item x="856"/>
        <item x="740"/>
        <item x="848"/>
        <item x="849"/>
        <item x="845"/>
        <item x="904"/>
        <item x="777"/>
        <item x="791"/>
        <item x="597"/>
        <item x="709"/>
        <item x="763"/>
        <item x="966"/>
        <item x="955"/>
        <item x="51"/>
        <item x="1002"/>
        <item x="788"/>
        <item x="854"/>
        <item x="807"/>
        <item x="735"/>
        <item x="962"/>
        <item x="956"/>
        <item x="895"/>
        <item x="796"/>
        <item x="836"/>
        <item x="805"/>
        <item x="952"/>
        <item x="766"/>
        <item x="847"/>
        <item x="1006"/>
        <item x="959"/>
        <item x="868"/>
        <item x="794"/>
        <item x="841"/>
        <item x="733"/>
        <item x="973"/>
        <item x="1003"/>
        <item x="776"/>
        <item x="737"/>
        <item x="762"/>
        <item x="250"/>
        <item x="768"/>
        <item x="770"/>
        <item x="775"/>
        <item x="738"/>
        <item x="975"/>
        <item x="800"/>
        <item x="1000"/>
        <item x="774"/>
        <item x="817"/>
        <item x="970"/>
        <item x="809"/>
        <item x="745"/>
        <item x="259"/>
        <item x="262"/>
        <item x="1012"/>
        <item x="1107"/>
        <item x="863"/>
        <item x="815"/>
        <item x="736"/>
        <item x="793"/>
        <item x="789"/>
        <item x="771"/>
        <item x="999"/>
        <item x="810"/>
        <item x="757"/>
        <item x="821"/>
        <item x="750"/>
        <item x="792"/>
        <item x="767"/>
        <item x="1001"/>
        <item x="1017"/>
        <item x="752"/>
        <item x="743"/>
        <item x="223"/>
        <item x="765"/>
        <item x="18"/>
        <item x="744"/>
        <item x="751"/>
        <item x="25"/>
        <item x="753"/>
        <item x="256"/>
        <item x="10"/>
        <item x="108"/>
        <item x="760"/>
        <item x="811"/>
        <item x="799"/>
        <item x="1108"/>
        <item x="806"/>
        <item x="756"/>
        <item x="746"/>
        <item x="44"/>
        <item x="991"/>
        <item x="861"/>
        <item x="764"/>
        <item x="599"/>
        <item x="971"/>
        <item x="769"/>
        <item x="1020"/>
        <item x="1013"/>
        <item x="741"/>
        <item x="742"/>
        <item x="976"/>
        <item x="448"/>
        <item x="755"/>
        <item x="997"/>
        <item x="758"/>
        <item x="759"/>
        <item x="972"/>
        <item x="444"/>
        <item x="531"/>
        <item x="1015"/>
        <item x="1008"/>
        <item x="1059"/>
        <item x="974"/>
        <item x="266"/>
        <item x="834"/>
        <item x="748"/>
        <item x="432"/>
        <item x="749"/>
        <item x="49"/>
        <item x="449"/>
        <item x="754"/>
        <item x="289"/>
        <item x="989"/>
        <item x="980"/>
        <item x="269"/>
        <item x="11"/>
        <item x="237"/>
        <item x="435"/>
        <item x="265"/>
        <item x="1018"/>
        <item x="246"/>
        <item x="977"/>
        <item x="983"/>
        <item x="982"/>
        <item x="801"/>
        <item x="447"/>
        <item x="1106"/>
        <item x="40"/>
        <item x="3"/>
        <item x="271"/>
        <item x="994"/>
        <item x="31"/>
        <item x="984"/>
        <item x="60"/>
        <item x="430"/>
        <item x="1004"/>
        <item x="853"/>
        <item x="978"/>
        <item x="1011"/>
        <item x="254"/>
        <item x="255"/>
        <item x="1007"/>
        <item x="987"/>
        <item x="772"/>
        <item x="981"/>
        <item x="1014"/>
        <item x="275"/>
        <item x="504"/>
        <item x="280"/>
        <item x="232"/>
        <item x="38"/>
        <item x="239"/>
        <item x="452"/>
        <item x="460"/>
        <item x="48"/>
        <item x="229"/>
        <item x="461"/>
        <item x="433"/>
        <item x="217"/>
        <item x="986"/>
        <item x="47"/>
        <item x="875"/>
        <item x="436"/>
        <item x="257"/>
        <item x="985"/>
        <item x="191"/>
        <item x="216"/>
        <item x="507"/>
        <item x="227"/>
        <item x="292"/>
        <item x="425"/>
        <item x="443"/>
        <item x="604"/>
        <item x="423"/>
        <item x="438"/>
        <item x="1065"/>
        <item x="428"/>
        <item x="236"/>
        <item x="465"/>
        <item x="457"/>
        <item x="283"/>
        <item x="249"/>
        <item x="537"/>
        <item x="8"/>
        <item x="403"/>
        <item x="427"/>
        <item x="182"/>
        <item x="519"/>
        <item x="602"/>
        <item x="1019"/>
        <item x="208"/>
        <item x="429"/>
        <item x="53"/>
        <item x="409"/>
        <item x="218"/>
        <item x="78"/>
        <item x="990"/>
        <item x="230"/>
        <item x="95"/>
        <item x="979"/>
        <item x="463"/>
        <item x="222"/>
        <item x="1110"/>
        <item x="97"/>
        <item x="225"/>
        <item x="77"/>
        <item x="107"/>
        <item x="459"/>
        <item x="524"/>
        <item x="1044"/>
        <item x="135"/>
        <item x="54"/>
        <item x="281"/>
        <item x="434"/>
        <item x="234"/>
        <item x="28"/>
        <item x="267"/>
        <item x="290"/>
        <item x="43"/>
        <item x="398"/>
        <item x="235"/>
        <item x="424"/>
        <item x="125"/>
        <item x="592"/>
        <item x="12"/>
        <item x="295"/>
        <item x="258"/>
        <item x="503"/>
        <item x="301"/>
        <item x="65"/>
        <item x="52"/>
        <item x="122"/>
        <item x="35"/>
        <item x="440"/>
        <item x="4"/>
        <item x="39"/>
        <item x="111"/>
        <item x="209"/>
        <item x="453"/>
        <item x="446"/>
        <item x="414"/>
        <item x="268"/>
        <item x="251"/>
        <item x="9"/>
        <item x="747"/>
        <item x="231"/>
        <item x="272"/>
        <item x="1109"/>
        <item x="26"/>
        <item x="506"/>
        <item x="219"/>
        <item x="226"/>
        <item x="61"/>
        <item x="528"/>
        <item x="22"/>
        <item x="1"/>
        <item x="21"/>
        <item x="402"/>
        <item x="238"/>
        <item x="274"/>
        <item x="431"/>
        <item x="7"/>
        <item x="286"/>
        <item x="481"/>
        <item x="458"/>
        <item x="638"/>
        <item x="58"/>
        <item x="410"/>
        <item x="210"/>
        <item x="70"/>
        <item x="73"/>
        <item x="202"/>
        <item x="525"/>
        <item x="517"/>
        <item x="57"/>
        <item x="392"/>
        <item x="19"/>
        <item x="233"/>
        <item x="79"/>
        <item x="388"/>
        <item x="192"/>
        <item x="445"/>
        <item x="196"/>
        <item x="64"/>
        <item x="260"/>
        <item x="475"/>
        <item x="521"/>
        <item x="413"/>
        <item x="470"/>
        <item x="494"/>
        <item x="141"/>
        <item x="145"/>
        <item x="76"/>
        <item x="420"/>
        <item x="215"/>
        <item x="472"/>
        <item x="224"/>
        <item x="240"/>
        <item x="55"/>
        <item x="510"/>
        <item x="485"/>
        <item x="30"/>
        <item x="6"/>
        <item x="75"/>
        <item x="33"/>
        <item x="212"/>
        <item x="203"/>
        <item x="164"/>
        <item x="138"/>
        <item x="294"/>
        <item x="190"/>
        <item x="96"/>
        <item x="303"/>
        <item x="276"/>
        <item x="288"/>
        <item x="277"/>
        <item x="27"/>
        <item x="105"/>
        <item x="106"/>
        <item x="187"/>
        <item x="100"/>
        <item x="56"/>
        <item x="279"/>
        <item x="24"/>
        <item x="390"/>
        <item x="1021"/>
        <item x="487"/>
        <item x="450"/>
        <item x="522"/>
        <item x="88"/>
        <item x="74"/>
        <item x="285"/>
        <item x="121"/>
        <item x="46"/>
        <item x="98"/>
        <item x="62"/>
        <item x="214"/>
        <item x="451"/>
        <item x="297"/>
        <item x="20"/>
        <item x="176"/>
        <item x="469"/>
        <item x="124"/>
        <item x="168"/>
        <item x="167"/>
        <item x="99"/>
        <item x="186"/>
        <item x="109"/>
        <item x="2"/>
        <item x="631"/>
        <item x="156"/>
        <item x="201"/>
        <item x="42"/>
        <item x="484"/>
        <item x="140"/>
        <item x="304"/>
        <item x="116"/>
        <item x="123"/>
        <item x="247"/>
        <item x="32"/>
        <item x="136"/>
        <item x="197"/>
        <item x="90"/>
        <item x="527"/>
        <item x="14"/>
        <item x="591"/>
        <item x="113"/>
        <item x="103"/>
        <item x="71"/>
        <item x="133"/>
        <item x="323"/>
        <item x="115"/>
        <item x="282"/>
        <item x="313"/>
        <item x="596"/>
        <item x="421"/>
        <item x="149"/>
        <item x="171"/>
        <item x="102"/>
        <item x="155"/>
        <item x="170"/>
        <item x="399"/>
        <item x="530"/>
        <item x="153"/>
        <item x="287"/>
        <item x="193"/>
        <item x="400"/>
        <item x="207"/>
        <item x="114"/>
        <item x="13"/>
        <item x="307"/>
        <item x="101"/>
        <item x="194"/>
        <item x="154"/>
        <item x="291"/>
        <item x="328"/>
        <item x="174"/>
        <item x="300"/>
        <item x="204"/>
        <item x="80"/>
        <item x="146"/>
        <item x="160"/>
        <item x="91"/>
        <item x="162"/>
        <item x="69"/>
        <item x="418"/>
        <item x="630"/>
        <item x="83"/>
        <item x="17"/>
        <item x="331"/>
        <item x="416"/>
        <item x="84"/>
        <item x="179"/>
        <item x="404"/>
        <item x="407"/>
        <item x="308"/>
        <item x="471"/>
        <item x="23"/>
        <item x="315"/>
        <item x="200"/>
        <item x="142"/>
        <item x="533"/>
        <item x="144"/>
        <item x="397"/>
        <item x="241"/>
        <item x="406"/>
        <item x="263"/>
        <item x="158"/>
        <item x="93"/>
        <item x="128"/>
        <item x="67"/>
        <item x="439"/>
        <item x="305"/>
        <item x="322"/>
        <item x="143"/>
        <item x="132"/>
        <item x="523"/>
        <item x="206"/>
        <item x="252"/>
        <item x="473"/>
        <item x="87"/>
        <item x="169"/>
        <item x="29"/>
        <item x="181"/>
        <item x="389"/>
        <item x="50"/>
        <item x="185"/>
        <item x="86"/>
        <item x="134"/>
        <item x="81"/>
        <item x="82"/>
        <item x="161"/>
        <item x="213"/>
        <item x="195"/>
        <item x="117"/>
        <item x="92"/>
        <item x="104"/>
        <item x="130"/>
        <item x="199"/>
        <item x="183"/>
        <item x="173"/>
        <item x="480"/>
        <item x="332"/>
        <item x="302"/>
        <item x="131"/>
        <item x="159"/>
        <item x="36"/>
        <item x="520"/>
        <item x="553"/>
        <item x="220"/>
        <item x="63"/>
        <item x="189"/>
        <item x="248"/>
        <item x="120"/>
        <item x="228"/>
        <item x="165"/>
        <item x="563"/>
        <item x="532"/>
        <item x="546"/>
        <item x="41"/>
        <item x="211"/>
        <item x="126"/>
        <item x="321"/>
        <item x="306"/>
        <item x="205"/>
        <item x="514"/>
        <item x="437"/>
        <item x="166"/>
        <item x="94"/>
        <item x="184"/>
        <item x="330"/>
        <item x="538"/>
        <item x="569"/>
        <item x="270"/>
        <item x="386"/>
        <item x="45"/>
        <item x="311"/>
        <item x="147"/>
        <item x="127"/>
        <item x="627"/>
        <item x="385"/>
        <item x="600"/>
        <item x="381"/>
        <item x="495"/>
        <item x="139"/>
        <item x="37"/>
        <item x="157"/>
        <item x="278"/>
        <item x="16"/>
        <item x="129"/>
        <item x="150"/>
        <item x="491"/>
        <item x="370"/>
        <item x="382"/>
        <item x="549"/>
        <item x="298"/>
        <item x="587"/>
        <item x="68"/>
        <item x="312"/>
        <item x="221"/>
        <item x="261"/>
        <item x="296"/>
        <item x="327"/>
        <item x="479"/>
        <item x="326"/>
        <item x="578"/>
        <item x="318"/>
        <item x="85"/>
        <item x="317"/>
        <item x="574"/>
        <item x="245"/>
        <item x="118"/>
        <item x="119"/>
        <item x="371"/>
        <item x="648"/>
        <item x="441"/>
        <item x="15"/>
        <item x="395"/>
        <item x="316"/>
        <item x="373"/>
        <item x="502"/>
        <item x="163"/>
        <item x="320"/>
        <item x="411"/>
        <item x="338"/>
        <item x="526"/>
        <item x="177"/>
        <item x="363"/>
        <item x="572"/>
        <item x="243"/>
        <item x="336"/>
        <item x="369"/>
        <item x="324"/>
        <item x="548"/>
        <item x="319"/>
        <item x="482"/>
        <item x="626"/>
        <item x="383"/>
        <item x="372"/>
        <item x="483"/>
        <item x="152"/>
        <item x="367"/>
        <item x="686"/>
        <item x="496"/>
        <item x="299"/>
        <item x="5"/>
        <item x="352"/>
        <item x="405"/>
        <item x="66"/>
        <item x="188"/>
        <item x="361"/>
        <item x="391"/>
        <item x="558"/>
        <item x="314"/>
        <item x="478"/>
        <item x="562"/>
        <item x="678"/>
        <item x="366"/>
        <item x="365"/>
        <item x="344"/>
        <item x="387"/>
        <item x="325"/>
        <item x="645"/>
        <item x="284"/>
        <item x="380"/>
        <item x="358"/>
        <item x="579"/>
        <item x="586"/>
        <item x="349"/>
        <item x="148"/>
        <item x="110"/>
        <item x="615"/>
        <item x="1022"/>
        <item x="335"/>
        <item x="178"/>
        <item x="644"/>
        <item x="340"/>
        <item x="374"/>
        <item x="646"/>
        <item x="486"/>
        <item x="112"/>
        <item x="396"/>
        <item x="362"/>
        <item x="642"/>
        <item x="454"/>
        <item x="513"/>
        <item x="467"/>
        <item x="625"/>
        <item x="464"/>
        <item x="580"/>
        <item x="611"/>
        <item x="348"/>
        <item x="329"/>
        <item x="509"/>
        <item x="547"/>
        <item x="422"/>
        <item x="613"/>
        <item x="408"/>
        <item x="333"/>
        <item x="639"/>
        <item x="376"/>
        <item x="354"/>
        <item x="497"/>
        <item x="342"/>
        <item x="573"/>
        <item x="337"/>
        <item x="590"/>
        <item x="515"/>
        <item x="359"/>
        <item x="584"/>
        <item x="493"/>
        <item x="151"/>
        <item x="356"/>
        <item x="375"/>
        <item x="498"/>
        <item x="617"/>
        <item x="426"/>
        <item x="72"/>
        <item x="634"/>
        <item x="682"/>
        <item x="198"/>
        <item x="462"/>
        <item x="609"/>
        <item x="351"/>
        <item x="364"/>
        <item x="583"/>
        <item x="629"/>
        <item x="670"/>
        <item x="343"/>
        <item x="339"/>
        <item x="692"/>
        <item x="293"/>
        <item x="34"/>
        <item x="137"/>
        <item x="347"/>
        <item x="172"/>
        <item x="1042"/>
        <item x="684"/>
        <item x="264"/>
        <item x="666"/>
        <item x="492"/>
        <item x="1092"/>
        <item x="683"/>
        <item x="309"/>
        <item x="468"/>
        <item x="350"/>
        <item x="679"/>
        <item x="540"/>
        <item x="489"/>
        <item x="1085"/>
        <item x="607"/>
        <item x="542"/>
        <item x="1037"/>
        <item x="575"/>
        <item x="442"/>
        <item x="691"/>
        <item x="689"/>
        <item x="566"/>
        <item x="618"/>
        <item x="552"/>
        <item x="619"/>
        <item x="688"/>
        <item x="1053"/>
        <item x="681"/>
        <item x="1073"/>
        <item x="355"/>
        <item x="633"/>
        <item x="360"/>
        <item x="508"/>
        <item x="577"/>
        <item x="695"/>
        <item x="614"/>
        <item x="685"/>
        <item x="1045"/>
        <item x="1033"/>
        <item x="675"/>
        <item x="1091"/>
        <item x="310"/>
        <item x="500"/>
        <item x="1099"/>
        <item x="518"/>
        <item x="610"/>
        <item x="346"/>
        <item x="658"/>
        <item x="608"/>
        <item x="1095"/>
        <item x="368"/>
        <item x="996"/>
        <item x="394"/>
        <item x="1067"/>
        <item x="696"/>
        <item x="632"/>
        <item x="659"/>
        <item x="661"/>
        <item x="476"/>
        <item x="353"/>
        <item x="244"/>
        <item x="1057"/>
        <item x="474"/>
        <item x="377"/>
        <item x="687"/>
        <item x="561"/>
        <item x="995"/>
        <item x="550"/>
        <item x="505"/>
        <item x="992"/>
        <item x="622"/>
        <item x="544"/>
        <item x="655"/>
        <item x="704"/>
        <item x="180"/>
        <item x="571"/>
        <item x="555"/>
        <item x="242"/>
        <item x="589"/>
        <item x="401"/>
        <item x="703"/>
        <item x="334"/>
        <item x="556"/>
        <item x="477"/>
        <item x="412"/>
        <item x="345"/>
        <item x="612"/>
        <item x="643"/>
        <item x="1066"/>
        <item x="1083"/>
        <item x="697"/>
        <item x="1102"/>
        <item x="379"/>
        <item x="175"/>
        <item x="1024"/>
        <item x="1115"/>
        <item x="1113"/>
        <item x="1096"/>
        <item x="988"/>
        <item x="706"/>
        <item x="564"/>
        <item x="694"/>
        <item x="598"/>
        <item x="662"/>
        <item x="1039"/>
        <item x="1090"/>
        <item x="1068"/>
        <item x="603"/>
        <item x="705"/>
        <item x="419"/>
        <item x="551"/>
        <item x="535"/>
        <item x="641"/>
        <item x="536"/>
        <item x="559"/>
        <item x="341"/>
        <item x="707"/>
        <item x="456"/>
        <item x="490"/>
        <item x="1046"/>
        <item x="1016"/>
        <item x="1062"/>
        <item x="273"/>
        <item x="455"/>
        <item x="557"/>
        <item x="664"/>
        <item x="1084"/>
        <item x="541"/>
        <item x="593"/>
        <item x="1074"/>
        <item x="676"/>
        <item x="647"/>
        <item x="1082"/>
        <item x="1025"/>
        <item x="466"/>
        <item x="669"/>
        <item x="1088"/>
        <item x="488"/>
        <item x="1040"/>
        <item x="1064"/>
        <item x="582"/>
        <item x="1031"/>
        <item x="1051"/>
        <item x="637"/>
        <item x="606"/>
        <item x="690"/>
        <item x="1027"/>
        <item x="624"/>
        <item x="640"/>
        <item x="674"/>
        <item x="1100"/>
        <item x="710"/>
        <item x="1023"/>
        <item x="1041"/>
        <item x="1089"/>
        <item x="512"/>
        <item x="993"/>
        <item x="1050"/>
        <item x="567"/>
        <item x="560"/>
        <item x="660"/>
        <item x="554"/>
        <item x="1047"/>
        <item x="543"/>
        <item x="1075"/>
        <item x="1034"/>
        <item x="378"/>
        <item x="636"/>
        <item x="700"/>
        <item x="595"/>
        <item x="1026"/>
        <item x="621"/>
        <item x="1029"/>
        <item x="417"/>
        <item x="534"/>
        <item x="568"/>
        <item x="1043"/>
        <item x="594"/>
        <item x="671"/>
        <item x="1119"/>
        <item x="605"/>
        <item x="357"/>
        <item x="601"/>
        <item x="545"/>
        <item x="585"/>
        <item x="565"/>
        <item x="384"/>
        <item x="654"/>
        <item x="1079"/>
        <item x="1032"/>
        <item x="1071"/>
        <item x="1058"/>
        <item x="1105"/>
        <item x="1111"/>
        <item x="620"/>
        <item x="576"/>
        <item x="1048"/>
        <item x="1118"/>
        <item x="708"/>
        <item x="623"/>
        <item x="1028"/>
        <item x="570"/>
        <item x="581"/>
        <item x="1072"/>
        <item x="649"/>
        <item x="616"/>
        <item x="516"/>
        <item x="1069"/>
        <item x="1086"/>
        <item x="1063"/>
        <item x="1038"/>
        <item x="667"/>
        <item x="1093"/>
        <item x="1052"/>
        <item x="1049"/>
        <item x="657"/>
        <item x="1060"/>
        <item x="529"/>
        <item x="698"/>
        <item x="1087"/>
        <item x="1103"/>
        <item x="1077"/>
        <item x="656"/>
        <item x="588"/>
        <item x="701"/>
        <item x="1097"/>
        <item x="1070"/>
        <item x="699"/>
        <item x="663"/>
        <item x="677"/>
        <item x="665"/>
        <item x="1098"/>
        <item x="1101"/>
        <item x="1080"/>
        <item x="1114"/>
        <item x="511"/>
        <item x="1055"/>
        <item x="1035"/>
        <item x="1120"/>
        <item x="835"/>
        <item x="628"/>
        <item x="702"/>
        <item x="672"/>
        <item x="1036"/>
        <item x="1056"/>
        <item x="1030"/>
        <item x="393"/>
        <item x="1112"/>
        <item x="1061"/>
        <item x="1094"/>
        <item x="501"/>
        <item x="673"/>
        <item x="1078"/>
        <item x="1117"/>
        <item x="1076"/>
        <item x="680"/>
        <item x="693"/>
        <item x="1081"/>
        <item x="59"/>
        <item x="1116"/>
        <item x="539"/>
        <item x="0"/>
        <item x="253"/>
        <item x="668"/>
        <item x="1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multipleItemSelectionAllowed="1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3"/>
    <field x="14"/>
  </rowFields>
  <rowItems count="5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2"/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3"/>
      <x v="53"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pageFields count="1">
    <pageField fld="5" hier="-1"/>
  </pageFields>
  <dataFields count="1">
    <dataField name="Average of LVA TOT _ 2" fld="5" subtotal="average" baseField="0" baseItem="0"/>
  </dataFields>
  <formats count="6">
    <format dxfId="32">
      <pivotArea outline="0" collapsedLevelsAreSubtotals="1" fieldPosition="0"/>
    </format>
    <format dxfId="33">
      <pivotArea collapsedLevelsAreSubtotals="1" fieldPosition="0">
        <references count="2">
          <reference field="13" count="1" selected="0">
            <x v="0"/>
          </reference>
          <reference field="14" count="2">
            <x v="16"/>
            <x v="17"/>
          </reference>
        </references>
      </pivotArea>
    </format>
    <format dxfId="34">
      <pivotArea collapsedLevelsAreSubtotals="1" fieldPosition="0">
        <references count="1">
          <reference field="13" count="1">
            <x v="1"/>
          </reference>
        </references>
      </pivotArea>
    </format>
    <format dxfId="35">
      <pivotArea collapsedLevelsAreSubtotals="1" fieldPosition="0">
        <references count="2">
          <reference field="13" count="1" selected="0">
            <x v="1"/>
          </reference>
          <reference field="14" count="19"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36">
      <pivotArea collapsedLevelsAreSubtotals="1" fieldPosition="0">
        <references count="1">
          <reference field="13" count="1">
            <x v="2"/>
          </reference>
        </references>
      </pivotArea>
    </format>
    <format dxfId="37">
      <pivotArea collapsedLevelsAreSubtotals="1" fieldPosition="0">
        <references count="2">
          <reference field="13" count="1" selected="0">
            <x v="2"/>
          </reference>
          <reference field="14" count="13"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CC19F-6BC9-EA44-A220-3F5402535078}" name="PivotTable16" cacheId="1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L5:AX8" firstHeaderRow="0" firstDataRow="1" firstDataCol="1"/>
  <pivotFields count="14"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>
      <x v="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Max. of 2013" fld="2" subtotal="max" baseField="0" baseItem="0"/>
    <dataField name="Max. of 2014" fld="3" subtotal="max" baseField="0" baseItem="0"/>
    <dataField name="Max. of 2015" fld="4" subtotal="max" baseField="0" baseItem="0"/>
    <dataField name="Max. of 2016" fld="5" subtotal="max" baseField="0" baseItem="0"/>
    <dataField name="Max. of 2017" fld="6" subtotal="max" baseField="0" baseItem="0"/>
    <dataField name="Max. of 2018" fld="7" subtotal="max" baseField="0" baseItem="0"/>
    <dataField name="Max. of 2019" fld="8" subtotal="max" baseField="0" baseItem="0"/>
    <dataField name="Max. of 2020" fld="9" subtotal="max" baseField="0" baseItem="0"/>
    <dataField name="Max. of 2021" fld="10" subtotal="max" baseField="0" baseItem="0"/>
    <dataField name="Max. of 2022" fld="11" subtotal="max" baseField="0" baseItem="0"/>
    <dataField name="Max. of 2023" fld="12" subtotal="max" baseField="0" baseItem="0"/>
    <dataField name="Max. of 2024" fld="13" subtotal="max" baseField="0" baseItem="0"/>
  </dataFields>
  <formats count="1">
    <format dxfId="72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F4273-55DA-8D4B-BC0B-92CEF1D6E392}" name="PivotTable6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H3:I16" firstHeaderRow="1" firstDataRow="1" firstDataCol="1"/>
  <pivotFields count="10">
    <pivotField showAll="0"/>
    <pivotField dataField="1" showAll="0"/>
    <pivotField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EVENTI" fld="1" subtotal="average" baseField="0" baseItem="0"/>
  </dataFields>
  <formats count="1">
    <format dxfId="83">
      <pivotArea collapsedLevelsAreSubtotals="1" fieldPosition="0">
        <references count="1">
          <reference field="6" count="0"/>
        </references>
      </pivotArea>
    </format>
  </formats>
  <chartFormats count="1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CBDA4-B755-F74C-B7C5-34495DC76110}" name="PivotTable5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3:E16" firstHeaderRow="0" firstDataRow="1" firstDataCol="1"/>
  <pivotFields count="1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2014" fld="2" baseField="0" baseItem="0"/>
    <dataField name="2019" fld="7" baseField="0" baseItem="0"/>
    <dataField name="2024" fld="12" baseField="0" baseItem="0"/>
  </dataFields>
  <chartFormats count="3"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1D024-AF65-A340-B9A6-9E3133D33186}" name="PivotTable8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I3:J16" firstHeaderRow="1" firstDataRow="1" firstDataCol="1"/>
  <pivotFields count="10">
    <pivotField showAll="0"/>
    <pivotField showAll="0"/>
    <pivotField dataField="1"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LVA DBA" fld="2" subtotal="average" baseField="0" baseItem="0"/>
  </dataFields>
  <formats count="1">
    <format dxfId="82">
      <pivotArea collapsedLevelsAreSubtotals="1" fieldPosition="0">
        <references count="1">
          <reference field="6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8CB74-DFD4-8F40-B216-872011AA9D8B}" name="PivotTable7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F17" firstHeaderRow="1" firstDataRow="2" firstDataCol="1"/>
  <pivotFields count="10">
    <pivotField showAll="0"/>
    <pivotField showAll="0"/>
    <pivotField dataField="1" showAll="0"/>
    <pivotField showAll="0"/>
    <pivotField showAll="0"/>
    <pivotField showAll="0"/>
    <pivotField axis="axisCol" showAll="0">
      <items count="14">
        <item h="1" x="0"/>
        <item x="1"/>
        <item h="1" x="2"/>
        <item h="1" x="3"/>
        <item h="1" x="4"/>
        <item h="1" x="5"/>
        <item x="6"/>
        <item h="1" x="7"/>
        <item h="1" x="8"/>
        <item h="1" x="9"/>
        <item h="1" x="10"/>
        <item x="11"/>
        <item h="1" x="12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4">
    <i>
      <x v="1"/>
    </i>
    <i>
      <x v="6"/>
    </i>
    <i>
      <x v="11"/>
    </i>
    <i t="grand">
      <x/>
    </i>
  </colItems>
  <dataFields count="1">
    <dataField name="Average of LVA DBA" fld="2" subtotal="average" baseField="0" baseItem="0"/>
  </dataFields>
  <formats count="1">
    <format dxfId="84">
      <pivotArea collapsedLevelsAreSubtotals="1" fieldPosition="0">
        <references count="1">
          <reference field="7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B408E-6CB0-804E-A135-BB56710841AF}" name="PivotTable9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4:D17" firstHeaderRow="0" firstDataRow="1" firstDataCol="1"/>
  <pivotFields count="10">
    <pivotField showAll="0"/>
    <pivotField dataField="1" showAll="0"/>
    <pivotField dataField="1"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VENTI" fld="1" baseField="0" baseItem="0"/>
    <dataField name="Sum of LVA DBA" fld="2" baseField="0" baseItem="0"/>
  </dataFields>
  <formats count="1">
    <format dxfId="81">
      <pivotArea collapsedLevelsAreSubtotals="1" fieldPosition="0">
        <references count="1">
          <reference field="6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4145"/>
  <sheetViews>
    <sheetView zoomScale="87" workbookViewId="0">
      <selection activeCell="F3856" sqref="F3856"/>
    </sheetView>
  </sheetViews>
  <sheetFormatPr baseColWidth="10" defaultColWidth="8.83203125" defaultRowHeight="15" x14ac:dyDescent="0.2"/>
  <cols>
    <col min="1" max="1" width="17.6640625" bestFit="1" customWidth="1"/>
    <col min="2" max="2" width="6.5" bestFit="1" customWidth="1"/>
    <col min="3" max="3" width="8" bestFit="1" customWidth="1"/>
    <col min="4" max="4" width="11.1640625" bestFit="1" customWidth="1"/>
    <col min="5" max="5" width="10.5" bestFit="1" customWidth="1"/>
    <col min="6" max="6" width="10.5" customWidth="1"/>
    <col min="7" max="7" width="10.5" bestFit="1" customWidth="1"/>
    <col min="8" max="8" width="5.83203125" bestFit="1" customWidth="1"/>
    <col min="9" max="9" width="11.6640625" bestFit="1" customWidth="1"/>
    <col min="10" max="10" width="7.33203125" bestFit="1" customWidth="1"/>
    <col min="11" max="11" width="12.33203125" bestFit="1" customWidth="1"/>
    <col min="15" max="15" width="12.33203125" bestFit="1" customWidth="1"/>
    <col min="16" max="16" width="14.83203125" bestFit="1" customWidth="1"/>
    <col min="17" max="17" width="12.1640625" bestFit="1" customWidth="1"/>
    <col min="18" max="18" width="4.33203125" bestFit="1" customWidth="1"/>
    <col min="19" max="20" width="10" bestFit="1" customWidth="1"/>
    <col min="21" max="21" width="19.5" bestFit="1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1056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2" t="s">
        <v>1032</v>
      </c>
      <c r="M1" s="12" t="s">
        <v>1037</v>
      </c>
      <c r="N1" s="12" t="s">
        <v>1040</v>
      </c>
      <c r="O1" s="12" t="s">
        <v>1041</v>
      </c>
    </row>
    <row r="2" spans="1:15" hidden="1" x14ac:dyDescent="0.2">
      <c r="A2" s="2">
        <v>41275</v>
      </c>
      <c r="B2">
        <v>27</v>
      </c>
      <c r="C2">
        <v>56.53</v>
      </c>
      <c r="D2">
        <v>72.37</v>
      </c>
      <c r="E2">
        <v>72.25</v>
      </c>
      <c r="F2">
        <f>IF(OR(ISBLANK(D2),D2=9),C2,D2)</f>
        <v>72.37</v>
      </c>
      <c r="G2" t="s">
        <v>10</v>
      </c>
      <c r="H2">
        <v>2013</v>
      </c>
      <c r="I2">
        <v>1</v>
      </c>
      <c r="J2">
        <v>1</v>
      </c>
      <c r="K2" t="s">
        <v>11</v>
      </c>
      <c r="L2">
        <f>IF(ISBLANK(C2),"Null",IF(D2&gt;C2,1,0))</f>
        <v>1</v>
      </c>
      <c r="M2">
        <f>IF(ISBLANK(E2),"Null",IF(C2&gt;E2,1,0))</f>
        <v>0</v>
      </c>
      <c r="N2">
        <f>IF(AND(I2&gt;=1,I2&lt;=4),1,IF(AND(I2&gt;=9,I2&lt;=12),3,2))</f>
        <v>1</v>
      </c>
      <c r="O2">
        <f>WEEKNUM(A2,2)</f>
        <v>1</v>
      </c>
    </row>
    <row r="3" spans="1:15" hidden="1" x14ac:dyDescent="0.2">
      <c r="A3" s="2">
        <v>41276</v>
      </c>
      <c r="B3">
        <v>37</v>
      </c>
      <c r="C3">
        <v>59.26</v>
      </c>
      <c r="D3">
        <v>59.88</v>
      </c>
      <c r="E3">
        <v>51.17</v>
      </c>
      <c r="F3">
        <f t="shared" ref="F3:F66" si="0">IF(OR(ISBLANK(D3),D3=9),C3,D3)</f>
        <v>59.88</v>
      </c>
      <c r="G3" t="s">
        <v>10</v>
      </c>
      <c r="H3">
        <v>2013</v>
      </c>
      <c r="I3">
        <v>1</v>
      </c>
      <c r="J3">
        <v>2</v>
      </c>
      <c r="K3" t="s">
        <v>12</v>
      </c>
      <c r="L3">
        <f t="shared" ref="L3:L66" si="1">IF(ISBLANK(C3),"Null",IF(D3&gt;C3,1,0))</f>
        <v>1</v>
      </c>
      <c r="M3">
        <f t="shared" ref="M3:M66" si="2">IF(ISBLANK(E3),"Null",IF(C3&gt;E3,1,0))</f>
        <v>1</v>
      </c>
      <c r="N3">
        <f t="shared" ref="N3:N66" si="3">IF(AND(I3&gt;=1,I3&lt;=4),1,IF(AND(I3&gt;=9,I3&lt;=12),3,2))</f>
        <v>1</v>
      </c>
      <c r="O3">
        <f t="shared" ref="O3:O66" si="4">WEEKNUM(A3,2)</f>
        <v>1</v>
      </c>
    </row>
    <row r="4" spans="1:15" hidden="1" x14ac:dyDescent="0.2">
      <c r="A4" s="2">
        <v>41277</v>
      </c>
      <c r="B4">
        <v>38</v>
      </c>
      <c r="C4">
        <v>60.7</v>
      </c>
      <c r="D4">
        <v>60.82</v>
      </c>
      <c r="E4">
        <v>45.18</v>
      </c>
      <c r="F4">
        <f t="shared" si="0"/>
        <v>60.82</v>
      </c>
      <c r="G4" t="s">
        <v>10</v>
      </c>
      <c r="H4">
        <v>2013</v>
      </c>
      <c r="I4">
        <v>1</v>
      </c>
      <c r="J4">
        <v>3</v>
      </c>
      <c r="K4" t="s">
        <v>13</v>
      </c>
      <c r="L4">
        <f t="shared" si="1"/>
        <v>1</v>
      </c>
      <c r="M4">
        <f t="shared" si="2"/>
        <v>1</v>
      </c>
      <c r="N4">
        <f t="shared" si="3"/>
        <v>1</v>
      </c>
      <c r="O4">
        <f t="shared" si="4"/>
        <v>1</v>
      </c>
    </row>
    <row r="5" spans="1:15" hidden="1" x14ac:dyDescent="0.2">
      <c r="A5" s="2">
        <v>41278</v>
      </c>
      <c r="B5">
        <v>27</v>
      </c>
      <c r="C5">
        <v>58.26</v>
      </c>
      <c r="D5">
        <v>58.42</v>
      </c>
      <c r="E5">
        <v>44</v>
      </c>
      <c r="F5">
        <f t="shared" si="0"/>
        <v>58.42</v>
      </c>
      <c r="G5" t="s">
        <v>10</v>
      </c>
      <c r="H5">
        <v>2013</v>
      </c>
      <c r="I5">
        <v>1</v>
      </c>
      <c r="J5">
        <v>4</v>
      </c>
      <c r="K5" t="s">
        <v>14</v>
      </c>
      <c r="L5">
        <f t="shared" si="1"/>
        <v>1</v>
      </c>
      <c r="M5">
        <f t="shared" si="2"/>
        <v>1</v>
      </c>
      <c r="N5">
        <f t="shared" si="3"/>
        <v>1</v>
      </c>
      <c r="O5">
        <f t="shared" si="4"/>
        <v>1</v>
      </c>
    </row>
    <row r="6" spans="1:15" hidden="1" x14ac:dyDescent="0.2">
      <c r="A6" s="2">
        <v>41279</v>
      </c>
      <c r="B6">
        <v>32</v>
      </c>
      <c r="C6">
        <v>58.82</v>
      </c>
      <c r="D6">
        <v>59.66</v>
      </c>
      <c r="E6">
        <v>52.1</v>
      </c>
      <c r="F6">
        <f t="shared" si="0"/>
        <v>59.66</v>
      </c>
      <c r="G6" t="s">
        <v>10</v>
      </c>
      <c r="H6">
        <v>2013</v>
      </c>
      <c r="I6">
        <v>1</v>
      </c>
      <c r="J6">
        <v>5</v>
      </c>
      <c r="K6" t="s">
        <v>15</v>
      </c>
      <c r="L6">
        <f t="shared" si="1"/>
        <v>1</v>
      </c>
      <c r="M6">
        <f t="shared" si="2"/>
        <v>1</v>
      </c>
      <c r="N6">
        <f t="shared" si="3"/>
        <v>1</v>
      </c>
      <c r="O6">
        <f t="shared" si="4"/>
        <v>1</v>
      </c>
    </row>
    <row r="7" spans="1:15" hidden="1" x14ac:dyDescent="0.2">
      <c r="A7" s="2">
        <v>41280</v>
      </c>
      <c r="B7">
        <v>58</v>
      </c>
      <c r="C7">
        <v>62.82</v>
      </c>
      <c r="D7">
        <v>62.99</v>
      </c>
      <c r="E7">
        <v>48.99</v>
      </c>
      <c r="F7">
        <f t="shared" si="0"/>
        <v>62.99</v>
      </c>
      <c r="G7" t="s">
        <v>10</v>
      </c>
      <c r="H7">
        <v>2013</v>
      </c>
      <c r="I7">
        <v>1</v>
      </c>
      <c r="J7">
        <v>6</v>
      </c>
      <c r="K7" t="s">
        <v>16</v>
      </c>
      <c r="L7">
        <f t="shared" si="1"/>
        <v>1</v>
      </c>
      <c r="M7">
        <f t="shared" si="2"/>
        <v>1</v>
      </c>
      <c r="N7">
        <f t="shared" si="3"/>
        <v>1</v>
      </c>
      <c r="O7">
        <f t="shared" si="4"/>
        <v>1</v>
      </c>
    </row>
    <row r="8" spans="1:15" hidden="1" x14ac:dyDescent="0.2">
      <c r="A8" s="2">
        <v>41281</v>
      </c>
      <c r="B8">
        <v>52</v>
      </c>
      <c r="C8">
        <v>60.03</v>
      </c>
      <c r="D8">
        <v>60.36</v>
      </c>
      <c r="E8">
        <v>49.12</v>
      </c>
      <c r="F8">
        <f t="shared" si="0"/>
        <v>60.36</v>
      </c>
      <c r="G8" t="s">
        <v>10</v>
      </c>
      <c r="H8">
        <v>2013</v>
      </c>
      <c r="I8">
        <v>1</v>
      </c>
      <c r="J8">
        <v>7</v>
      </c>
      <c r="K8" t="s">
        <v>17</v>
      </c>
      <c r="L8">
        <f t="shared" si="1"/>
        <v>1</v>
      </c>
      <c r="M8">
        <f t="shared" si="2"/>
        <v>1</v>
      </c>
      <c r="N8">
        <f t="shared" si="3"/>
        <v>1</v>
      </c>
      <c r="O8">
        <f t="shared" si="4"/>
        <v>2</v>
      </c>
    </row>
    <row r="9" spans="1:15" hidden="1" x14ac:dyDescent="0.2">
      <c r="A9" s="2">
        <v>41282</v>
      </c>
      <c r="B9">
        <v>44</v>
      </c>
      <c r="C9">
        <v>59.07</v>
      </c>
      <c r="D9">
        <v>59.94</v>
      </c>
      <c r="E9">
        <v>52.54</v>
      </c>
      <c r="F9">
        <f t="shared" si="0"/>
        <v>59.94</v>
      </c>
      <c r="G9" t="s">
        <v>18</v>
      </c>
      <c r="H9">
        <v>2013</v>
      </c>
      <c r="I9">
        <v>1</v>
      </c>
      <c r="J9">
        <v>8</v>
      </c>
      <c r="K9" t="s">
        <v>19</v>
      </c>
      <c r="L9">
        <f t="shared" si="1"/>
        <v>1</v>
      </c>
      <c r="M9">
        <f t="shared" si="2"/>
        <v>1</v>
      </c>
      <c r="N9">
        <f t="shared" si="3"/>
        <v>1</v>
      </c>
      <c r="O9">
        <f t="shared" si="4"/>
        <v>2</v>
      </c>
    </row>
    <row r="10" spans="1:15" hidden="1" x14ac:dyDescent="0.2">
      <c r="A10" s="2">
        <v>41283</v>
      </c>
      <c r="B10">
        <v>36</v>
      </c>
      <c r="C10">
        <v>58.12</v>
      </c>
      <c r="D10">
        <v>59.1</v>
      </c>
      <c r="E10">
        <v>52.17</v>
      </c>
      <c r="F10">
        <f t="shared" si="0"/>
        <v>59.1</v>
      </c>
      <c r="G10" t="s">
        <v>18</v>
      </c>
      <c r="H10">
        <v>2013</v>
      </c>
      <c r="I10">
        <v>1</v>
      </c>
      <c r="J10">
        <v>9</v>
      </c>
      <c r="K10" t="s">
        <v>20</v>
      </c>
      <c r="L10">
        <f t="shared" si="1"/>
        <v>1</v>
      </c>
      <c r="M10">
        <f t="shared" si="2"/>
        <v>1</v>
      </c>
      <c r="N10">
        <f t="shared" si="3"/>
        <v>1</v>
      </c>
      <c r="O10">
        <f t="shared" si="4"/>
        <v>2</v>
      </c>
    </row>
    <row r="11" spans="1:15" hidden="1" x14ac:dyDescent="0.2">
      <c r="A11" s="2">
        <v>41284</v>
      </c>
      <c r="B11">
        <v>48</v>
      </c>
      <c r="C11">
        <v>59.66</v>
      </c>
      <c r="D11">
        <v>59.75</v>
      </c>
      <c r="E11">
        <v>43.05</v>
      </c>
      <c r="F11">
        <f t="shared" si="0"/>
        <v>59.75</v>
      </c>
      <c r="G11" t="s">
        <v>18</v>
      </c>
      <c r="H11">
        <v>2013</v>
      </c>
      <c r="I11">
        <v>1</v>
      </c>
      <c r="J11">
        <v>10</v>
      </c>
      <c r="K11" t="s">
        <v>21</v>
      </c>
      <c r="L11">
        <f t="shared" si="1"/>
        <v>1</v>
      </c>
      <c r="M11">
        <f t="shared" si="2"/>
        <v>1</v>
      </c>
      <c r="N11">
        <f t="shared" si="3"/>
        <v>1</v>
      </c>
      <c r="O11">
        <f t="shared" si="4"/>
        <v>2</v>
      </c>
    </row>
    <row r="12" spans="1:15" hidden="1" x14ac:dyDescent="0.2">
      <c r="A12" s="2">
        <v>41285</v>
      </c>
      <c r="B12">
        <v>44</v>
      </c>
      <c r="C12">
        <v>57.24</v>
      </c>
      <c r="D12">
        <v>57.41</v>
      </c>
      <c r="E12">
        <v>43.27</v>
      </c>
      <c r="F12">
        <f t="shared" si="0"/>
        <v>57.41</v>
      </c>
      <c r="G12" t="s">
        <v>18</v>
      </c>
      <c r="H12">
        <v>2013</v>
      </c>
      <c r="I12">
        <v>1</v>
      </c>
      <c r="J12">
        <v>11</v>
      </c>
      <c r="K12" t="s">
        <v>22</v>
      </c>
      <c r="L12">
        <f t="shared" si="1"/>
        <v>1</v>
      </c>
      <c r="M12">
        <f t="shared" si="2"/>
        <v>1</v>
      </c>
      <c r="N12">
        <f t="shared" si="3"/>
        <v>1</v>
      </c>
      <c r="O12">
        <f t="shared" si="4"/>
        <v>2</v>
      </c>
    </row>
    <row r="13" spans="1:15" hidden="1" x14ac:dyDescent="0.2">
      <c r="A13" s="2">
        <v>41286</v>
      </c>
      <c r="B13">
        <v>48</v>
      </c>
      <c r="C13">
        <v>58.01</v>
      </c>
      <c r="D13">
        <v>58.23</v>
      </c>
      <c r="E13">
        <v>45.19</v>
      </c>
      <c r="F13">
        <f t="shared" si="0"/>
        <v>58.23</v>
      </c>
      <c r="G13" t="s">
        <v>18</v>
      </c>
      <c r="H13">
        <v>2013</v>
      </c>
      <c r="I13">
        <v>1</v>
      </c>
      <c r="J13">
        <v>12</v>
      </c>
      <c r="K13" t="s">
        <v>23</v>
      </c>
      <c r="L13">
        <f t="shared" si="1"/>
        <v>1</v>
      </c>
      <c r="M13">
        <f t="shared" si="2"/>
        <v>1</v>
      </c>
      <c r="N13">
        <f t="shared" si="3"/>
        <v>1</v>
      </c>
      <c r="O13">
        <f t="shared" si="4"/>
        <v>2</v>
      </c>
    </row>
    <row r="14" spans="1:15" hidden="1" x14ac:dyDescent="0.2">
      <c r="A14" s="2">
        <v>41287</v>
      </c>
      <c r="B14">
        <v>40</v>
      </c>
      <c r="C14">
        <v>59.17</v>
      </c>
      <c r="D14">
        <v>59.55</v>
      </c>
      <c r="E14">
        <v>48.76</v>
      </c>
      <c r="F14">
        <f t="shared" si="0"/>
        <v>59.55</v>
      </c>
      <c r="G14" t="s">
        <v>18</v>
      </c>
      <c r="H14">
        <v>2013</v>
      </c>
      <c r="I14">
        <v>1</v>
      </c>
      <c r="J14">
        <v>13</v>
      </c>
      <c r="K14" t="s">
        <v>24</v>
      </c>
      <c r="L14">
        <f t="shared" si="1"/>
        <v>1</v>
      </c>
      <c r="M14">
        <f t="shared" si="2"/>
        <v>1</v>
      </c>
      <c r="N14">
        <f t="shared" si="3"/>
        <v>1</v>
      </c>
      <c r="O14">
        <f t="shared" si="4"/>
        <v>2</v>
      </c>
    </row>
    <row r="15" spans="1:15" hidden="1" x14ac:dyDescent="0.2">
      <c r="A15" s="2">
        <v>41288</v>
      </c>
      <c r="B15">
        <v>39</v>
      </c>
      <c r="C15">
        <v>59.46</v>
      </c>
      <c r="D15">
        <v>61.23</v>
      </c>
      <c r="E15">
        <v>56.49</v>
      </c>
      <c r="F15">
        <f t="shared" si="0"/>
        <v>61.23</v>
      </c>
      <c r="G15" t="s">
        <v>18</v>
      </c>
      <c r="H15">
        <v>2013</v>
      </c>
      <c r="I15">
        <v>1</v>
      </c>
      <c r="J15">
        <v>14</v>
      </c>
      <c r="K15" t="s">
        <v>25</v>
      </c>
      <c r="L15">
        <f t="shared" si="1"/>
        <v>1</v>
      </c>
      <c r="M15">
        <f t="shared" si="2"/>
        <v>1</v>
      </c>
      <c r="N15">
        <f t="shared" si="3"/>
        <v>1</v>
      </c>
      <c r="O15">
        <f t="shared" si="4"/>
        <v>3</v>
      </c>
    </row>
    <row r="16" spans="1:15" hidden="1" x14ac:dyDescent="0.2">
      <c r="A16" s="2">
        <v>41289</v>
      </c>
      <c r="B16">
        <v>54</v>
      </c>
      <c r="C16">
        <v>60.86</v>
      </c>
      <c r="D16">
        <v>60.98</v>
      </c>
      <c r="E16">
        <v>45.63</v>
      </c>
      <c r="F16">
        <f t="shared" si="0"/>
        <v>60.98</v>
      </c>
      <c r="G16" t="s">
        <v>26</v>
      </c>
      <c r="H16">
        <v>2013</v>
      </c>
      <c r="I16">
        <v>1</v>
      </c>
      <c r="J16">
        <v>15</v>
      </c>
      <c r="K16" t="s">
        <v>27</v>
      </c>
      <c r="L16">
        <f t="shared" si="1"/>
        <v>1</v>
      </c>
      <c r="M16">
        <f t="shared" si="2"/>
        <v>1</v>
      </c>
      <c r="N16">
        <f t="shared" si="3"/>
        <v>1</v>
      </c>
      <c r="O16">
        <f t="shared" si="4"/>
        <v>3</v>
      </c>
    </row>
    <row r="17" spans="1:25" hidden="1" x14ac:dyDescent="0.2">
      <c r="A17" s="2">
        <v>41290</v>
      </c>
      <c r="B17">
        <v>50</v>
      </c>
      <c r="C17">
        <v>61.24</v>
      </c>
      <c r="D17">
        <v>62.7</v>
      </c>
      <c r="E17">
        <v>57.25</v>
      </c>
      <c r="F17">
        <f t="shared" si="0"/>
        <v>62.7</v>
      </c>
      <c r="G17" t="s">
        <v>26</v>
      </c>
      <c r="H17">
        <v>2013</v>
      </c>
      <c r="I17">
        <v>1</v>
      </c>
      <c r="J17">
        <v>16</v>
      </c>
      <c r="K17" t="s">
        <v>28</v>
      </c>
      <c r="L17">
        <f t="shared" si="1"/>
        <v>1</v>
      </c>
      <c r="M17">
        <f t="shared" si="2"/>
        <v>1</v>
      </c>
      <c r="N17">
        <f t="shared" si="3"/>
        <v>1</v>
      </c>
      <c r="O17">
        <f t="shared" si="4"/>
        <v>3</v>
      </c>
    </row>
    <row r="18" spans="1:25" hidden="1" x14ac:dyDescent="0.2">
      <c r="A18" s="2">
        <v>41291</v>
      </c>
      <c r="B18">
        <v>48</v>
      </c>
      <c r="C18">
        <v>62.05</v>
      </c>
      <c r="D18">
        <v>62.42</v>
      </c>
      <c r="E18">
        <v>51.54</v>
      </c>
      <c r="F18">
        <f t="shared" si="0"/>
        <v>62.42</v>
      </c>
      <c r="G18" t="s">
        <v>26</v>
      </c>
      <c r="H18">
        <v>2013</v>
      </c>
      <c r="I18">
        <v>1</v>
      </c>
      <c r="J18">
        <v>17</v>
      </c>
      <c r="K18" t="s">
        <v>29</v>
      </c>
      <c r="L18">
        <f t="shared" si="1"/>
        <v>1</v>
      </c>
      <c r="M18">
        <f t="shared" si="2"/>
        <v>1</v>
      </c>
      <c r="N18">
        <f t="shared" si="3"/>
        <v>1</v>
      </c>
      <c r="O18">
        <f t="shared" si="4"/>
        <v>3</v>
      </c>
    </row>
    <row r="19" spans="1:25" hidden="1" x14ac:dyDescent="0.2">
      <c r="A19" s="2">
        <v>41292</v>
      </c>
      <c r="B19">
        <v>63</v>
      </c>
      <c r="C19">
        <v>60.51</v>
      </c>
      <c r="D19">
        <v>61.42</v>
      </c>
      <c r="E19">
        <v>54.17</v>
      </c>
      <c r="F19">
        <f t="shared" si="0"/>
        <v>61.42</v>
      </c>
      <c r="G19" t="s">
        <v>26</v>
      </c>
      <c r="H19">
        <v>2013</v>
      </c>
      <c r="I19">
        <v>1</v>
      </c>
      <c r="J19">
        <v>18</v>
      </c>
      <c r="K19" t="s">
        <v>30</v>
      </c>
      <c r="L19">
        <f t="shared" si="1"/>
        <v>1</v>
      </c>
      <c r="M19">
        <f t="shared" si="2"/>
        <v>1</v>
      </c>
      <c r="N19">
        <f t="shared" si="3"/>
        <v>1</v>
      </c>
      <c r="O19">
        <f t="shared" si="4"/>
        <v>3</v>
      </c>
      <c r="S19" s="3" t="s">
        <v>1023</v>
      </c>
      <c r="T19" s="3" t="s">
        <v>1027</v>
      </c>
    </row>
    <row r="20" spans="1:25" hidden="1" x14ac:dyDescent="0.2">
      <c r="A20" s="2">
        <v>41293</v>
      </c>
      <c r="B20">
        <v>35</v>
      </c>
      <c r="C20">
        <v>56.86</v>
      </c>
      <c r="D20">
        <v>57.24</v>
      </c>
      <c r="E20">
        <v>46.43</v>
      </c>
      <c r="F20">
        <f t="shared" si="0"/>
        <v>57.24</v>
      </c>
      <c r="G20" t="s">
        <v>26</v>
      </c>
      <c r="H20">
        <v>2013</v>
      </c>
      <c r="I20">
        <v>1</v>
      </c>
      <c r="J20">
        <v>19</v>
      </c>
      <c r="K20" t="s">
        <v>31</v>
      </c>
      <c r="L20">
        <f t="shared" si="1"/>
        <v>1</v>
      </c>
      <c r="M20">
        <f t="shared" si="2"/>
        <v>1</v>
      </c>
      <c r="N20">
        <f t="shared" si="3"/>
        <v>1</v>
      </c>
      <c r="O20">
        <f t="shared" si="4"/>
        <v>3</v>
      </c>
      <c r="S20" s="3" t="s">
        <v>1016</v>
      </c>
      <c r="T20" t="s">
        <v>1034</v>
      </c>
      <c r="U20" t="s">
        <v>1035</v>
      </c>
      <c r="V20" t="s">
        <v>1036</v>
      </c>
      <c r="W20" t="s">
        <v>1017</v>
      </c>
    </row>
    <row r="21" spans="1:25" hidden="1" x14ac:dyDescent="0.2">
      <c r="A21" s="2">
        <v>41294</v>
      </c>
      <c r="B21">
        <v>31</v>
      </c>
      <c r="C21">
        <v>59.9</v>
      </c>
      <c r="D21">
        <v>60.09</v>
      </c>
      <c r="E21">
        <v>46.24</v>
      </c>
      <c r="F21">
        <f t="shared" si="0"/>
        <v>60.09</v>
      </c>
      <c r="G21" t="s">
        <v>26</v>
      </c>
      <c r="H21">
        <v>2013</v>
      </c>
      <c r="I21">
        <v>1</v>
      </c>
      <c r="J21">
        <v>20</v>
      </c>
      <c r="K21" t="s">
        <v>32</v>
      </c>
      <c r="L21">
        <f t="shared" si="1"/>
        <v>1</v>
      </c>
      <c r="M21">
        <f t="shared" si="2"/>
        <v>1</v>
      </c>
      <c r="N21">
        <f t="shared" si="3"/>
        <v>1</v>
      </c>
      <c r="O21">
        <f t="shared" si="4"/>
        <v>3</v>
      </c>
      <c r="S21" s="4">
        <v>2013</v>
      </c>
      <c r="T21" s="9">
        <v>360</v>
      </c>
      <c r="U21" s="9">
        <v>3</v>
      </c>
      <c r="V21" s="9">
        <v>1</v>
      </c>
      <c r="W21" s="6">
        <v>364</v>
      </c>
      <c r="Y21" s="10">
        <f>GETPIVOTDATA("DATA",$S$19,"ANNO",2013,"check","LVA TOT = LVA")/GETPIVOTDATA("DATA",$S$19,"ANNO",2013)</f>
        <v>8.241758241758242E-3</v>
      </c>
    </row>
    <row r="22" spans="1:25" hidden="1" x14ac:dyDescent="0.2">
      <c r="A22" s="2">
        <v>41295</v>
      </c>
      <c r="B22">
        <v>35</v>
      </c>
      <c r="C22">
        <v>59.49</v>
      </c>
      <c r="D22">
        <v>60.73</v>
      </c>
      <c r="E22">
        <v>54.66</v>
      </c>
      <c r="F22">
        <f t="shared" si="0"/>
        <v>60.73</v>
      </c>
      <c r="G22" t="s">
        <v>26</v>
      </c>
      <c r="H22">
        <v>2013</v>
      </c>
      <c r="I22">
        <v>1</v>
      </c>
      <c r="J22">
        <v>21</v>
      </c>
      <c r="K22" t="s">
        <v>33</v>
      </c>
      <c r="L22">
        <f t="shared" si="1"/>
        <v>1</v>
      </c>
      <c r="M22">
        <f t="shared" si="2"/>
        <v>1</v>
      </c>
      <c r="N22">
        <f t="shared" si="3"/>
        <v>1</v>
      </c>
      <c r="O22">
        <f t="shared" si="4"/>
        <v>4</v>
      </c>
      <c r="S22" s="4">
        <v>2014</v>
      </c>
      <c r="T22" s="9">
        <v>129</v>
      </c>
      <c r="U22" s="9">
        <v>223</v>
      </c>
      <c r="V22" s="9">
        <v>12</v>
      </c>
      <c r="W22" s="6">
        <v>364</v>
      </c>
      <c r="Y22" s="10">
        <f>GETPIVOTDATA("DATA",$S$19,"ANNO",2014,"check","LVA TOT = LVA")/GETPIVOTDATA("DATA",$S$19,"ANNO",2014)</f>
        <v>0.61263736263736268</v>
      </c>
    </row>
    <row r="23" spans="1:25" hidden="1" x14ac:dyDescent="0.2">
      <c r="A23" s="2">
        <v>41296</v>
      </c>
      <c r="B23">
        <v>37</v>
      </c>
      <c r="C23">
        <v>59.4</v>
      </c>
      <c r="D23">
        <v>59.89</v>
      </c>
      <c r="E23">
        <v>50.2</v>
      </c>
      <c r="F23">
        <f t="shared" si="0"/>
        <v>59.89</v>
      </c>
      <c r="G23" t="s">
        <v>34</v>
      </c>
      <c r="H23">
        <v>2013</v>
      </c>
      <c r="I23">
        <v>1</v>
      </c>
      <c r="J23">
        <v>22</v>
      </c>
      <c r="K23" t="s">
        <v>35</v>
      </c>
      <c r="L23">
        <f t="shared" si="1"/>
        <v>1</v>
      </c>
      <c r="M23">
        <f t="shared" si="2"/>
        <v>1</v>
      </c>
      <c r="N23">
        <f t="shared" si="3"/>
        <v>1</v>
      </c>
      <c r="O23">
        <f t="shared" si="4"/>
        <v>4</v>
      </c>
      <c r="S23" s="4">
        <v>2015</v>
      </c>
      <c r="T23" s="9">
        <v>83</v>
      </c>
      <c r="U23" s="9">
        <v>232</v>
      </c>
      <c r="V23" s="9"/>
      <c r="W23" s="6">
        <v>315</v>
      </c>
      <c r="Y23" s="10">
        <f>GETPIVOTDATA("DATA",$S$19,"ANNO",2015,"check","LVA TOT = LVA")/GETPIVOTDATA("DATA",$S$19,"ANNO",2015)</f>
        <v>0.73650793650793656</v>
      </c>
    </row>
    <row r="24" spans="1:25" hidden="1" x14ac:dyDescent="0.2">
      <c r="A24" s="2">
        <v>41297</v>
      </c>
      <c r="B24">
        <v>52</v>
      </c>
      <c r="C24">
        <v>59.56</v>
      </c>
      <c r="D24">
        <v>59.87</v>
      </c>
      <c r="E24">
        <v>48.26</v>
      </c>
      <c r="F24">
        <f t="shared" si="0"/>
        <v>59.87</v>
      </c>
      <c r="G24" t="s">
        <v>34</v>
      </c>
      <c r="H24">
        <v>2013</v>
      </c>
      <c r="I24">
        <v>1</v>
      </c>
      <c r="J24">
        <v>23</v>
      </c>
      <c r="K24" t="s">
        <v>36</v>
      </c>
      <c r="L24">
        <f t="shared" si="1"/>
        <v>1</v>
      </c>
      <c r="M24">
        <f t="shared" si="2"/>
        <v>1</v>
      </c>
      <c r="N24">
        <f t="shared" si="3"/>
        <v>1</v>
      </c>
      <c r="O24">
        <f t="shared" si="4"/>
        <v>4</v>
      </c>
      <c r="S24" s="4">
        <v>2016</v>
      </c>
      <c r="T24" s="9">
        <v>67</v>
      </c>
      <c r="U24" s="9">
        <v>289</v>
      </c>
      <c r="V24" s="9">
        <v>8</v>
      </c>
      <c r="W24" s="6">
        <v>364</v>
      </c>
      <c r="Y24" s="10">
        <f>GETPIVOTDATA("DATA",$S$19,"ANNO",2016,"check","LVA TOT = LVA")/GETPIVOTDATA("DATA",$S$19,"ANNO",2016)</f>
        <v>0.79395604395604391</v>
      </c>
    </row>
    <row r="25" spans="1:25" hidden="1" x14ac:dyDescent="0.2">
      <c r="A25" s="2">
        <v>41298</v>
      </c>
      <c r="B25">
        <v>54</v>
      </c>
      <c r="C25">
        <v>60.25</v>
      </c>
      <c r="D25">
        <v>61.51</v>
      </c>
      <c r="E25">
        <v>55.53</v>
      </c>
      <c r="F25">
        <f t="shared" si="0"/>
        <v>61.51</v>
      </c>
      <c r="G25" t="s">
        <v>34</v>
      </c>
      <c r="H25">
        <v>2013</v>
      </c>
      <c r="I25">
        <v>1</v>
      </c>
      <c r="J25">
        <v>24</v>
      </c>
      <c r="K25" t="s">
        <v>37</v>
      </c>
      <c r="L25">
        <f t="shared" si="1"/>
        <v>1</v>
      </c>
      <c r="M25">
        <f t="shared" si="2"/>
        <v>1</v>
      </c>
      <c r="N25">
        <f t="shared" si="3"/>
        <v>1</v>
      </c>
      <c r="O25">
        <f t="shared" si="4"/>
        <v>4</v>
      </c>
      <c r="S25" s="4">
        <v>2017</v>
      </c>
      <c r="T25" s="9">
        <v>73</v>
      </c>
      <c r="U25" s="9">
        <v>267</v>
      </c>
      <c r="V25" s="9">
        <v>24</v>
      </c>
      <c r="W25" s="6">
        <v>364</v>
      </c>
      <c r="Y25" s="10">
        <f>GETPIVOTDATA("DATA",$S$19,"ANNO",2017,"check","LVA TOT = LVA")/GETPIVOTDATA("DATA",$S$19,"ANNO",2017)</f>
        <v>0.73351648351648346</v>
      </c>
    </row>
    <row r="26" spans="1:25" hidden="1" x14ac:dyDescent="0.2">
      <c r="A26" s="2">
        <v>41299</v>
      </c>
      <c r="B26">
        <v>52</v>
      </c>
      <c r="C26">
        <v>60.28</v>
      </c>
      <c r="D26">
        <v>60.57</v>
      </c>
      <c r="E26">
        <v>48.55</v>
      </c>
      <c r="F26">
        <f t="shared" si="0"/>
        <v>60.57</v>
      </c>
      <c r="G26" t="s">
        <v>34</v>
      </c>
      <c r="H26">
        <v>2013</v>
      </c>
      <c r="I26">
        <v>1</v>
      </c>
      <c r="J26">
        <v>25</v>
      </c>
      <c r="K26" t="s">
        <v>38</v>
      </c>
      <c r="L26">
        <f t="shared" si="1"/>
        <v>1</v>
      </c>
      <c r="M26">
        <f t="shared" si="2"/>
        <v>1</v>
      </c>
      <c r="N26">
        <f t="shared" si="3"/>
        <v>1</v>
      </c>
      <c r="O26">
        <f t="shared" si="4"/>
        <v>4</v>
      </c>
      <c r="S26" s="4">
        <v>2018</v>
      </c>
      <c r="T26" s="9">
        <v>32</v>
      </c>
      <c r="U26" s="9">
        <v>295</v>
      </c>
      <c r="V26" s="9">
        <v>2</v>
      </c>
      <c r="W26" s="6">
        <v>329</v>
      </c>
      <c r="Y26" s="10">
        <f>GETPIVOTDATA("DATA",$S$19,"ANNO",2018,"check","LVA TOT = LVA")/GETPIVOTDATA("DATA",$S$19,"ANNO",2018)</f>
        <v>0.89665653495440734</v>
      </c>
    </row>
    <row r="27" spans="1:25" hidden="1" x14ac:dyDescent="0.2">
      <c r="A27" s="2">
        <v>41300</v>
      </c>
      <c r="B27">
        <v>24</v>
      </c>
      <c r="C27">
        <v>56.32</v>
      </c>
      <c r="D27">
        <v>57.3</v>
      </c>
      <c r="E27">
        <v>50.35</v>
      </c>
      <c r="F27">
        <f t="shared" si="0"/>
        <v>57.3</v>
      </c>
      <c r="G27" t="s">
        <v>34</v>
      </c>
      <c r="H27">
        <v>2013</v>
      </c>
      <c r="I27">
        <v>1</v>
      </c>
      <c r="J27">
        <v>26</v>
      </c>
      <c r="K27" t="s">
        <v>39</v>
      </c>
      <c r="L27">
        <f t="shared" si="1"/>
        <v>1</v>
      </c>
      <c r="M27">
        <f t="shared" si="2"/>
        <v>1</v>
      </c>
      <c r="N27">
        <f t="shared" si="3"/>
        <v>1</v>
      </c>
      <c r="O27">
        <f t="shared" si="4"/>
        <v>4</v>
      </c>
      <c r="S27" s="4">
        <v>2019</v>
      </c>
      <c r="T27" s="9">
        <v>15</v>
      </c>
      <c r="U27" s="9">
        <v>308</v>
      </c>
      <c r="V27" s="9">
        <v>6</v>
      </c>
      <c r="W27" s="6">
        <v>329</v>
      </c>
      <c r="Y27" s="10">
        <f>GETPIVOTDATA("DATA",$S$19,"ANNO",2019,"check","LVA TOT = LVA")/GETPIVOTDATA("DATA",$S$19,"ANNO",2019)</f>
        <v>0.93617021276595747</v>
      </c>
    </row>
    <row r="28" spans="1:25" hidden="1" x14ac:dyDescent="0.2">
      <c r="A28" s="2">
        <v>41301</v>
      </c>
      <c r="B28">
        <v>43</v>
      </c>
      <c r="C28">
        <v>59.58</v>
      </c>
      <c r="D28">
        <v>59.81</v>
      </c>
      <c r="E28">
        <v>46.96</v>
      </c>
      <c r="F28">
        <f t="shared" si="0"/>
        <v>59.81</v>
      </c>
      <c r="G28" t="s">
        <v>34</v>
      </c>
      <c r="H28">
        <v>2013</v>
      </c>
      <c r="I28">
        <v>1</v>
      </c>
      <c r="J28">
        <v>27</v>
      </c>
      <c r="K28" t="s">
        <v>40</v>
      </c>
      <c r="L28">
        <f t="shared" si="1"/>
        <v>1</v>
      </c>
      <c r="M28">
        <f t="shared" si="2"/>
        <v>1</v>
      </c>
      <c r="N28">
        <f t="shared" si="3"/>
        <v>1</v>
      </c>
      <c r="O28">
        <f t="shared" si="4"/>
        <v>4</v>
      </c>
      <c r="S28" s="4">
        <v>2020</v>
      </c>
      <c r="T28" s="9">
        <v>196</v>
      </c>
      <c r="U28" s="9">
        <v>58</v>
      </c>
      <c r="V28" s="9">
        <v>40</v>
      </c>
      <c r="W28" s="6">
        <v>294</v>
      </c>
      <c r="Y28" s="10">
        <f>GETPIVOTDATA("DATA",$S$19,"ANNO",2020,"check","LVA TOT = LVA")/GETPIVOTDATA("DATA",$S$19,"ANNO",2020)</f>
        <v>0.19727891156462585</v>
      </c>
    </row>
    <row r="29" spans="1:25" hidden="1" x14ac:dyDescent="0.2">
      <c r="A29" s="2">
        <v>41302</v>
      </c>
      <c r="B29">
        <v>39</v>
      </c>
      <c r="C29">
        <v>60.02</v>
      </c>
      <c r="D29">
        <v>60.5</v>
      </c>
      <c r="E29">
        <v>50.7</v>
      </c>
      <c r="F29">
        <f t="shared" si="0"/>
        <v>60.5</v>
      </c>
      <c r="G29" t="s">
        <v>34</v>
      </c>
      <c r="H29">
        <v>2013</v>
      </c>
      <c r="I29">
        <v>1</v>
      </c>
      <c r="J29">
        <v>28</v>
      </c>
      <c r="K29" t="s">
        <v>41</v>
      </c>
      <c r="L29">
        <f t="shared" si="1"/>
        <v>1</v>
      </c>
      <c r="M29">
        <f t="shared" si="2"/>
        <v>1</v>
      </c>
      <c r="N29">
        <f t="shared" si="3"/>
        <v>1</v>
      </c>
      <c r="O29">
        <f t="shared" si="4"/>
        <v>5</v>
      </c>
      <c r="S29" s="4">
        <v>2021</v>
      </c>
      <c r="T29" s="9">
        <v>222</v>
      </c>
      <c r="U29" s="9">
        <v>126</v>
      </c>
      <c r="V29" s="9">
        <v>16</v>
      </c>
      <c r="W29" s="6">
        <v>364</v>
      </c>
      <c r="Y29" s="10">
        <f>GETPIVOTDATA("DATA",$S$19,"ANNO",2021,"check","LVA TOT = LVA")/GETPIVOTDATA("DATA",$S$19,"ANNO",2021)</f>
        <v>0.34615384615384615</v>
      </c>
    </row>
    <row r="30" spans="1:25" hidden="1" x14ac:dyDescent="0.2">
      <c r="A30" s="2">
        <v>41303</v>
      </c>
      <c r="B30">
        <v>37</v>
      </c>
      <c r="C30">
        <v>59.29</v>
      </c>
      <c r="D30">
        <v>59.46</v>
      </c>
      <c r="E30">
        <v>45.29</v>
      </c>
      <c r="F30">
        <f t="shared" si="0"/>
        <v>59.46</v>
      </c>
      <c r="G30" t="s">
        <v>42</v>
      </c>
      <c r="H30">
        <v>2013</v>
      </c>
      <c r="I30">
        <v>1</v>
      </c>
      <c r="J30">
        <v>29</v>
      </c>
      <c r="K30" t="s">
        <v>43</v>
      </c>
      <c r="L30">
        <f t="shared" si="1"/>
        <v>1</v>
      </c>
      <c r="M30">
        <f t="shared" si="2"/>
        <v>1</v>
      </c>
      <c r="N30">
        <f t="shared" si="3"/>
        <v>1</v>
      </c>
      <c r="O30">
        <f t="shared" si="4"/>
        <v>5</v>
      </c>
      <c r="S30" s="4">
        <v>2022</v>
      </c>
      <c r="T30" s="9">
        <v>110</v>
      </c>
      <c r="U30" s="9">
        <v>249</v>
      </c>
      <c r="V30" s="9">
        <v>5</v>
      </c>
      <c r="W30" s="6">
        <v>364</v>
      </c>
      <c r="Y30" s="10">
        <f>GETPIVOTDATA("DATA",$S$19,"ANNO",2022,"check","LVA TOT = LVA")/GETPIVOTDATA("DATA",$S$19,"ANNO",2022)</f>
        <v>0.68406593406593408</v>
      </c>
    </row>
    <row r="31" spans="1:25" hidden="1" x14ac:dyDescent="0.2">
      <c r="A31" s="2">
        <v>41304</v>
      </c>
      <c r="B31">
        <v>65</v>
      </c>
      <c r="C31">
        <v>61.65</v>
      </c>
      <c r="D31">
        <v>61.76</v>
      </c>
      <c r="E31">
        <v>45.49</v>
      </c>
      <c r="F31">
        <f t="shared" si="0"/>
        <v>61.76</v>
      </c>
      <c r="G31" t="s">
        <v>42</v>
      </c>
      <c r="H31">
        <v>2013</v>
      </c>
      <c r="I31">
        <v>1</v>
      </c>
      <c r="J31">
        <v>30</v>
      </c>
      <c r="K31" t="s">
        <v>44</v>
      </c>
      <c r="L31">
        <f t="shared" si="1"/>
        <v>1</v>
      </c>
      <c r="M31">
        <f t="shared" si="2"/>
        <v>1</v>
      </c>
      <c r="N31">
        <f t="shared" si="3"/>
        <v>1</v>
      </c>
      <c r="O31">
        <f t="shared" si="4"/>
        <v>5</v>
      </c>
      <c r="S31" s="4">
        <v>2023</v>
      </c>
      <c r="T31" s="9">
        <v>67</v>
      </c>
      <c r="U31" s="9">
        <v>288</v>
      </c>
      <c r="V31" s="9">
        <v>9</v>
      </c>
      <c r="W31" s="6">
        <v>364</v>
      </c>
      <c r="Y31" s="10">
        <f>GETPIVOTDATA("DATA",$S$19,"ANNO",2023,"check","LVA TOT = LVA")/GETPIVOTDATA("DATA",$S$19,"ANNO",2023)</f>
        <v>0.79120879120879117</v>
      </c>
    </row>
    <row r="32" spans="1:25" hidden="1" x14ac:dyDescent="0.2">
      <c r="A32" s="2">
        <v>41305</v>
      </c>
      <c r="B32">
        <v>67</v>
      </c>
      <c r="C32">
        <v>60.07</v>
      </c>
      <c r="D32">
        <v>60.35</v>
      </c>
      <c r="E32">
        <v>48.3</v>
      </c>
      <c r="F32">
        <f t="shared" si="0"/>
        <v>60.35</v>
      </c>
      <c r="G32" t="s">
        <v>42</v>
      </c>
      <c r="H32">
        <v>2013</v>
      </c>
      <c r="I32">
        <v>1</v>
      </c>
      <c r="J32">
        <v>31</v>
      </c>
      <c r="K32" t="s">
        <v>45</v>
      </c>
      <c r="L32">
        <f t="shared" si="1"/>
        <v>1</v>
      </c>
      <c r="M32">
        <f t="shared" si="2"/>
        <v>1</v>
      </c>
      <c r="N32">
        <f t="shared" si="3"/>
        <v>1</v>
      </c>
      <c r="O32">
        <f t="shared" si="4"/>
        <v>5</v>
      </c>
      <c r="S32" s="4">
        <v>2024</v>
      </c>
      <c r="T32" s="9">
        <v>44</v>
      </c>
      <c r="U32" s="9">
        <v>277</v>
      </c>
      <c r="V32" s="9">
        <v>8</v>
      </c>
      <c r="W32" s="6">
        <v>329</v>
      </c>
      <c r="Y32" s="10">
        <f>GETPIVOTDATA("DATA",$S$19,"ANNO",2024,"check","LVA TOT = LVA")/GETPIVOTDATA("DATA",$S$19,"ANNO",2024)</f>
        <v>0.84194528875379937</v>
      </c>
    </row>
    <row r="33" spans="1:25" hidden="1" x14ac:dyDescent="0.2">
      <c r="A33" s="2">
        <v>41306</v>
      </c>
      <c r="B33">
        <v>74</v>
      </c>
      <c r="C33">
        <v>58.39</v>
      </c>
      <c r="D33">
        <v>58.47</v>
      </c>
      <c r="E33">
        <v>41.28</v>
      </c>
      <c r="F33">
        <f t="shared" si="0"/>
        <v>58.47</v>
      </c>
      <c r="G33" t="s">
        <v>42</v>
      </c>
      <c r="H33">
        <v>2013</v>
      </c>
      <c r="I33">
        <v>2</v>
      </c>
      <c r="J33">
        <v>1</v>
      </c>
      <c r="K33" t="s">
        <v>46</v>
      </c>
      <c r="L33">
        <f t="shared" si="1"/>
        <v>1</v>
      </c>
      <c r="M33">
        <f t="shared" si="2"/>
        <v>1</v>
      </c>
      <c r="N33">
        <f t="shared" si="3"/>
        <v>1</v>
      </c>
      <c r="O33">
        <f t="shared" si="4"/>
        <v>5</v>
      </c>
      <c r="S33" s="4" t="s">
        <v>1017</v>
      </c>
      <c r="T33" s="6">
        <v>1398</v>
      </c>
      <c r="U33" s="6">
        <v>2615</v>
      </c>
      <c r="V33" s="6">
        <v>131</v>
      </c>
      <c r="W33" s="6">
        <v>4144</v>
      </c>
      <c r="Y33" s="13">
        <f>GETPIVOTDATA("DATA",$S$19,"check","LVA TOT = LVA")/GETPIVOTDATA("DATA",$S$19)</f>
        <v>0.63103281853281856</v>
      </c>
    </row>
    <row r="34" spans="1:25" hidden="1" x14ac:dyDescent="0.2">
      <c r="A34" s="2">
        <v>41307</v>
      </c>
      <c r="B34">
        <v>41</v>
      </c>
      <c r="C34">
        <v>55.89</v>
      </c>
      <c r="D34">
        <v>58.23</v>
      </c>
      <c r="E34">
        <v>54.43</v>
      </c>
      <c r="F34">
        <f t="shared" si="0"/>
        <v>58.23</v>
      </c>
      <c r="G34" t="s">
        <v>42</v>
      </c>
      <c r="H34">
        <v>2013</v>
      </c>
      <c r="I34">
        <v>2</v>
      </c>
      <c r="J34">
        <v>2</v>
      </c>
      <c r="K34" t="s">
        <v>47</v>
      </c>
      <c r="L34">
        <f t="shared" si="1"/>
        <v>1</v>
      </c>
      <c r="M34">
        <f t="shared" si="2"/>
        <v>1</v>
      </c>
      <c r="N34">
        <f t="shared" si="3"/>
        <v>1</v>
      </c>
      <c r="O34">
        <f t="shared" si="4"/>
        <v>5</v>
      </c>
    </row>
    <row r="35" spans="1:25" hidden="1" x14ac:dyDescent="0.2">
      <c r="A35" s="2">
        <v>41308</v>
      </c>
      <c r="B35">
        <v>50</v>
      </c>
      <c r="C35">
        <v>60.34</v>
      </c>
      <c r="D35">
        <v>60.93</v>
      </c>
      <c r="E35">
        <v>51.96</v>
      </c>
      <c r="F35">
        <f t="shared" si="0"/>
        <v>60.93</v>
      </c>
      <c r="G35" t="s">
        <v>42</v>
      </c>
      <c r="H35">
        <v>2013</v>
      </c>
      <c r="I35">
        <v>2</v>
      </c>
      <c r="J35">
        <v>3</v>
      </c>
      <c r="K35" t="s">
        <v>48</v>
      </c>
      <c r="L35">
        <f t="shared" si="1"/>
        <v>1</v>
      </c>
      <c r="M35">
        <f t="shared" si="2"/>
        <v>1</v>
      </c>
      <c r="N35">
        <f t="shared" si="3"/>
        <v>1</v>
      </c>
      <c r="O35">
        <f t="shared" si="4"/>
        <v>5</v>
      </c>
    </row>
    <row r="36" spans="1:25" hidden="1" x14ac:dyDescent="0.2">
      <c r="A36" s="2">
        <v>41309</v>
      </c>
      <c r="B36">
        <v>52</v>
      </c>
      <c r="C36">
        <v>60.25</v>
      </c>
      <c r="D36">
        <v>60.38</v>
      </c>
      <c r="E36">
        <v>45.1</v>
      </c>
      <c r="F36">
        <f t="shared" si="0"/>
        <v>60.38</v>
      </c>
      <c r="G36" t="s">
        <v>42</v>
      </c>
      <c r="H36">
        <v>2013</v>
      </c>
      <c r="I36">
        <v>2</v>
      </c>
      <c r="J36">
        <v>4</v>
      </c>
      <c r="K36" t="s">
        <v>49</v>
      </c>
      <c r="L36">
        <f t="shared" si="1"/>
        <v>1</v>
      </c>
      <c r="M36">
        <f t="shared" si="2"/>
        <v>1</v>
      </c>
      <c r="N36">
        <f t="shared" si="3"/>
        <v>1</v>
      </c>
      <c r="O36">
        <f t="shared" si="4"/>
        <v>6</v>
      </c>
    </row>
    <row r="37" spans="1:25" hidden="1" x14ac:dyDescent="0.2">
      <c r="A37" s="2">
        <v>41310</v>
      </c>
      <c r="B37">
        <v>47</v>
      </c>
      <c r="C37">
        <v>62.81</v>
      </c>
      <c r="D37">
        <v>63.86</v>
      </c>
      <c r="E37">
        <v>57.21</v>
      </c>
      <c r="F37">
        <f t="shared" si="0"/>
        <v>63.86</v>
      </c>
      <c r="G37" t="s">
        <v>50</v>
      </c>
      <c r="H37">
        <v>2013</v>
      </c>
      <c r="I37">
        <v>2</v>
      </c>
      <c r="J37">
        <v>5</v>
      </c>
      <c r="K37" t="s">
        <v>51</v>
      </c>
      <c r="L37">
        <f t="shared" si="1"/>
        <v>1</v>
      </c>
      <c r="M37">
        <f t="shared" si="2"/>
        <v>1</v>
      </c>
      <c r="N37">
        <f t="shared" si="3"/>
        <v>1</v>
      </c>
      <c r="O37">
        <f t="shared" si="4"/>
        <v>6</v>
      </c>
    </row>
    <row r="38" spans="1:25" hidden="1" x14ac:dyDescent="0.2">
      <c r="A38" s="2">
        <v>41311</v>
      </c>
      <c r="B38">
        <v>47</v>
      </c>
      <c r="C38">
        <v>58.3</v>
      </c>
      <c r="D38">
        <v>59.64</v>
      </c>
      <c r="E38">
        <v>53.86</v>
      </c>
      <c r="F38">
        <f t="shared" si="0"/>
        <v>59.64</v>
      </c>
      <c r="G38" t="s">
        <v>50</v>
      </c>
      <c r="H38">
        <v>2013</v>
      </c>
      <c r="I38">
        <v>2</v>
      </c>
      <c r="J38">
        <v>6</v>
      </c>
      <c r="K38" t="s">
        <v>52</v>
      </c>
      <c r="L38">
        <f t="shared" si="1"/>
        <v>1</v>
      </c>
      <c r="M38">
        <f t="shared" si="2"/>
        <v>1</v>
      </c>
      <c r="N38">
        <f t="shared" si="3"/>
        <v>1</v>
      </c>
      <c r="O38">
        <f t="shared" si="4"/>
        <v>6</v>
      </c>
    </row>
    <row r="39" spans="1:25" hidden="1" x14ac:dyDescent="0.2">
      <c r="A39" s="2">
        <v>41312</v>
      </c>
      <c r="B39">
        <v>52</v>
      </c>
      <c r="C39">
        <v>59.66</v>
      </c>
      <c r="D39">
        <v>62</v>
      </c>
      <c r="E39">
        <v>58.18</v>
      </c>
      <c r="F39">
        <f t="shared" si="0"/>
        <v>62</v>
      </c>
      <c r="G39" t="s">
        <v>50</v>
      </c>
      <c r="H39">
        <v>2013</v>
      </c>
      <c r="I39">
        <v>2</v>
      </c>
      <c r="J39">
        <v>7</v>
      </c>
      <c r="K39" t="s">
        <v>53</v>
      </c>
      <c r="L39">
        <f t="shared" si="1"/>
        <v>1</v>
      </c>
      <c r="M39">
        <f t="shared" si="2"/>
        <v>1</v>
      </c>
      <c r="N39">
        <f t="shared" si="3"/>
        <v>1</v>
      </c>
      <c r="O39">
        <f t="shared" si="4"/>
        <v>6</v>
      </c>
    </row>
    <row r="40" spans="1:25" hidden="1" x14ac:dyDescent="0.2">
      <c r="A40" s="2">
        <v>41313</v>
      </c>
      <c r="B40">
        <v>50</v>
      </c>
      <c r="C40">
        <v>60.87</v>
      </c>
      <c r="D40">
        <v>62.39</v>
      </c>
      <c r="E40">
        <v>57.12</v>
      </c>
      <c r="F40">
        <f t="shared" si="0"/>
        <v>62.39</v>
      </c>
      <c r="G40" t="s">
        <v>50</v>
      </c>
      <c r="H40">
        <v>2013</v>
      </c>
      <c r="I40">
        <v>2</v>
      </c>
      <c r="J40">
        <v>8</v>
      </c>
      <c r="K40" t="s">
        <v>54</v>
      </c>
      <c r="L40">
        <f t="shared" si="1"/>
        <v>1</v>
      </c>
      <c r="M40">
        <f t="shared" si="2"/>
        <v>1</v>
      </c>
      <c r="N40">
        <f t="shared" si="3"/>
        <v>1</v>
      </c>
      <c r="O40">
        <f t="shared" si="4"/>
        <v>6</v>
      </c>
    </row>
    <row r="41" spans="1:25" hidden="1" x14ac:dyDescent="0.2">
      <c r="A41" s="2">
        <v>41314</v>
      </c>
      <c r="B41">
        <v>32</v>
      </c>
      <c r="C41">
        <v>56.32</v>
      </c>
      <c r="D41">
        <v>58.72</v>
      </c>
      <c r="E41">
        <v>55</v>
      </c>
      <c r="F41">
        <f t="shared" si="0"/>
        <v>58.72</v>
      </c>
      <c r="G41" t="s">
        <v>50</v>
      </c>
      <c r="H41">
        <v>2013</v>
      </c>
      <c r="I41">
        <v>2</v>
      </c>
      <c r="J41">
        <v>9</v>
      </c>
      <c r="K41" t="s">
        <v>55</v>
      </c>
      <c r="L41">
        <f t="shared" si="1"/>
        <v>1</v>
      </c>
      <c r="M41">
        <f t="shared" si="2"/>
        <v>1</v>
      </c>
      <c r="N41">
        <f t="shared" si="3"/>
        <v>1</v>
      </c>
      <c r="O41">
        <f t="shared" si="4"/>
        <v>6</v>
      </c>
    </row>
    <row r="42" spans="1:25" hidden="1" x14ac:dyDescent="0.2">
      <c r="A42" s="2">
        <v>41315</v>
      </c>
      <c r="B42">
        <v>54</v>
      </c>
      <c r="C42">
        <v>59.45</v>
      </c>
      <c r="D42">
        <v>59.67</v>
      </c>
      <c r="E42">
        <v>46.59</v>
      </c>
      <c r="F42">
        <f t="shared" si="0"/>
        <v>59.67</v>
      </c>
      <c r="G42" t="s">
        <v>50</v>
      </c>
      <c r="H42">
        <v>2013</v>
      </c>
      <c r="I42">
        <v>2</v>
      </c>
      <c r="J42">
        <v>10</v>
      </c>
      <c r="K42" t="s">
        <v>56</v>
      </c>
      <c r="L42">
        <f t="shared" si="1"/>
        <v>1</v>
      </c>
      <c r="M42">
        <f t="shared" si="2"/>
        <v>1</v>
      </c>
      <c r="N42">
        <f t="shared" si="3"/>
        <v>1</v>
      </c>
      <c r="O42">
        <f t="shared" si="4"/>
        <v>6</v>
      </c>
    </row>
    <row r="43" spans="1:25" hidden="1" x14ac:dyDescent="0.2">
      <c r="A43" s="2">
        <v>41316</v>
      </c>
      <c r="B43">
        <v>50</v>
      </c>
      <c r="C43">
        <v>57.27</v>
      </c>
      <c r="D43">
        <v>58.41</v>
      </c>
      <c r="E43">
        <v>52.04</v>
      </c>
      <c r="F43">
        <f t="shared" si="0"/>
        <v>58.41</v>
      </c>
      <c r="G43" t="s">
        <v>50</v>
      </c>
      <c r="H43">
        <v>2013</v>
      </c>
      <c r="I43">
        <v>2</v>
      </c>
      <c r="J43">
        <v>11</v>
      </c>
      <c r="K43" t="s">
        <v>57</v>
      </c>
      <c r="L43">
        <f t="shared" si="1"/>
        <v>1</v>
      </c>
      <c r="M43">
        <f t="shared" si="2"/>
        <v>1</v>
      </c>
      <c r="N43">
        <f t="shared" si="3"/>
        <v>1</v>
      </c>
      <c r="O43">
        <f t="shared" si="4"/>
        <v>7</v>
      </c>
    </row>
    <row r="44" spans="1:25" hidden="1" x14ac:dyDescent="0.2">
      <c r="A44" s="2">
        <v>41317</v>
      </c>
      <c r="B44">
        <v>48</v>
      </c>
      <c r="C44">
        <v>60.94</v>
      </c>
      <c r="D44">
        <v>62.13</v>
      </c>
      <c r="E44">
        <v>55.94</v>
      </c>
      <c r="F44">
        <f t="shared" si="0"/>
        <v>62.13</v>
      </c>
      <c r="G44" t="s">
        <v>58</v>
      </c>
      <c r="H44">
        <v>2013</v>
      </c>
      <c r="I44">
        <v>2</v>
      </c>
      <c r="J44">
        <v>12</v>
      </c>
      <c r="K44" t="s">
        <v>59</v>
      </c>
      <c r="L44">
        <f t="shared" si="1"/>
        <v>1</v>
      </c>
      <c r="M44">
        <f t="shared" si="2"/>
        <v>1</v>
      </c>
      <c r="N44">
        <f t="shared" si="3"/>
        <v>1</v>
      </c>
      <c r="O44">
        <f t="shared" si="4"/>
        <v>7</v>
      </c>
    </row>
    <row r="45" spans="1:25" hidden="1" x14ac:dyDescent="0.2">
      <c r="A45" s="2">
        <v>41318</v>
      </c>
      <c r="B45">
        <v>59</v>
      </c>
      <c r="C45">
        <v>61.31</v>
      </c>
      <c r="D45">
        <v>61.76</v>
      </c>
      <c r="E45">
        <v>51.68</v>
      </c>
      <c r="F45">
        <f t="shared" si="0"/>
        <v>61.76</v>
      </c>
      <c r="G45" t="s">
        <v>58</v>
      </c>
      <c r="H45">
        <v>2013</v>
      </c>
      <c r="I45">
        <v>2</v>
      </c>
      <c r="J45">
        <v>13</v>
      </c>
      <c r="K45" t="s">
        <v>60</v>
      </c>
      <c r="L45">
        <f t="shared" si="1"/>
        <v>1</v>
      </c>
      <c r="M45">
        <f t="shared" si="2"/>
        <v>1</v>
      </c>
      <c r="N45">
        <f t="shared" si="3"/>
        <v>1</v>
      </c>
      <c r="O45">
        <f t="shared" si="4"/>
        <v>7</v>
      </c>
    </row>
    <row r="46" spans="1:25" hidden="1" x14ac:dyDescent="0.2">
      <c r="A46" s="2">
        <v>41319</v>
      </c>
      <c r="B46">
        <v>55</v>
      </c>
      <c r="C46">
        <v>60.41</v>
      </c>
      <c r="D46">
        <v>60.86</v>
      </c>
      <c r="E46">
        <v>50.81</v>
      </c>
      <c r="F46">
        <f t="shared" si="0"/>
        <v>60.86</v>
      </c>
      <c r="G46" t="s">
        <v>58</v>
      </c>
      <c r="H46">
        <v>2013</v>
      </c>
      <c r="I46">
        <v>2</v>
      </c>
      <c r="J46">
        <v>14</v>
      </c>
      <c r="K46" t="s">
        <v>61</v>
      </c>
      <c r="L46">
        <f t="shared" si="1"/>
        <v>1</v>
      </c>
      <c r="M46">
        <f t="shared" si="2"/>
        <v>1</v>
      </c>
      <c r="N46">
        <f t="shared" si="3"/>
        <v>1</v>
      </c>
      <c r="O46">
        <f t="shared" si="4"/>
        <v>7</v>
      </c>
    </row>
    <row r="47" spans="1:25" hidden="1" x14ac:dyDescent="0.2">
      <c r="A47" s="2">
        <v>41320</v>
      </c>
      <c r="B47">
        <v>39</v>
      </c>
      <c r="C47">
        <v>58.92</v>
      </c>
      <c r="D47">
        <v>59.49</v>
      </c>
      <c r="E47">
        <v>50.43</v>
      </c>
      <c r="F47">
        <f t="shared" si="0"/>
        <v>59.49</v>
      </c>
      <c r="G47" t="s">
        <v>58</v>
      </c>
      <c r="H47">
        <v>2013</v>
      </c>
      <c r="I47">
        <v>2</v>
      </c>
      <c r="J47">
        <v>15</v>
      </c>
      <c r="K47" t="s">
        <v>62</v>
      </c>
      <c r="L47">
        <f t="shared" si="1"/>
        <v>1</v>
      </c>
      <c r="M47">
        <f t="shared" si="2"/>
        <v>1</v>
      </c>
      <c r="N47">
        <f t="shared" si="3"/>
        <v>1</v>
      </c>
      <c r="O47">
        <f t="shared" si="4"/>
        <v>7</v>
      </c>
    </row>
    <row r="48" spans="1:25" hidden="1" x14ac:dyDescent="0.2">
      <c r="A48" s="2">
        <v>41321</v>
      </c>
      <c r="B48">
        <v>25</v>
      </c>
      <c r="C48">
        <v>56.66</v>
      </c>
      <c r="D48">
        <v>57.65</v>
      </c>
      <c r="E48">
        <v>50.74</v>
      </c>
      <c r="F48">
        <f t="shared" si="0"/>
        <v>57.65</v>
      </c>
      <c r="G48" t="s">
        <v>58</v>
      </c>
      <c r="H48">
        <v>2013</v>
      </c>
      <c r="I48">
        <v>2</v>
      </c>
      <c r="J48">
        <v>16</v>
      </c>
      <c r="K48" t="s">
        <v>63</v>
      </c>
      <c r="L48">
        <f t="shared" si="1"/>
        <v>1</v>
      </c>
      <c r="M48">
        <f t="shared" si="2"/>
        <v>1</v>
      </c>
      <c r="N48">
        <f t="shared" si="3"/>
        <v>1</v>
      </c>
      <c r="O48">
        <f t="shared" si="4"/>
        <v>7</v>
      </c>
    </row>
    <row r="49" spans="1:25" hidden="1" x14ac:dyDescent="0.2">
      <c r="A49" s="2">
        <v>41322</v>
      </c>
      <c r="B49">
        <v>52</v>
      </c>
      <c r="C49">
        <v>62.13</v>
      </c>
      <c r="D49">
        <v>62.29</v>
      </c>
      <c r="E49">
        <v>48.02</v>
      </c>
      <c r="F49">
        <f t="shared" si="0"/>
        <v>62.29</v>
      </c>
      <c r="G49" t="s">
        <v>58</v>
      </c>
      <c r="H49">
        <v>2013</v>
      </c>
      <c r="I49">
        <v>2</v>
      </c>
      <c r="J49">
        <v>17</v>
      </c>
      <c r="K49" t="s">
        <v>64</v>
      </c>
      <c r="L49">
        <f t="shared" si="1"/>
        <v>1</v>
      </c>
      <c r="M49">
        <f t="shared" si="2"/>
        <v>1</v>
      </c>
      <c r="N49">
        <f t="shared" si="3"/>
        <v>1</v>
      </c>
      <c r="O49">
        <f t="shared" si="4"/>
        <v>7</v>
      </c>
    </row>
    <row r="50" spans="1:25" hidden="1" x14ac:dyDescent="0.2">
      <c r="A50" s="2">
        <v>41323</v>
      </c>
      <c r="B50">
        <v>47</v>
      </c>
      <c r="C50">
        <v>60.33</v>
      </c>
      <c r="D50">
        <v>60.67</v>
      </c>
      <c r="E50">
        <v>49.46</v>
      </c>
      <c r="F50">
        <f t="shared" si="0"/>
        <v>60.67</v>
      </c>
      <c r="G50" t="s">
        <v>58</v>
      </c>
      <c r="H50">
        <v>2013</v>
      </c>
      <c r="I50">
        <v>2</v>
      </c>
      <c r="J50">
        <v>18</v>
      </c>
      <c r="K50" t="s">
        <v>65</v>
      </c>
      <c r="L50">
        <f t="shared" si="1"/>
        <v>1</v>
      </c>
      <c r="M50">
        <f t="shared" si="2"/>
        <v>1</v>
      </c>
      <c r="N50">
        <f t="shared" si="3"/>
        <v>1</v>
      </c>
      <c r="O50">
        <f t="shared" si="4"/>
        <v>8</v>
      </c>
    </row>
    <row r="51" spans="1:25" hidden="1" x14ac:dyDescent="0.2">
      <c r="A51" s="2">
        <v>41324</v>
      </c>
      <c r="B51">
        <v>44</v>
      </c>
      <c r="C51">
        <v>58.54</v>
      </c>
      <c r="D51">
        <v>58.82</v>
      </c>
      <c r="E51">
        <v>46.77</v>
      </c>
      <c r="F51">
        <f t="shared" si="0"/>
        <v>58.82</v>
      </c>
      <c r="G51" t="s">
        <v>66</v>
      </c>
      <c r="H51">
        <v>2013</v>
      </c>
      <c r="I51">
        <v>2</v>
      </c>
      <c r="J51">
        <v>19</v>
      </c>
      <c r="K51" t="s">
        <v>67</v>
      </c>
      <c r="L51">
        <f t="shared" si="1"/>
        <v>1</v>
      </c>
      <c r="M51">
        <f t="shared" si="2"/>
        <v>1</v>
      </c>
      <c r="N51">
        <f t="shared" si="3"/>
        <v>1</v>
      </c>
      <c r="O51">
        <f t="shared" si="4"/>
        <v>8</v>
      </c>
    </row>
    <row r="52" spans="1:25" hidden="1" x14ac:dyDescent="0.2">
      <c r="A52" s="2">
        <v>41325</v>
      </c>
      <c r="B52">
        <v>53</v>
      </c>
      <c r="C52">
        <v>58.25</v>
      </c>
      <c r="D52">
        <v>58.76</v>
      </c>
      <c r="E52">
        <v>49.15</v>
      </c>
      <c r="F52">
        <f t="shared" si="0"/>
        <v>58.76</v>
      </c>
      <c r="G52" t="s">
        <v>66</v>
      </c>
      <c r="H52">
        <v>2013</v>
      </c>
      <c r="I52">
        <v>2</v>
      </c>
      <c r="J52">
        <v>20</v>
      </c>
      <c r="K52" t="s">
        <v>68</v>
      </c>
      <c r="L52">
        <f t="shared" si="1"/>
        <v>1</v>
      </c>
      <c r="M52">
        <f t="shared" si="2"/>
        <v>1</v>
      </c>
      <c r="N52">
        <f t="shared" si="3"/>
        <v>1</v>
      </c>
      <c r="O52">
        <f t="shared" si="4"/>
        <v>8</v>
      </c>
    </row>
    <row r="53" spans="1:25" hidden="1" x14ac:dyDescent="0.2">
      <c r="A53" s="2">
        <v>41326</v>
      </c>
      <c r="B53">
        <v>43</v>
      </c>
      <c r="C53">
        <v>57.5</v>
      </c>
      <c r="D53">
        <v>58.13</v>
      </c>
      <c r="E53">
        <v>49.39</v>
      </c>
      <c r="F53">
        <f t="shared" si="0"/>
        <v>58.13</v>
      </c>
      <c r="G53" t="s">
        <v>66</v>
      </c>
      <c r="H53">
        <v>2013</v>
      </c>
      <c r="I53">
        <v>2</v>
      </c>
      <c r="J53">
        <v>21</v>
      </c>
      <c r="K53" t="s">
        <v>69</v>
      </c>
      <c r="L53">
        <f t="shared" si="1"/>
        <v>1</v>
      </c>
      <c r="M53">
        <f t="shared" si="2"/>
        <v>1</v>
      </c>
      <c r="N53">
        <f t="shared" si="3"/>
        <v>1</v>
      </c>
      <c r="O53">
        <f t="shared" si="4"/>
        <v>8</v>
      </c>
      <c r="S53" s="3" t="s">
        <v>1023</v>
      </c>
      <c r="T53" s="3" t="s">
        <v>1027</v>
      </c>
    </row>
    <row r="54" spans="1:25" hidden="1" x14ac:dyDescent="0.2">
      <c r="A54" s="2">
        <v>41327</v>
      </c>
      <c r="B54">
        <v>48</v>
      </c>
      <c r="C54">
        <v>61.66</v>
      </c>
      <c r="D54">
        <v>61.79</v>
      </c>
      <c r="E54">
        <v>46.51</v>
      </c>
      <c r="F54">
        <f t="shared" si="0"/>
        <v>61.79</v>
      </c>
      <c r="G54" t="s">
        <v>66</v>
      </c>
      <c r="H54">
        <v>2013</v>
      </c>
      <c r="I54">
        <v>2</v>
      </c>
      <c r="J54">
        <v>22</v>
      </c>
      <c r="K54" t="s">
        <v>70</v>
      </c>
      <c r="L54">
        <f t="shared" si="1"/>
        <v>1</v>
      </c>
      <c r="M54">
        <f t="shared" si="2"/>
        <v>1</v>
      </c>
      <c r="N54">
        <f t="shared" si="3"/>
        <v>1</v>
      </c>
      <c r="O54">
        <f t="shared" si="4"/>
        <v>8</v>
      </c>
      <c r="S54" s="3" t="s">
        <v>1016</v>
      </c>
      <c r="T54" t="s">
        <v>1039</v>
      </c>
      <c r="U54" t="s">
        <v>1038</v>
      </c>
      <c r="V54" t="s">
        <v>1036</v>
      </c>
      <c r="W54" t="s">
        <v>1017</v>
      </c>
    </row>
    <row r="55" spans="1:25" hidden="1" x14ac:dyDescent="0.2">
      <c r="A55" s="2">
        <v>41328</v>
      </c>
      <c r="B55">
        <v>27</v>
      </c>
      <c r="C55">
        <v>55.52</v>
      </c>
      <c r="D55">
        <v>55.58</v>
      </c>
      <c r="E55">
        <v>36.51</v>
      </c>
      <c r="F55">
        <f t="shared" si="0"/>
        <v>55.58</v>
      </c>
      <c r="G55" t="s">
        <v>66</v>
      </c>
      <c r="H55">
        <v>2013</v>
      </c>
      <c r="I55">
        <v>2</v>
      </c>
      <c r="J55">
        <v>23</v>
      </c>
      <c r="K55" t="s">
        <v>71</v>
      </c>
      <c r="L55">
        <f t="shared" si="1"/>
        <v>1</v>
      </c>
      <c r="M55">
        <f t="shared" si="2"/>
        <v>1</v>
      </c>
      <c r="N55">
        <f t="shared" si="3"/>
        <v>1</v>
      </c>
      <c r="O55">
        <f t="shared" si="4"/>
        <v>8</v>
      </c>
      <c r="S55" s="4">
        <v>2013</v>
      </c>
      <c r="T55" s="6">
        <v>2</v>
      </c>
      <c r="U55" s="6">
        <v>361</v>
      </c>
      <c r="V55" s="6">
        <v>1</v>
      </c>
      <c r="W55" s="6">
        <v>364</v>
      </c>
      <c r="Y55" s="11">
        <f>GETPIVOTDATA("DATA",$S$53,"ANNO",2013,"check bg","LVA &lt; LVA BG")/GETPIVOTDATA("DATA",$S$53,"ANNO",2013)</f>
        <v>5.4945054945054949E-3</v>
      </c>
    </row>
    <row r="56" spans="1:25" hidden="1" x14ac:dyDescent="0.2">
      <c r="A56" s="2">
        <v>41329</v>
      </c>
      <c r="B56">
        <v>54</v>
      </c>
      <c r="C56">
        <v>59.15</v>
      </c>
      <c r="D56">
        <v>59.62</v>
      </c>
      <c r="E56">
        <v>49.75</v>
      </c>
      <c r="F56">
        <f t="shared" si="0"/>
        <v>59.62</v>
      </c>
      <c r="G56" t="s">
        <v>66</v>
      </c>
      <c r="H56">
        <v>2013</v>
      </c>
      <c r="I56">
        <v>2</v>
      </c>
      <c r="J56">
        <v>24</v>
      </c>
      <c r="K56" t="s">
        <v>72</v>
      </c>
      <c r="L56">
        <f t="shared" si="1"/>
        <v>1</v>
      </c>
      <c r="M56">
        <f t="shared" si="2"/>
        <v>1</v>
      </c>
      <c r="N56">
        <f t="shared" si="3"/>
        <v>1</v>
      </c>
      <c r="O56">
        <f t="shared" si="4"/>
        <v>8</v>
      </c>
      <c r="S56" s="4">
        <v>2014</v>
      </c>
      <c r="T56" s="6">
        <v>2</v>
      </c>
      <c r="U56" s="6">
        <v>350</v>
      </c>
      <c r="V56" s="6">
        <v>12</v>
      </c>
      <c r="W56" s="6">
        <v>364</v>
      </c>
      <c r="Y56" s="11">
        <f>GETPIVOTDATA("DATA",$S$53,"ANNO",2014,"check bg","LVA &lt; LVA BG")/GETPIVOTDATA("DATA",$S$53,"ANNO",2014)</f>
        <v>5.4945054945054949E-3</v>
      </c>
    </row>
    <row r="57" spans="1:25" hidden="1" x14ac:dyDescent="0.2">
      <c r="A57" s="2">
        <v>41330</v>
      </c>
      <c r="B57">
        <v>68</v>
      </c>
      <c r="C57">
        <v>59.01</v>
      </c>
      <c r="D57">
        <v>59.21</v>
      </c>
      <c r="E57">
        <v>45.7</v>
      </c>
      <c r="F57">
        <f t="shared" si="0"/>
        <v>59.21</v>
      </c>
      <c r="G57" t="s">
        <v>66</v>
      </c>
      <c r="H57">
        <v>2013</v>
      </c>
      <c r="I57">
        <v>2</v>
      </c>
      <c r="J57">
        <v>25</v>
      </c>
      <c r="K57" t="s">
        <v>73</v>
      </c>
      <c r="L57">
        <f t="shared" si="1"/>
        <v>1</v>
      </c>
      <c r="M57">
        <f t="shared" si="2"/>
        <v>1</v>
      </c>
      <c r="N57">
        <f t="shared" si="3"/>
        <v>1</v>
      </c>
      <c r="O57">
        <f t="shared" si="4"/>
        <v>9</v>
      </c>
      <c r="S57" s="4">
        <v>2015</v>
      </c>
      <c r="T57" s="6">
        <v>1</v>
      </c>
      <c r="U57" s="6">
        <v>314</v>
      </c>
      <c r="V57" s="6"/>
      <c r="W57" s="6">
        <v>315</v>
      </c>
      <c r="Y57" s="11">
        <f>GETPIVOTDATA("DATA",$S$53,"ANNO",2015,"check bg","LVA &lt; LVA BG")/GETPIVOTDATA("DATA",$S$53,"ANNO",2015)</f>
        <v>3.1746031746031746E-3</v>
      </c>
    </row>
    <row r="58" spans="1:25" hidden="1" x14ac:dyDescent="0.2">
      <c r="A58" s="2">
        <v>41331</v>
      </c>
      <c r="B58">
        <v>48</v>
      </c>
      <c r="C58">
        <v>59.06</v>
      </c>
      <c r="D58">
        <v>59.42</v>
      </c>
      <c r="E58">
        <v>48.45</v>
      </c>
      <c r="F58">
        <f t="shared" si="0"/>
        <v>59.42</v>
      </c>
      <c r="G58" t="s">
        <v>74</v>
      </c>
      <c r="H58">
        <v>2013</v>
      </c>
      <c r="I58">
        <v>2</v>
      </c>
      <c r="J58">
        <v>26</v>
      </c>
      <c r="K58" t="s">
        <v>75</v>
      </c>
      <c r="L58">
        <f t="shared" si="1"/>
        <v>1</v>
      </c>
      <c r="M58">
        <f t="shared" si="2"/>
        <v>1</v>
      </c>
      <c r="N58">
        <f t="shared" si="3"/>
        <v>1</v>
      </c>
      <c r="O58">
        <f t="shared" si="4"/>
        <v>9</v>
      </c>
      <c r="S58" s="4">
        <v>2016</v>
      </c>
      <c r="T58" s="6">
        <v>1</v>
      </c>
      <c r="U58" s="6">
        <v>355</v>
      </c>
      <c r="V58" s="6">
        <v>8</v>
      </c>
      <c r="W58" s="6">
        <v>364</v>
      </c>
      <c r="Y58" s="11">
        <f>GETPIVOTDATA("DATA",$S$53,"ANNO",2016,"check bg","LVA &lt; LVA BG")/GETPIVOTDATA("DATA",$S$53,"ANNO",2016)</f>
        <v>2.7472527472527475E-3</v>
      </c>
    </row>
    <row r="59" spans="1:25" hidden="1" x14ac:dyDescent="0.2">
      <c r="A59" s="2">
        <v>41332</v>
      </c>
      <c r="B59">
        <v>56</v>
      </c>
      <c r="C59">
        <v>60.05</v>
      </c>
      <c r="D59">
        <v>60.32</v>
      </c>
      <c r="E59">
        <v>48.09</v>
      </c>
      <c r="F59">
        <f t="shared" si="0"/>
        <v>60.32</v>
      </c>
      <c r="G59" t="s">
        <v>74</v>
      </c>
      <c r="H59">
        <v>2013</v>
      </c>
      <c r="I59">
        <v>2</v>
      </c>
      <c r="J59">
        <v>27</v>
      </c>
      <c r="K59" t="s">
        <v>76</v>
      </c>
      <c r="L59">
        <f t="shared" si="1"/>
        <v>1</v>
      </c>
      <c r="M59">
        <f t="shared" si="2"/>
        <v>1</v>
      </c>
      <c r="N59">
        <f t="shared" si="3"/>
        <v>1</v>
      </c>
      <c r="O59">
        <f t="shared" si="4"/>
        <v>9</v>
      </c>
      <c r="S59" s="4">
        <v>2017</v>
      </c>
      <c r="T59" s="6">
        <v>2</v>
      </c>
      <c r="U59" s="6">
        <v>338</v>
      </c>
      <c r="V59" s="6">
        <v>24</v>
      </c>
      <c r="W59" s="6">
        <v>364</v>
      </c>
      <c r="Y59" s="11">
        <f>GETPIVOTDATA("DATA",$S$53,"ANNO",2017,"check bg","LVA &lt; LVA BG")/GETPIVOTDATA("DATA",$S$53,"ANNO",2017)</f>
        <v>5.4945054945054949E-3</v>
      </c>
    </row>
    <row r="60" spans="1:25" hidden="1" x14ac:dyDescent="0.2">
      <c r="A60" s="2">
        <v>41333</v>
      </c>
      <c r="B60">
        <v>65</v>
      </c>
      <c r="C60">
        <v>60.23</v>
      </c>
      <c r="D60">
        <v>60.55</v>
      </c>
      <c r="E60">
        <v>49.03</v>
      </c>
      <c r="F60">
        <f t="shared" si="0"/>
        <v>60.55</v>
      </c>
      <c r="G60" t="s">
        <v>74</v>
      </c>
      <c r="H60">
        <v>2013</v>
      </c>
      <c r="I60">
        <v>2</v>
      </c>
      <c r="J60">
        <v>28</v>
      </c>
      <c r="K60" t="s">
        <v>77</v>
      </c>
      <c r="L60">
        <f t="shared" si="1"/>
        <v>1</v>
      </c>
      <c r="M60">
        <f t="shared" si="2"/>
        <v>1</v>
      </c>
      <c r="N60">
        <f t="shared" si="3"/>
        <v>1</v>
      </c>
      <c r="O60">
        <f t="shared" si="4"/>
        <v>9</v>
      </c>
      <c r="S60" s="4">
        <v>2018</v>
      </c>
      <c r="T60" s="6">
        <v>4</v>
      </c>
      <c r="U60" s="6">
        <v>323</v>
      </c>
      <c r="V60" s="6">
        <v>2</v>
      </c>
      <c r="W60" s="6">
        <v>329</v>
      </c>
      <c r="Y60" s="11">
        <f>GETPIVOTDATA("DATA",$S$53,"ANNO",2018,"check bg","LVA &lt; LVA BG")/GETPIVOTDATA("DATA",$S$53,"ANNO",2018)</f>
        <v>1.2158054711246201E-2</v>
      </c>
    </row>
    <row r="61" spans="1:25" hidden="1" x14ac:dyDescent="0.2">
      <c r="A61" s="2">
        <v>41334</v>
      </c>
      <c r="B61">
        <v>62</v>
      </c>
      <c r="C61">
        <v>59.97</v>
      </c>
      <c r="D61">
        <v>60.07</v>
      </c>
      <c r="E61">
        <v>43.85</v>
      </c>
      <c r="F61">
        <f t="shared" si="0"/>
        <v>60.07</v>
      </c>
      <c r="G61" t="s">
        <v>74</v>
      </c>
      <c r="H61">
        <v>2013</v>
      </c>
      <c r="I61">
        <v>3</v>
      </c>
      <c r="J61">
        <v>1</v>
      </c>
      <c r="K61" t="s">
        <v>78</v>
      </c>
      <c r="L61">
        <f t="shared" si="1"/>
        <v>1</v>
      </c>
      <c r="M61">
        <f t="shared" si="2"/>
        <v>1</v>
      </c>
      <c r="N61">
        <f t="shared" si="3"/>
        <v>1</v>
      </c>
      <c r="O61">
        <f t="shared" si="4"/>
        <v>9</v>
      </c>
      <c r="S61" s="4">
        <v>2019</v>
      </c>
      <c r="T61" s="6">
        <v>2</v>
      </c>
      <c r="U61" s="6">
        <v>321</v>
      </c>
      <c r="V61" s="6">
        <v>6</v>
      </c>
      <c r="W61" s="6">
        <v>329</v>
      </c>
      <c r="Y61" s="11">
        <f>GETPIVOTDATA("DATA",$S$53,"ANNO",2019,"check bg","LVA &lt; LVA BG")/GETPIVOTDATA("DATA",$S$53,"ANNO",2019)</f>
        <v>6.0790273556231003E-3</v>
      </c>
    </row>
    <row r="62" spans="1:25" hidden="1" x14ac:dyDescent="0.2">
      <c r="A62" s="2">
        <v>41335</v>
      </c>
      <c r="B62">
        <v>47</v>
      </c>
      <c r="C62">
        <v>59.91</v>
      </c>
      <c r="D62">
        <v>59.99</v>
      </c>
      <c r="E62">
        <v>42.84</v>
      </c>
      <c r="F62">
        <f t="shared" si="0"/>
        <v>59.99</v>
      </c>
      <c r="G62" t="s">
        <v>74</v>
      </c>
      <c r="H62">
        <v>2013</v>
      </c>
      <c r="I62">
        <v>3</v>
      </c>
      <c r="J62">
        <v>2</v>
      </c>
      <c r="K62" t="s">
        <v>79</v>
      </c>
      <c r="L62">
        <f t="shared" si="1"/>
        <v>1</v>
      </c>
      <c r="M62">
        <f t="shared" si="2"/>
        <v>1</v>
      </c>
      <c r="N62">
        <f t="shared" si="3"/>
        <v>1</v>
      </c>
      <c r="O62">
        <f t="shared" si="4"/>
        <v>9</v>
      </c>
      <c r="S62" s="4">
        <v>2020</v>
      </c>
      <c r="T62" s="6">
        <v>29</v>
      </c>
      <c r="U62" s="6">
        <v>225</v>
      </c>
      <c r="V62" s="6">
        <v>40</v>
      </c>
      <c r="W62" s="6">
        <v>294</v>
      </c>
      <c r="Y62" s="11">
        <f>GETPIVOTDATA("DATA",$S$53,"ANNO",2020,"check bg","LVA &lt; LVA BG")/GETPIVOTDATA("DATA",$S$53,"ANNO",2020)</f>
        <v>9.8639455782312924E-2</v>
      </c>
    </row>
    <row r="63" spans="1:25" hidden="1" x14ac:dyDescent="0.2">
      <c r="A63" s="2">
        <v>41336</v>
      </c>
      <c r="B63">
        <v>60</v>
      </c>
      <c r="C63">
        <v>69.930000000000007</v>
      </c>
      <c r="D63">
        <v>69.95</v>
      </c>
      <c r="E63">
        <v>46.07</v>
      </c>
      <c r="F63">
        <f t="shared" si="0"/>
        <v>69.95</v>
      </c>
      <c r="G63" t="s">
        <v>74</v>
      </c>
      <c r="H63">
        <v>2013</v>
      </c>
      <c r="I63">
        <v>3</v>
      </c>
      <c r="J63">
        <v>3</v>
      </c>
      <c r="K63" t="s">
        <v>80</v>
      </c>
      <c r="L63">
        <f t="shared" si="1"/>
        <v>1</v>
      </c>
      <c r="M63">
        <f t="shared" si="2"/>
        <v>1</v>
      </c>
      <c r="N63">
        <f t="shared" si="3"/>
        <v>1</v>
      </c>
      <c r="O63">
        <f t="shared" si="4"/>
        <v>9</v>
      </c>
      <c r="S63" s="4">
        <v>2021</v>
      </c>
      <c r="T63" s="6">
        <v>18</v>
      </c>
      <c r="U63" s="6">
        <v>330</v>
      </c>
      <c r="V63" s="6">
        <v>16</v>
      </c>
      <c r="W63" s="6">
        <v>364</v>
      </c>
      <c r="Y63" s="11">
        <f>GETPIVOTDATA("DATA",$S$53,"ANNO",2021,"check bg","LVA &lt; LVA BG")/GETPIVOTDATA("DATA",$S$53,"ANNO",2021)</f>
        <v>4.9450549450549448E-2</v>
      </c>
    </row>
    <row r="64" spans="1:25" hidden="1" x14ac:dyDescent="0.2">
      <c r="A64" s="2">
        <v>41337</v>
      </c>
      <c r="B64">
        <v>58</v>
      </c>
      <c r="C64">
        <v>58.27</v>
      </c>
      <c r="D64">
        <v>58.5</v>
      </c>
      <c r="E64">
        <v>45.59</v>
      </c>
      <c r="F64">
        <f t="shared" si="0"/>
        <v>58.5</v>
      </c>
      <c r="G64" t="s">
        <v>74</v>
      </c>
      <c r="H64">
        <v>2013</v>
      </c>
      <c r="I64">
        <v>3</v>
      </c>
      <c r="J64">
        <v>4</v>
      </c>
      <c r="K64" t="s">
        <v>81</v>
      </c>
      <c r="L64">
        <f t="shared" si="1"/>
        <v>1</v>
      </c>
      <c r="M64">
        <f t="shared" si="2"/>
        <v>1</v>
      </c>
      <c r="N64">
        <f t="shared" si="3"/>
        <v>1</v>
      </c>
      <c r="O64">
        <f t="shared" si="4"/>
        <v>10</v>
      </c>
      <c r="S64" s="4">
        <v>2022</v>
      </c>
      <c r="T64" s="6"/>
      <c r="U64" s="6">
        <v>359</v>
      </c>
      <c r="V64" s="6">
        <v>5</v>
      </c>
      <c r="W64" s="6">
        <v>364</v>
      </c>
      <c r="Y64" s="11">
        <v>0</v>
      </c>
    </row>
    <row r="65" spans="1:25" hidden="1" x14ac:dyDescent="0.2">
      <c r="A65" s="2">
        <v>41338</v>
      </c>
      <c r="B65">
        <v>72</v>
      </c>
      <c r="C65">
        <v>59.68</v>
      </c>
      <c r="D65">
        <v>59.85</v>
      </c>
      <c r="E65">
        <v>45.7</v>
      </c>
      <c r="F65">
        <f t="shared" si="0"/>
        <v>59.85</v>
      </c>
      <c r="G65" t="s">
        <v>82</v>
      </c>
      <c r="H65">
        <v>2013</v>
      </c>
      <c r="I65">
        <v>3</v>
      </c>
      <c r="J65">
        <v>5</v>
      </c>
      <c r="K65" t="s">
        <v>83</v>
      </c>
      <c r="L65">
        <f t="shared" si="1"/>
        <v>1</v>
      </c>
      <c r="M65">
        <f t="shared" si="2"/>
        <v>1</v>
      </c>
      <c r="N65">
        <f t="shared" si="3"/>
        <v>1</v>
      </c>
      <c r="O65">
        <f t="shared" si="4"/>
        <v>10</v>
      </c>
      <c r="S65" s="4">
        <v>2023</v>
      </c>
      <c r="T65" s="6">
        <v>1</v>
      </c>
      <c r="U65" s="6">
        <v>354</v>
      </c>
      <c r="V65" s="6">
        <v>9</v>
      </c>
      <c r="W65" s="6">
        <v>364</v>
      </c>
      <c r="Y65" s="11">
        <f>GETPIVOTDATA("DATA",$S$53,"ANNO",2023,"check bg","LVA &lt; LVA BG")/GETPIVOTDATA("DATA",$S$53,"ANNO",2023)</f>
        <v>2.7472527472527475E-3</v>
      </c>
    </row>
    <row r="66" spans="1:25" hidden="1" x14ac:dyDescent="0.2">
      <c r="A66" s="2">
        <v>41339</v>
      </c>
      <c r="B66">
        <v>74</v>
      </c>
      <c r="C66">
        <v>60.35</v>
      </c>
      <c r="D66">
        <v>60.69</v>
      </c>
      <c r="E66">
        <v>49.46</v>
      </c>
      <c r="F66">
        <f t="shared" si="0"/>
        <v>60.69</v>
      </c>
      <c r="G66" t="s">
        <v>82</v>
      </c>
      <c r="H66">
        <v>2013</v>
      </c>
      <c r="I66">
        <v>3</v>
      </c>
      <c r="J66">
        <v>6</v>
      </c>
      <c r="K66" t="s">
        <v>84</v>
      </c>
      <c r="L66">
        <f t="shared" si="1"/>
        <v>1</v>
      </c>
      <c r="M66">
        <f t="shared" si="2"/>
        <v>1</v>
      </c>
      <c r="N66">
        <f t="shared" si="3"/>
        <v>1</v>
      </c>
      <c r="O66">
        <f t="shared" si="4"/>
        <v>10</v>
      </c>
      <c r="S66" s="4">
        <v>2024</v>
      </c>
      <c r="T66" s="6"/>
      <c r="U66" s="6">
        <v>321</v>
      </c>
      <c r="V66" s="6">
        <v>8</v>
      </c>
      <c r="W66" s="6">
        <v>329</v>
      </c>
      <c r="Y66" s="11">
        <v>0</v>
      </c>
    </row>
    <row r="67" spans="1:25" hidden="1" x14ac:dyDescent="0.2">
      <c r="A67" s="2">
        <v>41340</v>
      </c>
      <c r="B67">
        <v>67</v>
      </c>
      <c r="C67">
        <v>61.91</v>
      </c>
      <c r="D67">
        <v>62.04</v>
      </c>
      <c r="E67">
        <v>46.87</v>
      </c>
      <c r="F67">
        <f t="shared" ref="F67:F130" si="5">IF(OR(ISBLANK(D67),D67=9),C67,D67)</f>
        <v>62.04</v>
      </c>
      <c r="G67" t="s">
        <v>82</v>
      </c>
      <c r="H67">
        <v>2013</v>
      </c>
      <c r="I67">
        <v>3</v>
      </c>
      <c r="J67">
        <v>7</v>
      </c>
      <c r="K67" t="s">
        <v>85</v>
      </c>
      <c r="L67">
        <f t="shared" ref="L67:L130" si="6">IF(ISBLANK(C67),"Null",IF(D67&gt;C67,1,0))</f>
        <v>1</v>
      </c>
      <c r="M67">
        <f t="shared" ref="M67:M130" si="7">IF(ISBLANK(E67),"Null",IF(C67&gt;E67,1,0))</f>
        <v>1</v>
      </c>
      <c r="N67">
        <f t="shared" ref="N67:N130" si="8">IF(AND(I67&gt;=1,I67&lt;=4),1,IF(AND(I67&gt;=9,I67&lt;=12),3,2))</f>
        <v>1</v>
      </c>
      <c r="O67">
        <f t="shared" ref="O67:O130" si="9">WEEKNUM(A67,2)</f>
        <v>10</v>
      </c>
      <c r="S67" s="4" t="s">
        <v>1017</v>
      </c>
      <c r="T67" s="6">
        <v>62</v>
      </c>
      <c r="U67" s="6">
        <v>3951</v>
      </c>
      <c r="V67" s="6">
        <v>131</v>
      </c>
      <c r="W67" s="6">
        <v>4144</v>
      </c>
      <c r="Y67" s="11">
        <f>GETPIVOTDATA("DATA",$S$53,"check bg","LVA &lt; LVA BG")/GETPIVOTDATA("DATA",$S$53)</f>
        <v>1.4961389961389961E-2</v>
      </c>
    </row>
    <row r="68" spans="1:25" hidden="1" x14ac:dyDescent="0.2">
      <c r="A68" s="2">
        <v>41341</v>
      </c>
      <c r="B68">
        <v>55</v>
      </c>
      <c r="C68">
        <v>59.98</v>
      </c>
      <c r="D68">
        <v>60.17</v>
      </c>
      <c r="E68">
        <v>46.56</v>
      </c>
      <c r="F68">
        <f t="shared" si="5"/>
        <v>60.17</v>
      </c>
      <c r="G68" t="s">
        <v>82</v>
      </c>
      <c r="H68">
        <v>2013</v>
      </c>
      <c r="I68">
        <v>3</v>
      </c>
      <c r="J68">
        <v>8</v>
      </c>
      <c r="K68" t="s">
        <v>86</v>
      </c>
      <c r="L68">
        <f t="shared" si="6"/>
        <v>1</v>
      </c>
      <c r="M68">
        <f t="shared" si="7"/>
        <v>1</v>
      </c>
      <c r="N68">
        <f t="shared" si="8"/>
        <v>1</v>
      </c>
      <c r="O68">
        <f t="shared" si="9"/>
        <v>10</v>
      </c>
    </row>
    <row r="69" spans="1:25" hidden="1" x14ac:dyDescent="0.2">
      <c r="A69" s="2">
        <v>41342</v>
      </c>
      <c r="B69">
        <v>43</v>
      </c>
      <c r="C69">
        <v>59.4</v>
      </c>
      <c r="D69">
        <v>59.61</v>
      </c>
      <c r="E69">
        <v>46.2</v>
      </c>
      <c r="F69">
        <f t="shared" si="5"/>
        <v>59.61</v>
      </c>
      <c r="G69" t="s">
        <v>82</v>
      </c>
      <c r="H69">
        <v>2013</v>
      </c>
      <c r="I69">
        <v>3</v>
      </c>
      <c r="J69">
        <v>9</v>
      </c>
      <c r="K69" t="s">
        <v>87</v>
      </c>
      <c r="L69">
        <f t="shared" si="6"/>
        <v>1</v>
      </c>
      <c r="M69">
        <f t="shared" si="7"/>
        <v>1</v>
      </c>
      <c r="N69">
        <f t="shared" si="8"/>
        <v>1</v>
      </c>
      <c r="O69">
        <f t="shared" si="9"/>
        <v>10</v>
      </c>
    </row>
    <row r="70" spans="1:25" hidden="1" x14ac:dyDescent="0.2">
      <c r="A70" s="2">
        <v>41343</v>
      </c>
      <c r="B70">
        <v>66</v>
      </c>
      <c r="C70">
        <v>62.84</v>
      </c>
      <c r="D70">
        <v>63.02</v>
      </c>
      <c r="E70">
        <v>49.11</v>
      </c>
      <c r="F70">
        <f t="shared" si="5"/>
        <v>63.02</v>
      </c>
      <c r="G70" t="s">
        <v>82</v>
      </c>
      <c r="H70">
        <v>2013</v>
      </c>
      <c r="I70">
        <v>3</v>
      </c>
      <c r="J70">
        <v>10</v>
      </c>
      <c r="K70" t="s">
        <v>88</v>
      </c>
      <c r="L70">
        <f t="shared" si="6"/>
        <v>1</v>
      </c>
      <c r="M70">
        <f t="shared" si="7"/>
        <v>1</v>
      </c>
      <c r="N70">
        <f t="shared" si="8"/>
        <v>1</v>
      </c>
      <c r="O70">
        <f t="shared" si="9"/>
        <v>10</v>
      </c>
    </row>
    <row r="71" spans="1:25" hidden="1" x14ac:dyDescent="0.2">
      <c r="A71" s="2">
        <v>41344</v>
      </c>
      <c r="B71">
        <v>59</v>
      </c>
      <c r="C71">
        <v>61.58</v>
      </c>
      <c r="D71">
        <v>61.64</v>
      </c>
      <c r="E71">
        <v>43.34</v>
      </c>
      <c r="F71">
        <f t="shared" si="5"/>
        <v>61.64</v>
      </c>
      <c r="G71" t="s">
        <v>82</v>
      </c>
      <c r="H71">
        <v>2013</v>
      </c>
      <c r="I71">
        <v>3</v>
      </c>
      <c r="J71">
        <v>11</v>
      </c>
      <c r="K71" t="s">
        <v>89</v>
      </c>
      <c r="L71">
        <f t="shared" si="6"/>
        <v>1</v>
      </c>
      <c r="M71">
        <f t="shared" si="7"/>
        <v>1</v>
      </c>
      <c r="N71">
        <f t="shared" si="8"/>
        <v>1</v>
      </c>
      <c r="O71">
        <f t="shared" si="9"/>
        <v>11</v>
      </c>
    </row>
    <row r="72" spans="1:25" hidden="1" x14ac:dyDescent="0.2">
      <c r="A72" s="2">
        <v>41345</v>
      </c>
      <c r="B72">
        <v>51</v>
      </c>
      <c r="C72">
        <v>60.2</v>
      </c>
      <c r="D72">
        <v>60.82</v>
      </c>
      <c r="E72">
        <v>52.04</v>
      </c>
      <c r="F72">
        <f t="shared" si="5"/>
        <v>60.82</v>
      </c>
      <c r="G72" t="s">
        <v>90</v>
      </c>
      <c r="H72">
        <v>2013</v>
      </c>
      <c r="I72">
        <v>3</v>
      </c>
      <c r="J72">
        <v>12</v>
      </c>
      <c r="K72" t="s">
        <v>91</v>
      </c>
      <c r="L72">
        <f t="shared" si="6"/>
        <v>1</v>
      </c>
      <c r="M72">
        <f t="shared" si="7"/>
        <v>1</v>
      </c>
      <c r="N72">
        <f t="shared" si="8"/>
        <v>1</v>
      </c>
      <c r="O72">
        <f t="shared" si="9"/>
        <v>11</v>
      </c>
    </row>
    <row r="73" spans="1:25" hidden="1" x14ac:dyDescent="0.2">
      <c r="A73" s="2">
        <v>41346</v>
      </c>
      <c r="B73">
        <v>55</v>
      </c>
      <c r="C73">
        <v>62.3</v>
      </c>
      <c r="D73">
        <v>62.51</v>
      </c>
      <c r="E73">
        <v>49.4</v>
      </c>
      <c r="F73">
        <f t="shared" si="5"/>
        <v>62.51</v>
      </c>
      <c r="G73" t="s">
        <v>90</v>
      </c>
      <c r="H73">
        <v>2013</v>
      </c>
      <c r="I73">
        <v>3</v>
      </c>
      <c r="J73">
        <v>13</v>
      </c>
      <c r="K73" t="s">
        <v>92</v>
      </c>
      <c r="L73">
        <f t="shared" si="6"/>
        <v>1</v>
      </c>
      <c r="M73">
        <f t="shared" si="7"/>
        <v>1</v>
      </c>
      <c r="N73">
        <f t="shared" si="8"/>
        <v>1</v>
      </c>
      <c r="O73">
        <f t="shared" si="9"/>
        <v>11</v>
      </c>
    </row>
    <row r="74" spans="1:25" hidden="1" x14ac:dyDescent="0.2">
      <c r="A74" s="2">
        <v>41347</v>
      </c>
      <c r="B74">
        <v>67</v>
      </c>
      <c r="C74">
        <v>61.13</v>
      </c>
      <c r="D74">
        <v>61.38</v>
      </c>
      <c r="E74">
        <v>48.79</v>
      </c>
      <c r="F74">
        <f t="shared" si="5"/>
        <v>61.38</v>
      </c>
      <c r="G74" t="s">
        <v>90</v>
      </c>
      <c r="H74">
        <v>2013</v>
      </c>
      <c r="I74">
        <v>3</v>
      </c>
      <c r="J74">
        <v>14</v>
      </c>
      <c r="K74" t="s">
        <v>93</v>
      </c>
      <c r="L74">
        <f t="shared" si="6"/>
        <v>1</v>
      </c>
      <c r="M74">
        <f t="shared" si="7"/>
        <v>1</v>
      </c>
      <c r="N74">
        <f t="shared" si="8"/>
        <v>1</v>
      </c>
      <c r="O74">
        <f t="shared" si="9"/>
        <v>11</v>
      </c>
    </row>
    <row r="75" spans="1:25" hidden="1" x14ac:dyDescent="0.2">
      <c r="A75" s="2">
        <v>41348</v>
      </c>
      <c r="B75">
        <v>60</v>
      </c>
      <c r="C75">
        <v>59.6</v>
      </c>
      <c r="D75">
        <v>60.02</v>
      </c>
      <c r="E75">
        <v>49.65</v>
      </c>
      <c r="F75">
        <f t="shared" si="5"/>
        <v>60.02</v>
      </c>
      <c r="G75" t="s">
        <v>90</v>
      </c>
      <c r="H75">
        <v>2013</v>
      </c>
      <c r="I75">
        <v>3</v>
      </c>
      <c r="J75">
        <v>15</v>
      </c>
      <c r="K75" t="s">
        <v>94</v>
      </c>
      <c r="L75">
        <f t="shared" si="6"/>
        <v>1</v>
      </c>
      <c r="M75">
        <f t="shared" si="7"/>
        <v>1</v>
      </c>
      <c r="N75">
        <f t="shared" si="8"/>
        <v>1</v>
      </c>
      <c r="O75">
        <f t="shared" si="9"/>
        <v>11</v>
      </c>
    </row>
    <row r="76" spans="1:25" hidden="1" x14ac:dyDescent="0.2">
      <c r="A76" s="2">
        <v>41349</v>
      </c>
      <c r="B76">
        <v>49</v>
      </c>
      <c r="C76">
        <v>58.16</v>
      </c>
      <c r="D76">
        <v>58.47</v>
      </c>
      <c r="E76">
        <v>46.87</v>
      </c>
      <c r="F76">
        <f t="shared" si="5"/>
        <v>58.47</v>
      </c>
      <c r="G76" t="s">
        <v>90</v>
      </c>
      <c r="H76">
        <v>2013</v>
      </c>
      <c r="I76">
        <v>3</v>
      </c>
      <c r="J76">
        <v>16</v>
      </c>
      <c r="K76" t="s">
        <v>95</v>
      </c>
      <c r="L76">
        <f t="shared" si="6"/>
        <v>1</v>
      </c>
      <c r="M76">
        <f t="shared" si="7"/>
        <v>1</v>
      </c>
      <c r="N76">
        <f t="shared" si="8"/>
        <v>1</v>
      </c>
      <c r="O76">
        <f t="shared" si="9"/>
        <v>11</v>
      </c>
    </row>
    <row r="77" spans="1:25" hidden="1" x14ac:dyDescent="0.2">
      <c r="A77" s="2">
        <v>41350</v>
      </c>
      <c r="B77">
        <v>58</v>
      </c>
      <c r="C77">
        <v>61</v>
      </c>
      <c r="D77">
        <v>61.02</v>
      </c>
      <c r="E77">
        <v>37.799999999999997</v>
      </c>
      <c r="F77">
        <f t="shared" si="5"/>
        <v>61.02</v>
      </c>
      <c r="G77" t="s">
        <v>90</v>
      </c>
      <c r="H77">
        <v>2013</v>
      </c>
      <c r="I77">
        <v>3</v>
      </c>
      <c r="J77">
        <v>17</v>
      </c>
      <c r="K77" t="s">
        <v>96</v>
      </c>
      <c r="L77">
        <f t="shared" si="6"/>
        <v>1</v>
      </c>
      <c r="M77">
        <f t="shared" si="7"/>
        <v>1</v>
      </c>
      <c r="N77">
        <f t="shared" si="8"/>
        <v>1</v>
      </c>
      <c r="O77">
        <f t="shared" si="9"/>
        <v>11</v>
      </c>
    </row>
    <row r="78" spans="1:25" hidden="1" x14ac:dyDescent="0.2">
      <c r="A78" s="2">
        <v>41351</v>
      </c>
      <c r="B78">
        <v>151</v>
      </c>
      <c r="C78">
        <v>63.4</v>
      </c>
      <c r="D78">
        <v>63.71</v>
      </c>
      <c r="E78">
        <v>52.08</v>
      </c>
      <c r="F78">
        <f t="shared" si="5"/>
        <v>63.71</v>
      </c>
      <c r="G78" t="s">
        <v>90</v>
      </c>
      <c r="H78">
        <v>2013</v>
      </c>
      <c r="I78">
        <v>3</v>
      </c>
      <c r="J78">
        <v>18</v>
      </c>
      <c r="K78" t="s">
        <v>97</v>
      </c>
      <c r="L78">
        <f t="shared" si="6"/>
        <v>1</v>
      </c>
      <c r="M78">
        <f t="shared" si="7"/>
        <v>1</v>
      </c>
      <c r="N78">
        <f t="shared" si="8"/>
        <v>1</v>
      </c>
      <c r="O78">
        <f t="shared" si="9"/>
        <v>12</v>
      </c>
    </row>
    <row r="79" spans="1:25" hidden="1" x14ac:dyDescent="0.2">
      <c r="A79" s="2">
        <v>41352</v>
      </c>
      <c r="B79">
        <v>56</v>
      </c>
      <c r="C79">
        <v>59.51</v>
      </c>
      <c r="D79">
        <v>60.03</v>
      </c>
      <c r="E79">
        <v>50.58</v>
      </c>
      <c r="F79">
        <f t="shared" si="5"/>
        <v>60.03</v>
      </c>
      <c r="G79" t="s">
        <v>98</v>
      </c>
      <c r="H79">
        <v>2013</v>
      </c>
      <c r="I79">
        <v>3</v>
      </c>
      <c r="J79">
        <v>19</v>
      </c>
      <c r="K79" t="s">
        <v>99</v>
      </c>
      <c r="L79">
        <f t="shared" si="6"/>
        <v>1</v>
      </c>
      <c r="M79">
        <f t="shared" si="7"/>
        <v>1</v>
      </c>
      <c r="N79">
        <f t="shared" si="8"/>
        <v>1</v>
      </c>
      <c r="O79">
        <f t="shared" si="9"/>
        <v>12</v>
      </c>
    </row>
    <row r="80" spans="1:25" hidden="1" x14ac:dyDescent="0.2">
      <c r="A80" s="2">
        <v>41353</v>
      </c>
      <c r="B80">
        <v>57</v>
      </c>
      <c r="C80">
        <v>60.26</v>
      </c>
      <c r="D80">
        <v>60.64</v>
      </c>
      <c r="E80">
        <v>49.79</v>
      </c>
      <c r="F80">
        <f t="shared" si="5"/>
        <v>60.64</v>
      </c>
      <c r="G80" t="s">
        <v>98</v>
      </c>
      <c r="H80">
        <v>2013</v>
      </c>
      <c r="I80">
        <v>3</v>
      </c>
      <c r="J80">
        <v>20</v>
      </c>
      <c r="K80" t="s">
        <v>100</v>
      </c>
      <c r="L80">
        <f t="shared" si="6"/>
        <v>1</v>
      </c>
      <c r="M80">
        <f t="shared" si="7"/>
        <v>1</v>
      </c>
      <c r="N80">
        <f t="shared" si="8"/>
        <v>1</v>
      </c>
      <c r="O80">
        <f t="shared" si="9"/>
        <v>12</v>
      </c>
    </row>
    <row r="81" spans="1:15" hidden="1" x14ac:dyDescent="0.2">
      <c r="A81" s="2">
        <v>41354</v>
      </c>
      <c r="B81">
        <v>55</v>
      </c>
      <c r="C81">
        <v>58.77</v>
      </c>
      <c r="D81">
        <v>60.37</v>
      </c>
      <c r="E81">
        <v>55.24</v>
      </c>
      <c r="F81">
        <f t="shared" si="5"/>
        <v>60.37</v>
      </c>
      <c r="G81" t="s">
        <v>98</v>
      </c>
      <c r="H81">
        <v>2013</v>
      </c>
      <c r="I81">
        <v>3</v>
      </c>
      <c r="J81">
        <v>21</v>
      </c>
      <c r="K81" t="s">
        <v>101</v>
      </c>
      <c r="L81">
        <f t="shared" si="6"/>
        <v>1</v>
      </c>
      <c r="M81">
        <f t="shared" si="7"/>
        <v>1</v>
      </c>
      <c r="N81">
        <f t="shared" si="8"/>
        <v>1</v>
      </c>
      <c r="O81">
        <f t="shared" si="9"/>
        <v>12</v>
      </c>
    </row>
    <row r="82" spans="1:15" hidden="1" x14ac:dyDescent="0.2">
      <c r="A82" s="2">
        <v>41355</v>
      </c>
      <c r="B82">
        <v>49</v>
      </c>
      <c r="C82">
        <v>60.16</v>
      </c>
      <c r="D82">
        <v>60.26</v>
      </c>
      <c r="E82">
        <v>43.76</v>
      </c>
      <c r="F82">
        <f t="shared" si="5"/>
        <v>60.26</v>
      </c>
      <c r="G82" t="s">
        <v>98</v>
      </c>
      <c r="H82">
        <v>2013</v>
      </c>
      <c r="I82">
        <v>3</v>
      </c>
      <c r="J82">
        <v>22</v>
      </c>
      <c r="K82" t="s">
        <v>102</v>
      </c>
      <c r="L82">
        <f t="shared" si="6"/>
        <v>1</v>
      </c>
      <c r="M82">
        <f t="shared" si="7"/>
        <v>1</v>
      </c>
      <c r="N82">
        <f t="shared" si="8"/>
        <v>1</v>
      </c>
      <c r="O82">
        <f t="shared" si="9"/>
        <v>12</v>
      </c>
    </row>
    <row r="83" spans="1:15" hidden="1" x14ac:dyDescent="0.2">
      <c r="A83" s="2">
        <v>41356</v>
      </c>
      <c r="B83">
        <v>38</v>
      </c>
      <c r="C83">
        <v>59.16</v>
      </c>
      <c r="D83">
        <v>59.35</v>
      </c>
      <c r="E83">
        <v>45.64</v>
      </c>
      <c r="F83">
        <f t="shared" si="5"/>
        <v>59.35</v>
      </c>
      <c r="G83" t="s">
        <v>98</v>
      </c>
      <c r="H83">
        <v>2013</v>
      </c>
      <c r="I83">
        <v>3</v>
      </c>
      <c r="J83">
        <v>23</v>
      </c>
      <c r="K83" t="s">
        <v>103</v>
      </c>
      <c r="L83">
        <f t="shared" si="6"/>
        <v>1</v>
      </c>
      <c r="M83">
        <f t="shared" si="7"/>
        <v>1</v>
      </c>
      <c r="N83">
        <f t="shared" si="8"/>
        <v>1</v>
      </c>
      <c r="O83">
        <f t="shared" si="9"/>
        <v>12</v>
      </c>
    </row>
    <row r="84" spans="1:15" hidden="1" x14ac:dyDescent="0.2">
      <c r="A84" s="2">
        <v>41357</v>
      </c>
      <c r="B84">
        <v>49</v>
      </c>
      <c r="C84">
        <v>59</v>
      </c>
      <c r="D84">
        <v>59.24</v>
      </c>
      <c r="E84">
        <v>46.64</v>
      </c>
      <c r="F84">
        <f t="shared" si="5"/>
        <v>59.24</v>
      </c>
      <c r="G84" t="s">
        <v>98</v>
      </c>
      <c r="H84">
        <v>2013</v>
      </c>
      <c r="I84">
        <v>3</v>
      </c>
      <c r="J84">
        <v>24</v>
      </c>
      <c r="K84" t="s">
        <v>104</v>
      </c>
      <c r="L84">
        <f t="shared" si="6"/>
        <v>1</v>
      </c>
      <c r="M84">
        <f t="shared" si="7"/>
        <v>1</v>
      </c>
      <c r="N84">
        <f t="shared" si="8"/>
        <v>1</v>
      </c>
      <c r="O84">
        <f t="shared" si="9"/>
        <v>12</v>
      </c>
    </row>
    <row r="85" spans="1:15" hidden="1" x14ac:dyDescent="0.2">
      <c r="A85" s="2">
        <v>41358</v>
      </c>
      <c r="B85">
        <v>46</v>
      </c>
      <c r="C85">
        <v>59.53</v>
      </c>
      <c r="D85">
        <v>60.11</v>
      </c>
      <c r="E85">
        <v>51.07</v>
      </c>
      <c r="F85">
        <f t="shared" si="5"/>
        <v>60.11</v>
      </c>
      <c r="G85" t="s">
        <v>98</v>
      </c>
      <c r="H85">
        <v>2013</v>
      </c>
      <c r="I85">
        <v>3</v>
      </c>
      <c r="J85">
        <v>25</v>
      </c>
      <c r="K85" t="s">
        <v>105</v>
      </c>
      <c r="L85">
        <f t="shared" si="6"/>
        <v>1</v>
      </c>
      <c r="M85">
        <f t="shared" si="7"/>
        <v>1</v>
      </c>
      <c r="N85">
        <f t="shared" si="8"/>
        <v>1</v>
      </c>
      <c r="O85">
        <f t="shared" si="9"/>
        <v>13</v>
      </c>
    </row>
    <row r="86" spans="1:15" hidden="1" x14ac:dyDescent="0.2">
      <c r="A86" s="2">
        <v>41359</v>
      </c>
      <c r="B86">
        <v>46</v>
      </c>
      <c r="C86">
        <v>60.15</v>
      </c>
      <c r="D86">
        <v>60.32</v>
      </c>
      <c r="E86">
        <v>46.25</v>
      </c>
      <c r="F86">
        <f t="shared" si="5"/>
        <v>60.32</v>
      </c>
      <c r="G86" t="s">
        <v>106</v>
      </c>
      <c r="H86">
        <v>2013</v>
      </c>
      <c r="I86">
        <v>3</v>
      </c>
      <c r="J86">
        <v>26</v>
      </c>
      <c r="K86" t="s">
        <v>107</v>
      </c>
      <c r="L86">
        <f t="shared" si="6"/>
        <v>1</v>
      </c>
      <c r="M86">
        <f t="shared" si="7"/>
        <v>1</v>
      </c>
      <c r="N86">
        <f t="shared" si="8"/>
        <v>1</v>
      </c>
      <c r="O86">
        <f t="shared" si="9"/>
        <v>13</v>
      </c>
    </row>
    <row r="87" spans="1:15" hidden="1" x14ac:dyDescent="0.2">
      <c r="A87" s="2">
        <v>41360</v>
      </c>
      <c r="B87">
        <v>54</v>
      </c>
      <c r="C87">
        <v>61.1</v>
      </c>
      <c r="D87">
        <v>61.33</v>
      </c>
      <c r="E87">
        <v>48.32</v>
      </c>
      <c r="F87">
        <f t="shared" si="5"/>
        <v>61.33</v>
      </c>
      <c r="G87" t="s">
        <v>106</v>
      </c>
      <c r="H87">
        <v>2013</v>
      </c>
      <c r="I87">
        <v>3</v>
      </c>
      <c r="J87">
        <v>27</v>
      </c>
      <c r="K87" t="s">
        <v>108</v>
      </c>
      <c r="L87">
        <f t="shared" si="6"/>
        <v>1</v>
      </c>
      <c r="M87">
        <f t="shared" si="7"/>
        <v>1</v>
      </c>
      <c r="N87">
        <f t="shared" si="8"/>
        <v>1</v>
      </c>
      <c r="O87">
        <f t="shared" si="9"/>
        <v>13</v>
      </c>
    </row>
    <row r="88" spans="1:15" hidden="1" x14ac:dyDescent="0.2">
      <c r="A88" s="2">
        <v>41361</v>
      </c>
      <c r="B88">
        <v>62</v>
      </c>
      <c r="C88">
        <v>61.74</v>
      </c>
      <c r="D88">
        <v>61.83</v>
      </c>
      <c r="E88">
        <v>44.94</v>
      </c>
      <c r="F88">
        <f t="shared" si="5"/>
        <v>61.83</v>
      </c>
      <c r="G88" t="s">
        <v>106</v>
      </c>
      <c r="H88">
        <v>2013</v>
      </c>
      <c r="I88">
        <v>3</v>
      </c>
      <c r="J88">
        <v>28</v>
      </c>
      <c r="K88" t="s">
        <v>109</v>
      </c>
      <c r="L88">
        <f t="shared" si="6"/>
        <v>1</v>
      </c>
      <c r="M88">
        <f t="shared" si="7"/>
        <v>1</v>
      </c>
      <c r="N88">
        <f t="shared" si="8"/>
        <v>1</v>
      </c>
      <c r="O88">
        <f t="shared" si="9"/>
        <v>13</v>
      </c>
    </row>
    <row r="89" spans="1:15" hidden="1" x14ac:dyDescent="0.2">
      <c r="A89" s="2">
        <v>41362</v>
      </c>
      <c r="B89">
        <v>23</v>
      </c>
      <c r="C89">
        <v>60.1</v>
      </c>
      <c r="D89">
        <v>61.84</v>
      </c>
      <c r="E89">
        <v>57.03</v>
      </c>
      <c r="F89">
        <f t="shared" si="5"/>
        <v>61.84</v>
      </c>
      <c r="G89" t="s">
        <v>106</v>
      </c>
      <c r="H89">
        <v>2013</v>
      </c>
      <c r="I89">
        <v>3</v>
      </c>
      <c r="J89">
        <v>29</v>
      </c>
      <c r="K89" t="s">
        <v>110</v>
      </c>
      <c r="L89">
        <f t="shared" si="6"/>
        <v>1</v>
      </c>
      <c r="M89">
        <f t="shared" si="7"/>
        <v>1</v>
      </c>
      <c r="N89">
        <f t="shared" si="8"/>
        <v>1</v>
      </c>
      <c r="O89">
        <f t="shared" si="9"/>
        <v>13</v>
      </c>
    </row>
    <row r="90" spans="1:15" hidden="1" x14ac:dyDescent="0.2">
      <c r="A90" s="2">
        <v>41363</v>
      </c>
      <c r="B90">
        <v>36</v>
      </c>
      <c r="C90">
        <v>58.25</v>
      </c>
      <c r="D90">
        <v>59.61</v>
      </c>
      <c r="E90">
        <v>53.9</v>
      </c>
      <c r="F90">
        <f t="shared" si="5"/>
        <v>59.61</v>
      </c>
      <c r="G90" t="s">
        <v>106</v>
      </c>
      <c r="H90">
        <v>2013</v>
      </c>
      <c r="I90">
        <v>3</v>
      </c>
      <c r="J90">
        <v>30</v>
      </c>
      <c r="K90" t="s">
        <v>111</v>
      </c>
      <c r="L90">
        <f t="shared" si="6"/>
        <v>1</v>
      </c>
      <c r="M90">
        <f t="shared" si="7"/>
        <v>1</v>
      </c>
      <c r="N90">
        <f t="shared" si="8"/>
        <v>1</v>
      </c>
      <c r="O90">
        <f t="shared" si="9"/>
        <v>13</v>
      </c>
    </row>
    <row r="91" spans="1:15" hidden="1" x14ac:dyDescent="0.2">
      <c r="A91" s="2">
        <v>41364</v>
      </c>
      <c r="B91">
        <v>46</v>
      </c>
      <c r="C91">
        <v>62.05</v>
      </c>
      <c r="D91">
        <v>62.13</v>
      </c>
      <c r="E91">
        <v>44.47</v>
      </c>
      <c r="F91">
        <f t="shared" si="5"/>
        <v>62.13</v>
      </c>
      <c r="G91" t="s">
        <v>106</v>
      </c>
      <c r="H91">
        <v>2013</v>
      </c>
      <c r="I91">
        <v>3</v>
      </c>
      <c r="J91">
        <v>31</v>
      </c>
      <c r="K91" t="s">
        <v>112</v>
      </c>
      <c r="L91">
        <f t="shared" si="6"/>
        <v>1</v>
      </c>
      <c r="M91">
        <f t="shared" si="7"/>
        <v>1</v>
      </c>
      <c r="N91">
        <f t="shared" si="8"/>
        <v>1</v>
      </c>
      <c r="O91">
        <f t="shared" si="9"/>
        <v>13</v>
      </c>
    </row>
    <row r="92" spans="1:15" hidden="1" x14ac:dyDescent="0.2">
      <c r="A92" s="2">
        <v>41365</v>
      </c>
      <c r="B92">
        <v>60</v>
      </c>
      <c r="C92">
        <v>61.19</v>
      </c>
      <c r="D92">
        <v>61.23</v>
      </c>
      <c r="E92">
        <v>40.03</v>
      </c>
      <c r="F92">
        <f t="shared" si="5"/>
        <v>61.23</v>
      </c>
      <c r="G92" t="s">
        <v>106</v>
      </c>
      <c r="H92">
        <v>2013</v>
      </c>
      <c r="I92">
        <v>4</v>
      </c>
      <c r="J92">
        <v>1</v>
      </c>
      <c r="K92" t="s">
        <v>113</v>
      </c>
      <c r="L92">
        <f t="shared" si="6"/>
        <v>1</v>
      </c>
      <c r="M92">
        <f t="shared" si="7"/>
        <v>1</v>
      </c>
      <c r="N92">
        <f t="shared" si="8"/>
        <v>1</v>
      </c>
      <c r="O92">
        <f t="shared" si="9"/>
        <v>14</v>
      </c>
    </row>
    <row r="93" spans="1:15" hidden="1" x14ac:dyDescent="0.2">
      <c r="A93" s="2">
        <v>41366</v>
      </c>
      <c r="B93">
        <v>61</v>
      </c>
      <c r="C93">
        <v>61.14</v>
      </c>
      <c r="D93">
        <v>61.33</v>
      </c>
      <c r="E93">
        <v>47.48</v>
      </c>
      <c r="F93">
        <f t="shared" si="5"/>
        <v>61.33</v>
      </c>
      <c r="G93" t="s">
        <v>114</v>
      </c>
      <c r="H93">
        <v>2013</v>
      </c>
      <c r="I93">
        <v>4</v>
      </c>
      <c r="J93">
        <v>2</v>
      </c>
      <c r="K93" t="s">
        <v>115</v>
      </c>
      <c r="L93">
        <f t="shared" si="6"/>
        <v>1</v>
      </c>
      <c r="M93">
        <f t="shared" si="7"/>
        <v>1</v>
      </c>
      <c r="N93">
        <f t="shared" si="8"/>
        <v>1</v>
      </c>
      <c r="O93">
        <f t="shared" si="9"/>
        <v>14</v>
      </c>
    </row>
    <row r="94" spans="1:15" hidden="1" x14ac:dyDescent="0.2">
      <c r="A94" s="2">
        <v>41367</v>
      </c>
      <c r="B94">
        <v>68</v>
      </c>
      <c r="C94">
        <v>61.26</v>
      </c>
      <c r="D94">
        <v>61.41</v>
      </c>
      <c r="E94">
        <v>46.79</v>
      </c>
      <c r="F94">
        <f t="shared" si="5"/>
        <v>61.41</v>
      </c>
      <c r="G94" t="s">
        <v>114</v>
      </c>
      <c r="H94">
        <v>2013</v>
      </c>
      <c r="I94">
        <v>4</v>
      </c>
      <c r="J94">
        <v>3</v>
      </c>
      <c r="K94" t="s">
        <v>116</v>
      </c>
      <c r="L94">
        <f t="shared" si="6"/>
        <v>1</v>
      </c>
      <c r="M94">
        <f t="shared" si="7"/>
        <v>1</v>
      </c>
      <c r="N94">
        <f t="shared" si="8"/>
        <v>1</v>
      </c>
      <c r="O94">
        <f t="shared" si="9"/>
        <v>14</v>
      </c>
    </row>
    <row r="95" spans="1:15" hidden="1" x14ac:dyDescent="0.2">
      <c r="A95" s="2">
        <v>41368</v>
      </c>
      <c r="B95">
        <v>73</v>
      </c>
      <c r="C95">
        <v>61.31</v>
      </c>
      <c r="D95">
        <v>61.45</v>
      </c>
      <c r="E95">
        <v>46.51</v>
      </c>
      <c r="F95">
        <f t="shared" si="5"/>
        <v>61.45</v>
      </c>
      <c r="G95" t="s">
        <v>114</v>
      </c>
      <c r="H95">
        <v>2013</v>
      </c>
      <c r="I95">
        <v>4</v>
      </c>
      <c r="J95">
        <v>4</v>
      </c>
      <c r="K95" t="s">
        <v>117</v>
      </c>
      <c r="L95">
        <f t="shared" si="6"/>
        <v>1</v>
      </c>
      <c r="M95">
        <f t="shared" si="7"/>
        <v>1</v>
      </c>
      <c r="N95">
        <f t="shared" si="8"/>
        <v>1</v>
      </c>
      <c r="O95">
        <f t="shared" si="9"/>
        <v>14</v>
      </c>
    </row>
    <row r="96" spans="1:15" hidden="1" x14ac:dyDescent="0.2">
      <c r="A96" s="2">
        <v>41369</v>
      </c>
      <c r="B96">
        <v>39</v>
      </c>
      <c r="C96">
        <v>58.43</v>
      </c>
      <c r="D96">
        <v>62.61</v>
      </c>
      <c r="E96">
        <v>60.51</v>
      </c>
      <c r="F96">
        <f t="shared" si="5"/>
        <v>62.61</v>
      </c>
      <c r="G96" t="s">
        <v>114</v>
      </c>
      <c r="H96">
        <v>2013</v>
      </c>
      <c r="I96">
        <v>4</v>
      </c>
      <c r="J96">
        <v>5</v>
      </c>
      <c r="K96" t="s">
        <v>118</v>
      </c>
      <c r="L96">
        <f t="shared" si="6"/>
        <v>1</v>
      </c>
      <c r="M96">
        <f t="shared" si="7"/>
        <v>0</v>
      </c>
      <c r="N96">
        <f t="shared" si="8"/>
        <v>1</v>
      </c>
      <c r="O96">
        <f t="shared" si="9"/>
        <v>14</v>
      </c>
    </row>
    <row r="97" spans="1:15" hidden="1" x14ac:dyDescent="0.2">
      <c r="A97" s="2">
        <v>41370</v>
      </c>
      <c r="B97">
        <v>61</v>
      </c>
      <c r="C97">
        <v>61.56</v>
      </c>
      <c r="D97">
        <v>61.81</v>
      </c>
      <c r="E97">
        <v>49.34</v>
      </c>
      <c r="F97">
        <f t="shared" si="5"/>
        <v>61.81</v>
      </c>
      <c r="G97" t="s">
        <v>114</v>
      </c>
      <c r="H97">
        <v>2013</v>
      </c>
      <c r="I97">
        <v>4</v>
      </c>
      <c r="J97">
        <v>6</v>
      </c>
      <c r="K97" t="s">
        <v>119</v>
      </c>
      <c r="L97">
        <f t="shared" si="6"/>
        <v>1</v>
      </c>
      <c r="M97">
        <f t="shared" si="7"/>
        <v>1</v>
      </c>
      <c r="N97">
        <f t="shared" si="8"/>
        <v>1</v>
      </c>
      <c r="O97">
        <f t="shared" si="9"/>
        <v>14</v>
      </c>
    </row>
    <row r="98" spans="1:15" hidden="1" x14ac:dyDescent="0.2">
      <c r="A98" s="2">
        <v>41371</v>
      </c>
      <c r="B98">
        <v>54</v>
      </c>
      <c r="C98">
        <v>61.74</v>
      </c>
      <c r="D98">
        <v>61.74</v>
      </c>
      <c r="E98">
        <v>33.54</v>
      </c>
      <c r="F98">
        <f t="shared" si="5"/>
        <v>61.74</v>
      </c>
      <c r="G98" t="s">
        <v>114</v>
      </c>
      <c r="H98">
        <v>2013</v>
      </c>
      <c r="I98">
        <v>4</v>
      </c>
      <c r="J98">
        <v>7</v>
      </c>
      <c r="K98" t="s">
        <v>120</v>
      </c>
      <c r="L98">
        <f t="shared" si="6"/>
        <v>0</v>
      </c>
      <c r="M98">
        <f t="shared" si="7"/>
        <v>1</v>
      </c>
      <c r="N98">
        <f t="shared" si="8"/>
        <v>1</v>
      </c>
      <c r="O98">
        <f t="shared" si="9"/>
        <v>14</v>
      </c>
    </row>
    <row r="99" spans="1:15" hidden="1" x14ac:dyDescent="0.2">
      <c r="A99" s="2">
        <v>41372</v>
      </c>
      <c r="B99">
        <v>64</v>
      </c>
      <c r="C99">
        <v>60.38</v>
      </c>
      <c r="D99">
        <v>60.63</v>
      </c>
      <c r="E99">
        <v>48.08</v>
      </c>
      <c r="F99">
        <f t="shared" si="5"/>
        <v>60.63</v>
      </c>
      <c r="G99" t="s">
        <v>114</v>
      </c>
      <c r="H99">
        <v>2013</v>
      </c>
      <c r="I99">
        <v>4</v>
      </c>
      <c r="J99">
        <v>8</v>
      </c>
      <c r="K99" t="s">
        <v>121</v>
      </c>
      <c r="L99">
        <f t="shared" si="6"/>
        <v>1</v>
      </c>
      <c r="M99">
        <f t="shared" si="7"/>
        <v>1</v>
      </c>
      <c r="N99">
        <f t="shared" si="8"/>
        <v>1</v>
      </c>
      <c r="O99">
        <f t="shared" si="9"/>
        <v>15</v>
      </c>
    </row>
    <row r="100" spans="1:15" hidden="1" x14ac:dyDescent="0.2">
      <c r="A100" s="2">
        <v>41373</v>
      </c>
      <c r="F100">
        <f t="shared" si="5"/>
        <v>0</v>
      </c>
      <c r="G100" t="s">
        <v>122</v>
      </c>
      <c r="H100">
        <v>2013</v>
      </c>
      <c r="I100">
        <v>4</v>
      </c>
      <c r="J100">
        <v>9</v>
      </c>
      <c r="K100" t="s">
        <v>123</v>
      </c>
      <c r="L100" t="str">
        <f t="shared" si="6"/>
        <v>Null</v>
      </c>
      <c r="M100" t="str">
        <f t="shared" si="7"/>
        <v>Null</v>
      </c>
      <c r="N100">
        <f t="shared" si="8"/>
        <v>1</v>
      </c>
      <c r="O100">
        <f t="shared" si="9"/>
        <v>15</v>
      </c>
    </row>
    <row r="101" spans="1:15" hidden="1" x14ac:dyDescent="0.2">
      <c r="A101" s="2">
        <v>41374</v>
      </c>
      <c r="B101">
        <v>64</v>
      </c>
      <c r="C101">
        <v>60.69</v>
      </c>
      <c r="D101">
        <v>60.96</v>
      </c>
      <c r="E101">
        <v>48.8</v>
      </c>
      <c r="F101">
        <f t="shared" si="5"/>
        <v>60.96</v>
      </c>
      <c r="G101" t="s">
        <v>122</v>
      </c>
      <c r="H101">
        <v>2013</v>
      </c>
      <c r="I101">
        <v>4</v>
      </c>
      <c r="J101">
        <v>10</v>
      </c>
      <c r="K101" t="s">
        <v>124</v>
      </c>
      <c r="L101">
        <f t="shared" si="6"/>
        <v>1</v>
      </c>
      <c r="M101">
        <f t="shared" si="7"/>
        <v>1</v>
      </c>
      <c r="N101">
        <f t="shared" si="8"/>
        <v>1</v>
      </c>
      <c r="O101">
        <f t="shared" si="9"/>
        <v>15</v>
      </c>
    </row>
    <row r="102" spans="1:15" hidden="1" x14ac:dyDescent="0.2">
      <c r="A102" s="2">
        <v>41375</v>
      </c>
      <c r="B102">
        <v>68</v>
      </c>
      <c r="C102">
        <v>61.16</v>
      </c>
      <c r="D102">
        <v>61.36</v>
      </c>
      <c r="E102">
        <v>47.76</v>
      </c>
      <c r="F102">
        <f t="shared" si="5"/>
        <v>61.36</v>
      </c>
      <c r="G102" t="s">
        <v>122</v>
      </c>
      <c r="H102">
        <v>2013</v>
      </c>
      <c r="I102">
        <v>4</v>
      </c>
      <c r="J102">
        <v>11</v>
      </c>
      <c r="K102" t="s">
        <v>125</v>
      </c>
      <c r="L102">
        <f t="shared" si="6"/>
        <v>1</v>
      </c>
      <c r="M102">
        <f t="shared" si="7"/>
        <v>1</v>
      </c>
      <c r="N102">
        <f t="shared" si="8"/>
        <v>1</v>
      </c>
      <c r="O102">
        <f t="shared" si="9"/>
        <v>15</v>
      </c>
    </row>
    <row r="103" spans="1:15" hidden="1" x14ac:dyDescent="0.2">
      <c r="A103" s="2">
        <v>41376</v>
      </c>
      <c r="B103">
        <v>79</v>
      </c>
      <c r="C103">
        <v>61.38</v>
      </c>
      <c r="D103">
        <v>61.89</v>
      </c>
      <c r="E103">
        <v>52.31</v>
      </c>
      <c r="F103">
        <f t="shared" si="5"/>
        <v>61.89</v>
      </c>
      <c r="G103" t="s">
        <v>122</v>
      </c>
      <c r="H103">
        <v>2013</v>
      </c>
      <c r="I103">
        <v>4</v>
      </c>
      <c r="J103">
        <v>12</v>
      </c>
      <c r="K103" t="s">
        <v>126</v>
      </c>
      <c r="L103">
        <f t="shared" si="6"/>
        <v>1</v>
      </c>
      <c r="M103">
        <f t="shared" si="7"/>
        <v>1</v>
      </c>
      <c r="N103">
        <f t="shared" si="8"/>
        <v>1</v>
      </c>
      <c r="O103">
        <f t="shared" si="9"/>
        <v>15</v>
      </c>
    </row>
    <row r="104" spans="1:15" hidden="1" x14ac:dyDescent="0.2">
      <c r="A104" s="2">
        <v>41377</v>
      </c>
      <c r="B104">
        <v>47</v>
      </c>
      <c r="C104">
        <v>61.51</v>
      </c>
      <c r="D104">
        <v>61.62</v>
      </c>
      <c r="E104">
        <v>45.31</v>
      </c>
      <c r="F104">
        <f t="shared" si="5"/>
        <v>61.62</v>
      </c>
      <c r="G104" t="s">
        <v>122</v>
      </c>
      <c r="H104">
        <v>2013</v>
      </c>
      <c r="I104">
        <v>4</v>
      </c>
      <c r="J104">
        <v>13</v>
      </c>
      <c r="K104" t="s">
        <v>127</v>
      </c>
      <c r="L104">
        <f t="shared" si="6"/>
        <v>1</v>
      </c>
      <c r="M104">
        <f t="shared" si="7"/>
        <v>1</v>
      </c>
      <c r="N104">
        <f t="shared" si="8"/>
        <v>1</v>
      </c>
      <c r="O104">
        <f t="shared" si="9"/>
        <v>15</v>
      </c>
    </row>
    <row r="105" spans="1:15" hidden="1" x14ac:dyDescent="0.2">
      <c r="A105" s="2">
        <v>41378</v>
      </c>
      <c r="B105">
        <v>69</v>
      </c>
      <c r="C105">
        <v>62.09</v>
      </c>
      <c r="D105">
        <v>62.22</v>
      </c>
      <c r="E105">
        <v>46.83</v>
      </c>
      <c r="F105">
        <f t="shared" si="5"/>
        <v>62.22</v>
      </c>
      <c r="G105" t="s">
        <v>122</v>
      </c>
      <c r="H105">
        <v>2013</v>
      </c>
      <c r="I105">
        <v>4</v>
      </c>
      <c r="J105">
        <v>14</v>
      </c>
      <c r="K105" t="s">
        <v>128</v>
      </c>
      <c r="L105">
        <f t="shared" si="6"/>
        <v>1</v>
      </c>
      <c r="M105">
        <f t="shared" si="7"/>
        <v>1</v>
      </c>
      <c r="N105">
        <f t="shared" si="8"/>
        <v>1</v>
      </c>
      <c r="O105">
        <f t="shared" si="9"/>
        <v>15</v>
      </c>
    </row>
    <row r="106" spans="1:15" hidden="1" x14ac:dyDescent="0.2">
      <c r="A106" s="2">
        <v>41379</v>
      </c>
      <c r="B106">
        <v>65</v>
      </c>
      <c r="C106">
        <v>59.13</v>
      </c>
      <c r="D106">
        <v>59.28</v>
      </c>
      <c r="E106">
        <v>44.47</v>
      </c>
      <c r="F106">
        <f t="shared" si="5"/>
        <v>59.28</v>
      </c>
      <c r="G106" t="s">
        <v>122</v>
      </c>
      <c r="H106">
        <v>2013</v>
      </c>
      <c r="I106">
        <v>4</v>
      </c>
      <c r="J106">
        <v>15</v>
      </c>
      <c r="K106" t="s">
        <v>129</v>
      </c>
      <c r="L106">
        <f t="shared" si="6"/>
        <v>1</v>
      </c>
      <c r="M106">
        <f t="shared" si="7"/>
        <v>1</v>
      </c>
      <c r="N106">
        <f t="shared" si="8"/>
        <v>1</v>
      </c>
      <c r="O106">
        <f t="shared" si="9"/>
        <v>16</v>
      </c>
    </row>
    <row r="107" spans="1:15" hidden="1" x14ac:dyDescent="0.2">
      <c r="A107" s="2">
        <v>41380</v>
      </c>
      <c r="B107">
        <v>67</v>
      </c>
      <c r="C107">
        <v>60.33</v>
      </c>
      <c r="D107">
        <v>60.45</v>
      </c>
      <c r="E107">
        <v>44.67</v>
      </c>
      <c r="F107">
        <f t="shared" si="5"/>
        <v>60.45</v>
      </c>
      <c r="G107" t="s">
        <v>130</v>
      </c>
      <c r="H107">
        <v>2013</v>
      </c>
      <c r="I107">
        <v>4</v>
      </c>
      <c r="J107">
        <v>16</v>
      </c>
      <c r="K107" t="s">
        <v>131</v>
      </c>
      <c r="L107">
        <f t="shared" si="6"/>
        <v>1</v>
      </c>
      <c r="M107">
        <f t="shared" si="7"/>
        <v>1</v>
      </c>
      <c r="N107">
        <f t="shared" si="8"/>
        <v>1</v>
      </c>
      <c r="O107">
        <f t="shared" si="9"/>
        <v>16</v>
      </c>
    </row>
    <row r="108" spans="1:15" hidden="1" x14ac:dyDescent="0.2">
      <c r="A108" s="2">
        <v>41381</v>
      </c>
      <c r="B108">
        <v>61</v>
      </c>
      <c r="C108">
        <v>59.07</v>
      </c>
      <c r="D108">
        <v>59.33</v>
      </c>
      <c r="E108">
        <v>46.99</v>
      </c>
      <c r="F108">
        <f t="shared" si="5"/>
        <v>59.33</v>
      </c>
      <c r="G108" t="s">
        <v>130</v>
      </c>
      <c r="H108">
        <v>2013</v>
      </c>
      <c r="I108">
        <v>4</v>
      </c>
      <c r="J108">
        <v>17</v>
      </c>
      <c r="K108" t="s">
        <v>132</v>
      </c>
      <c r="L108">
        <f t="shared" si="6"/>
        <v>1</v>
      </c>
      <c r="M108">
        <f t="shared" si="7"/>
        <v>1</v>
      </c>
      <c r="N108">
        <f t="shared" si="8"/>
        <v>1</v>
      </c>
      <c r="O108">
        <f t="shared" si="9"/>
        <v>16</v>
      </c>
    </row>
    <row r="109" spans="1:15" hidden="1" x14ac:dyDescent="0.2">
      <c r="A109" s="2">
        <v>41382</v>
      </c>
      <c r="B109">
        <v>67</v>
      </c>
      <c r="C109">
        <v>60.64</v>
      </c>
      <c r="D109">
        <v>60.68</v>
      </c>
      <c r="E109">
        <v>40.46</v>
      </c>
      <c r="F109">
        <f t="shared" si="5"/>
        <v>60.68</v>
      </c>
      <c r="G109" t="s">
        <v>130</v>
      </c>
      <c r="H109">
        <v>2013</v>
      </c>
      <c r="I109">
        <v>4</v>
      </c>
      <c r="J109">
        <v>18</v>
      </c>
      <c r="K109" t="s">
        <v>133</v>
      </c>
      <c r="L109">
        <f t="shared" si="6"/>
        <v>1</v>
      </c>
      <c r="M109">
        <f t="shared" si="7"/>
        <v>1</v>
      </c>
      <c r="N109">
        <f t="shared" si="8"/>
        <v>1</v>
      </c>
      <c r="O109">
        <f t="shared" si="9"/>
        <v>16</v>
      </c>
    </row>
    <row r="110" spans="1:15" hidden="1" x14ac:dyDescent="0.2">
      <c r="A110" s="2">
        <v>41383</v>
      </c>
      <c r="B110">
        <v>74</v>
      </c>
      <c r="C110">
        <v>60.5</v>
      </c>
      <c r="D110">
        <v>60.79</v>
      </c>
      <c r="E110">
        <v>48.81</v>
      </c>
      <c r="F110">
        <f t="shared" si="5"/>
        <v>60.79</v>
      </c>
      <c r="G110" t="s">
        <v>130</v>
      </c>
      <c r="H110">
        <v>2013</v>
      </c>
      <c r="I110">
        <v>4</v>
      </c>
      <c r="J110">
        <v>19</v>
      </c>
      <c r="K110" t="s">
        <v>134</v>
      </c>
      <c r="L110">
        <f t="shared" si="6"/>
        <v>1</v>
      </c>
      <c r="M110">
        <f t="shared" si="7"/>
        <v>1</v>
      </c>
      <c r="N110">
        <f t="shared" si="8"/>
        <v>1</v>
      </c>
      <c r="O110">
        <f t="shared" si="9"/>
        <v>16</v>
      </c>
    </row>
    <row r="111" spans="1:15" hidden="1" x14ac:dyDescent="0.2">
      <c r="A111" s="2">
        <v>41384</v>
      </c>
      <c r="B111">
        <v>56</v>
      </c>
      <c r="C111">
        <v>60.19</v>
      </c>
      <c r="D111">
        <v>60.54</v>
      </c>
      <c r="E111">
        <v>49.46</v>
      </c>
      <c r="F111">
        <f t="shared" si="5"/>
        <v>60.54</v>
      </c>
      <c r="G111" t="s">
        <v>130</v>
      </c>
      <c r="H111">
        <v>2013</v>
      </c>
      <c r="I111">
        <v>4</v>
      </c>
      <c r="J111">
        <v>20</v>
      </c>
      <c r="K111" t="s">
        <v>135</v>
      </c>
      <c r="L111">
        <f t="shared" si="6"/>
        <v>1</v>
      </c>
      <c r="M111">
        <f t="shared" si="7"/>
        <v>1</v>
      </c>
      <c r="N111">
        <f t="shared" si="8"/>
        <v>1</v>
      </c>
      <c r="O111">
        <f t="shared" si="9"/>
        <v>16</v>
      </c>
    </row>
    <row r="112" spans="1:15" hidden="1" x14ac:dyDescent="0.2">
      <c r="A112" s="2">
        <v>41385</v>
      </c>
      <c r="B112">
        <v>62</v>
      </c>
      <c r="C112">
        <v>61.08</v>
      </c>
      <c r="D112">
        <v>61.25</v>
      </c>
      <c r="E112">
        <v>47.11</v>
      </c>
      <c r="F112">
        <f t="shared" si="5"/>
        <v>61.25</v>
      </c>
      <c r="G112" t="s">
        <v>130</v>
      </c>
      <c r="H112">
        <v>2013</v>
      </c>
      <c r="I112">
        <v>4</v>
      </c>
      <c r="J112">
        <v>21</v>
      </c>
      <c r="K112" t="s">
        <v>136</v>
      </c>
      <c r="L112">
        <f t="shared" si="6"/>
        <v>1</v>
      </c>
      <c r="M112">
        <f t="shared" si="7"/>
        <v>1</v>
      </c>
      <c r="N112">
        <f t="shared" si="8"/>
        <v>1</v>
      </c>
      <c r="O112">
        <f t="shared" si="9"/>
        <v>16</v>
      </c>
    </row>
    <row r="113" spans="1:15" hidden="1" x14ac:dyDescent="0.2">
      <c r="A113" s="2">
        <v>41386</v>
      </c>
      <c r="B113">
        <v>51</v>
      </c>
      <c r="C113">
        <v>60.7</v>
      </c>
      <c r="D113">
        <v>61.12</v>
      </c>
      <c r="E113">
        <v>50.72</v>
      </c>
      <c r="F113">
        <f t="shared" si="5"/>
        <v>61.12</v>
      </c>
      <c r="G113" t="s">
        <v>130</v>
      </c>
      <c r="H113">
        <v>2013</v>
      </c>
      <c r="I113">
        <v>4</v>
      </c>
      <c r="J113">
        <v>22</v>
      </c>
      <c r="K113" t="s">
        <v>137</v>
      </c>
      <c r="L113">
        <f t="shared" si="6"/>
        <v>1</v>
      </c>
      <c r="M113">
        <f t="shared" si="7"/>
        <v>1</v>
      </c>
      <c r="N113">
        <f t="shared" si="8"/>
        <v>1</v>
      </c>
      <c r="O113">
        <f t="shared" si="9"/>
        <v>17</v>
      </c>
    </row>
    <row r="114" spans="1:15" hidden="1" x14ac:dyDescent="0.2">
      <c r="A114" s="2">
        <v>41387</v>
      </c>
      <c r="B114">
        <v>60</v>
      </c>
      <c r="C114">
        <v>60.78</v>
      </c>
      <c r="D114">
        <v>61.01</v>
      </c>
      <c r="E114">
        <v>48.13</v>
      </c>
      <c r="F114">
        <f t="shared" si="5"/>
        <v>61.01</v>
      </c>
      <c r="G114" t="s">
        <v>138</v>
      </c>
      <c r="H114">
        <v>2013</v>
      </c>
      <c r="I114">
        <v>4</v>
      </c>
      <c r="J114">
        <v>23</v>
      </c>
      <c r="K114" t="s">
        <v>139</v>
      </c>
      <c r="L114">
        <f t="shared" si="6"/>
        <v>1</v>
      </c>
      <c r="M114">
        <f t="shared" si="7"/>
        <v>1</v>
      </c>
      <c r="N114">
        <f t="shared" si="8"/>
        <v>1</v>
      </c>
      <c r="O114">
        <f t="shared" si="9"/>
        <v>17</v>
      </c>
    </row>
    <row r="115" spans="1:15" hidden="1" x14ac:dyDescent="0.2">
      <c r="A115" s="2">
        <v>41388</v>
      </c>
      <c r="B115">
        <v>58</v>
      </c>
      <c r="C115">
        <v>60.86</v>
      </c>
      <c r="D115">
        <v>61.9</v>
      </c>
      <c r="E115">
        <v>55.19</v>
      </c>
      <c r="F115">
        <f t="shared" si="5"/>
        <v>61.9</v>
      </c>
      <c r="G115" t="s">
        <v>138</v>
      </c>
      <c r="H115">
        <v>2013</v>
      </c>
      <c r="I115">
        <v>4</v>
      </c>
      <c r="J115">
        <v>24</v>
      </c>
      <c r="K115" t="s">
        <v>140</v>
      </c>
      <c r="L115">
        <f t="shared" si="6"/>
        <v>1</v>
      </c>
      <c r="M115">
        <f t="shared" si="7"/>
        <v>1</v>
      </c>
      <c r="N115">
        <f t="shared" si="8"/>
        <v>1</v>
      </c>
      <c r="O115">
        <f t="shared" si="9"/>
        <v>17</v>
      </c>
    </row>
    <row r="116" spans="1:15" hidden="1" x14ac:dyDescent="0.2">
      <c r="A116" s="2">
        <v>41389</v>
      </c>
      <c r="B116">
        <v>70</v>
      </c>
      <c r="C116">
        <v>60.98</v>
      </c>
      <c r="D116">
        <v>61.01</v>
      </c>
      <c r="E116">
        <v>38.479999999999997</v>
      </c>
      <c r="F116">
        <f t="shared" si="5"/>
        <v>61.01</v>
      </c>
      <c r="G116" t="s">
        <v>138</v>
      </c>
      <c r="H116">
        <v>2013</v>
      </c>
      <c r="I116">
        <v>4</v>
      </c>
      <c r="J116">
        <v>25</v>
      </c>
      <c r="K116" t="s">
        <v>141</v>
      </c>
      <c r="L116">
        <f t="shared" si="6"/>
        <v>1</v>
      </c>
      <c r="M116">
        <f t="shared" si="7"/>
        <v>1</v>
      </c>
      <c r="N116">
        <f t="shared" si="8"/>
        <v>1</v>
      </c>
      <c r="O116">
        <f t="shared" si="9"/>
        <v>17</v>
      </c>
    </row>
    <row r="117" spans="1:15" hidden="1" x14ac:dyDescent="0.2">
      <c r="A117" s="2">
        <v>41390</v>
      </c>
      <c r="B117">
        <v>48</v>
      </c>
      <c r="C117">
        <v>59.31</v>
      </c>
      <c r="D117">
        <v>59.94</v>
      </c>
      <c r="E117">
        <v>51.26</v>
      </c>
      <c r="F117">
        <f t="shared" si="5"/>
        <v>59.94</v>
      </c>
      <c r="G117" t="s">
        <v>138</v>
      </c>
      <c r="H117">
        <v>2013</v>
      </c>
      <c r="I117">
        <v>4</v>
      </c>
      <c r="J117">
        <v>26</v>
      </c>
      <c r="K117" t="s">
        <v>142</v>
      </c>
      <c r="L117">
        <f t="shared" si="6"/>
        <v>1</v>
      </c>
      <c r="M117">
        <f t="shared" si="7"/>
        <v>1</v>
      </c>
      <c r="N117">
        <f t="shared" si="8"/>
        <v>1</v>
      </c>
      <c r="O117">
        <f t="shared" si="9"/>
        <v>17</v>
      </c>
    </row>
    <row r="118" spans="1:15" hidden="1" x14ac:dyDescent="0.2">
      <c r="A118" s="2">
        <v>41391</v>
      </c>
      <c r="B118">
        <v>56</v>
      </c>
      <c r="C118">
        <v>60.17</v>
      </c>
      <c r="D118">
        <v>60.51</v>
      </c>
      <c r="E118">
        <v>49.28</v>
      </c>
      <c r="F118">
        <f t="shared" si="5"/>
        <v>60.51</v>
      </c>
      <c r="G118" t="s">
        <v>138</v>
      </c>
      <c r="H118">
        <v>2013</v>
      </c>
      <c r="I118">
        <v>4</v>
      </c>
      <c r="J118">
        <v>27</v>
      </c>
      <c r="K118" t="s">
        <v>143</v>
      </c>
      <c r="L118">
        <f t="shared" si="6"/>
        <v>1</v>
      </c>
      <c r="M118">
        <f t="shared" si="7"/>
        <v>1</v>
      </c>
      <c r="N118">
        <f t="shared" si="8"/>
        <v>1</v>
      </c>
      <c r="O118">
        <f t="shared" si="9"/>
        <v>17</v>
      </c>
    </row>
    <row r="119" spans="1:15" hidden="1" x14ac:dyDescent="0.2">
      <c r="A119" s="2">
        <v>41392</v>
      </c>
      <c r="B119">
        <v>55</v>
      </c>
      <c r="C119">
        <v>60.5</v>
      </c>
      <c r="D119">
        <v>60.52</v>
      </c>
      <c r="E119">
        <v>38.57</v>
      </c>
      <c r="F119">
        <f t="shared" si="5"/>
        <v>60.52</v>
      </c>
      <c r="G119" t="s">
        <v>138</v>
      </c>
      <c r="H119">
        <v>2013</v>
      </c>
      <c r="I119">
        <v>4</v>
      </c>
      <c r="J119">
        <v>28</v>
      </c>
      <c r="K119" t="s">
        <v>144</v>
      </c>
      <c r="L119">
        <f t="shared" si="6"/>
        <v>1</v>
      </c>
      <c r="M119">
        <f t="shared" si="7"/>
        <v>1</v>
      </c>
      <c r="N119">
        <f t="shared" si="8"/>
        <v>1</v>
      </c>
      <c r="O119">
        <f t="shared" si="9"/>
        <v>17</v>
      </c>
    </row>
    <row r="120" spans="1:15" hidden="1" x14ac:dyDescent="0.2">
      <c r="A120" s="2">
        <v>41393</v>
      </c>
      <c r="B120">
        <v>71</v>
      </c>
      <c r="C120">
        <v>61.79</v>
      </c>
      <c r="D120">
        <v>61.83</v>
      </c>
      <c r="E120">
        <v>41.81</v>
      </c>
      <c r="F120">
        <f t="shared" si="5"/>
        <v>61.83</v>
      </c>
      <c r="G120" t="s">
        <v>138</v>
      </c>
      <c r="H120">
        <v>2013</v>
      </c>
      <c r="I120">
        <v>4</v>
      </c>
      <c r="J120">
        <v>29</v>
      </c>
      <c r="K120" t="s">
        <v>145</v>
      </c>
      <c r="L120">
        <f t="shared" si="6"/>
        <v>1</v>
      </c>
      <c r="M120">
        <f t="shared" si="7"/>
        <v>1</v>
      </c>
      <c r="N120">
        <f t="shared" si="8"/>
        <v>1</v>
      </c>
      <c r="O120">
        <f t="shared" si="9"/>
        <v>18</v>
      </c>
    </row>
    <row r="121" spans="1:15" hidden="1" x14ac:dyDescent="0.2">
      <c r="A121" s="2">
        <v>41394</v>
      </c>
      <c r="B121">
        <v>53</v>
      </c>
      <c r="C121">
        <v>58.57</v>
      </c>
      <c r="D121">
        <v>59.36</v>
      </c>
      <c r="E121">
        <v>51.55</v>
      </c>
      <c r="F121">
        <f t="shared" si="5"/>
        <v>59.36</v>
      </c>
      <c r="G121" t="s">
        <v>146</v>
      </c>
      <c r="H121">
        <v>2013</v>
      </c>
      <c r="I121">
        <v>4</v>
      </c>
      <c r="J121">
        <v>30</v>
      </c>
      <c r="K121" t="s">
        <v>147</v>
      </c>
      <c r="L121">
        <f t="shared" si="6"/>
        <v>1</v>
      </c>
      <c r="M121">
        <f t="shared" si="7"/>
        <v>1</v>
      </c>
      <c r="N121">
        <f t="shared" si="8"/>
        <v>1</v>
      </c>
      <c r="O121">
        <f t="shared" si="9"/>
        <v>18</v>
      </c>
    </row>
    <row r="122" spans="1:15" hidden="1" x14ac:dyDescent="0.2">
      <c r="A122" s="2">
        <v>41395</v>
      </c>
      <c r="B122">
        <v>44</v>
      </c>
      <c r="C122">
        <v>57.4</v>
      </c>
      <c r="D122">
        <v>57.42</v>
      </c>
      <c r="E122">
        <v>33.44</v>
      </c>
      <c r="F122">
        <f t="shared" si="5"/>
        <v>57.42</v>
      </c>
      <c r="G122" t="s">
        <v>146</v>
      </c>
      <c r="H122">
        <v>2013</v>
      </c>
      <c r="I122">
        <v>5</v>
      </c>
      <c r="J122">
        <v>1</v>
      </c>
      <c r="K122" t="s">
        <v>148</v>
      </c>
      <c r="L122">
        <f t="shared" si="6"/>
        <v>1</v>
      </c>
      <c r="M122">
        <f t="shared" si="7"/>
        <v>1</v>
      </c>
      <c r="N122">
        <f t="shared" si="8"/>
        <v>2</v>
      </c>
      <c r="O122">
        <f t="shared" si="9"/>
        <v>18</v>
      </c>
    </row>
    <row r="123" spans="1:15" hidden="1" x14ac:dyDescent="0.2">
      <c r="A123" s="2">
        <v>41396</v>
      </c>
      <c r="B123">
        <v>59</v>
      </c>
      <c r="C123">
        <v>60.6</v>
      </c>
      <c r="D123">
        <v>60.81</v>
      </c>
      <c r="E123">
        <v>47.42</v>
      </c>
      <c r="F123">
        <f t="shared" si="5"/>
        <v>60.81</v>
      </c>
      <c r="G123" t="s">
        <v>146</v>
      </c>
      <c r="H123">
        <v>2013</v>
      </c>
      <c r="I123">
        <v>5</v>
      </c>
      <c r="J123">
        <v>2</v>
      </c>
      <c r="K123" t="s">
        <v>149</v>
      </c>
      <c r="L123">
        <f t="shared" si="6"/>
        <v>1</v>
      </c>
      <c r="M123">
        <f t="shared" si="7"/>
        <v>1</v>
      </c>
      <c r="N123">
        <f t="shared" si="8"/>
        <v>2</v>
      </c>
      <c r="O123">
        <f t="shared" si="9"/>
        <v>18</v>
      </c>
    </row>
    <row r="124" spans="1:15" hidden="1" x14ac:dyDescent="0.2">
      <c r="A124" s="2">
        <v>41397</v>
      </c>
      <c r="B124">
        <v>74</v>
      </c>
      <c r="C124">
        <v>62.25</v>
      </c>
      <c r="D124">
        <v>63.24</v>
      </c>
      <c r="E124">
        <v>56.35</v>
      </c>
      <c r="F124">
        <f t="shared" si="5"/>
        <v>63.24</v>
      </c>
      <c r="G124" t="s">
        <v>146</v>
      </c>
      <c r="H124">
        <v>2013</v>
      </c>
      <c r="I124">
        <v>5</v>
      </c>
      <c r="J124">
        <v>3</v>
      </c>
      <c r="K124" t="s">
        <v>150</v>
      </c>
      <c r="L124">
        <f t="shared" si="6"/>
        <v>1</v>
      </c>
      <c r="M124">
        <f t="shared" si="7"/>
        <v>1</v>
      </c>
      <c r="N124">
        <f t="shared" si="8"/>
        <v>2</v>
      </c>
      <c r="O124">
        <f t="shared" si="9"/>
        <v>18</v>
      </c>
    </row>
    <row r="125" spans="1:15" hidden="1" x14ac:dyDescent="0.2">
      <c r="A125" s="2">
        <v>41398</v>
      </c>
      <c r="B125">
        <v>43</v>
      </c>
      <c r="C125">
        <v>59.4</v>
      </c>
      <c r="D125">
        <v>59.68</v>
      </c>
      <c r="E125">
        <v>47.55</v>
      </c>
      <c r="F125">
        <f t="shared" si="5"/>
        <v>59.68</v>
      </c>
      <c r="G125" t="s">
        <v>146</v>
      </c>
      <c r="H125">
        <v>2013</v>
      </c>
      <c r="I125">
        <v>5</v>
      </c>
      <c r="J125">
        <v>4</v>
      </c>
      <c r="K125" t="s">
        <v>151</v>
      </c>
      <c r="L125">
        <f t="shared" si="6"/>
        <v>1</v>
      </c>
      <c r="M125">
        <f t="shared" si="7"/>
        <v>1</v>
      </c>
      <c r="N125">
        <f t="shared" si="8"/>
        <v>2</v>
      </c>
      <c r="O125">
        <f t="shared" si="9"/>
        <v>18</v>
      </c>
    </row>
    <row r="126" spans="1:15" hidden="1" x14ac:dyDescent="0.2">
      <c r="A126" s="2">
        <v>41399</v>
      </c>
      <c r="B126">
        <v>63</v>
      </c>
      <c r="C126">
        <v>61.88</v>
      </c>
      <c r="D126">
        <v>63.34</v>
      </c>
      <c r="E126">
        <v>57.9</v>
      </c>
      <c r="F126">
        <f t="shared" si="5"/>
        <v>63.34</v>
      </c>
      <c r="G126" t="s">
        <v>146</v>
      </c>
      <c r="H126">
        <v>2013</v>
      </c>
      <c r="I126">
        <v>5</v>
      </c>
      <c r="J126">
        <v>5</v>
      </c>
      <c r="K126" t="s">
        <v>152</v>
      </c>
      <c r="L126">
        <f t="shared" si="6"/>
        <v>1</v>
      </c>
      <c r="M126">
        <f t="shared" si="7"/>
        <v>1</v>
      </c>
      <c r="N126">
        <f t="shared" si="8"/>
        <v>2</v>
      </c>
      <c r="O126">
        <f t="shared" si="9"/>
        <v>18</v>
      </c>
    </row>
    <row r="127" spans="1:15" hidden="1" x14ac:dyDescent="0.2">
      <c r="A127" s="2">
        <v>41400</v>
      </c>
      <c r="B127">
        <v>53</v>
      </c>
      <c r="C127">
        <v>61</v>
      </c>
      <c r="D127">
        <v>61</v>
      </c>
      <c r="E127">
        <v>48</v>
      </c>
      <c r="F127">
        <f t="shared" si="5"/>
        <v>61</v>
      </c>
      <c r="G127" t="s">
        <v>146</v>
      </c>
      <c r="H127">
        <v>2013</v>
      </c>
      <c r="I127">
        <v>5</v>
      </c>
      <c r="J127">
        <v>6</v>
      </c>
      <c r="K127" t="s">
        <v>153</v>
      </c>
      <c r="L127">
        <f t="shared" si="6"/>
        <v>0</v>
      </c>
      <c r="M127">
        <f t="shared" si="7"/>
        <v>1</v>
      </c>
      <c r="N127">
        <f t="shared" si="8"/>
        <v>2</v>
      </c>
      <c r="O127">
        <f t="shared" si="9"/>
        <v>19</v>
      </c>
    </row>
    <row r="128" spans="1:15" hidden="1" x14ac:dyDescent="0.2">
      <c r="A128" s="2">
        <v>41401</v>
      </c>
      <c r="B128">
        <v>65</v>
      </c>
      <c r="C128">
        <v>59.69</v>
      </c>
      <c r="D128">
        <v>61.22</v>
      </c>
      <c r="E128">
        <v>55.96</v>
      </c>
      <c r="F128">
        <f t="shared" si="5"/>
        <v>61.22</v>
      </c>
      <c r="G128" t="s">
        <v>154</v>
      </c>
      <c r="H128">
        <v>2013</v>
      </c>
      <c r="I128">
        <v>5</v>
      </c>
      <c r="J128">
        <v>7</v>
      </c>
      <c r="K128" t="s">
        <v>155</v>
      </c>
      <c r="L128">
        <f t="shared" si="6"/>
        <v>1</v>
      </c>
      <c r="M128">
        <f t="shared" si="7"/>
        <v>1</v>
      </c>
      <c r="N128">
        <f t="shared" si="8"/>
        <v>2</v>
      </c>
      <c r="O128">
        <f t="shared" si="9"/>
        <v>19</v>
      </c>
    </row>
    <row r="129" spans="1:15" hidden="1" x14ac:dyDescent="0.2">
      <c r="A129" s="2">
        <v>41402</v>
      </c>
      <c r="B129">
        <v>56</v>
      </c>
      <c r="C129">
        <v>60.11</v>
      </c>
      <c r="D129">
        <v>61.05</v>
      </c>
      <c r="E129">
        <v>53.94</v>
      </c>
      <c r="F129">
        <f t="shared" si="5"/>
        <v>61.05</v>
      </c>
      <c r="G129" t="s">
        <v>154</v>
      </c>
      <c r="H129">
        <v>2013</v>
      </c>
      <c r="I129">
        <v>5</v>
      </c>
      <c r="J129">
        <v>8</v>
      </c>
      <c r="K129" t="s">
        <v>156</v>
      </c>
      <c r="L129">
        <f t="shared" si="6"/>
        <v>1</v>
      </c>
      <c r="M129">
        <f t="shared" si="7"/>
        <v>1</v>
      </c>
      <c r="N129">
        <f t="shared" si="8"/>
        <v>2</v>
      </c>
      <c r="O129">
        <f t="shared" si="9"/>
        <v>19</v>
      </c>
    </row>
    <row r="130" spans="1:15" hidden="1" x14ac:dyDescent="0.2">
      <c r="A130" s="2">
        <v>41403</v>
      </c>
      <c r="B130">
        <v>64</v>
      </c>
      <c r="C130">
        <v>60.42</v>
      </c>
      <c r="D130">
        <v>60.9</v>
      </c>
      <c r="E130">
        <v>51.09</v>
      </c>
      <c r="F130">
        <f t="shared" si="5"/>
        <v>60.9</v>
      </c>
      <c r="G130" t="s">
        <v>154</v>
      </c>
      <c r="H130">
        <v>2013</v>
      </c>
      <c r="I130">
        <v>5</v>
      </c>
      <c r="J130">
        <v>9</v>
      </c>
      <c r="K130" t="s">
        <v>157</v>
      </c>
      <c r="L130">
        <f t="shared" si="6"/>
        <v>1</v>
      </c>
      <c r="M130">
        <f t="shared" si="7"/>
        <v>1</v>
      </c>
      <c r="N130">
        <f t="shared" si="8"/>
        <v>2</v>
      </c>
      <c r="O130">
        <f t="shared" si="9"/>
        <v>19</v>
      </c>
    </row>
    <row r="131" spans="1:15" hidden="1" x14ac:dyDescent="0.2">
      <c r="A131" s="2">
        <v>41404</v>
      </c>
      <c r="B131">
        <v>58</v>
      </c>
      <c r="C131">
        <v>61.85</v>
      </c>
      <c r="D131">
        <v>61.88</v>
      </c>
      <c r="E131">
        <v>40.520000000000003</v>
      </c>
      <c r="F131">
        <f t="shared" ref="F131:F194" si="10">IF(OR(ISBLANK(D131),D131=9),C131,D131)</f>
        <v>61.88</v>
      </c>
      <c r="G131" t="s">
        <v>154</v>
      </c>
      <c r="H131">
        <v>2013</v>
      </c>
      <c r="I131">
        <v>5</v>
      </c>
      <c r="J131">
        <v>10</v>
      </c>
      <c r="K131" t="s">
        <v>158</v>
      </c>
      <c r="L131">
        <f t="shared" ref="L131:L194" si="11">IF(ISBLANK(C131),"Null",IF(D131&gt;C131,1,0))</f>
        <v>1</v>
      </c>
      <c r="M131">
        <f t="shared" ref="M131:M194" si="12">IF(ISBLANK(E131),"Null",IF(C131&gt;E131,1,0))</f>
        <v>1</v>
      </c>
      <c r="N131">
        <f t="shared" ref="N131:N194" si="13">IF(AND(I131&gt;=1,I131&lt;=4),1,IF(AND(I131&gt;=9,I131&lt;=12),3,2))</f>
        <v>2</v>
      </c>
      <c r="O131">
        <f t="shared" ref="O131:O194" si="14">WEEKNUM(A131,2)</f>
        <v>19</v>
      </c>
    </row>
    <row r="132" spans="1:15" hidden="1" x14ac:dyDescent="0.2">
      <c r="A132" s="2">
        <v>41405</v>
      </c>
      <c r="B132">
        <v>53</v>
      </c>
      <c r="C132">
        <v>61.79</v>
      </c>
      <c r="D132">
        <v>62.65</v>
      </c>
      <c r="E132">
        <v>55.21</v>
      </c>
      <c r="F132">
        <f t="shared" si="10"/>
        <v>62.65</v>
      </c>
      <c r="G132" t="s">
        <v>154</v>
      </c>
      <c r="H132">
        <v>2013</v>
      </c>
      <c r="I132">
        <v>5</v>
      </c>
      <c r="J132">
        <v>11</v>
      </c>
      <c r="K132" t="s">
        <v>159</v>
      </c>
      <c r="L132">
        <f t="shared" si="11"/>
        <v>1</v>
      </c>
      <c r="M132">
        <f t="shared" si="12"/>
        <v>1</v>
      </c>
      <c r="N132">
        <f t="shared" si="13"/>
        <v>2</v>
      </c>
      <c r="O132">
        <f t="shared" si="14"/>
        <v>19</v>
      </c>
    </row>
    <row r="133" spans="1:15" hidden="1" x14ac:dyDescent="0.2">
      <c r="A133" s="2">
        <v>41406</v>
      </c>
      <c r="B133">
        <v>62</v>
      </c>
      <c r="C133">
        <v>61.69</v>
      </c>
      <c r="D133">
        <v>62.66</v>
      </c>
      <c r="E133">
        <v>55.68</v>
      </c>
      <c r="F133">
        <f t="shared" si="10"/>
        <v>62.66</v>
      </c>
      <c r="G133" t="s">
        <v>154</v>
      </c>
      <c r="H133">
        <v>2013</v>
      </c>
      <c r="I133">
        <v>5</v>
      </c>
      <c r="J133">
        <v>12</v>
      </c>
      <c r="K133" t="s">
        <v>160</v>
      </c>
      <c r="L133">
        <f t="shared" si="11"/>
        <v>1</v>
      </c>
      <c r="M133">
        <f t="shared" si="12"/>
        <v>1</v>
      </c>
      <c r="N133">
        <f t="shared" si="13"/>
        <v>2</v>
      </c>
      <c r="O133">
        <f t="shared" si="14"/>
        <v>19</v>
      </c>
    </row>
    <row r="134" spans="1:15" hidden="1" x14ac:dyDescent="0.2">
      <c r="A134" s="2">
        <v>41407</v>
      </c>
      <c r="B134">
        <v>71</v>
      </c>
      <c r="C134">
        <v>61.68</v>
      </c>
      <c r="D134">
        <v>62.07</v>
      </c>
      <c r="E134">
        <v>51.42</v>
      </c>
      <c r="F134">
        <f t="shared" si="10"/>
        <v>62.07</v>
      </c>
      <c r="G134" t="s">
        <v>154</v>
      </c>
      <c r="H134">
        <v>2013</v>
      </c>
      <c r="I134">
        <v>5</v>
      </c>
      <c r="J134">
        <v>13</v>
      </c>
      <c r="K134" t="s">
        <v>161</v>
      </c>
      <c r="L134">
        <f t="shared" si="11"/>
        <v>1</v>
      </c>
      <c r="M134">
        <f t="shared" si="12"/>
        <v>1</v>
      </c>
      <c r="N134">
        <f t="shared" si="13"/>
        <v>2</v>
      </c>
      <c r="O134">
        <f t="shared" si="14"/>
        <v>20</v>
      </c>
    </row>
    <row r="135" spans="1:15" hidden="1" x14ac:dyDescent="0.2">
      <c r="A135" s="2">
        <v>41408</v>
      </c>
      <c r="B135">
        <v>70</v>
      </c>
      <c r="C135">
        <v>60.08</v>
      </c>
      <c r="D135">
        <v>60.17</v>
      </c>
      <c r="E135">
        <v>43.05</v>
      </c>
      <c r="F135">
        <f t="shared" si="10"/>
        <v>60.17</v>
      </c>
      <c r="G135" t="s">
        <v>162</v>
      </c>
      <c r="H135">
        <v>2013</v>
      </c>
      <c r="I135">
        <v>5</v>
      </c>
      <c r="J135">
        <v>14</v>
      </c>
      <c r="K135" t="s">
        <v>163</v>
      </c>
      <c r="L135">
        <f t="shared" si="11"/>
        <v>1</v>
      </c>
      <c r="M135">
        <f t="shared" si="12"/>
        <v>1</v>
      </c>
      <c r="N135">
        <f t="shared" si="13"/>
        <v>2</v>
      </c>
      <c r="O135">
        <f t="shared" si="14"/>
        <v>20</v>
      </c>
    </row>
    <row r="136" spans="1:15" hidden="1" x14ac:dyDescent="0.2">
      <c r="A136" s="2">
        <v>41409</v>
      </c>
      <c r="B136">
        <v>58</v>
      </c>
      <c r="C136">
        <v>59.25</v>
      </c>
      <c r="D136">
        <v>59.87</v>
      </c>
      <c r="E136">
        <v>51.07</v>
      </c>
      <c r="F136">
        <f t="shared" si="10"/>
        <v>59.87</v>
      </c>
      <c r="G136" t="s">
        <v>162</v>
      </c>
      <c r="H136">
        <v>2013</v>
      </c>
      <c r="I136">
        <v>5</v>
      </c>
      <c r="J136">
        <v>15</v>
      </c>
      <c r="K136" t="s">
        <v>164</v>
      </c>
      <c r="L136">
        <f t="shared" si="11"/>
        <v>1</v>
      </c>
      <c r="M136">
        <f t="shared" si="12"/>
        <v>1</v>
      </c>
      <c r="N136">
        <f t="shared" si="13"/>
        <v>2</v>
      </c>
      <c r="O136">
        <f t="shared" si="14"/>
        <v>20</v>
      </c>
    </row>
    <row r="137" spans="1:15" hidden="1" x14ac:dyDescent="0.2">
      <c r="A137" s="2">
        <v>41410</v>
      </c>
      <c r="B137">
        <v>76</v>
      </c>
      <c r="C137">
        <v>59.7</v>
      </c>
      <c r="D137">
        <v>59.99</v>
      </c>
      <c r="E137">
        <v>48.05</v>
      </c>
      <c r="F137">
        <f t="shared" si="10"/>
        <v>59.99</v>
      </c>
      <c r="G137" t="s">
        <v>162</v>
      </c>
      <c r="H137">
        <v>2013</v>
      </c>
      <c r="I137">
        <v>5</v>
      </c>
      <c r="J137">
        <v>16</v>
      </c>
      <c r="K137" t="s">
        <v>165</v>
      </c>
      <c r="L137">
        <f t="shared" si="11"/>
        <v>1</v>
      </c>
      <c r="M137">
        <f t="shared" si="12"/>
        <v>1</v>
      </c>
      <c r="N137">
        <f t="shared" si="13"/>
        <v>2</v>
      </c>
      <c r="O137">
        <f t="shared" si="14"/>
        <v>20</v>
      </c>
    </row>
    <row r="138" spans="1:15" hidden="1" x14ac:dyDescent="0.2">
      <c r="A138" s="2">
        <v>41411</v>
      </c>
      <c r="B138">
        <v>60</v>
      </c>
      <c r="C138">
        <v>60.43</v>
      </c>
      <c r="D138">
        <v>60.66</v>
      </c>
      <c r="E138">
        <v>47.8</v>
      </c>
      <c r="F138">
        <f t="shared" si="10"/>
        <v>60.66</v>
      </c>
      <c r="G138" t="s">
        <v>162</v>
      </c>
      <c r="H138">
        <v>2013</v>
      </c>
      <c r="I138">
        <v>5</v>
      </c>
      <c r="J138">
        <v>17</v>
      </c>
      <c r="K138" t="s">
        <v>166</v>
      </c>
      <c r="L138">
        <f t="shared" si="11"/>
        <v>1</v>
      </c>
      <c r="M138">
        <f t="shared" si="12"/>
        <v>1</v>
      </c>
      <c r="N138">
        <f t="shared" si="13"/>
        <v>2</v>
      </c>
      <c r="O138">
        <f t="shared" si="14"/>
        <v>20</v>
      </c>
    </row>
    <row r="139" spans="1:15" hidden="1" x14ac:dyDescent="0.2">
      <c r="A139" s="2">
        <v>41412</v>
      </c>
      <c r="B139">
        <v>58</v>
      </c>
      <c r="C139">
        <v>59.41</v>
      </c>
      <c r="D139">
        <v>59.63</v>
      </c>
      <c r="E139">
        <v>46.61</v>
      </c>
      <c r="F139">
        <f t="shared" si="10"/>
        <v>59.63</v>
      </c>
      <c r="G139" t="s">
        <v>162</v>
      </c>
      <c r="H139">
        <v>2013</v>
      </c>
      <c r="I139">
        <v>5</v>
      </c>
      <c r="J139">
        <v>18</v>
      </c>
      <c r="K139" t="s">
        <v>167</v>
      </c>
      <c r="L139">
        <f t="shared" si="11"/>
        <v>1</v>
      </c>
      <c r="M139">
        <f t="shared" si="12"/>
        <v>1</v>
      </c>
      <c r="N139">
        <f t="shared" si="13"/>
        <v>2</v>
      </c>
      <c r="O139">
        <f t="shared" si="14"/>
        <v>20</v>
      </c>
    </row>
    <row r="140" spans="1:15" hidden="1" x14ac:dyDescent="0.2">
      <c r="A140" s="2">
        <v>41413</v>
      </c>
      <c r="B140">
        <v>60</v>
      </c>
      <c r="C140">
        <v>60.75</v>
      </c>
      <c r="D140">
        <v>60.91</v>
      </c>
      <c r="E140">
        <v>46.55</v>
      </c>
      <c r="F140">
        <f t="shared" si="10"/>
        <v>60.91</v>
      </c>
      <c r="G140" t="s">
        <v>162</v>
      </c>
      <c r="H140">
        <v>2013</v>
      </c>
      <c r="I140">
        <v>5</v>
      </c>
      <c r="J140">
        <v>19</v>
      </c>
      <c r="K140" t="s">
        <v>168</v>
      </c>
      <c r="L140">
        <f t="shared" si="11"/>
        <v>1</v>
      </c>
      <c r="M140">
        <f t="shared" si="12"/>
        <v>1</v>
      </c>
      <c r="N140">
        <f t="shared" si="13"/>
        <v>2</v>
      </c>
      <c r="O140">
        <f t="shared" si="14"/>
        <v>20</v>
      </c>
    </row>
    <row r="141" spans="1:15" hidden="1" x14ac:dyDescent="0.2">
      <c r="A141" s="2">
        <v>41414</v>
      </c>
      <c r="B141">
        <v>49</v>
      </c>
      <c r="C141">
        <v>60.47</v>
      </c>
      <c r="D141">
        <v>60.76</v>
      </c>
      <c r="E141">
        <v>49.01</v>
      </c>
      <c r="F141">
        <f t="shared" si="10"/>
        <v>60.76</v>
      </c>
      <c r="G141" t="s">
        <v>162</v>
      </c>
      <c r="H141">
        <v>2013</v>
      </c>
      <c r="I141">
        <v>5</v>
      </c>
      <c r="J141">
        <v>20</v>
      </c>
      <c r="K141" t="s">
        <v>169</v>
      </c>
      <c r="L141">
        <f t="shared" si="11"/>
        <v>1</v>
      </c>
      <c r="M141">
        <f t="shared" si="12"/>
        <v>1</v>
      </c>
      <c r="N141">
        <f t="shared" si="13"/>
        <v>2</v>
      </c>
      <c r="O141">
        <f t="shared" si="14"/>
        <v>21</v>
      </c>
    </row>
    <row r="142" spans="1:15" hidden="1" x14ac:dyDescent="0.2">
      <c r="A142" s="2">
        <v>41415</v>
      </c>
      <c r="B142">
        <v>62</v>
      </c>
      <c r="C142">
        <v>59.34</v>
      </c>
      <c r="D142">
        <v>59.53</v>
      </c>
      <c r="E142">
        <v>46.01</v>
      </c>
      <c r="F142">
        <f t="shared" si="10"/>
        <v>59.53</v>
      </c>
      <c r="G142" t="s">
        <v>170</v>
      </c>
      <c r="H142">
        <v>2013</v>
      </c>
      <c r="I142">
        <v>5</v>
      </c>
      <c r="J142">
        <v>21</v>
      </c>
      <c r="K142" t="s">
        <v>171</v>
      </c>
      <c r="L142">
        <f t="shared" si="11"/>
        <v>1</v>
      </c>
      <c r="M142">
        <f t="shared" si="12"/>
        <v>1</v>
      </c>
      <c r="N142">
        <f t="shared" si="13"/>
        <v>2</v>
      </c>
      <c r="O142">
        <f t="shared" si="14"/>
        <v>21</v>
      </c>
    </row>
    <row r="143" spans="1:15" hidden="1" x14ac:dyDescent="0.2">
      <c r="A143" s="2">
        <v>41416</v>
      </c>
      <c r="B143">
        <v>68</v>
      </c>
      <c r="C143">
        <v>60.83</v>
      </c>
      <c r="D143">
        <v>61.05</v>
      </c>
      <c r="E143">
        <v>48.04</v>
      </c>
      <c r="F143">
        <f t="shared" si="10"/>
        <v>61.05</v>
      </c>
      <c r="G143" t="s">
        <v>170</v>
      </c>
      <c r="H143">
        <v>2013</v>
      </c>
      <c r="I143">
        <v>5</v>
      </c>
      <c r="J143">
        <v>22</v>
      </c>
      <c r="K143" t="s">
        <v>172</v>
      </c>
      <c r="L143">
        <f t="shared" si="11"/>
        <v>1</v>
      </c>
      <c r="M143">
        <f t="shared" si="12"/>
        <v>1</v>
      </c>
      <c r="N143">
        <f t="shared" si="13"/>
        <v>2</v>
      </c>
      <c r="O143">
        <f t="shared" si="14"/>
        <v>21</v>
      </c>
    </row>
    <row r="144" spans="1:15" hidden="1" x14ac:dyDescent="0.2">
      <c r="A144" s="2">
        <v>41417</v>
      </c>
      <c r="B144">
        <v>64</v>
      </c>
      <c r="C144">
        <v>60.56</v>
      </c>
      <c r="D144">
        <v>60.64</v>
      </c>
      <c r="E144">
        <v>43.25</v>
      </c>
      <c r="F144">
        <f t="shared" si="10"/>
        <v>60.64</v>
      </c>
      <c r="G144" t="s">
        <v>170</v>
      </c>
      <c r="H144">
        <v>2013</v>
      </c>
      <c r="I144">
        <v>5</v>
      </c>
      <c r="J144">
        <v>23</v>
      </c>
      <c r="K144" t="s">
        <v>173</v>
      </c>
      <c r="L144">
        <f t="shared" si="11"/>
        <v>1</v>
      </c>
      <c r="M144">
        <f t="shared" si="12"/>
        <v>1</v>
      </c>
      <c r="N144">
        <f t="shared" si="13"/>
        <v>2</v>
      </c>
      <c r="O144">
        <f t="shared" si="14"/>
        <v>21</v>
      </c>
    </row>
    <row r="145" spans="1:15" hidden="1" x14ac:dyDescent="0.2">
      <c r="A145" s="2">
        <v>41418</v>
      </c>
      <c r="B145">
        <v>74</v>
      </c>
      <c r="C145">
        <v>60.5</v>
      </c>
      <c r="D145">
        <v>62.15</v>
      </c>
      <c r="E145">
        <v>57.16</v>
      </c>
      <c r="F145">
        <f t="shared" si="10"/>
        <v>62.15</v>
      </c>
      <c r="G145" t="s">
        <v>170</v>
      </c>
      <c r="H145">
        <v>2013</v>
      </c>
      <c r="I145">
        <v>5</v>
      </c>
      <c r="J145">
        <v>24</v>
      </c>
      <c r="K145" t="s">
        <v>174</v>
      </c>
      <c r="L145">
        <f t="shared" si="11"/>
        <v>1</v>
      </c>
      <c r="M145">
        <f t="shared" si="12"/>
        <v>1</v>
      </c>
      <c r="N145">
        <f t="shared" si="13"/>
        <v>2</v>
      </c>
      <c r="O145">
        <f t="shared" si="14"/>
        <v>21</v>
      </c>
    </row>
    <row r="146" spans="1:15" hidden="1" x14ac:dyDescent="0.2">
      <c r="A146" s="2">
        <v>41419</v>
      </c>
      <c r="B146">
        <v>69</v>
      </c>
      <c r="C146">
        <v>61.63</v>
      </c>
      <c r="D146">
        <v>61.81</v>
      </c>
      <c r="E146">
        <v>48.05</v>
      </c>
      <c r="F146">
        <f t="shared" si="10"/>
        <v>61.81</v>
      </c>
      <c r="G146" t="s">
        <v>170</v>
      </c>
      <c r="H146">
        <v>2013</v>
      </c>
      <c r="I146">
        <v>5</v>
      </c>
      <c r="J146">
        <v>25</v>
      </c>
      <c r="K146" t="s">
        <v>175</v>
      </c>
      <c r="L146">
        <f t="shared" si="11"/>
        <v>1</v>
      </c>
      <c r="M146">
        <f t="shared" si="12"/>
        <v>1</v>
      </c>
      <c r="N146">
        <f t="shared" si="13"/>
        <v>2</v>
      </c>
      <c r="O146">
        <f t="shared" si="14"/>
        <v>21</v>
      </c>
    </row>
    <row r="147" spans="1:15" hidden="1" x14ac:dyDescent="0.2">
      <c r="A147" s="2">
        <v>41420</v>
      </c>
      <c r="B147">
        <v>53</v>
      </c>
      <c r="C147">
        <v>62.13</v>
      </c>
      <c r="D147">
        <v>62.32</v>
      </c>
      <c r="E147">
        <v>48.74</v>
      </c>
      <c r="F147">
        <f t="shared" si="10"/>
        <v>62.32</v>
      </c>
      <c r="G147" t="s">
        <v>170</v>
      </c>
      <c r="H147">
        <v>2013</v>
      </c>
      <c r="I147">
        <v>5</v>
      </c>
      <c r="J147">
        <v>26</v>
      </c>
      <c r="K147" t="s">
        <v>176</v>
      </c>
      <c r="L147">
        <f t="shared" si="11"/>
        <v>1</v>
      </c>
      <c r="M147">
        <f t="shared" si="12"/>
        <v>1</v>
      </c>
      <c r="N147">
        <f t="shared" si="13"/>
        <v>2</v>
      </c>
      <c r="O147">
        <f t="shared" si="14"/>
        <v>21</v>
      </c>
    </row>
    <row r="148" spans="1:15" hidden="1" x14ac:dyDescent="0.2">
      <c r="A148" s="2">
        <v>41421</v>
      </c>
      <c r="B148">
        <v>76</v>
      </c>
      <c r="C148">
        <v>61.54</v>
      </c>
      <c r="D148">
        <v>61.63</v>
      </c>
      <c r="E148">
        <v>45.15</v>
      </c>
      <c r="F148">
        <f t="shared" si="10"/>
        <v>61.63</v>
      </c>
      <c r="G148" t="s">
        <v>170</v>
      </c>
      <c r="H148">
        <v>2013</v>
      </c>
      <c r="I148">
        <v>5</v>
      </c>
      <c r="J148">
        <v>27</v>
      </c>
      <c r="K148" t="s">
        <v>177</v>
      </c>
      <c r="L148">
        <f t="shared" si="11"/>
        <v>1</v>
      </c>
      <c r="M148">
        <f t="shared" si="12"/>
        <v>1</v>
      </c>
      <c r="N148">
        <f t="shared" si="13"/>
        <v>2</v>
      </c>
      <c r="O148">
        <f t="shared" si="14"/>
        <v>22</v>
      </c>
    </row>
    <row r="149" spans="1:15" hidden="1" x14ac:dyDescent="0.2">
      <c r="A149" s="2">
        <v>41422</v>
      </c>
      <c r="B149">
        <v>80</v>
      </c>
      <c r="C149">
        <v>61.8</v>
      </c>
      <c r="D149">
        <v>61.81</v>
      </c>
      <c r="E149">
        <v>36.25</v>
      </c>
      <c r="F149">
        <f t="shared" si="10"/>
        <v>61.81</v>
      </c>
      <c r="G149" t="s">
        <v>178</v>
      </c>
      <c r="H149">
        <v>2013</v>
      </c>
      <c r="I149">
        <v>5</v>
      </c>
      <c r="J149">
        <v>28</v>
      </c>
      <c r="K149" t="s">
        <v>179</v>
      </c>
      <c r="L149">
        <f t="shared" si="11"/>
        <v>1</v>
      </c>
      <c r="M149">
        <f t="shared" si="12"/>
        <v>1</v>
      </c>
      <c r="N149">
        <f t="shared" si="13"/>
        <v>2</v>
      </c>
      <c r="O149">
        <f t="shared" si="14"/>
        <v>22</v>
      </c>
    </row>
    <row r="150" spans="1:15" hidden="1" x14ac:dyDescent="0.2">
      <c r="A150" s="2">
        <v>41423</v>
      </c>
      <c r="B150">
        <v>90</v>
      </c>
      <c r="C150">
        <v>62.36</v>
      </c>
      <c r="D150">
        <v>62.43</v>
      </c>
      <c r="E150">
        <v>44.08</v>
      </c>
      <c r="F150">
        <f t="shared" si="10"/>
        <v>62.43</v>
      </c>
      <c r="G150" t="s">
        <v>178</v>
      </c>
      <c r="H150">
        <v>2013</v>
      </c>
      <c r="I150">
        <v>5</v>
      </c>
      <c r="J150">
        <v>29</v>
      </c>
      <c r="K150" t="s">
        <v>180</v>
      </c>
      <c r="L150">
        <f t="shared" si="11"/>
        <v>1</v>
      </c>
      <c r="M150">
        <f t="shared" si="12"/>
        <v>1</v>
      </c>
      <c r="N150">
        <f t="shared" si="13"/>
        <v>2</v>
      </c>
      <c r="O150">
        <f t="shared" si="14"/>
        <v>22</v>
      </c>
    </row>
    <row r="151" spans="1:15" hidden="1" x14ac:dyDescent="0.2">
      <c r="A151" s="2">
        <v>41424</v>
      </c>
      <c r="B151">
        <v>66</v>
      </c>
      <c r="C151">
        <v>61.35</v>
      </c>
      <c r="D151">
        <v>61.91</v>
      </c>
      <c r="E151">
        <v>52.78</v>
      </c>
      <c r="F151">
        <f t="shared" si="10"/>
        <v>61.91</v>
      </c>
      <c r="G151" t="s">
        <v>178</v>
      </c>
      <c r="H151">
        <v>2013</v>
      </c>
      <c r="I151">
        <v>5</v>
      </c>
      <c r="J151">
        <v>30</v>
      </c>
      <c r="K151" t="s">
        <v>181</v>
      </c>
      <c r="L151">
        <f t="shared" si="11"/>
        <v>1</v>
      </c>
      <c r="M151">
        <f t="shared" si="12"/>
        <v>1</v>
      </c>
      <c r="N151">
        <f t="shared" si="13"/>
        <v>2</v>
      </c>
      <c r="O151">
        <f t="shared" si="14"/>
        <v>22</v>
      </c>
    </row>
    <row r="152" spans="1:15" hidden="1" x14ac:dyDescent="0.2">
      <c r="A152" s="2">
        <v>41425</v>
      </c>
      <c r="B152">
        <v>67</v>
      </c>
      <c r="C152">
        <v>61.32</v>
      </c>
      <c r="D152">
        <v>61.38</v>
      </c>
      <c r="E152">
        <v>42.73</v>
      </c>
      <c r="F152">
        <f t="shared" si="10"/>
        <v>61.38</v>
      </c>
      <c r="G152" t="s">
        <v>178</v>
      </c>
      <c r="H152">
        <v>2013</v>
      </c>
      <c r="I152">
        <v>5</v>
      </c>
      <c r="J152">
        <v>31</v>
      </c>
      <c r="K152" t="s">
        <v>182</v>
      </c>
      <c r="L152">
        <f t="shared" si="11"/>
        <v>1</v>
      </c>
      <c r="M152">
        <f t="shared" si="12"/>
        <v>1</v>
      </c>
      <c r="N152">
        <f t="shared" si="13"/>
        <v>2</v>
      </c>
      <c r="O152">
        <f t="shared" si="14"/>
        <v>22</v>
      </c>
    </row>
    <row r="153" spans="1:15" hidden="1" x14ac:dyDescent="0.2">
      <c r="A153" s="2">
        <v>41426</v>
      </c>
      <c r="B153">
        <v>67</v>
      </c>
      <c r="C153">
        <v>61.36</v>
      </c>
      <c r="D153">
        <v>61.98</v>
      </c>
      <c r="E153">
        <v>53.29</v>
      </c>
      <c r="F153">
        <f t="shared" si="10"/>
        <v>61.98</v>
      </c>
      <c r="G153" t="s">
        <v>178</v>
      </c>
      <c r="H153">
        <v>2013</v>
      </c>
      <c r="I153">
        <v>6</v>
      </c>
      <c r="J153">
        <v>1</v>
      </c>
      <c r="K153" t="s">
        <v>183</v>
      </c>
      <c r="L153">
        <f t="shared" si="11"/>
        <v>1</v>
      </c>
      <c r="M153">
        <f t="shared" si="12"/>
        <v>1</v>
      </c>
      <c r="N153">
        <f t="shared" si="13"/>
        <v>2</v>
      </c>
      <c r="O153">
        <f t="shared" si="14"/>
        <v>22</v>
      </c>
    </row>
    <row r="154" spans="1:15" hidden="1" x14ac:dyDescent="0.2">
      <c r="A154" s="2">
        <v>41427</v>
      </c>
      <c r="B154">
        <v>58</v>
      </c>
      <c r="C154">
        <v>61.2</v>
      </c>
      <c r="D154">
        <v>61.69</v>
      </c>
      <c r="E154">
        <v>52.05</v>
      </c>
      <c r="F154">
        <f t="shared" si="10"/>
        <v>61.69</v>
      </c>
      <c r="G154" t="s">
        <v>178</v>
      </c>
      <c r="H154">
        <v>2013</v>
      </c>
      <c r="I154">
        <v>6</v>
      </c>
      <c r="J154">
        <v>2</v>
      </c>
      <c r="K154" t="s">
        <v>184</v>
      </c>
      <c r="L154">
        <f t="shared" si="11"/>
        <v>1</v>
      </c>
      <c r="M154">
        <f t="shared" si="12"/>
        <v>1</v>
      </c>
      <c r="N154">
        <f t="shared" si="13"/>
        <v>2</v>
      </c>
      <c r="O154">
        <f t="shared" si="14"/>
        <v>22</v>
      </c>
    </row>
    <row r="155" spans="1:15" hidden="1" x14ac:dyDescent="0.2">
      <c r="A155" s="2">
        <v>41428</v>
      </c>
      <c r="B155">
        <v>63</v>
      </c>
      <c r="C155">
        <v>59.68</v>
      </c>
      <c r="D155">
        <v>61.03</v>
      </c>
      <c r="E155">
        <v>55.3</v>
      </c>
      <c r="F155">
        <f t="shared" si="10"/>
        <v>61.03</v>
      </c>
      <c r="G155" t="s">
        <v>178</v>
      </c>
      <c r="H155">
        <v>2013</v>
      </c>
      <c r="I155">
        <v>6</v>
      </c>
      <c r="J155">
        <v>3</v>
      </c>
      <c r="K155" t="s">
        <v>185</v>
      </c>
      <c r="L155">
        <f t="shared" si="11"/>
        <v>1</v>
      </c>
      <c r="M155">
        <f t="shared" si="12"/>
        <v>1</v>
      </c>
      <c r="N155">
        <f t="shared" si="13"/>
        <v>2</v>
      </c>
      <c r="O155">
        <f t="shared" si="14"/>
        <v>23</v>
      </c>
    </row>
    <row r="156" spans="1:15" hidden="1" x14ac:dyDescent="0.2">
      <c r="A156" s="2">
        <v>41429</v>
      </c>
      <c r="B156">
        <v>74</v>
      </c>
      <c r="C156">
        <v>61.71</v>
      </c>
      <c r="D156">
        <v>61.82</v>
      </c>
      <c r="E156">
        <v>45.71</v>
      </c>
      <c r="F156">
        <f t="shared" si="10"/>
        <v>61.82</v>
      </c>
      <c r="G156" t="s">
        <v>186</v>
      </c>
      <c r="H156">
        <v>2013</v>
      </c>
      <c r="I156">
        <v>6</v>
      </c>
      <c r="J156">
        <v>4</v>
      </c>
      <c r="K156" t="s">
        <v>187</v>
      </c>
      <c r="L156">
        <f t="shared" si="11"/>
        <v>1</v>
      </c>
      <c r="M156">
        <f t="shared" si="12"/>
        <v>1</v>
      </c>
      <c r="N156">
        <f t="shared" si="13"/>
        <v>2</v>
      </c>
      <c r="O156">
        <f t="shared" si="14"/>
        <v>23</v>
      </c>
    </row>
    <row r="157" spans="1:15" hidden="1" x14ac:dyDescent="0.2">
      <c r="A157" s="2">
        <v>41430</v>
      </c>
      <c r="B157">
        <v>56</v>
      </c>
      <c r="C157">
        <v>59.2</v>
      </c>
      <c r="D157">
        <v>59.41</v>
      </c>
      <c r="E157">
        <v>46.11</v>
      </c>
      <c r="F157">
        <f t="shared" si="10"/>
        <v>59.41</v>
      </c>
      <c r="G157" t="s">
        <v>186</v>
      </c>
      <c r="H157">
        <v>2013</v>
      </c>
      <c r="I157">
        <v>6</v>
      </c>
      <c r="J157">
        <v>5</v>
      </c>
      <c r="K157" t="s">
        <v>188</v>
      </c>
      <c r="L157">
        <f t="shared" si="11"/>
        <v>1</v>
      </c>
      <c r="M157">
        <f t="shared" si="12"/>
        <v>1</v>
      </c>
      <c r="N157">
        <f t="shared" si="13"/>
        <v>2</v>
      </c>
      <c r="O157">
        <f t="shared" si="14"/>
        <v>23</v>
      </c>
    </row>
    <row r="158" spans="1:15" hidden="1" x14ac:dyDescent="0.2">
      <c r="A158" s="2">
        <v>41431</v>
      </c>
      <c r="B158">
        <v>67</v>
      </c>
      <c r="C158">
        <v>60.88</v>
      </c>
      <c r="D158">
        <v>60.94</v>
      </c>
      <c r="E158">
        <v>42.43</v>
      </c>
      <c r="F158">
        <f t="shared" si="10"/>
        <v>60.94</v>
      </c>
      <c r="G158" t="s">
        <v>186</v>
      </c>
      <c r="H158">
        <v>2013</v>
      </c>
      <c r="I158">
        <v>6</v>
      </c>
      <c r="J158">
        <v>6</v>
      </c>
      <c r="K158" t="s">
        <v>189</v>
      </c>
      <c r="L158">
        <f t="shared" si="11"/>
        <v>1</v>
      </c>
      <c r="M158">
        <f t="shared" si="12"/>
        <v>1</v>
      </c>
      <c r="N158">
        <f t="shared" si="13"/>
        <v>2</v>
      </c>
      <c r="O158">
        <f t="shared" si="14"/>
        <v>23</v>
      </c>
    </row>
    <row r="159" spans="1:15" hidden="1" x14ac:dyDescent="0.2">
      <c r="A159" s="2">
        <v>41432</v>
      </c>
      <c r="B159">
        <v>80</v>
      </c>
      <c r="C159">
        <v>63.07</v>
      </c>
      <c r="D159">
        <v>63.87</v>
      </c>
      <c r="E159">
        <v>56.13</v>
      </c>
      <c r="F159">
        <f t="shared" si="10"/>
        <v>63.87</v>
      </c>
      <c r="G159" t="s">
        <v>186</v>
      </c>
      <c r="H159">
        <v>2013</v>
      </c>
      <c r="I159">
        <v>6</v>
      </c>
      <c r="J159">
        <v>7</v>
      </c>
      <c r="K159" t="s">
        <v>190</v>
      </c>
      <c r="L159">
        <f t="shared" si="11"/>
        <v>1</v>
      </c>
      <c r="M159">
        <f t="shared" si="12"/>
        <v>1</v>
      </c>
      <c r="N159">
        <f t="shared" si="13"/>
        <v>2</v>
      </c>
      <c r="O159">
        <f t="shared" si="14"/>
        <v>23</v>
      </c>
    </row>
    <row r="160" spans="1:15" hidden="1" x14ac:dyDescent="0.2">
      <c r="A160" s="2">
        <v>41433</v>
      </c>
      <c r="B160">
        <v>53</v>
      </c>
      <c r="C160">
        <v>60.27</v>
      </c>
      <c r="D160">
        <v>60.42</v>
      </c>
      <c r="E160">
        <v>45.85</v>
      </c>
      <c r="F160">
        <f t="shared" si="10"/>
        <v>60.42</v>
      </c>
      <c r="G160" t="s">
        <v>186</v>
      </c>
      <c r="H160">
        <v>2013</v>
      </c>
      <c r="I160">
        <v>6</v>
      </c>
      <c r="J160">
        <v>8</v>
      </c>
      <c r="K160" t="s">
        <v>191</v>
      </c>
      <c r="L160">
        <f t="shared" si="11"/>
        <v>1</v>
      </c>
      <c r="M160">
        <f t="shared" si="12"/>
        <v>1</v>
      </c>
      <c r="N160">
        <f t="shared" si="13"/>
        <v>2</v>
      </c>
      <c r="O160">
        <f t="shared" si="14"/>
        <v>23</v>
      </c>
    </row>
    <row r="161" spans="1:15" hidden="1" x14ac:dyDescent="0.2">
      <c r="A161" s="2">
        <v>41434</v>
      </c>
      <c r="B161">
        <v>73</v>
      </c>
      <c r="C161">
        <v>62</v>
      </c>
      <c r="D161">
        <v>62</v>
      </c>
      <c r="E161">
        <v>44</v>
      </c>
      <c r="F161">
        <f t="shared" si="10"/>
        <v>62</v>
      </c>
      <c r="G161" t="s">
        <v>186</v>
      </c>
      <c r="H161">
        <v>2013</v>
      </c>
      <c r="I161">
        <v>6</v>
      </c>
      <c r="J161">
        <v>9</v>
      </c>
      <c r="K161" t="s">
        <v>192</v>
      </c>
      <c r="L161">
        <f t="shared" si="11"/>
        <v>0</v>
      </c>
      <c r="M161">
        <f t="shared" si="12"/>
        <v>1</v>
      </c>
      <c r="N161">
        <f t="shared" si="13"/>
        <v>2</v>
      </c>
      <c r="O161">
        <f t="shared" si="14"/>
        <v>23</v>
      </c>
    </row>
    <row r="162" spans="1:15" hidden="1" x14ac:dyDescent="0.2">
      <c r="A162" s="2">
        <v>41435</v>
      </c>
      <c r="B162">
        <v>73</v>
      </c>
      <c r="C162">
        <v>62.23</v>
      </c>
      <c r="D162">
        <v>62.38</v>
      </c>
      <c r="E162">
        <v>47.66</v>
      </c>
      <c r="F162">
        <f t="shared" si="10"/>
        <v>62.38</v>
      </c>
      <c r="G162" t="s">
        <v>186</v>
      </c>
      <c r="H162">
        <v>2013</v>
      </c>
      <c r="I162">
        <v>6</v>
      </c>
      <c r="J162">
        <v>10</v>
      </c>
      <c r="K162" t="s">
        <v>193</v>
      </c>
      <c r="L162">
        <f t="shared" si="11"/>
        <v>1</v>
      </c>
      <c r="M162">
        <f t="shared" si="12"/>
        <v>1</v>
      </c>
      <c r="N162">
        <f t="shared" si="13"/>
        <v>2</v>
      </c>
      <c r="O162">
        <f t="shared" si="14"/>
        <v>24</v>
      </c>
    </row>
    <row r="163" spans="1:15" hidden="1" x14ac:dyDescent="0.2">
      <c r="A163" s="2">
        <v>41436</v>
      </c>
      <c r="B163">
        <v>54</v>
      </c>
      <c r="C163">
        <v>60.19</v>
      </c>
      <c r="D163">
        <v>60.88</v>
      </c>
      <c r="E163">
        <v>52.53</v>
      </c>
      <c r="F163">
        <f t="shared" si="10"/>
        <v>60.88</v>
      </c>
      <c r="G163" t="s">
        <v>194</v>
      </c>
      <c r="H163">
        <v>2013</v>
      </c>
      <c r="I163">
        <v>6</v>
      </c>
      <c r="J163">
        <v>11</v>
      </c>
      <c r="K163" t="s">
        <v>195</v>
      </c>
      <c r="L163">
        <f t="shared" si="11"/>
        <v>1</v>
      </c>
      <c r="M163">
        <f t="shared" si="12"/>
        <v>1</v>
      </c>
      <c r="N163">
        <f t="shared" si="13"/>
        <v>2</v>
      </c>
      <c r="O163">
        <f t="shared" si="14"/>
        <v>24</v>
      </c>
    </row>
    <row r="164" spans="1:15" hidden="1" x14ac:dyDescent="0.2">
      <c r="A164" s="2">
        <v>41437</v>
      </c>
      <c r="B164">
        <v>60</v>
      </c>
      <c r="C164">
        <v>59.97</v>
      </c>
      <c r="D164">
        <v>60.24</v>
      </c>
      <c r="E164">
        <v>48.04</v>
      </c>
      <c r="F164">
        <f t="shared" si="10"/>
        <v>60.24</v>
      </c>
      <c r="G164" t="s">
        <v>194</v>
      </c>
      <c r="H164">
        <v>2013</v>
      </c>
      <c r="I164">
        <v>6</v>
      </c>
      <c r="J164">
        <v>12</v>
      </c>
      <c r="K164" t="s">
        <v>196</v>
      </c>
      <c r="L164">
        <f t="shared" si="11"/>
        <v>1</v>
      </c>
      <c r="M164">
        <f t="shared" si="12"/>
        <v>1</v>
      </c>
      <c r="N164">
        <f t="shared" si="13"/>
        <v>2</v>
      </c>
      <c r="O164">
        <f t="shared" si="14"/>
        <v>24</v>
      </c>
    </row>
    <row r="165" spans="1:15" hidden="1" x14ac:dyDescent="0.2">
      <c r="A165" s="2">
        <v>41438</v>
      </c>
      <c r="B165">
        <v>83</v>
      </c>
      <c r="C165">
        <v>61.49</v>
      </c>
      <c r="D165">
        <v>61.54</v>
      </c>
      <c r="E165">
        <v>41.78</v>
      </c>
      <c r="F165">
        <f t="shared" si="10"/>
        <v>61.54</v>
      </c>
      <c r="G165" t="s">
        <v>194</v>
      </c>
      <c r="H165">
        <v>2013</v>
      </c>
      <c r="I165">
        <v>6</v>
      </c>
      <c r="J165">
        <v>13</v>
      </c>
      <c r="K165" t="s">
        <v>197</v>
      </c>
      <c r="L165">
        <f t="shared" si="11"/>
        <v>1</v>
      </c>
      <c r="M165">
        <f t="shared" si="12"/>
        <v>1</v>
      </c>
      <c r="N165">
        <f t="shared" si="13"/>
        <v>2</v>
      </c>
      <c r="O165">
        <f t="shared" si="14"/>
        <v>24</v>
      </c>
    </row>
    <row r="166" spans="1:15" hidden="1" x14ac:dyDescent="0.2">
      <c r="A166" s="2">
        <v>41439</v>
      </c>
      <c r="B166">
        <v>89</v>
      </c>
      <c r="C166">
        <v>61.59</v>
      </c>
      <c r="D166">
        <v>61.68</v>
      </c>
      <c r="E166">
        <v>44.96</v>
      </c>
      <c r="F166">
        <f t="shared" si="10"/>
        <v>61.68</v>
      </c>
      <c r="G166" t="s">
        <v>194</v>
      </c>
      <c r="H166">
        <v>2013</v>
      </c>
      <c r="I166">
        <v>6</v>
      </c>
      <c r="J166">
        <v>14</v>
      </c>
      <c r="K166" t="s">
        <v>198</v>
      </c>
      <c r="L166">
        <f t="shared" si="11"/>
        <v>1</v>
      </c>
      <c r="M166">
        <f t="shared" si="12"/>
        <v>1</v>
      </c>
      <c r="N166">
        <f t="shared" si="13"/>
        <v>2</v>
      </c>
      <c r="O166">
        <f t="shared" si="14"/>
        <v>24</v>
      </c>
    </row>
    <row r="167" spans="1:15" hidden="1" x14ac:dyDescent="0.2">
      <c r="A167" s="2">
        <v>41440</v>
      </c>
      <c r="B167">
        <v>66</v>
      </c>
      <c r="C167">
        <v>61.23</v>
      </c>
      <c r="D167">
        <v>61.56</v>
      </c>
      <c r="E167">
        <v>50.31</v>
      </c>
      <c r="F167">
        <f t="shared" si="10"/>
        <v>61.56</v>
      </c>
      <c r="G167" t="s">
        <v>194</v>
      </c>
      <c r="H167">
        <v>2013</v>
      </c>
      <c r="I167">
        <v>6</v>
      </c>
      <c r="J167">
        <v>15</v>
      </c>
      <c r="K167" t="s">
        <v>199</v>
      </c>
      <c r="L167">
        <f t="shared" si="11"/>
        <v>1</v>
      </c>
      <c r="M167">
        <f t="shared" si="12"/>
        <v>1</v>
      </c>
      <c r="N167">
        <f t="shared" si="13"/>
        <v>2</v>
      </c>
      <c r="O167">
        <f t="shared" si="14"/>
        <v>24</v>
      </c>
    </row>
    <row r="168" spans="1:15" hidden="1" x14ac:dyDescent="0.2">
      <c r="A168" s="2">
        <v>41441</v>
      </c>
      <c r="B168">
        <v>55</v>
      </c>
      <c r="C168">
        <v>60.3</v>
      </c>
      <c r="D168">
        <v>60.38</v>
      </c>
      <c r="E168">
        <v>42.55</v>
      </c>
      <c r="F168">
        <f t="shared" si="10"/>
        <v>60.38</v>
      </c>
      <c r="G168" t="s">
        <v>194</v>
      </c>
      <c r="H168">
        <v>2013</v>
      </c>
      <c r="I168">
        <v>6</v>
      </c>
      <c r="J168">
        <v>16</v>
      </c>
      <c r="K168" t="s">
        <v>200</v>
      </c>
      <c r="L168">
        <f t="shared" si="11"/>
        <v>1</v>
      </c>
      <c r="M168">
        <f t="shared" si="12"/>
        <v>1</v>
      </c>
      <c r="N168">
        <f t="shared" si="13"/>
        <v>2</v>
      </c>
      <c r="O168">
        <f t="shared" si="14"/>
        <v>24</v>
      </c>
    </row>
    <row r="169" spans="1:15" hidden="1" x14ac:dyDescent="0.2">
      <c r="A169" s="2">
        <v>41442</v>
      </c>
      <c r="B169">
        <v>63</v>
      </c>
      <c r="C169">
        <v>60.14</v>
      </c>
      <c r="D169">
        <v>60.67</v>
      </c>
      <c r="E169">
        <v>51.23</v>
      </c>
      <c r="F169">
        <f t="shared" si="10"/>
        <v>60.67</v>
      </c>
      <c r="G169" t="s">
        <v>194</v>
      </c>
      <c r="H169">
        <v>2013</v>
      </c>
      <c r="I169">
        <v>6</v>
      </c>
      <c r="J169">
        <v>17</v>
      </c>
      <c r="K169" t="s">
        <v>201</v>
      </c>
      <c r="L169">
        <f t="shared" si="11"/>
        <v>1</v>
      </c>
      <c r="M169">
        <f t="shared" si="12"/>
        <v>1</v>
      </c>
      <c r="N169">
        <f t="shared" si="13"/>
        <v>2</v>
      </c>
      <c r="O169">
        <f t="shared" si="14"/>
        <v>25</v>
      </c>
    </row>
    <row r="170" spans="1:15" hidden="1" x14ac:dyDescent="0.2">
      <c r="A170" s="2">
        <v>41443</v>
      </c>
      <c r="B170">
        <v>64</v>
      </c>
      <c r="C170">
        <v>60.09</v>
      </c>
      <c r="D170">
        <v>60.25</v>
      </c>
      <c r="E170">
        <v>45.58</v>
      </c>
      <c r="F170">
        <f t="shared" si="10"/>
        <v>60.25</v>
      </c>
      <c r="G170" t="s">
        <v>202</v>
      </c>
      <c r="H170">
        <v>2013</v>
      </c>
      <c r="I170">
        <v>6</v>
      </c>
      <c r="J170">
        <v>18</v>
      </c>
      <c r="K170" t="s">
        <v>203</v>
      </c>
      <c r="L170">
        <f t="shared" si="11"/>
        <v>1</v>
      </c>
      <c r="M170">
        <f t="shared" si="12"/>
        <v>1</v>
      </c>
      <c r="N170">
        <f t="shared" si="13"/>
        <v>2</v>
      </c>
      <c r="O170">
        <f t="shared" si="14"/>
        <v>25</v>
      </c>
    </row>
    <row r="171" spans="1:15" hidden="1" x14ac:dyDescent="0.2">
      <c r="A171" s="2">
        <v>41444</v>
      </c>
      <c r="B171">
        <v>71</v>
      </c>
      <c r="C171">
        <v>60.35</v>
      </c>
      <c r="D171">
        <v>61.03</v>
      </c>
      <c r="E171">
        <v>52.65</v>
      </c>
      <c r="F171">
        <f t="shared" si="10"/>
        <v>61.03</v>
      </c>
      <c r="G171" t="s">
        <v>202</v>
      </c>
      <c r="H171">
        <v>2013</v>
      </c>
      <c r="I171">
        <v>6</v>
      </c>
      <c r="J171">
        <v>19</v>
      </c>
      <c r="K171" t="s">
        <v>204</v>
      </c>
      <c r="L171">
        <f t="shared" si="11"/>
        <v>1</v>
      </c>
      <c r="M171">
        <f t="shared" si="12"/>
        <v>1</v>
      </c>
      <c r="N171">
        <f t="shared" si="13"/>
        <v>2</v>
      </c>
      <c r="O171">
        <f t="shared" si="14"/>
        <v>25</v>
      </c>
    </row>
    <row r="172" spans="1:15" hidden="1" x14ac:dyDescent="0.2">
      <c r="A172" s="2">
        <v>41445</v>
      </c>
      <c r="B172">
        <v>72</v>
      </c>
      <c r="C172">
        <v>60.42</v>
      </c>
      <c r="D172">
        <v>60.45</v>
      </c>
      <c r="E172">
        <v>38.57</v>
      </c>
      <c r="F172">
        <f t="shared" si="10"/>
        <v>60.45</v>
      </c>
      <c r="G172" t="s">
        <v>202</v>
      </c>
      <c r="H172">
        <v>2013</v>
      </c>
      <c r="I172">
        <v>6</v>
      </c>
      <c r="J172">
        <v>20</v>
      </c>
      <c r="K172" t="s">
        <v>205</v>
      </c>
      <c r="L172">
        <f t="shared" si="11"/>
        <v>1</v>
      </c>
      <c r="M172">
        <f t="shared" si="12"/>
        <v>1</v>
      </c>
      <c r="N172">
        <f t="shared" si="13"/>
        <v>2</v>
      </c>
      <c r="O172">
        <f t="shared" si="14"/>
        <v>25</v>
      </c>
    </row>
    <row r="173" spans="1:15" hidden="1" x14ac:dyDescent="0.2">
      <c r="A173" s="2">
        <v>41446</v>
      </c>
      <c r="B173">
        <v>78</v>
      </c>
      <c r="C173">
        <v>61.29</v>
      </c>
      <c r="D173">
        <v>61.34</v>
      </c>
      <c r="E173">
        <v>42.11</v>
      </c>
      <c r="F173">
        <f t="shared" si="10"/>
        <v>61.34</v>
      </c>
      <c r="G173" t="s">
        <v>202</v>
      </c>
      <c r="H173">
        <v>2013</v>
      </c>
      <c r="I173">
        <v>6</v>
      </c>
      <c r="J173">
        <v>21</v>
      </c>
      <c r="K173" t="s">
        <v>206</v>
      </c>
      <c r="L173">
        <f t="shared" si="11"/>
        <v>1</v>
      </c>
      <c r="M173">
        <f t="shared" si="12"/>
        <v>1</v>
      </c>
      <c r="N173">
        <f t="shared" si="13"/>
        <v>2</v>
      </c>
      <c r="O173">
        <f t="shared" si="14"/>
        <v>25</v>
      </c>
    </row>
    <row r="174" spans="1:15" hidden="1" x14ac:dyDescent="0.2">
      <c r="A174" s="2">
        <v>41447</v>
      </c>
      <c r="B174">
        <v>61</v>
      </c>
      <c r="C174">
        <v>61.51</v>
      </c>
      <c r="D174">
        <v>61.83</v>
      </c>
      <c r="E174">
        <v>50.3</v>
      </c>
      <c r="F174">
        <f t="shared" si="10"/>
        <v>61.83</v>
      </c>
      <c r="G174" t="s">
        <v>202</v>
      </c>
      <c r="H174">
        <v>2013</v>
      </c>
      <c r="I174">
        <v>6</v>
      </c>
      <c r="J174">
        <v>22</v>
      </c>
      <c r="K174" t="s">
        <v>207</v>
      </c>
      <c r="L174">
        <f t="shared" si="11"/>
        <v>1</v>
      </c>
      <c r="M174">
        <f t="shared" si="12"/>
        <v>1</v>
      </c>
      <c r="N174">
        <f t="shared" si="13"/>
        <v>2</v>
      </c>
      <c r="O174">
        <f t="shared" si="14"/>
        <v>25</v>
      </c>
    </row>
    <row r="175" spans="1:15" hidden="1" x14ac:dyDescent="0.2">
      <c r="A175" s="2">
        <v>41448</v>
      </c>
      <c r="B175">
        <v>71</v>
      </c>
      <c r="C175">
        <v>62.08</v>
      </c>
      <c r="D175">
        <v>62.31</v>
      </c>
      <c r="E175">
        <v>49.59</v>
      </c>
      <c r="F175">
        <f t="shared" si="10"/>
        <v>62.31</v>
      </c>
      <c r="G175" t="s">
        <v>202</v>
      </c>
      <c r="H175">
        <v>2013</v>
      </c>
      <c r="I175">
        <v>6</v>
      </c>
      <c r="J175">
        <v>23</v>
      </c>
      <c r="K175" t="s">
        <v>208</v>
      </c>
      <c r="L175">
        <f t="shared" si="11"/>
        <v>1</v>
      </c>
      <c r="M175">
        <f t="shared" si="12"/>
        <v>1</v>
      </c>
      <c r="N175">
        <f t="shared" si="13"/>
        <v>2</v>
      </c>
      <c r="O175">
        <f t="shared" si="14"/>
        <v>25</v>
      </c>
    </row>
    <row r="176" spans="1:15" hidden="1" x14ac:dyDescent="0.2">
      <c r="A176" s="2">
        <v>41449</v>
      </c>
      <c r="B176">
        <v>86</v>
      </c>
      <c r="C176">
        <v>62.76</v>
      </c>
      <c r="D176">
        <v>63.23</v>
      </c>
      <c r="E176">
        <v>53.32</v>
      </c>
      <c r="F176">
        <f t="shared" si="10"/>
        <v>63.23</v>
      </c>
      <c r="G176" t="s">
        <v>202</v>
      </c>
      <c r="H176">
        <v>2013</v>
      </c>
      <c r="I176">
        <v>6</v>
      </c>
      <c r="J176">
        <v>24</v>
      </c>
      <c r="K176" t="s">
        <v>209</v>
      </c>
      <c r="L176">
        <f t="shared" si="11"/>
        <v>1</v>
      </c>
      <c r="M176">
        <f t="shared" si="12"/>
        <v>1</v>
      </c>
      <c r="N176">
        <f t="shared" si="13"/>
        <v>2</v>
      </c>
      <c r="O176">
        <f t="shared" si="14"/>
        <v>26</v>
      </c>
    </row>
    <row r="177" spans="1:15" hidden="1" x14ac:dyDescent="0.2">
      <c r="A177" s="2">
        <v>41450</v>
      </c>
      <c r="B177">
        <v>66</v>
      </c>
      <c r="C177">
        <v>60.45</v>
      </c>
      <c r="D177">
        <v>61.1</v>
      </c>
      <c r="E177">
        <v>52.55</v>
      </c>
      <c r="F177">
        <f t="shared" si="10"/>
        <v>61.1</v>
      </c>
      <c r="G177" t="s">
        <v>210</v>
      </c>
      <c r="H177">
        <v>2013</v>
      </c>
      <c r="I177">
        <v>6</v>
      </c>
      <c r="J177">
        <v>25</v>
      </c>
      <c r="K177" t="s">
        <v>211</v>
      </c>
      <c r="L177">
        <f t="shared" si="11"/>
        <v>1</v>
      </c>
      <c r="M177">
        <f t="shared" si="12"/>
        <v>1</v>
      </c>
      <c r="N177">
        <f t="shared" si="13"/>
        <v>2</v>
      </c>
      <c r="O177">
        <f t="shared" si="14"/>
        <v>26</v>
      </c>
    </row>
    <row r="178" spans="1:15" hidden="1" x14ac:dyDescent="0.2">
      <c r="A178" s="2">
        <v>41451</v>
      </c>
      <c r="B178">
        <v>72</v>
      </c>
      <c r="C178">
        <v>60.9</v>
      </c>
      <c r="D178">
        <v>62.44</v>
      </c>
      <c r="E178">
        <v>57.19</v>
      </c>
      <c r="F178">
        <f t="shared" si="10"/>
        <v>62.44</v>
      </c>
      <c r="G178" t="s">
        <v>210</v>
      </c>
      <c r="H178">
        <v>2013</v>
      </c>
      <c r="I178">
        <v>6</v>
      </c>
      <c r="J178">
        <v>26</v>
      </c>
      <c r="K178" t="s">
        <v>212</v>
      </c>
      <c r="L178">
        <f t="shared" si="11"/>
        <v>1</v>
      </c>
      <c r="M178">
        <f t="shared" si="12"/>
        <v>1</v>
      </c>
      <c r="N178">
        <f t="shared" si="13"/>
        <v>2</v>
      </c>
      <c r="O178">
        <f t="shared" si="14"/>
        <v>26</v>
      </c>
    </row>
    <row r="179" spans="1:15" hidden="1" x14ac:dyDescent="0.2">
      <c r="A179" s="2">
        <v>41452</v>
      </c>
      <c r="B179">
        <v>89</v>
      </c>
      <c r="C179">
        <v>63.08</v>
      </c>
      <c r="D179">
        <v>63.65</v>
      </c>
      <c r="E179">
        <v>54.57</v>
      </c>
      <c r="F179">
        <f t="shared" si="10"/>
        <v>63.65</v>
      </c>
      <c r="G179" t="s">
        <v>210</v>
      </c>
      <c r="H179">
        <v>2013</v>
      </c>
      <c r="I179">
        <v>6</v>
      </c>
      <c r="J179">
        <v>27</v>
      </c>
      <c r="K179" t="s">
        <v>213</v>
      </c>
      <c r="L179">
        <f t="shared" si="11"/>
        <v>1</v>
      </c>
      <c r="M179">
        <f t="shared" si="12"/>
        <v>1</v>
      </c>
      <c r="N179">
        <f t="shared" si="13"/>
        <v>2</v>
      </c>
      <c r="O179">
        <f t="shared" si="14"/>
        <v>26</v>
      </c>
    </row>
    <row r="180" spans="1:15" hidden="1" x14ac:dyDescent="0.2">
      <c r="A180" s="2">
        <v>41453</v>
      </c>
      <c r="B180">
        <v>64</v>
      </c>
      <c r="C180">
        <v>62.34</v>
      </c>
      <c r="D180">
        <v>62.94</v>
      </c>
      <c r="E180">
        <v>54.05</v>
      </c>
      <c r="F180">
        <f t="shared" si="10"/>
        <v>62.94</v>
      </c>
      <c r="G180" t="s">
        <v>210</v>
      </c>
      <c r="H180">
        <v>2013</v>
      </c>
      <c r="I180">
        <v>6</v>
      </c>
      <c r="J180">
        <v>28</v>
      </c>
      <c r="K180" t="s">
        <v>214</v>
      </c>
      <c r="L180">
        <f t="shared" si="11"/>
        <v>1</v>
      </c>
      <c r="M180">
        <f t="shared" si="12"/>
        <v>1</v>
      </c>
      <c r="N180">
        <f t="shared" si="13"/>
        <v>2</v>
      </c>
      <c r="O180">
        <f t="shared" si="14"/>
        <v>26</v>
      </c>
    </row>
    <row r="181" spans="1:15" hidden="1" x14ac:dyDescent="0.2">
      <c r="A181" s="2">
        <v>41454</v>
      </c>
      <c r="B181">
        <v>66</v>
      </c>
      <c r="C181">
        <v>60.81</v>
      </c>
      <c r="D181">
        <v>61.17</v>
      </c>
      <c r="E181">
        <v>50.18</v>
      </c>
      <c r="F181">
        <f t="shared" si="10"/>
        <v>61.17</v>
      </c>
      <c r="G181" t="s">
        <v>210</v>
      </c>
      <c r="H181">
        <v>2013</v>
      </c>
      <c r="I181">
        <v>6</v>
      </c>
      <c r="J181">
        <v>29</v>
      </c>
      <c r="K181" t="s">
        <v>215</v>
      </c>
      <c r="L181">
        <f t="shared" si="11"/>
        <v>1</v>
      </c>
      <c r="M181">
        <f t="shared" si="12"/>
        <v>1</v>
      </c>
      <c r="N181">
        <f t="shared" si="13"/>
        <v>2</v>
      </c>
      <c r="O181">
        <f t="shared" si="14"/>
        <v>26</v>
      </c>
    </row>
    <row r="182" spans="1:15" hidden="1" x14ac:dyDescent="0.2">
      <c r="A182" s="2">
        <v>41455</v>
      </c>
      <c r="B182">
        <v>65</v>
      </c>
      <c r="C182">
        <v>61.12</v>
      </c>
      <c r="D182">
        <v>61.27</v>
      </c>
      <c r="E182">
        <v>46.71</v>
      </c>
      <c r="F182">
        <f t="shared" si="10"/>
        <v>61.27</v>
      </c>
      <c r="G182" t="s">
        <v>210</v>
      </c>
      <c r="H182">
        <v>2013</v>
      </c>
      <c r="I182">
        <v>6</v>
      </c>
      <c r="J182">
        <v>30</v>
      </c>
      <c r="K182" t="s">
        <v>216</v>
      </c>
      <c r="L182">
        <f t="shared" si="11"/>
        <v>1</v>
      </c>
      <c r="M182">
        <f t="shared" si="12"/>
        <v>1</v>
      </c>
      <c r="N182">
        <f t="shared" si="13"/>
        <v>2</v>
      </c>
      <c r="O182">
        <f t="shared" si="14"/>
        <v>26</v>
      </c>
    </row>
    <row r="183" spans="1:15" hidden="1" x14ac:dyDescent="0.2">
      <c r="A183" s="2">
        <v>41456</v>
      </c>
      <c r="B183">
        <v>76</v>
      </c>
      <c r="C183">
        <v>61.69</v>
      </c>
      <c r="D183">
        <v>61.79</v>
      </c>
      <c r="E183">
        <v>45.01</v>
      </c>
      <c r="F183">
        <f t="shared" si="10"/>
        <v>61.79</v>
      </c>
      <c r="G183" t="s">
        <v>210</v>
      </c>
      <c r="H183">
        <v>2013</v>
      </c>
      <c r="I183">
        <v>7</v>
      </c>
      <c r="J183">
        <v>1</v>
      </c>
      <c r="K183" t="s">
        <v>217</v>
      </c>
      <c r="L183">
        <f t="shared" si="11"/>
        <v>1</v>
      </c>
      <c r="M183">
        <f t="shared" si="12"/>
        <v>1</v>
      </c>
      <c r="N183">
        <f t="shared" si="13"/>
        <v>2</v>
      </c>
      <c r="O183">
        <f t="shared" si="14"/>
        <v>27</v>
      </c>
    </row>
    <row r="184" spans="1:15" hidden="1" x14ac:dyDescent="0.2">
      <c r="A184" s="2">
        <v>41457</v>
      </c>
      <c r="B184">
        <v>63</v>
      </c>
      <c r="C184">
        <v>61.01</v>
      </c>
      <c r="D184">
        <v>61.13</v>
      </c>
      <c r="E184">
        <v>45.43</v>
      </c>
      <c r="F184">
        <f t="shared" si="10"/>
        <v>61.13</v>
      </c>
      <c r="G184" t="s">
        <v>218</v>
      </c>
      <c r="H184">
        <v>2013</v>
      </c>
      <c r="I184">
        <v>7</v>
      </c>
      <c r="J184">
        <v>2</v>
      </c>
      <c r="K184" t="s">
        <v>219</v>
      </c>
      <c r="L184">
        <f t="shared" si="11"/>
        <v>1</v>
      </c>
      <c r="M184">
        <f t="shared" si="12"/>
        <v>1</v>
      </c>
      <c r="N184">
        <f t="shared" si="13"/>
        <v>2</v>
      </c>
      <c r="O184">
        <f t="shared" si="14"/>
        <v>27</v>
      </c>
    </row>
    <row r="185" spans="1:15" hidden="1" x14ac:dyDescent="0.2">
      <c r="A185" s="2">
        <v>41458</v>
      </c>
      <c r="B185">
        <v>54</v>
      </c>
      <c r="C185">
        <v>60.37</v>
      </c>
      <c r="D185">
        <v>60.84</v>
      </c>
      <c r="E185">
        <v>50.99</v>
      </c>
      <c r="F185">
        <f t="shared" si="10"/>
        <v>60.84</v>
      </c>
      <c r="G185" t="s">
        <v>218</v>
      </c>
      <c r="H185">
        <v>2013</v>
      </c>
      <c r="I185">
        <v>7</v>
      </c>
      <c r="J185">
        <v>3</v>
      </c>
      <c r="K185" t="s">
        <v>220</v>
      </c>
      <c r="L185">
        <f t="shared" si="11"/>
        <v>1</v>
      </c>
      <c r="M185">
        <f t="shared" si="12"/>
        <v>1</v>
      </c>
      <c r="N185">
        <f t="shared" si="13"/>
        <v>2</v>
      </c>
      <c r="O185">
        <f t="shared" si="14"/>
        <v>27</v>
      </c>
    </row>
    <row r="186" spans="1:15" hidden="1" x14ac:dyDescent="0.2">
      <c r="A186" s="2">
        <v>41459</v>
      </c>
      <c r="B186">
        <v>75</v>
      </c>
      <c r="C186">
        <v>62.23</v>
      </c>
      <c r="D186">
        <v>62.4</v>
      </c>
      <c r="E186">
        <v>48.13</v>
      </c>
      <c r="F186">
        <f t="shared" si="10"/>
        <v>62.4</v>
      </c>
      <c r="G186" t="s">
        <v>218</v>
      </c>
      <c r="H186">
        <v>2013</v>
      </c>
      <c r="I186">
        <v>7</v>
      </c>
      <c r="J186">
        <v>4</v>
      </c>
      <c r="K186" t="s">
        <v>221</v>
      </c>
      <c r="L186">
        <f t="shared" si="11"/>
        <v>1</v>
      </c>
      <c r="M186">
        <f t="shared" si="12"/>
        <v>1</v>
      </c>
      <c r="N186">
        <f t="shared" si="13"/>
        <v>2</v>
      </c>
      <c r="O186">
        <f t="shared" si="14"/>
        <v>27</v>
      </c>
    </row>
    <row r="187" spans="1:15" hidden="1" x14ac:dyDescent="0.2">
      <c r="A187" s="2">
        <v>41460</v>
      </c>
      <c r="B187">
        <v>72</v>
      </c>
      <c r="C187">
        <v>61.55</v>
      </c>
      <c r="D187">
        <v>61.61</v>
      </c>
      <c r="E187">
        <v>43.02</v>
      </c>
      <c r="F187">
        <f t="shared" si="10"/>
        <v>61.61</v>
      </c>
      <c r="G187" t="s">
        <v>218</v>
      </c>
      <c r="H187">
        <v>2013</v>
      </c>
      <c r="I187">
        <v>7</v>
      </c>
      <c r="J187">
        <v>5</v>
      </c>
      <c r="K187" t="s">
        <v>222</v>
      </c>
      <c r="L187">
        <f t="shared" si="11"/>
        <v>1</v>
      </c>
      <c r="M187">
        <f t="shared" si="12"/>
        <v>1</v>
      </c>
      <c r="N187">
        <f t="shared" si="13"/>
        <v>2</v>
      </c>
      <c r="O187">
        <f t="shared" si="14"/>
        <v>27</v>
      </c>
    </row>
    <row r="188" spans="1:15" hidden="1" x14ac:dyDescent="0.2">
      <c r="A188" s="2">
        <v>41461</v>
      </c>
      <c r="B188">
        <v>79</v>
      </c>
      <c r="C188">
        <v>61.64</v>
      </c>
      <c r="D188">
        <v>61.91</v>
      </c>
      <c r="E188">
        <v>49.66</v>
      </c>
      <c r="F188">
        <f t="shared" si="10"/>
        <v>61.91</v>
      </c>
      <c r="G188" t="s">
        <v>218</v>
      </c>
      <c r="H188">
        <v>2013</v>
      </c>
      <c r="I188">
        <v>7</v>
      </c>
      <c r="J188">
        <v>6</v>
      </c>
      <c r="K188" t="s">
        <v>223</v>
      </c>
      <c r="L188">
        <f t="shared" si="11"/>
        <v>1</v>
      </c>
      <c r="M188">
        <f t="shared" si="12"/>
        <v>1</v>
      </c>
      <c r="N188">
        <f t="shared" si="13"/>
        <v>2</v>
      </c>
      <c r="O188">
        <f t="shared" si="14"/>
        <v>27</v>
      </c>
    </row>
    <row r="189" spans="1:15" hidden="1" x14ac:dyDescent="0.2">
      <c r="A189" s="2">
        <v>41462</v>
      </c>
      <c r="B189">
        <v>68</v>
      </c>
      <c r="C189">
        <v>61.93</v>
      </c>
      <c r="D189">
        <v>61.99</v>
      </c>
      <c r="E189">
        <v>43.27</v>
      </c>
      <c r="F189">
        <f t="shared" si="10"/>
        <v>61.99</v>
      </c>
      <c r="G189" t="s">
        <v>218</v>
      </c>
      <c r="H189">
        <v>2013</v>
      </c>
      <c r="I189">
        <v>7</v>
      </c>
      <c r="J189">
        <v>7</v>
      </c>
      <c r="K189" t="s">
        <v>224</v>
      </c>
      <c r="L189">
        <f t="shared" si="11"/>
        <v>1</v>
      </c>
      <c r="M189">
        <f t="shared" si="12"/>
        <v>1</v>
      </c>
      <c r="N189">
        <f t="shared" si="13"/>
        <v>2</v>
      </c>
      <c r="O189">
        <f t="shared" si="14"/>
        <v>27</v>
      </c>
    </row>
    <row r="190" spans="1:15" hidden="1" x14ac:dyDescent="0.2">
      <c r="A190" s="2">
        <v>41463</v>
      </c>
      <c r="B190">
        <v>77</v>
      </c>
      <c r="C190">
        <v>61.2</v>
      </c>
      <c r="D190">
        <v>61.35</v>
      </c>
      <c r="E190">
        <v>46.65</v>
      </c>
      <c r="F190">
        <f t="shared" si="10"/>
        <v>61.35</v>
      </c>
      <c r="G190" t="s">
        <v>218</v>
      </c>
      <c r="H190">
        <v>2013</v>
      </c>
      <c r="I190">
        <v>7</v>
      </c>
      <c r="J190">
        <v>8</v>
      </c>
      <c r="K190" t="s">
        <v>225</v>
      </c>
      <c r="L190">
        <f t="shared" si="11"/>
        <v>1</v>
      </c>
      <c r="M190">
        <f t="shared" si="12"/>
        <v>1</v>
      </c>
      <c r="N190">
        <f t="shared" si="13"/>
        <v>2</v>
      </c>
      <c r="O190">
        <f t="shared" si="14"/>
        <v>28</v>
      </c>
    </row>
    <row r="191" spans="1:15" hidden="1" x14ac:dyDescent="0.2">
      <c r="A191" s="2">
        <v>41464</v>
      </c>
      <c r="B191">
        <v>62</v>
      </c>
      <c r="C191">
        <v>60.39</v>
      </c>
      <c r="D191">
        <v>60.45</v>
      </c>
      <c r="E191">
        <v>42.27</v>
      </c>
      <c r="F191">
        <f t="shared" si="10"/>
        <v>60.45</v>
      </c>
      <c r="G191" t="s">
        <v>226</v>
      </c>
      <c r="H191">
        <v>2013</v>
      </c>
      <c r="I191">
        <v>7</v>
      </c>
      <c r="J191">
        <v>9</v>
      </c>
      <c r="K191" t="s">
        <v>227</v>
      </c>
      <c r="L191">
        <f t="shared" si="11"/>
        <v>1</v>
      </c>
      <c r="M191">
        <f t="shared" si="12"/>
        <v>1</v>
      </c>
      <c r="N191">
        <f t="shared" si="13"/>
        <v>2</v>
      </c>
      <c r="O191">
        <f t="shared" si="14"/>
        <v>28</v>
      </c>
    </row>
    <row r="192" spans="1:15" hidden="1" x14ac:dyDescent="0.2">
      <c r="A192" s="2">
        <v>41465</v>
      </c>
      <c r="B192">
        <v>69</v>
      </c>
      <c r="C192">
        <v>61.27</v>
      </c>
      <c r="D192">
        <v>61.38</v>
      </c>
      <c r="E192">
        <v>45.52</v>
      </c>
      <c r="F192">
        <f t="shared" si="10"/>
        <v>61.38</v>
      </c>
      <c r="G192" t="s">
        <v>226</v>
      </c>
      <c r="H192">
        <v>2013</v>
      </c>
      <c r="I192">
        <v>7</v>
      </c>
      <c r="J192">
        <v>10</v>
      </c>
      <c r="K192" t="s">
        <v>228</v>
      </c>
      <c r="L192">
        <f t="shared" si="11"/>
        <v>1</v>
      </c>
      <c r="M192">
        <f t="shared" si="12"/>
        <v>1</v>
      </c>
      <c r="N192">
        <f t="shared" si="13"/>
        <v>2</v>
      </c>
      <c r="O192">
        <f t="shared" si="14"/>
        <v>28</v>
      </c>
    </row>
    <row r="193" spans="1:15" hidden="1" x14ac:dyDescent="0.2">
      <c r="A193" s="2">
        <v>41466</v>
      </c>
      <c r="B193">
        <v>73</v>
      </c>
      <c r="C193">
        <v>61.68</v>
      </c>
      <c r="D193">
        <v>61.85</v>
      </c>
      <c r="E193">
        <v>47.55</v>
      </c>
      <c r="F193">
        <f t="shared" si="10"/>
        <v>61.85</v>
      </c>
      <c r="G193" t="s">
        <v>226</v>
      </c>
      <c r="H193">
        <v>2013</v>
      </c>
      <c r="I193">
        <v>7</v>
      </c>
      <c r="J193">
        <v>11</v>
      </c>
      <c r="K193" t="s">
        <v>229</v>
      </c>
      <c r="L193">
        <f t="shared" si="11"/>
        <v>1</v>
      </c>
      <c r="M193">
        <f t="shared" si="12"/>
        <v>1</v>
      </c>
      <c r="N193">
        <f t="shared" si="13"/>
        <v>2</v>
      </c>
      <c r="O193">
        <f t="shared" si="14"/>
        <v>28</v>
      </c>
    </row>
    <row r="194" spans="1:15" hidden="1" x14ac:dyDescent="0.2">
      <c r="A194" s="2">
        <v>41467</v>
      </c>
      <c r="B194">
        <v>76</v>
      </c>
      <c r="C194">
        <v>61.33</v>
      </c>
      <c r="D194">
        <v>61.37</v>
      </c>
      <c r="E194">
        <v>40.97</v>
      </c>
      <c r="F194">
        <f t="shared" si="10"/>
        <v>61.37</v>
      </c>
      <c r="G194" t="s">
        <v>226</v>
      </c>
      <c r="H194">
        <v>2013</v>
      </c>
      <c r="I194">
        <v>7</v>
      </c>
      <c r="J194">
        <v>12</v>
      </c>
      <c r="K194" t="s">
        <v>230</v>
      </c>
      <c r="L194">
        <f t="shared" si="11"/>
        <v>1</v>
      </c>
      <c r="M194">
        <f t="shared" si="12"/>
        <v>1</v>
      </c>
      <c r="N194">
        <f t="shared" si="13"/>
        <v>2</v>
      </c>
      <c r="O194">
        <f t="shared" si="14"/>
        <v>28</v>
      </c>
    </row>
    <row r="195" spans="1:15" hidden="1" x14ac:dyDescent="0.2">
      <c r="A195" s="2">
        <v>41468</v>
      </c>
      <c r="B195">
        <v>76</v>
      </c>
      <c r="C195">
        <v>61.61</v>
      </c>
      <c r="D195">
        <v>61.85</v>
      </c>
      <c r="E195">
        <v>49.3</v>
      </c>
      <c r="F195">
        <f t="shared" ref="F195:F258" si="15">IF(OR(ISBLANK(D195),D195=9),C195,D195)</f>
        <v>61.85</v>
      </c>
      <c r="G195" t="s">
        <v>226</v>
      </c>
      <c r="H195">
        <v>2013</v>
      </c>
      <c r="I195">
        <v>7</v>
      </c>
      <c r="J195">
        <v>13</v>
      </c>
      <c r="K195" t="s">
        <v>231</v>
      </c>
      <c r="L195">
        <f t="shared" ref="L195:L258" si="16">IF(ISBLANK(C195),"Null",IF(D195&gt;C195,1,0))</f>
        <v>1</v>
      </c>
      <c r="M195">
        <f t="shared" ref="M195:M258" si="17">IF(ISBLANK(E195),"Null",IF(C195&gt;E195,1,0))</f>
        <v>1</v>
      </c>
      <c r="N195">
        <f t="shared" ref="N195:N258" si="18">IF(AND(I195&gt;=1,I195&lt;=4),1,IF(AND(I195&gt;=9,I195&lt;=12),3,2))</f>
        <v>2</v>
      </c>
      <c r="O195">
        <f t="shared" ref="O195:O258" si="19">WEEKNUM(A195,2)</f>
        <v>28</v>
      </c>
    </row>
    <row r="196" spans="1:15" hidden="1" x14ac:dyDescent="0.2">
      <c r="A196" s="2">
        <v>41469</v>
      </c>
      <c r="B196">
        <v>70</v>
      </c>
      <c r="C196">
        <v>62.7</v>
      </c>
      <c r="D196">
        <v>62.75</v>
      </c>
      <c r="E196">
        <v>43.08</v>
      </c>
      <c r="F196">
        <f t="shared" si="15"/>
        <v>62.75</v>
      </c>
      <c r="G196" t="s">
        <v>226</v>
      </c>
      <c r="H196">
        <v>2013</v>
      </c>
      <c r="I196">
        <v>7</v>
      </c>
      <c r="J196">
        <v>14</v>
      </c>
      <c r="K196" t="s">
        <v>232</v>
      </c>
      <c r="L196">
        <f t="shared" si="16"/>
        <v>1</v>
      </c>
      <c r="M196">
        <f t="shared" si="17"/>
        <v>1</v>
      </c>
      <c r="N196">
        <f t="shared" si="18"/>
        <v>2</v>
      </c>
      <c r="O196">
        <f t="shared" si="19"/>
        <v>28</v>
      </c>
    </row>
    <row r="197" spans="1:15" hidden="1" x14ac:dyDescent="0.2">
      <c r="A197" s="2">
        <v>41470</v>
      </c>
      <c r="B197">
        <v>78</v>
      </c>
      <c r="C197">
        <v>61.15</v>
      </c>
      <c r="D197">
        <v>61.17</v>
      </c>
      <c r="E197">
        <v>36.979999999999997</v>
      </c>
      <c r="F197">
        <f t="shared" si="15"/>
        <v>61.17</v>
      </c>
      <c r="G197" t="s">
        <v>226</v>
      </c>
      <c r="H197">
        <v>2013</v>
      </c>
      <c r="I197">
        <v>7</v>
      </c>
      <c r="J197">
        <v>15</v>
      </c>
      <c r="K197" t="s">
        <v>233</v>
      </c>
      <c r="L197">
        <f t="shared" si="16"/>
        <v>1</v>
      </c>
      <c r="M197">
        <f t="shared" si="17"/>
        <v>1</v>
      </c>
      <c r="N197">
        <f t="shared" si="18"/>
        <v>2</v>
      </c>
      <c r="O197">
        <f t="shared" si="19"/>
        <v>29</v>
      </c>
    </row>
    <row r="198" spans="1:15" hidden="1" x14ac:dyDescent="0.2">
      <c r="A198" s="2">
        <v>41471</v>
      </c>
      <c r="B198">
        <v>89</v>
      </c>
      <c r="C198">
        <v>61.35</v>
      </c>
      <c r="D198">
        <v>61.42</v>
      </c>
      <c r="E198">
        <v>43.68</v>
      </c>
      <c r="F198">
        <f t="shared" si="15"/>
        <v>61.42</v>
      </c>
      <c r="G198" t="s">
        <v>234</v>
      </c>
      <c r="H198">
        <v>2013</v>
      </c>
      <c r="I198">
        <v>7</v>
      </c>
      <c r="J198">
        <v>16</v>
      </c>
      <c r="K198" t="s">
        <v>235</v>
      </c>
      <c r="L198">
        <f t="shared" si="16"/>
        <v>1</v>
      </c>
      <c r="M198">
        <f t="shared" si="17"/>
        <v>1</v>
      </c>
      <c r="N198">
        <f t="shared" si="18"/>
        <v>2</v>
      </c>
      <c r="O198">
        <f t="shared" si="19"/>
        <v>29</v>
      </c>
    </row>
    <row r="199" spans="1:15" hidden="1" x14ac:dyDescent="0.2">
      <c r="A199" s="2">
        <v>41472</v>
      </c>
      <c r="B199">
        <v>78</v>
      </c>
      <c r="C199">
        <v>60.31</v>
      </c>
      <c r="D199">
        <v>60.41</v>
      </c>
      <c r="E199">
        <v>43.76</v>
      </c>
      <c r="F199">
        <f t="shared" si="15"/>
        <v>60.41</v>
      </c>
      <c r="G199" t="s">
        <v>234</v>
      </c>
      <c r="H199">
        <v>2013</v>
      </c>
      <c r="I199">
        <v>7</v>
      </c>
      <c r="J199">
        <v>17</v>
      </c>
      <c r="K199" t="s">
        <v>236</v>
      </c>
      <c r="L199">
        <f t="shared" si="16"/>
        <v>1</v>
      </c>
      <c r="M199">
        <f t="shared" si="17"/>
        <v>1</v>
      </c>
      <c r="N199">
        <f t="shared" si="18"/>
        <v>2</v>
      </c>
      <c r="O199">
        <f t="shared" si="19"/>
        <v>29</v>
      </c>
    </row>
    <row r="200" spans="1:15" hidden="1" x14ac:dyDescent="0.2">
      <c r="A200" s="2">
        <v>41473</v>
      </c>
      <c r="B200">
        <v>71</v>
      </c>
      <c r="C200">
        <v>62.05</v>
      </c>
      <c r="D200">
        <v>62.09</v>
      </c>
      <c r="E200">
        <v>42.06</v>
      </c>
      <c r="F200">
        <f t="shared" si="15"/>
        <v>62.09</v>
      </c>
      <c r="G200" t="s">
        <v>234</v>
      </c>
      <c r="H200">
        <v>2013</v>
      </c>
      <c r="I200">
        <v>7</v>
      </c>
      <c r="J200">
        <v>18</v>
      </c>
      <c r="K200" t="s">
        <v>237</v>
      </c>
      <c r="L200">
        <f t="shared" si="16"/>
        <v>1</v>
      </c>
      <c r="M200">
        <f t="shared" si="17"/>
        <v>1</v>
      </c>
      <c r="N200">
        <f t="shared" si="18"/>
        <v>2</v>
      </c>
      <c r="O200">
        <f t="shared" si="19"/>
        <v>29</v>
      </c>
    </row>
    <row r="201" spans="1:15" hidden="1" x14ac:dyDescent="0.2">
      <c r="A201" s="2">
        <v>41474</v>
      </c>
      <c r="B201">
        <v>65</v>
      </c>
      <c r="C201">
        <v>60.62</v>
      </c>
      <c r="D201">
        <v>60.73</v>
      </c>
      <c r="E201">
        <v>44.76</v>
      </c>
      <c r="F201">
        <f t="shared" si="15"/>
        <v>60.73</v>
      </c>
      <c r="G201" t="s">
        <v>234</v>
      </c>
      <c r="H201">
        <v>2013</v>
      </c>
      <c r="I201">
        <v>7</v>
      </c>
      <c r="J201">
        <v>19</v>
      </c>
      <c r="K201" t="s">
        <v>238</v>
      </c>
      <c r="L201">
        <f t="shared" si="16"/>
        <v>1</v>
      </c>
      <c r="M201">
        <f t="shared" si="17"/>
        <v>1</v>
      </c>
      <c r="N201">
        <f t="shared" si="18"/>
        <v>2</v>
      </c>
      <c r="O201">
        <f t="shared" si="19"/>
        <v>29</v>
      </c>
    </row>
    <row r="202" spans="1:15" hidden="1" x14ac:dyDescent="0.2">
      <c r="A202" s="2">
        <v>41475</v>
      </c>
      <c r="B202">
        <v>75</v>
      </c>
      <c r="C202">
        <v>62.09</v>
      </c>
      <c r="D202">
        <v>62.21</v>
      </c>
      <c r="E202">
        <v>46.49</v>
      </c>
      <c r="F202">
        <f t="shared" si="15"/>
        <v>62.21</v>
      </c>
      <c r="G202" t="s">
        <v>234</v>
      </c>
      <c r="H202">
        <v>2013</v>
      </c>
      <c r="I202">
        <v>7</v>
      </c>
      <c r="J202">
        <v>20</v>
      </c>
      <c r="K202" t="s">
        <v>239</v>
      </c>
      <c r="L202">
        <f t="shared" si="16"/>
        <v>1</v>
      </c>
      <c r="M202">
        <f t="shared" si="17"/>
        <v>1</v>
      </c>
      <c r="N202">
        <f t="shared" si="18"/>
        <v>2</v>
      </c>
      <c r="O202">
        <f t="shared" si="19"/>
        <v>29</v>
      </c>
    </row>
    <row r="203" spans="1:15" hidden="1" x14ac:dyDescent="0.2">
      <c r="A203" s="2">
        <v>41476</v>
      </c>
      <c r="B203">
        <v>68</v>
      </c>
      <c r="C203">
        <v>61.53</v>
      </c>
      <c r="D203">
        <v>61.56</v>
      </c>
      <c r="E203">
        <v>38.96</v>
      </c>
      <c r="F203">
        <f t="shared" si="15"/>
        <v>61.56</v>
      </c>
      <c r="G203" t="s">
        <v>234</v>
      </c>
      <c r="H203">
        <v>2013</v>
      </c>
      <c r="I203">
        <v>7</v>
      </c>
      <c r="J203">
        <v>21</v>
      </c>
      <c r="K203" t="s">
        <v>240</v>
      </c>
      <c r="L203">
        <f t="shared" si="16"/>
        <v>1</v>
      </c>
      <c r="M203">
        <f t="shared" si="17"/>
        <v>1</v>
      </c>
      <c r="N203">
        <f t="shared" si="18"/>
        <v>2</v>
      </c>
      <c r="O203">
        <f t="shared" si="19"/>
        <v>29</v>
      </c>
    </row>
    <row r="204" spans="1:15" hidden="1" x14ac:dyDescent="0.2">
      <c r="A204" s="2">
        <v>41477</v>
      </c>
      <c r="B204">
        <v>64</v>
      </c>
      <c r="C204">
        <v>60.61</v>
      </c>
      <c r="D204">
        <v>60.78</v>
      </c>
      <c r="E204">
        <v>46.59</v>
      </c>
      <c r="F204">
        <f t="shared" si="15"/>
        <v>60.78</v>
      </c>
      <c r="G204" t="s">
        <v>234</v>
      </c>
      <c r="H204">
        <v>2013</v>
      </c>
      <c r="I204">
        <v>7</v>
      </c>
      <c r="J204">
        <v>22</v>
      </c>
      <c r="K204" t="s">
        <v>241</v>
      </c>
      <c r="L204">
        <f t="shared" si="16"/>
        <v>1</v>
      </c>
      <c r="M204">
        <f t="shared" si="17"/>
        <v>1</v>
      </c>
      <c r="N204">
        <f t="shared" si="18"/>
        <v>2</v>
      </c>
      <c r="O204">
        <f t="shared" si="19"/>
        <v>30</v>
      </c>
    </row>
    <row r="205" spans="1:15" hidden="1" x14ac:dyDescent="0.2">
      <c r="A205" s="2">
        <v>41478</v>
      </c>
      <c r="B205">
        <v>71</v>
      </c>
      <c r="C205">
        <v>60.62</v>
      </c>
      <c r="D205">
        <v>61</v>
      </c>
      <c r="E205">
        <v>50.18</v>
      </c>
      <c r="F205">
        <f t="shared" si="15"/>
        <v>61</v>
      </c>
      <c r="G205" t="s">
        <v>242</v>
      </c>
      <c r="H205">
        <v>2013</v>
      </c>
      <c r="I205">
        <v>7</v>
      </c>
      <c r="J205">
        <v>23</v>
      </c>
      <c r="K205" t="s">
        <v>243</v>
      </c>
      <c r="L205">
        <f t="shared" si="16"/>
        <v>1</v>
      </c>
      <c r="M205">
        <f t="shared" si="17"/>
        <v>1</v>
      </c>
      <c r="N205">
        <f t="shared" si="18"/>
        <v>2</v>
      </c>
      <c r="O205">
        <f t="shared" si="19"/>
        <v>30</v>
      </c>
    </row>
    <row r="206" spans="1:15" hidden="1" x14ac:dyDescent="0.2">
      <c r="A206" s="2">
        <v>41479</v>
      </c>
      <c r="B206">
        <v>76</v>
      </c>
      <c r="C206">
        <v>60.91</v>
      </c>
      <c r="D206">
        <v>61.13</v>
      </c>
      <c r="E206">
        <v>47.95</v>
      </c>
      <c r="F206">
        <f t="shared" si="15"/>
        <v>61.13</v>
      </c>
      <c r="G206" t="s">
        <v>242</v>
      </c>
      <c r="H206">
        <v>2013</v>
      </c>
      <c r="I206">
        <v>7</v>
      </c>
      <c r="J206">
        <v>24</v>
      </c>
      <c r="K206" t="s">
        <v>244</v>
      </c>
      <c r="L206">
        <f t="shared" si="16"/>
        <v>1</v>
      </c>
      <c r="M206">
        <f t="shared" si="17"/>
        <v>1</v>
      </c>
      <c r="N206">
        <f t="shared" si="18"/>
        <v>2</v>
      </c>
      <c r="O206">
        <f t="shared" si="19"/>
        <v>30</v>
      </c>
    </row>
    <row r="207" spans="1:15" hidden="1" x14ac:dyDescent="0.2">
      <c r="A207" s="2">
        <v>41480</v>
      </c>
      <c r="B207">
        <v>62</v>
      </c>
      <c r="C207">
        <v>60.56</v>
      </c>
      <c r="D207">
        <v>60.77</v>
      </c>
      <c r="E207">
        <v>47.53</v>
      </c>
      <c r="F207">
        <f t="shared" si="15"/>
        <v>60.77</v>
      </c>
      <c r="G207" t="s">
        <v>242</v>
      </c>
      <c r="H207">
        <v>2013</v>
      </c>
      <c r="I207">
        <v>7</v>
      </c>
      <c r="J207">
        <v>25</v>
      </c>
      <c r="K207" t="s">
        <v>245</v>
      </c>
      <c r="L207">
        <f t="shared" si="16"/>
        <v>1</v>
      </c>
      <c r="M207">
        <f t="shared" si="17"/>
        <v>1</v>
      </c>
      <c r="N207">
        <f t="shared" si="18"/>
        <v>2</v>
      </c>
      <c r="O207">
        <f t="shared" si="19"/>
        <v>30</v>
      </c>
    </row>
    <row r="208" spans="1:15" hidden="1" x14ac:dyDescent="0.2">
      <c r="A208" s="2">
        <v>41481</v>
      </c>
      <c r="B208">
        <v>71</v>
      </c>
      <c r="C208">
        <v>61.23</v>
      </c>
      <c r="D208">
        <v>61.35</v>
      </c>
      <c r="E208">
        <v>45.82</v>
      </c>
      <c r="F208">
        <f t="shared" si="15"/>
        <v>61.35</v>
      </c>
      <c r="G208" t="s">
        <v>242</v>
      </c>
      <c r="H208">
        <v>2013</v>
      </c>
      <c r="I208">
        <v>7</v>
      </c>
      <c r="J208">
        <v>26</v>
      </c>
      <c r="K208" t="s">
        <v>246</v>
      </c>
      <c r="L208">
        <f t="shared" si="16"/>
        <v>1</v>
      </c>
      <c r="M208">
        <f t="shared" si="17"/>
        <v>1</v>
      </c>
      <c r="N208">
        <f t="shared" si="18"/>
        <v>2</v>
      </c>
      <c r="O208">
        <f t="shared" si="19"/>
        <v>30</v>
      </c>
    </row>
    <row r="209" spans="1:15" hidden="1" x14ac:dyDescent="0.2">
      <c r="A209" s="2">
        <v>41482</v>
      </c>
      <c r="B209">
        <v>67</v>
      </c>
      <c r="C209">
        <v>61.62</v>
      </c>
      <c r="D209">
        <v>61.75</v>
      </c>
      <c r="E209">
        <v>46.4</v>
      </c>
      <c r="F209">
        <f t="shared" si="15"/>
        <v>61.75</v>
      </c>
      <c r="G209" t="s">
        <v>242</v>
      </c>
      <c r="H209">
        <v>2013</v>
      </c>
      <c r="I209">
        <v>7</v>
      </c>
      <c r="J209">
        <v>27</v>
      </c>
      <c r="K209" t="s">
        <v>247</v>
      </c>
      <c r="L209">
        <f t="shared" si="16"/>
        <v>1</v>
      </c>
      <c r="M209">
        <f t="shared" si="17"/>
        <v>1</v>
      </c>
      <c r="N209">
        <f t="shared" si="18"/>
        <v>2</v>
      </c>
      <c r="O209">
        <f t="shared" si="19"/>
        <v>30</v>
      </c>
    </row>
    <row r="210" spans="1:15" hidden="1" x14ac:dyDescent="0.2">
      <c r="A210" s="2">
        <v>41483</v>
      </c>
      <c r="B210">
        <v>65</v>
      </c>
      <c r="C210">
        <v>60.94</v>
      </c>
      <c r="D210">
        <v>61.14</v>
      </c>
      <c r="E210">
        <v>47.69</v>
      </c>
      <c r="F210">
        <f t="shared" si="15"/>
        <v>61.14</v>
      </c>
      <c r="G210" t="s">
        <v>242</v>
      </c>
      <c r="H210">
        <v>2013</v>
      </c>
      <c r="I210">
        <v>7</v>
      </c>
      <c r="J210">
        <v>28</v>
      </c>
      <c r="K210" t="s">
        <v>248</v>
      </c>
      <c r="L210">
        <f t="shared" si="16"/>
        <v>1</v>
      </c>
      <c r="M210">
        <f t="shared" si="17"/>
        <v>1</v>
      </c>
      <c r="N210">
        <f t="shared" si="18"/>
        <v>2</v>
      </c>
      <c r="O210">
        <f t="shared" si="19"/>
        <v>30</v>
      </c>
    </row>
    <row r="211" spans="1:15" hidden="1" x14ac:dyDescent="0.2">
      <c r="A211" s="2">
        <v>41484</v>
      </c>
      <c r="B211">
        <v>88</v>
      </c>
      <c r="C211">
        <v>62.16</v>
      </c>
      <c r="D211">
        <v>62.51</v>
      </c>
      <c r="E211">
        <v>51.36</v>
      </c>
      <c r="F211">
        <f t="shared" si="15"/>
        <v>62.51</v>
      </c>
      <c r="G211" t="s">
        <v>242</v>
      </c>
      <c r="H211">
        <v>2013</v>
      </c>
      <c r="I211">
        <v>7</v>
      </c>
      <c r="J211">
        <v>29</v>
      </c>
      <c r="K211" t="s">
        <v>249</v>
      </c>
      <c r="L211">
        <f t="shared" si="16"/>
        <v>1</v>
      </c>
      <c r="M211">
        <f t="shared" si="17"/>
        <v>1</v>
      </c>
      <c r="N211">
        <f t="shared" si="18"/>
        <v>2</v>
      </c>
      <c r="O211">
        <f t="shared" si="19"/>
        <v>31</v>
      </c>
    </row>
    <row r="212" spans="1:15" hidden="1" x14ac:dyDescent="0.2">
      <c r="A212" s="2">
        <v>41485</v>
      </c>
      <c r="B212">
        <v>80</v>
      </c>
      <c r="C212">
        <v>60.67</v>
      </c>
      <c r="D212">
        <v>61.14</v>
      </c>
      <c r="E212">
        <v>51.24</v>
      </c>
      <c r="F212">
        <f t="shared" si="15"/>
        <v>61.14</v>
      </c>
      <c r="G212" t="s">
        <v>250</v>
      </c>
      <c r="H212">
        <v>2013</v>
      </c>
      <c r="I212">
        <v>7</v>
      </c>
      <c r="J212">
        <v>30</v>
      </c>
      <c r="K212" t="s">
        <v>251</v>
      </c>
      <c r="L212">
        <f t="shared" si="16"/>
        <v>1</v>
      </c>
      <c r="M212">
        <f t="shared" si="17"/>
        <v>1</v>
      </c>
      <c r="N212">
        <f t="shared" si="18"/>
        <v>2</v>
      </c>
      <c r="O212">
        <f t="shared" si="19"/>
        <v>31</v>
      </c>
    </row>
    <row r="213" spans="1:15" hidden="1" x14ac:dyDescent="0.2">
      <c r="A213" s="2">
        <v>41486</v>
      </c>
      <c r="B213">
        <v>73</v>
      </c>
      <c r="C213">
        <v>60.9</v>
      </c>
      <c r="D213">
        <v>61.11</v>
      </c>
      <c r="E213">
        <v>47.77</v>
      </c>
      <c r="F213">
        <f t="shared" si="15"/>
        <v>61.11</v>
      </c>
      <c r="G213" t="s">
        <v>250</v>
      </c>
      <c r="H213">
        <v>2013</v>
      </c>
      <c r="I213">
        <v>7</v>
      </c>
      <c r="J213">
        <v>31</v>
      </c>
      <c r="K213" t="s">
        <v>252</v>
      </c>
      <c r="L213">
        <f t="shared" si="16"/>
        <v>1</v>
      </c>
      <c r="M213">
        <f t="shared" si="17"/>
        <v>1</v>
      </c>
      <c r="N213">
        <f t="shared" si="18"/>
        <v>2</v>
      </c>
      <c r="O213">
        <f t="shared" si="19"/>
        <v>31</v>
      </c>
    </row>
    <row r="214" spans="1:15" hidden="1" x14ac:dyDescent="0.2">
      <c r="A214" s="2">
        <v>41487</v>
      </c>
      <c r="B214">
        <v>65</v>
      </c>
      <c r="C214">
        <v>61.06</v>
      </c>
      <c r="D214">
        <v>63.89</v>
      </c>
      <c r="E214">
        <v>60.7</v>
      </c>
      <c r="F214">
        <f t="shared" si="15"/>
        <v>63.89</v>
      </c>
      <c r="G214" t="s">
        <v>250</v>
      </c>
      <c r="H214">
        <v>2013</v>
      </c>
      <c r="I214">
        <v>8</v>
      </c>
      <c r="J214">
        <v>1</v>
      </c>
      <c r="K214" t="s">
        <v>253</v>
      </c>
      <c r="L214">
        <f t="shared" si="16"/>
        <v>1</v>
      </c>
      <c r="M214">
        <f t="shared" si="17"/>
        <v>1</v>
      </c>
      <c r="N214">
        <f t="shared" si="18"/>
        <v>2</v>
      </c>
      <c r="O214">
        <f t="shared" si="19"/>
        <v>31</v>
      </c>
    </row>
    <row r="215" spans="1:15" hidden="1" x14ac:dyDescent="0.2">
      <c r="A215" s="2">
        <v>41488</v>
      </c>
      <c r="B215">
        <v>67</v>
      </c>
      <c r="C215">
        <v>61.14</v>
      </c>
      <c r="D215">
        <v>61.94</v>
      </c>
      <c r="E215">
        <v>54.18</v>
      </c>
      <c r="F215">
        <f t="shared" si="15"/>
        <v>61.94</v>
      </c>
      <c r="G215" t="s">
        <v>250</v>
      </c>
      <c r="H215">
        <v>2013</v>
      </c>
      <c r="I215">
        <v>8</v>
      </c>
      <c r="J215">
        <v>2</v>
      </c>
      <c r="K215" t="s">
        <v>254</v>
      </c>
      <c r="L215">
        <f t="shared" si="16"/>
        <v>1</v>
      </c>
      <c r="M215">
        <f t="shared" si="17"/>
        <v>1</v>
      </c>
      <c r="N215">
        <f t="shared" si="18"/>
        <v>2</v>
      </c>
      <c r="O215">
        <f t="shared" si="19"/>
        <v>31</v>
      </c>
    </row>
    <row r="216" spans="1:15" hidden="1" x14ac:dyDescent="0.2">
      <c r="A216" s="2">
        <v>41489</v>
      </c>
      <c r="B216">
        <v>56</v>
      </c>
      <c r="C216">
        <v>62.01</v>
      </c>
      <c r="D216">
        <v>62.22</v>
      </c>
      <c r="E216">
        <v>49.05</v>
      </c>
      <c r="F216">
        <f t="shared" si="15"/>
        <v>62.22</v>
      </c>
      <c r="G216" t="s">
        <v>250</v>
      </c>
      <c r="H216">
        <v>2013</v>
      </c>
      <c r="I216">
        <v>8</v>
      </c>
      <c r="J216">
        <v>3</v>
      </c>
      <c r="K216" t="s">
        <v>255</v>
      </c>
      <c r="L216">
        <f t="shared" si="16"/>
        <v>1</v>
      </c>
      <c r="M216">
        <f t="shared" si="17"/>
        <v>1</v>
      </c>
      <c r="N216">
        <f t="shared" si="18"/>
        <v>2</v>
      </c>
      <c r="O216">
        <f t="shared" si="19"/>
        <v>31</v>
      </c>
    </row>
    <row r="217" spans="1:15" hidden="1" x14ac:dyDescent="0.2">
      <c r="A217" s="2">
        <v>41490</v>
      </c>
      <c r="B217">
        <v>51</v>
      </c>
      <c r="C217">
        <v>61.93</v>
      </c>
      <c r="D217">
        <v>62.75</v>
      </c>
      <c r="E217">
        <v>55.12</v>
      </c>
      <c r="F217">
        <f t="shared" si="15"/>
        <v>62.75</v>
      </c>
      <c r="G217" t="s">
        <v>250</v>
      </c>
      <c r="H217">
        <v>2013</v>
      </c>
      <c r="I217">
        <v>8</v>
      </c>
      <c r="J217">
        <v>4</v>
      </c>
      <c r="K217" t="s">
        <v>256</v>
      </c>
      <c r="L217">
        <f t="shared" si="16"/>
        <v>1</v>
      </c>
      <c r="M217">
        <f t="shared" si="17"/>
        <v>1</v>
      </c>
      <c r="N217">
        <f t="shared" si="18"/>
        <v>2</v>
      </c>
      <c r="O217">
        <f t="shared" si="19"/>
        <v>31</v>
      </c>
    </row>
    <row r="218" spans="1:15" hidden="1" x14ac:dyDescent="0.2">
      <c r="A218" s="2">
        <v>41491</v>
      </c>
      <c r="B218">
        <v>64</v>
      </c>
      <c r="C218">
        <v>60.68</v>
      </c>
      <c r="D218">
        <v>61.3</v>
      </c>
      <c r="E218">
        <v>52.58</v>
      </c>
      <c r="F218">
        <f t="shared" si="15"/>
        <v>61.3</v>
      </c>
      <c r="G218" t="s">
        <v>250</v>
      </c>
      <c r="H218">
        <v>2013</v>
      </c>
      <c r="I218">
        <v>8</v>
      </c>
      <c r="J218">
        <v>5</v>
      </c>
      <c r="K218" t="s">
        <v>257</v>
      </c>
      <c r="L218">
        <f t="shared" si="16"/>
        <v>1</v>
      </c>
      <c r="M218">
        <f t="shared" si="17"/>
        <v>1</v>
      </c>
      <c r="N218">
        <f t="shared" si="18"/>
        <v>2</v>
      </c>
      <c r="O218">
        <f t="shared" si="19"/>
        <v>32</v>
      </c>
    </row>
    <row r="219" spans="1:15" hidden="1" x14ac:dyDescent="0.2">
      <c r="A219" s="2">
        <v>41492</v>
      </c>
      <c r="B219">
        <v>48</v>
      </c>
      <c r="C219">
        <v>61.35</v>
      </c>
      <c r="D219">
        <v>62.32</v>
      </c>
      <c r="E219">
        <v>55.36</v>
      </c>
      <c r="F219">
        <f t="shared" si="15"/>
        <v>62.32</v>
      </c>
      <c r="G219" t="s">
        <v>258</v>
      </c>
      <c r="H219">
        <v>2013</v>
      </c>
      <c r="I219">
        <v>8</v>
      </c>
      <c r="J219">
        <v>6</v>
      </c>
      <c r="K219" t="s">
        <v>259</v>
      </c>
      <c r="L219">
        <f t="shared" si="16"/>
        <v>1</v>
      </c>
      <c r="M219">
        <f t="shared" si="17"/>
        <v>1</v>
      </c>
      <c r="N219">
        <f t="shared" si="18"/>
        <v>2</v>
      </c>
      <c r="O219">
        <f t="shared" si="19"/>
        <v>32</v>
      </c>
    </row>
    <row r="220" spans="1:15" hidden="1" x14ac:dyDescent="0.2">
      <c r="A220" s="2">
        <v>41493</v>
      </c>
      <c r="B220">
        <v>64</v>
      </c>
      <c r="C220">
        <v>63.8</v>
      </c>
      <c r="D220">
        <v>64.86</v>
      </c>
      <c r="E220">
        <v>58.2</v>
      </c>
      <c r="F220">
        <f t="shared" si="15"/>
        <v>64.86</v>
      </c>
      <c r="G220" t="s">
        <v>258</v>
      </c>
      <c r="H220">
        <v>2013</v>
      </c>
      <c r="I220">
        <v>8</v>
      </c>
      <c r="J220">
        <v>7</v>
      </c>
      <c r="K220" t="s">
        <v>260</v>
      </c>
      <c r="L220">
        <f t="shared" si="16"/>
        <v>1</v>
      </c>
      <c r="M220">
        <f t="shared" si="17"/>
        <v>1</v>
      </c>
      <c r="N220">
        <f t="shared" si="18"/>
        <v>2</v>
      </c>
      <c r="O220">
        <f t="shared" si="19"/>
        <v>32</v>
      </c>
    </row>
    <row r="221" spans="1:15" hidden="1" x14ac:dyDescent="0.2">
      <c r="A221" s="2">
        <v>41494</v>
      </c>
      <c r="B221">
        <v>72</v>
      </c>
      <c r="C221">
        <v>60.53</v>
      </c>
      <c r="D221">
        <v>61.45</v>
      </c>
      <c r="E221">
        <v>54.24</v>
      </c>
      <c r="F221">
        <f t="shared" si="15"/>
        <v>61.45</v>
      </c>
      <c r="G221" t="s">
        <v>258</v>
      </c>
      <c r="H221">
        <v>2013</v>
      </c>
      <c r="I221">
        <v>8</v>
      </c>
      <c r="J221">
        <v>8</v>
      </c>
      <c r="K221" t="s">
        <v>261</v>
      </c>
      <c r="L221">
        <f t="shared" si="16"/>
        <v>1</v>
      </c>
      <c r="M221">
        <f t="shared" si="17"/>
        <v>1</v>
      </c>
      <c r="N221">
        <f t="shared" si="18"/>
        <v>2</v>
      </c>
      <c r="O221">
        <f t="shared" si="19"/>
        <v>32</v>
      </c>
    </row>
    <row r="222" spans="1:15" hidden="1" x14ac:dyDescent="0.2">
      <c r="A222" s="2">
        <v>41495</v>
      </c>
      <c r="B222">
        <v>54</v>
      </c>
      <c r="C222">
        <v>60.16</v>
      </c>
      <c r="D222">
        <v>60.74</v>
      </c>
      <c r="E222">
        <v>51.76</v>
      </c>
      <c r="F222">
        <f t="shared" si="15"/>
        <v>60.74</v>
      </c>
      <c r="G222" t="s">
        <v>258</v>
      </c>
      <c r="H222">
        <v>2013</v>
      </c>
      <c r="I222">
        <v>8</v>
      </c>
      <c r="J222">
        <v>9</v>
      </c>
      <c r="K222" t="s">
        <v>262</v>
      </c>
      <c r="L222">
        <f t="shared" si="16"/>
        <v>1</v>
      </c>
      <c r="M222">
        <f t="shared" si="17"/>
        <v>1</v>
      </c>
      <c r="N222">
        <f t="shared" si="18"/>
        <v>2</v>
      </c>
      <c r="O222">
        <f t="shared" si="19"/>
        <v>32</v>
      </c>
    </row>
    <row r="223" spans="1:15" hidden="1" x14ac:dyDescent="0.2">
      <c r="A223" s="2">
        <v>41496</v>
      </c>
      <c r="B223">
        <v>53</v>
      </c>
      <c r="C223">
        <v>61.96</v>
      </c>
      <c r="D223">
        <v>62.8</v>
      </c>
      <c r="E223">
        <v>55.25</v>
      </c>
      <c r="F223">
        <f t="shared" si="15"/>
        <v>62.8</v>
      </c>
      <c r="G223" t="s">
        <v>258</v>
      </c>
      <c r="H223">
        <v>2013</v>
      </c>
      <c r="I223">
        <v>8</v>
      </c>
      <c r="J223">
        <v>10</v>
      </c>
      <c r="K223" t="s">
        <v>263</v>
      </c>
      <c r="L223">
        <f t="shared" si="16"/>
        <v>1</v>
      </c>
      <c r="M223">
        <f t="shared" si="17"/>
        <v>1</v>
      </c>
      <c r="N223">
        <f t="shared" si="18"/>
        <v>2</v>
      </c>
      <c r="O223">
        <f t="shared" si="19"/>
        <v>32</v>
      </c>
    </row>
    <row r="224" spans="1:15" hidden="1" x14ac:dyDescent="0.2">
      <c r="A224" s="2">
        <v>41497</v>
      </c>
      <c r="B224">
        <v>63</v>
      </c>
      <c r="C224">
        <v>63.02</v>
      </c>
      <c r="D224">
        <v>63.28</v>
      </c>
      <c r="E224">
        <v>50.88</v>
      </c>
      <c r="F224">
        <f t="shared" si="15"/>
        <v>63.28</v>
      </c>
      <c r="G224" t="s">
        <v>258</v>
      </c>
      <c r="H224">
        <v>2013</v>
      </c>
      <c r="I224">
        <v>8</v>
      </c>
      <c r="J224">
        <v>11</v>
      </c>
      <c r="K224" t="s">
        <v>264</v>
      </c>
      <c r="L224">
        <f t="shared" si="16"/>
        <v>1</v>
      </c>
      <c r="M224">
        <f t="shared" si="17"/>
        <v>1</v>
      </c>
      <c r="N224">
        <f t="shared" si="18"/>
        <v>2</v>
      </c>
      <c r="O224">
        <f t="shared" si="19"/>
        <v>32</v>
      </c>
    </row>
    <row r="225" spans="1:15" hidden="1" x14ac:dyDescent="0.2">
      <c r="A225" s="2">
        <v>41498</v>
      </c>
      <c r="B225">
        <v>69</v>
      </c>
      <c r="C225">
        <v>61.41</v>
      </c>
      <c r="D225">
        <v>61.46</v>
      </c>
      <c r="E225">
        <v>42.29</v>
      </c>
      <c r="F225">
        <f t="shared" si="15"/>
        <v>61.46</v>
      </c>
      <c r="G225" t="s">
        <v>258</v>
      </c>
      <c r="H225">
        <v>2013</v>
      </c>
      <c r="I225">
        <v>8</v>
      </c>
      <c r="J225">
        <v>12</v>
      </c>
      <c r="K225" t="s">
        <v>265</v>
      </c>
      <c r="L225">
        <f t="shared" si="16"/>
        <v>1</v>
      </c>
      <c r="M225">
        <f t="shared" si="17"/>
        <v>1</v>
      </c>
      <c r="N225">
        <f t="shared" si="18"/>
        <v>2</v>
      </c>
      <c r="O225">
        <f t="shared" si="19"/>
        <v>33</v>
      </c>
    </row>
    <row r="226" spans="1:15" hidden="1" x14ac:dyDescent="0.2">
      <c r="A226" s="2">
        <v>41499</v>
      </c>
      <c r="B226">
        <v>49</v>
      </c>
      <c r="C226">
        <v>59.2</v>
      </c>
      <c r="D226">
        <v>60.02</v>
      </c>
      <c r="E226">
        <v>52.36</v>
      </c>
      <c r="F226">
        <f t="shared" si="15"/>
        <v>60.02</v>
      </c>
      <c r="G226" t="s">
        <v>266</v>
      </c>
      <c r="H226">
        <v>2013</v>
      </c>
      <c r="I226">
        <v>8</v>
      </c>
      <c r="J226">
        <v>13</v>
      </c>
      <c r="K226" t="s">
        <v>267</v>
      </c>
      <c r="L226">
        <f t="shared" si="16"/>
        <v>1</v>
      </c>
      <c r="M226">
        <f t="shared" si="17"/>
        <v>1</v>
      </c>
      <c r="N226">
        <f t="shared" si="18"/>
        <v>2</v>
      </c>
      <c r="O226">
        <f t="shared" si="19"/>
        <v>33</v>
      </c>
    </row>
    <row r="227" spans="1:15" hidden="1" x14ac:dyDescent="0.2">
      <c r="A227" s="2">
        <v>41500</v>
      </c>
      <c r="B227">
        <v>64</v>
      </c>
      <c r="C227">
        <v>64.540000000000006</v>
      </c>
      <c r="D227">
        <v>64.66</v>
      </c>
      <c r="E227">
        <v>49.06</v>
      </c>
      <c r="F227">
        <f t="shared" si="15"/>
        <v>64.66</v>
      </c>
      <c r="G227" t="s">
        <v>266</v>
      </c>
      <c r="H227">
        <v>2013</v>
      </c>
      <c r="I227">
        <v>8</v>
      </c>
      <c r="J227">
        <v>14</v>
      </c>
      <c r="K227" t="s">
        <v>268</v>
      </c>
      <c r="L227">
        <f t="shared" si="16"/>
        <v>1</v>
      </c>
      <c r="M227">
        <f t="shared" si="17"/>
        <v>1</v>
      </c>
      <c r="N227">
        <f t="shared" si="18"/>
        <v>2</v>
      </c>
      <c r="O227">
        <f t="shared" si="19"/>
        <v>33</v>
      </c>
    </row>
    <row r="228" spans="1:15" hidden="1" x14ac:dyDescent="0.2">
      <c r="A228" s="2">
        <v>41501</v>
      </c>
      <c r="B228">
        <v>45</v>
      </c>
      <c r="C228">
        <v>59.52</v>
      </c>
      <c r="D228">
        <v>59.81</v>
      </c>
      <c r="E228">
        <v>47.97</v>
      </c>
      <c r="F228">
        <f t="shared" si="15"/>
        <v>59.81</v>
      </c>
      <c r="G228" t="s">
        <v>266</v>
      </c>
      <c r="H228">
        <v>2013</v>
      </c>
      <c r="I228">
        <v>8</v>
      </c>
      <c r="J228">
        <v>15</v>
      </c>
      <c r="K228" t="s">
        <v>269</v>
      </c>
      <c r="L228">
        <f t="shared" si="16"/>
        <v>1</v>
      </c>
      <c r="M228">
        <f t="shared" si="17"/>
        <v>1</v>
      </c>
      <c r="N228">
        <f t="shared" si="18"/>
        <v>2</v>
      </c>
      <c r="O228">
        <f t="shared" si="19"/>
        <v>33</v>
      </c>
    </row>
    <row r="229" spans="1:15" hidden="1" x14ac:dyDescent="0.2">
      <c r="A229" s="2">
        <v>41502</v>
      </c>
      <c r="B229">
        <v>52</v>
      </c>
      <c r="C229">
        <v>61.35</v>
      </c>
      <c r="D229">
        <v>61.77</v>
      </c>
      <c r="E229">
        <v>51.43</v>
      </c>
      <c r="F229">
        <f t="shared" si="15"/>
        <v>61.77</v>
      </c>
      <c r="G229" t="s">
        <v>266</v>
      </c>
      <c r="H229">
        <v>2013</v>
      </c>
      <c r="I229">
        <v>8</v>
      </c>
      <c r="J229">
        <v>16</v>
      </c>
      <c r="K229" t="s">
        <v>270</v>
      </c>
      <c r="L229">
        <f t="shared" si="16"/>
        <v>1</v>
      </c>
      <c r="M229">
        <f t="shared" si="17"/>
        <v>1</v>
      </c>
      <c r="N229">
        <f t="shared" si="18"/>
        <v>2</v>
      </c>
      <c r="O229">
        <f t="shared" si="19"/>
        <v>33</v>
      </c>
    </row>
    <row r="230" spans="1:15" hidden="1" x14ac:dyDescent="0.2">
      <c r="A230" s="2">
        <v>41503</v>
      </c>
      <c r="B230">
        <v>44</v>
      </c>
      <c r="C230">
        <v>58.49</v>
      </c>
      <c r="D230">
        <v>59.13</v>
      </c>
      <c r="E230">
        <v>50.48</v>
      </c>
      <c r="F230">
        <f t="shared" si="15"/>
        <v>59.13</v>
      </c>
      <c r="G230" t="s">
        <v>266</v>
      </c>
      <c r="H230">
        <v>2013</v>
      </c>
      <c r="I230">
        <v>8</v>
      </c>
      <c r="J230">
        <v>17</v>
      </c>
      <c r="K230" t="s">
        <v>271</v>
      </c>
      <c r="L230">
        <f t="shared" si="16"/>
        <v>1</v>
      </c>
      <c r="M230">
        <f t="shared" si="17"/>
        <v>1</v>
      </c>
      <c r="N230">
        <f t="shared" si="18"/>
        <v>2</v>
      </c>
      <c r="O230">
        <f t="shared" si="19"/>
        <v>33</v>
      </c>
    </row>
    <row r="231" spans="1:15" hidden="1" x14ac:dyDescent="0.2">
      <c r="A231" s="2">
        <v>41504</v>
      </c>
      <c r="B231">
        <v>62</v>
      </c>
      <c r="C231">
        <v>61.8</v>
      </c>
      <c r="D231">
        <v>61.93</v>
      </c>
      <c r="E231">
        <v>46.55</v>
      </c>
      <c r="F231">
        <f t="shared" si="15"/>
        <v>61.93</v>
      </c>
      <c r="G231" t="s">
        <v>266</v>
      </c>
      <c r="H231">
        <v>2013</v>
      </c>
      <c r="I231">
        <v>8</v>
      </c>
      <c r="J231">
        <v>18</v>
      </c>
      <c r="K231" t="s">
        <v>272</v>
      </c>
      <c r="L231">
        <f t="shared" si="16"/>
        <v>1</v>
      </c>
      <c r="M231">
        <f t="shared" si="17"/>
        <v>1</v>
      </c>
      <c r="N231">
        <f t="shared" si="18"/>
        <v>2</v>
      </c>
      <c r="O231">
        <f t="shared" si="19"/>
        <v>33</v>
      </c>
    </row>
    <row r="232" spans="1:15" hidden="1" x14ac:dyDescent="0.2">
      <c r="A232" s="2">
        <v>41505</v>
      </c>
      <c r="B232">
        <v>72</v>
      </c>
      <c r="C232">
        <v>63.59</v>
      </c>
      <c r="D232">
        <v>63.87</v>
      </c>
      <c r="E232">
        <v>51.79</v>
      </c>
      <c r="F232">
        <f t="shared" si="15"/>
        <v>63.87</v>
      </c>
      <c r="G232" t="s">
        <v>266</v>
      </c>
      <c r="H232">
        <v>2013</v>
      </c>
      <c r="I232">
        <v>8</v>
      </c>
      <c r="J232">
        <v>19</v>
      </c>
      <c r="K232" t="s">
        <v>273</v>
      </c>
      <c r="L232">
        <f t="shared" si="16"/>
        <v>1</v>
      </c>
      <c r="M232">
        <f t="shared" si="17"/>
        <v>1</v>
      </c>
      <c r="N232">
        <f t="shared" si="18"/>
        <v>2</v>
      </c>
      <c r="O232">
        <f t="shared" si="19"/>
        <v>34</v>
      </c>
    </row>
    <row r="233" spans="1:15" hidden="1" x14ac:dyDescent="0.2">
      <c r="A233" s="2">
        <v>41506</v>
      </c>
      <c r="B233">
        <v>55</v>
      </c>
      <c r="C233">
        <v>61.52</v>
      </c>
      <c r="D233">
        <v>62.23</v>
      </c>
      <c r="E233">
        <v>54</v>
      </c>
      <c r="F233">
        <f t="shared" si="15"/>
        <v>62.23</v>
      </c>
      <c r="G233" t="s">
        <v>274</v>
      </c>
      <c r="H233">
        <v>2013</v>
      </c>
      <c r="I233">
        <v>8</v>
      </c>
      <c r="J233">
        <v>20</v>
      </c>
      <c r="K233" t="s">
        <v>275</v>
      </c>
      <c r="L233">
        <f t="shared" si="16"/>
        <v>1</v>
      </c>
      <c r="M233">
        <f t="shared" si="17"/>
        <v>1</v>
      </c>
      <c r="N233">
        <f t="shared" si="18"/>
        <v>2</v>
      </c>
      <c r="O233">
        <f t="shared" si="19"/>
        <v>34</v>
      </c>
    </row>
    <row r="234" spans="1:15" hidden="1" x14ac:dyDescent="0.2">
      <c r="A234" s="2">
        <v>41507</v>
      </c>
      <c r="B234">
        <v>53</v>
      </c>
      <c r="C234">
        <v>59.75</v>
      </c>
      <c r="D234">
        <v>61.8</v>
      </c>
      <c r="E234">
        <v>57.55</v>
      </c>
      <c r="F234">
        <f t="shared" si="15"/>
        <v>61.8</v>
      </c>
      <c r="G234" t="s">
        <v>274</v>
      </c>
      <c r="H234">
        <v>2013</v>
      </c>
      <c r="I234">
        <v>8</v>
      </c>
      <c r="J234">
        <v>21</v>
      </c>
      <c r="K234" t="s">
        <v>276</v>
      </c>
      <c r="L234">
        <f t="shared" si="16"/>
        <v>1</v>
      </c>
      <c r="M234">
        <f t="shared" si="17"/>
        <v>1</v>
      </c>
      <c r="N234">
        <f t="shared" si="18"/>
        <v>2</v>
      </c>
      <c r="O234">
        <f t="shared" si="19"/>
        <v>34</v>
      </c>
    </row>
    <row r="235" spans="1:15" hidden="1" x14ac:dyDescent="0.2">
      <c r="A235" s="2">
        <v>41508</v>
      </c>
      <c r="B235">
        <v>51</v>
      </c>
      <c r="C235">
        <v>59.85</v>
      </c>
      <c r="D235">
        <v>60.8</v>
      </c>
      <c r="E235">
        <v>53.72</v>
      </c>
      <c r="F235">
        <f t="shared" si="15"/>
        <v>60.8</v>
      </c>
      <c r="G235" t="s">
        <v>274</v>
      </c>
      <c r="H235">
        <v>2013</v>
      </c>
      <c r="I235">
        <v>8</v>
      </c>
      <c r="J235">
        <v>22</v>
      </c>
      <c r="K235" t="s">
        <v>277</v>
      </c>
      <c r="L235">
        <f t="shared" si="16"/>
        <v>1</v>
      </c>
      <c r="M235">
        <f t="shared" si="17"/>
        <v>1</v>
      </c>
      <c r="N235">
        <f t="shared" si="18"/>
        <v>2</v>
      </c>
      <c r="O235">
        <f t="shared" si="19"/>
        <v>34</v>
      </c>
    </row>
    <row r="236" spans="1:15" hidden="1" x14ac:dyDescent="0.2">
      <c r="A236" s="2">
        <v>41509</v>
      </c>
      <c r="B236">
        <v>59</v>
      </c>
      <c r="C236">
        <v>59.23</v>
      </c>
      <c r="D236">
        <v>60.67</v>
      </c>
      <c r="E236">
        <v>55.18</v>
      </c>
      <c r="F236">
        <f t="shared" si="15"/>
        <v>60.67</v>
      </c>
      <c r="G236" t="s">
        <v>274</v>
      </c>
      <c r="H236">
        <v>2013</v>
      </c>
      <c r="I236">
        <v>8</v>
      </c>
      <c r="J236">
        <v>23</v>
      </c>
      <c r="K236" t="s">
        <v>278</v>
      </c>
      <c r="L236">
        <f t="shared" si="16"/>
        <v>1</v>
      </c>
      <c r="M236">
        <f t="shared" si="17"/>
        <v>1</v>
      </c>
      <c r="N236">
        <f t="shared" si="18"/>
        <v>2</v>
      </c>
      <c r="O236">
        <f t="shared" si="19"/>
        <v>34</v>
      </c>
    </row>
    <row r="237" spans="1:15" hidden="1" x14ac:dyDescent="0.2">
      <c r="A237" s="2">
        <v>41510</v>
      </c>
      <c r="B237">
        <v>43</v>
      </c>
      <c r="C237">
        <v>59.38</v>
      </c>
      <c r="D237">
        <v>60.53</v>
      </c>
      <c r="E237">
        <v>54.2</v>
      </c>
      <c r="F237">
        <f t="shared" si="15"/>
        <v>60.53</v>
      </c>
      <c r="G237" t="s">
        <v>274</v>
      </c>
      <c r="H237">
        <v>2013</v>
      </c>
      <c r="I237">
        <v>8</v>
      </c>
      <c r="J237">
        <v>24</v>
      </c>
      <c r="K237" t="s">
        <v>279</v>
      </c>
      <c r="L237">
        <f t="shared" si="16"/>
        <v>1</v>
      </c>
      <c r="M237">
        <f t="shared" si="17"/>
        <v>1</v>
      </c>
      <c r="N237">
        <f t="shared" si="18"/>
        <v>2</v>
      </c>
      <c r="O237">
        <f t="shared" si="19"/>
        <v>34</v>
      </c>
    </row>
    <row r="238" spans="1:15" hidden="1" x14ac:dyDescent="0.2">
      <c r="A238" s="2">
        <v>41511</v>
      </c>
      <c r="B238">
        <v>61</v>
      </c>
      <c r="C238">
        <v>62.7</v>
      </c>
      <c r="D238">
        <v>63.03</v>
      </c>
      <c r="E238">
        <v>51.63</v>
      </c>
      <c r="F238">
        <f t="shared" si="15"/>
        <v>63.03</v>
      </c>
      <c r="G238" t="s">
        <v>274</v>
      </c>
      <c r="H238">
        <v>2013</v>
      </c>
      <c r="I238">
        <v>8</v>
      </c>
      <c r="J238">
        <v>25</v>
      </c>
      <c r="K238" t="s">
        <v>280</v>
      </c>
      <c r="L238">
        <f t="shared" si="16"/>
        <v>1</v>
      </c>
      <c r="M238">
        <f t="shared" si="17"/>
        <v>1</v>
      </c>
      <c r="N238">
        <f t="shared" si="18"/>
        <v>2</v>
      </c>
      <c r="O238">
        <f t="shared" si="19"/>
        <v>34</v>
      </c>
    </row>
    <row r="239" spans="1:15" hidden="1" x14ac:dyDescent="0.2">
      <c r="A239" s="2">
        <v>41512</v>
      </c>
      <c r="B239">
        <v>62</v>
      </c>
      <c r="C239">
        <v>61.71</v>
      </c>
      <c r="D239">
        <v>62.51</v>
      </c>
      <c r="E239">
        <v>54.76</v>
      </c>
      <c r="F239">
        <f t="shared" si="15"/>
        <v>62.51</v>
      </c>
      <c r="G239" t="s">
        <v>274</v>
      </c>
      <c r="H239">
        <v>2013</v>
      </c>
      <c r="I239">
        <v>8</v>
      </c>
      <c r="J239">
        <v>26</v>
      </c>
      <c r="K239" t="s">
        <v>281</v>
      </c>
      <c r="L239">
        <f t="shared" si="16"/>
        <v>1</v>
      </c>
      <c r="M239">
        <f t="shared" si="17"/>
        <v>1</v>
      </c>
      <c r="N239">
        <f t="shared" si="18"/>
        <v>2</v>
      </c>
      <c r="O239">
        <f t="shared" si="19"/>
        <v>35</v>
      </c>
    </row>
    <row r="240" spans="1:15" hidden="1" x14ac:dyDescent="0.2">
      <c r="A240" s="2">
        <v>41513</v>
      </c>
      <c r="B240">
        <v>57</v>
      </c>
      <c r="C240">
        <v>60.37</v>
      </c>
      <c r="D240">
        <v>60.73</v>
      </c>
      <c r="E240">
        <v>49.84</v>
      </c>
      <c r="F240">
        <f t="shared" si="15"/>
        <v>60.73</v>
      </c>
      <c r="G240" t="s">
        <v>282</v>
      </c>
      <c r="H240">
        <v>2013</v>
      </c>
      <c r="I240">
        <v>8</v>
      </c>
      <c r="J240">
        <v>27</v>
      </c>
      <c r="K240" t="s">
        <v>283</v>
      </c>
      <c r="L240">
        <f t="shared" si="16"/>
        <v>1</v>
      </c>
      <c r="M240">
        <f t="shared" si="17"/>
        <v>1</v>
      </c>
      <c r="N240">
        <f t="shared" si="18"/>
        <v>2</v>
      </c>
      <c r="O240">
        <f t="shared" si="19"/>
        <v>35</v>
      </c>
    </row>
    <row r="241" spans="1:15" hidden="1" x14ac:dyDescent="0.2">
      <c r="A241" s="2">
        <v>41514</v>
      </c>
      <c r="B241">
        <v>69</v>
      </c>
      <c r="C241">
        <v>61.85</v>
      </c>
      <c r="D241">
        <v>62.05</v>
      </c>
      <c r="E241">
        <v>48.62</v>
      </c>
      <c r="F241">
        <f t="shared" si="15"/>
        <v>62.05</v>
      </c>
      <c r="G241" t="s">
        <v>282</v>
      </c>
      <c r="H241">
        <v>2013</v>
      </c>
      <c r="I241">
        <v>8</v>
      </c>
      <c r="J241">
        <v>28</v>
      </c>
      <c r="K241" t="s">
        <v>284</v>
      </c>
      <c r="L241">
        <f t="shared" si="16"/>
        <v>1</v>
      </c>
      <c r="M241">
        <f t="shared" si="17"/>
        <v>1</v>
      </c>
      <c r="N241">
        <f t="shared" si="18"/>
        <v>2</v>
      </c>
      <c r="O241">
        <f t="shared" si="19"/>
        <v>35</v>
      </c>
    </row>
    <row r="242" spans="1:15" hidden="1" x14ac:dyDescent="0.2">
      <c r="A242" s="2">
        <v>41515</v>
      </c>
      <c r="B242">
        <v>67</v>
      </c>
      <c r="C242">
        <v>59.91</v>
      </c>
      <c r="D242">
        <v>60.44</v>
      </c>
      <c r="E242">
        <v>51.03</v>
      </c>
      <c r="F242">
        <f t="shared" si="15"/>
        <v>60.44</v>
      </c>
      <c r="G242" t="s">
        <v>282</v>
      </c>
      <c r="H242">
        <v>2013</v>
      </c>
      <c r="I242">
        <v>8</v>
      </c>
      <c r="J242">
        <v>29</v>
      </c>
      <c r="K242" t="s">
        <v>285</v>
      </c>
      <c r="L242">
        <f t="shared" si="16"/>
        <v>1</v>
      </c>
      <c r="M242">
        <f t="shared" si="17"/>
        <v>1</v>
      </c>
      <c r="N242">
        <f t="shared" si="18"/>
        <v>2</v>
      </c>
      <c r="O242">
        <f t="shared" si="19"/>
        <v>35</v>
      </c>
    </row>
    <row r="243" spans="1:15" hidden="1" x14ac:dyDescent="0.2">
      <c r="A243" s="2">
        <v>41516</v>
      </c>
      <c r="B243">
        <v>76</v>
      </c>
      <c r="C243">
        <v>61.4</v>
      </c>
      <c r="D243">
        <v>61.89</v>
      </c>
      <c r="E243">
        <v>52.18</v>
      </c>
      <c r="F243">
        <f t="shared" si="15"/>
        <v>61.89</v>
      </c>
      <c r="G243" t="s">
        <v>282</v>
      </c>
      <c r="H243">
        <v>2013</v>
      </c>
      <c r="I243">
        <v>8</v>
      </c>
      <c r="J243">
        <v>30</v>
      </c>
      <c r="K243" t="s">
        <v>286</v>
      </c>
      <c r="L243">
        <f t="shared" si="16"/>
        <v>1</v>
      </c>
      <c r="M243">
        <f t="shared" si="17"/>
        <v>1</v>
      </c>
      <c r="N243">
        <f t="shared" si="18"/>
        <v>2</v>
      </c>
      <c r="O243">
        <f t="shared" si="19"/>
        <v>35</v>
      </c>
    </row>
    <row r="244" spans="1:15" hidden="1" x14ac:dyDescent="0.2">
      <c r="A244" s="2">
        <v>41517</v>
      </c>
      <c r="B244">
        <v>59</v>
      </c>
      <c r="C244">
        <v>61.76</v>
      </c>
      <c r="D244">
        <v>61.84</v>
      </c>
      <c r="E244">
        <v>44.85</v>
      </c>
      <c r="F244">
        <f t="shared" si="15"/>
        <v>61.84</v>
      </c>
      <c r="G244" t="s">
        <v>282</v>
      </c>
      <c r="H244">
        <v>2013</v>
      </c>
      <c r="I244">
        <v>8</v>
      </c>
      <c r="J244">
        <v>31</v>
      </c>
      <c r="K244" t="s">
        <v>287</v>
      </c>
      <c r="L244">
        <f t="shared" si="16"/>
        <v>1</v>
      </c>
      <c r="M244">
        <f t="shared" si="17"/>
        <v>1</v>
      </c>
      <c r="N244">
        <f t="shared" si="18"/>
        <v>2</v>
      </c>
      <c r="O244">
        <f t="shared" si="19"/>
        <v>35</v>
      </c>
    </row>
    <row r="245" spans="1:15" hidden="1" x14ac:dyDescent="0.2">
      <c r="A245" s="2">
        <v>41518</v>
      </c>
      <c r="B245">
        <v>69</v>
      </c>
      <c r="C245">
        <v>61.79</v>
      </c>
      <c r="D245">
        <v>61.84</v>
      </c>
      <c r="E245">
        <v>42.14</v>
      </c>
      <c r="F245">
        <f t="shared" si="15"/>
        <v>61.84</v>
      </c>
      <c r="G245" t="s">
        <v>282</v>
      </c>
      <c r="H245">
        <v>2013</v>
      </c>
      <c r="I245">
        <v>9</v>
      </c>
      <c r="J245">
        <v>1</v>
      </c>
      <c r="K245" t="s">
        <v>288</v>
      </c>
      <c r="L245">
        <f t="shared" si="16"/>
        <v>1</v>
      </c>
      <c r="M245">
        <f t="shared" si="17"/>
        <v>1</v>
      </c>
      <c r="N245">
        <f t="shared" si="18"/>
        <v>3</v>
      </c>
      <c r="O245">
        <f t="shared" si="19"/>
        <v>35</v>
      </c>
    </row>
    <row r="246" spans="1:15" hidden="1" x14ac:dyDescent="0.2">
      <c r="A246" s="2">
        <v>41519</v>
      </c>
      <c r="B246">
        <v>61</v>
      </c>
      <c r="C246">
        <v>60.29</v>
      </c>
      <c r="D246">
        <v>60.73</v>
      </c>
      <c r="E246">
        <v>50.63</v>
      </c>
      <c r="F246">
        <f t="shared" si="15"/>
        <v>60.73</v>
      </c>
      <c r="G246" t="s">
        <v>282</v>
      </c>
      <c r="H246">
        <v>2013</v>
      </c>
      <c r="I246">
        <v>9</v>
      </c>
      <c r="J246">
        <v>2</v>
      </c>
      <c r="K246" t="s">
        <v>289</v>
      </c>
      <c r="L246">
        <f t="shared" si="16"/>
        <v>1</v>
      </c>
      <c r="M246">
        <f t="shared" si="17"/>
        <v>1</v>
      </c>
      <c r="N246">
        <f t="shared" si="18"/>
        <v>3</v>
      </c>
      <c r="O246">
        <f t="shared" si="19"/>
        <v>36</v>
      </c>
    </row>
    <row r="247" spans="1:15" hidden="1" x14ac:dyDescent="0.2">
      <c r="A247" s="2">
        <v>41520</v>
      </c>
      <c r="B247">
        <v>65</v>
      </c>
      <c r="C247">
        <v>59.29</v>
      </c>
      <c r="D247">
        <v>59.33</v>
      </c>
      <c r="E247">
        <v>38.19</v>
      </c>
      <c r="F247">
        <f t="shared" si="15"/>
        <v>59.33</v>
      </c>
      <c r="G247" t="s">
        <v>290</v>
      </c>
      <c r="H247">
        <v>2013</v>
      </c>
      <c r="I247">
        <v>9</v>
      </c>
      <c r="J247">
        <v>3</v>
      </c>
      <c r="K247" t="s">
        <v>291</v>
      </c>
      <c r="L247">
        <f t="shared" si="16"/>
        <v>1</v>
      </c>
      <c r="M247">
        <f t="shared" si="17"/>
        <v>1</v>
      </c>
      <c r="N247">
        <f t="shared" si="18"/>
        <v>3</v>
      </c>
      <c r="O247">
        <f t="shared" si="19"/>
        <v>36</v>
      </c>
    </row>
    <row r="248" spans="1:15" hidden="1" x14ac:dyDescent="0.2">
      <c r="A248" s="2">
        <v>41521</v>
      </c>
      <c r="B248">
        <v>65</v>
      </c>
      <c r="C248">
        <v>58.73</v>
      </c>
      <c r="D248">
        <v>58.87</v>
      </c>
      <c r="E248">
        <v>43.88</v>
      </c>
      <c r="F248">
        <f t="shared" si="15"/>
        <v>58.87</v>
      </c>
      <c r="G248" t="s">
        <v>290</v>
      </c>
      <c r="H248">
        <v>2013</v>
      </c>
      <c r="I248">
        <v>9</v>
      </c>
      <c r="J248">
        <v>4</v>
      </c>
      <c r="K248" t="s">
        <v>292</v>
      </c>
      <c r="L248">
        <f t="shared" si="16"/>
        <v>1</v>
      </c>
      <c r="M248">
        <f t="shared" si="17"/>
        <v>1</v>
      </c>
      <c r="N248">
        <f t="shared" si="18"/>
        <v>3</v>
      </c>
      <c r="O248">
        <f t="shared" si="19"/>
        <v>36</v>
      </c>
    </row>
    <row r="249" spans="1:15" hidden="1" x14ac:dyDescent="0.2">
      <c r="A249" s="2">
        <v>41522</v>
      </c>
      <c r="B249">
        <v>66</v>
      </c>
      <c r="C249">
        <v>59.93</v>
      </c>
      <c r="D249">
        <v>60.13</v>
      </c>
      <c r="E249">
        <v>46.68</v>
      </c>
      <c r="F249">
        <f t="shared" si="15"/>
        <v>60.13</v>
      </c>
      <c r="G249" t="s">
        <v>290</v>
      </c>
      <c r="H249">
        <v>2013</v>
      </c>
      <c r="I249">
        <v>9</v>
      </c>
      <c r="J249">
        <v>5</v>
      </c>
      <c r="K249" t="s">
        <v>293</v>
      </c>
      <c r="L249">
        <f t="shared" si="16"/>
        <v>1</v>
      </c>
      <c r="M249">
        <f t="shared" si="17"/>
        <v>1</v>
      </c>
      <c r="N249">
        <f t="shared" si="18"/>
        <v>3</v>
      </c>
      <c r="O249">
        <f t="shared" si="19"/>
        <v>36</v>
      </c>
    </row>
    <row r="250" spans="1:15" hidden="1" x14ac:dyDescent="0.2">
      <c r="A250" s="2">
        <v>41523</v>
      </c>
      <c r="B250">
        <v>75</v>
      </c>
      <c r="C250">
        <v>61.22</v>
      </c>
      <c r="D250">
        <v>61.25</v>
      </c>
      <c r="E250">
        <v>38.39</v>
      </c>
      <c r="F250">
        <f t="shared" si="15"/>
        <v>61.25</v>
      </c>
      <c r="G250" t="s">
        <v>290</v>
      </c>
      <c r="H250">
        <v>2013</v>
      </c>
      <c r="I250">
        <v>9</v>
      </c>
      <c r="J250">
        <v>6</v>
      </c>
      <c r="K250" t="s">
        <v>294</v>
      </c>
      <c r="L250">
        <f t="shared" si="16"/>
        <v>1</v>
      </c>
      <c r="M250">
        <f t="shared" si="17"/>
        <v>1</v>
      </c>
      <c r="N250">
        <f t="shared" si="18"/>
        <v>3</v>
      </c>
      <c r="O250">
        <f t="shared" si="19"/>
        <v>36</v>
      </c>
    </row>
    <row r="251" spans="1:15" hidden="1" x14ac:dyDescent="0.2">
      <c r="A251" s="2">
        <v>41524</v>
      </c>
      <c r="B251">
        <v>62</v>
      </c>
      <c r="C251">
        <v>60.18</v>
      </c>
      <c r="D251">
        <v>60.25</v>
      </c>
      <c r="E251">
        <v>42.08</v>
      </c>
      <c r="F251">
        <f t="shared" si="15"/>
        <v>60.25</v>
      </c>
      <c r="G251" t="s">
        <v>290</v>
      </c>
      <c r="H251">
        <v>2013</v>
      </c>
      <c r="I251">
        <v>9</v>
      </c>
      <c r="J251">
        <v>7</v>
      </c>
      <c r="K251" t="s">
        <v>295</v>
      </c>
      <c r="L251">
        <f t="shared" si="16"/>
        <v>1</v>
      </c>
      <c r="M251">
        <f t="shared" si="17"/>
        <v>1</v>
      </c>
      <c r="N251">
        <f t="shared" si="18"/>
        <v>3</v>
      </c>
      <c r="O251">
        <f t="shared" si="19"/>
        <v>36</v>
      </c>
    </row>
    <row r="252" spans="1:15" hidden="1" x14ac:dyDescent="0.2">
      <c r="A252" s="2">
        <v>41525</v>
      </c>
      <c r="B252">
        <v>72</v>
      </c>
      <c r="C252">
        <v>61.12</v>
      </c>
      <c r="D252">
        <v>61.19</v>
      </c>
      <c r="E252">
        <v>43.37</v>
      </c>
      <c r="F252">
        <f t="shared" si="15"/>
        <v>61.19</v>
      </c>
      <c r="G252" t="s">
        <v>290</v>
      </c>
      <c r="H252">
        <v>2013</v>
      </c>
      <c r="I252">
        <v>9</v>
      </c>
      <c r="J252">
        <v>8</v>
      </c>
      <c r="K252" t="s">
        <v>296</v>
      </c>
      <c r="L252">
        <f t="shared" si="16"/>
        <v>1</v>
      </c>
      <c r="M252">
        <f t="shared" si="17"/>
        <v>1</v>
      </c>
      <c r="N252">
        <f t="shared" si="18"/>
        <v>3</v>
      </c>
      <c r="O252">
        <f t="shared" si="19"/>
        <v>36</v>
      </c>
    </row>
    <row r="253" spans="1:15" hidden="1" x14ac:dyDescent="0.2">
      <c r="A253" s="2">
        <v>41526</v>
      </c>
      <c r="B253">
        <v>80</v>
      </c>
      <c r="C253">
        <v>61.16</v>
      </c>
      <c r="D253">
        <v>61.26</v>
      </c>
      <c r="E253">
        <v>44.83</v>
      </c>
      <c r="F253">
        <f t="shared" si="15"/>
        <v>61.26</v>
      </c>
      <c r="G253" t="s">
        <v>290</v>
      </c>
      <c r="H253">
        <v>2013</v>
      </c>
      <c r="I253">
        <v>9</v>
      </c>
      <c r="J253">
        <v>9</v>
      </c>
      <c r="K253" t="s">
        <v>297</v>
      </c>
      <c r="L253">
        <f t="shared" si="16"/>
        <v>1</v>
      </c>
      <c r="M253">
        <f t="shared" si="17"/>
        <v>1</v>
      </c>
      <c r="N253">
        <f t="shared" si="18"/>
        <v>3</v>
      </c>
      <c r="O253">
        <f t="shared" si="19"/>
        <v>37</v>
      </c>
    </row>
    <row r="254" spans="1:15" hidden="1" x14ac:dyDescent="0.2">
      <c r="A254" s="2">
        <v>41527</v>
      </c>
      <c r="B254">
        <v>74</v>
      </c>
      <c r="C254">
        <v>60.42</v>
      </c>
      <c r="D254">
        <v>60.86</v>
      </c>
      <c r="E254">
        <v>50.65</v>
      </c>
      <c r="F254">
        <f t="shared" si="15"/>
        <v>60.86</v>
      </c>
      <c r="G254" t="s">
        <v>298</v>
      </c>
      <c r="H254">
        <v>2013</v>
      </c>
      <c r="I254">
        <v>9</v>
      </c>
      <c r="J254">
        <v>10</v>
      </c>
      <c r="K254" t="s">
        <v>299</v>
      </c>
      <c r="L254">
        <f t="shared" si="16"/>
        <v>1</v>
      </c>
      <c r="M254">
        <f t="shared" si="17"/>
        <v>1</v>
      </c>
      <c r="N254">
        <f t="shared" si="18"/>
        <v>3</v>
      </c>
      <c r="O254">
        <f t="shared" si="19"/>
        <v>37</v>
      </c>
    </row>
    <row r="255" spans="1:15" hidden="1" x14ac:dyDescent="0.2">
      <c r="A255" s="2">
        <v>41528</v>
      </c>
      <c r="B255">
        <v>81</v>
      </c>
      <c r="C255">
        <v>61.79</v>
      </c>
      <c r="D255">
        <v>62.15</v>
      </c>
      <c r="E255">
        <v>51.1</v>
      </c>
      <c r="F255">
        <f t="shared" si="15"/>
        <v>62.15</v>
      </c>
      <c r="G255" t="s">
        <v>298</v>
      </c>
      <c r="H255">
        <v>2013</v>
      </c>
      <c r="I255">
        <v>9</v>
      </c>
      <c r="J255">
        <v>11</v>
      </c>
      <c r="K255" t="s">
        <v>300</v>
      </c>
      <c r="L255">
        <f t="shared" si="16"/>
        <v>1</v>
      </c>
      <c r="M255">
        <f t="shared" si="17"/>
        <v>1</v>
      </c>
      <c r="N255">
        <f t="shared" si="18"/>
        <v>3</v>
      </c>
      <c r="O255">
        <f t="shared" si="19"/>
        <v>37</v>
      </c>
    </row>
    <row r="256" spans="1:15" hidden="1" x14ac:dyDescent="0.2">
      <c r="A256" s="2">
        <v>41529</v>
      </c>
      <c r="B256">
        <v>78</v>
      </c>
      <c r="C256">
        <v>62.06</v>
      </c>
      <c r="D256">
        <v>62.09</v>
      </c>
      <c r="E256">
        <v>41.01</v>
      </c>
      <c r="F256">
        <f t="shared" si="15"/>
        <v>62.09</v>
      </c>
      <c r="G256" t="s">
        <v>298</v>
      </c>
      <c r="H256">
        <v>2013</v>
      </c>
      <c r="I256">
        <v>9</v>
      </c>
      <c r="J256">
        <v>12</v>
      </c>
      <c r="K256" t="s">
        <v>301</v>
      </c>
      <c r="L256">
        <f t="shared" si="16"/>
        <v>1</v>
      </c>
      <c r="M256">
        <f t="shared" si="17"/>
        <v>1</v>
      </c>
      <c r="N256">
        <f t="shared" si="18"/>
        <v>3</v>
      </c>
      <c r="O256">
        <f t="shared" si="19"/>
        <v>37</v>
      </c>
    </row>
    <row r="257" spans="1:15" hidden="1" x14ac:dyDescent="0.2">
      <c r="A257" s="2">
        <v>41530</v>
      </c>
      <c r="B257">
        <v>71</v>
      </c>
      <c r="C257">
        <v>61.77</v>
      </c>
      <c r="D257">
        <v>61.87</v>
      </c>
      <c r="E257">
        <v>45.33</v>
      </c>
      <c r="F257">
        <f t="shared" si="15"/>
        <v>61.87</v>
      </c>
      <c r="G257" t="s">
        <v>298</v>
      </c>
      <c r="H257">
        <v>2013</v>
      </c>
      <c r="I257">
        <v>9</v>
      </c>
      <c r="J257">
        <v>13</v>
      </c>
      <c r="K257" t="s">
        <v>302</v>
      </c>
      <c r="L257">
        <f t="shared" si="16"/>
        <v>1</v>
      </c>
      <c r="M257">
        <f t="shared" si="17"/>
        <v>1</v>
      </c>
      <c r="N257">
        <f t="shared" si="18"/>
        <v>3</v>
      </c>
      <c r="O257">
        <f t="shared" si="19"/>
        <v>37</v>
      </c>
    </row>
    <row r="258" spans="1:15" hidden="1" x14ac:dyDescent="0.2">
      <c r="A258" s="2">
        <v>41531</v>
      </c>
      <c r="B258">
        <v>55</v>
      </c>
      <c r="C258">
        <v>60.07</v>
      </c>
      <c r="D258">
        <v>60.16</v>
      </c>
      <c r="E258">
        <v>43.12</v>
      </c>
      <c r="F258">
        <f t="shared" si="15"/>
        <v>60.16</v>
      </c>
      <c r="G258" t="s">
        <v>298</v>
      </c>
      <c r="H258">
        <v>2013</v>
      </c>
      <c r="I258">
        <v>9</v>
      </c>
      <c r="J258">
        <v>14</v>
      </c>
      <c r="K258" t="s">
        <v>303</v>
      </c>
      <c r="L258">
        <f t="shared" si="16"/>
        <v>1</v>
      </c>
      <c r="M258">
        <f t="shared" si="17"/>
        <v>1</v>
      </c>
      <c r="N258">
        <f t="shared" si="18"/>
        <v>3</v>
      </c>
      <c r="O258">
        <f t="shared" si="19"/>
        <v>37</v>
      </c>
    </row>
    <row r="259" spans="1:15" hidden="1" x14ac:dyDescent="0.2">
      <c r="A259" s="2">
        <v>41532</v>
      </c>
      <c r="B259">
        <v>69</v>
      </c>
      <c r="C259">
        <v>60.78</v>
      </c>
      <c r="D259">
        <v>60.95</v>
      </c>
      <c r="E259">
        <v>46.55</v>
      </c>
      <c r="F259">
        <f t="shared" ref="F259:F322" si="20">IF(OR(ISBLANK(D259),D259=9),C259,D259)</f>
        <v>60.95</v>
      </c>
      <c r="G259" t="s">
        <v>298</v>
      </c>
      <c r="H259">
        <v>2013</v>
      </c>
      <c r="I259">
        <v>9</v>
      </c>
      <c r="J259">
        <v>15</v>
      </c>
      <c r="K259" t="s">
        <v>304</v>
      </c>
      <c r="L259">
        <f t="shared" ref="L259:L322" si="21">IF(ISBLANK(C259),"Null",IF(D259&gt;C259,1,0))</f>
        <v>1</v>
      </c>
      <c r="M259">
        <f t="shared" ref="M259:M322" si="22">IF(ISBLANK(E259),"Null",IF(C259&gt;E259,1,0))</f>
        <v>1</v>
      </c>
      <c r="N259">
        <f t="shared" ref="N259:N322" si="23">IF(AND(I259&gt;=1,I259&lt;=4),1,IF(AND(I259&gt;=9,I259&lt;=12),3,2))</f>
        <v>3</v>
      </c>
      <c r="O259">
        <f t="shared" ref="O259:O322" si="24">WEEKNUM(A259,2)</f>
        <v>37</v>
      </c>
    </row>
    <row r="260" spans="1:15" hidden="1" x14ac:dyDescent="0.2">
      <c r="A260" s="2">
        <v>41533</v>
      </c>
      <c r="B260">
        <v>82</v>
      </c>
      <c r="C260">
        <v>63.49</v>
      </c>
      <c r="D260">
        <v>63.74</v>
      </c>
      <c r="E260">
        <v>51.06</v>
      </c>
      <c r="F260">
        <f t="shared" si="20"/>
        <v>63.74</v>
      </c>
      <c r="G260" t="s">
        <v>298</v>
      </c>
      <c r="H260">
        <v>2013</v>
      </c>
      <c r="I260">
        <v>9</v>
      </c>
      <c r="J260">
        <v>16</v>
      </c>
      <c r="K260" t="s">
        <v>305</v>
      </c>
      <c r="L260">
        <f t="shared" si="21"/>
        <v>1</v>
      </c>
      <c r="M260">
        <f t="shared" si="22"/>
        <v>1</v>
      </c>
      <c r="N260">
        <f t="shared" si="23"/>
        <v>3</v>
      </c>
      <c r="O260">
        <f t="shared" si="24"/>
        <v>38</v>
      </c>
    </row>
    <row r="261" spans="1:15" hidden="1" x14ac:dyDescent="0.2">
      <c r="A261" s="2">
        <v>41534</v>
      </c>
      <c r="B261">
        <v>86</v>
      </c>
      <c r="C261">
        <v>60.98</v>
      </c>
      <c r="D261">
        <v>61.92</v>
      </c>
      <c r="E261">
        <v>54.8</v>
      </c>
      <c r="F261">
        <f t="shared" si="20"/>
        <v>61.92</v>
      </c>
      <c r="G261" t="s">
        <v>306</v>
      </c>
      <c r="H261">
        <v>2013</v>
      </c>
      <c r="I261">
        <v>9</v>
      </c>
      <c r="J261">
        <v>17</v>
      </c>
      <c r="K261" t="s">
        <v>307</v>
      </c>
      <c r="L261">
        <f t="shared" si="21"/>
        <v>1</v>
      </c>
      <c r="M261">
        <f t="shared" si="22"/>
        <v>1</v>
      </c>
      <c r="N261">
        <f t="shared" si="23"/>
        <v>3</v>
      </c>
      <c r="O261">
        <f t="shared" si="24"/>
        <v>38</v>
      </c>
    </row>
    <row r="262" spans="1:15" hidden="1" x14ac:dyDescent="0.2">
      <c r="A262" s="2">
        <v>41535</v>
      </c>
      <c r="B262">
        <v>80</v>
      </c>
      <c r="C262">
        <v>61.78</v>
      </c>
      <c r="D262">
        <v>62.04</v>
      </c>
      <c r="E262">
        <v>49.66</v>
      </c>
      <c r="F262">
        <f t="shared" si="20"/>
        <v>62.04</v>
      </c>
      <c r="G262" t="s">
        <v>306</v>
      </c>
      <c r="H262">
        <v>2013</v>
      </c>
      <c r="I262">
        <v>9</v>
      </c>
      <c r="J262">
        <v>18</v>
      </c>
      <c r="K262" t="s">
        <v>308</v>
      </c>
      <c r="L262">
        <f t="shared" si="21"/>
        <v>1</v>
      </c>
      <c r="M262">
        <f t="shared" si="22"/>
        <v>1</v>
      </c>
      <c r="N262">
        <f t="shared" si="23"/>
        <v>3</v>
      </c>
      <c r="O262">
        <f t="shared" si="24"/>
        <v>38</v>
      </c>
    </row>
    <row r="263" spans="1:15" hidden="1" x14ac:dyDescent="0.2">
      <c r="A263" s="2">
        <v>41536</v>
      </c>
      <c r="B263">
        <v>66</v>
      </c>
      <c r="C263">
        <v>61.74</v>
      </c>
      <c r="D263">
        <v>61.85</v>
      </c>
      <c r="E263">
        <v>45.55</v>
      </c>
      <c r="F263">
        <f t="shared" si="20"/>
        <v>61.85</v>
      </c>
      <c r="G263" t="s">
        <v>306</v>
      </c>
      <c r="H263">
        <v>2013</v>
      </c>
      <c r="I263">
        <v>9</v>
      </c>
      <c r="J263">
        <v>19</v>
      </c>
      <c r="K263" t="s">
        <v>309</v>
      </c>
      <c r="L263">
        <f t="shared" si="21"/>
        <v>1</v>
      </c>
      <c r="M263">
        <f t="shared" si="22"/>
        <v>1</v>
      </c>
      <c r="N263">
        <f t="shared" si="23"/>
        <v>3</v>
      </c>
      <c r="O263">
        <f t="shared" si="24"/>
        <v>38</v>
      </c>
    </row>
    <row r="264" spans="1:15" hidden="1" x14ac:dyDescent="0.2">
      <c r="A264" s="2">
        <v>41537</v>
      </c>
      <c r="B264">
        <v>78</v>
      </c>
      <c r="C264">
        <v>61.39</v>
      </c>
      <c r="D264">
        <v>61.53</v>
      </c>
      <c r="E264">
        <v>46.63</v>
      </c>
      <c r="F264">
        <f t="shared" si="20"/>
        <v>61.53</v>
      </c>
      <c r="G264" t="s">
        <v>306</v>
      </c>
      <c r="H264">
        <v>2013</v>
      </c>
      <c r="I264">
        <v>9</v>
      </c>
      <c r="J264">
        <v>20</v>
      </c>
      <c r="K264" t="s">
        <v>310</v>
      </c>
      <c r="L264">
        <f t="shared" si="21"/>
        <v>1</v>
      </c>
      <c r="M264">
        <f t="shared" si="22"/>
        <v>1</v>
      </c>
      <c r="N264">
        <f t="shared" si="23"/>
        <v>3</v>
      </c>
      <c r="O264">
        <f t="shared" si="24"/>
        <v>38</v>
      </c>
    </row>
    <row r="265" spans="1:15" hidden="1" x14ac:dyDescent="0.2">
      <c r="A265" s="2">
        <v>41538</v>
      </c>
      <c r="B265">
        <v>63</v>
      </c>
      <c r="C265">
        <v>60.76</v>
      </c>
      <c r="D265">
        <v>60.85</v>
      </c>
      <c r="E265">
        <v>44.24</v>
      </c>
      <c r="F265">
        <f t="shared" si="20"/>
        <v>60.85</v>
      </c>
      <c r="G265" t="s">
        <v>306</v>
      </c>
      <c r="H265">
        <v>2013</v>
      </c>
      <c r="I265">
        <v>9</v>
      </c>
      <c r="J265">
        <v>21</v>
      </c>
      <c r="K265" t="s">
        <v>311</v>
      </c>
      <c r="L265">
        <f t="shared" si="21"/>
        <v>1</v>
      </c>
      <c r="M265">
        <f t="shared" si="22"/>
        <v>1</v>
      </c>
      <c r="N265">
        <f t="shared" si="23"/>
        <v>3</v>
      </c>
      <c r="O265">
        <f t="shared" si="24"/>
        <v>38</v>
      </c>
    </row>
    <row r="266" spans="1:15" hidden="1" x14ac:dyDescent="0.2">
      <c r="A266" s="2">
        <v>41539</v>
      </c>
      <c r="B266">
        <v>70</v>
      </c>
      <c r="C266">
        <v>59.89</v>
      </c>
      <c r="D266">
        <v>60.04</v>
      </c>
      <c r="E266">
        <v>45.54</v>
      </c>
      <c r="F266">
        <f t="shared" si="20"/>
        <v>60.04</v>
      </c>
      <c r="G266" t="s">
        <v>306</v>
      </c>
      <c r="H266">
        <v>2013</v>
      </c>
      <c r="I266">
        <v>9</v>
      </c>
      <c r="J266">
        <v>22</v>
      </c>
      <c r="K266" t="s">
        <v>312</v>
      </c>
      <c r="L266">
        <f t="shared" si="21"/>
        <v>1</v>
      </c>
      <c r="M266">
        <f t="shared" si="22"/>
        <v>1</v>
      </c>
      <c r="N266">
        <f t="shared" si="23"/>
        <v>3</v>
      </c>
      <c r="O266">
        <f t="shared" si="24"/>
        <v>38</v>
      </c>
    </row>
    <row r="267" spans="1:15" hidden="1" x14ac:dyDescent="0.2">
      <c r="A267" s="2">
        <v>41540</v>
      </c>
      <c r="B267">
        <v>70</v>
      </c>
      <c r="C267">
        <v>60.86</v>
      </c>
      <c r="D267">
        <v>61.35</v>
      </c>
      <c r="E267">
        <v>51.66</v>
      </c>
      <c r="F267">
        <f t="shared" si="20"/>
        <v>61.35</v>
      </c>
      <c r="G267" t="s">
        <v>306</v>
      </c>
      <c r="H267">
        <v>2013</v>
      </c>
      <c r="I267">
        <v>9</v>
      </c>
      <c r="J267">
        <v>23</v>
      </c>
      <c r="K267" t="s">
        <v>313</v>
      </c>
      <c r="L267">
        <f t="shared" si="21"/>
        <v>1</v>
      </c>
      <c r="M267">
        <f t="shared" si="22"/>
        <v>1</v>
      </c>
      <c r="N267">
        <f t="shared" si="23"/>
        <v>3</v>
      </c>
      <c r="O267">
        <f t="shared" si="24"/>
        <v>39</v>
      </c>
    </row>
    <row r="268" spans="1:15" hidden="1" x14ac:dyDescent="0.2">
      <c r="A268" s="2">
        <v>41541</v>
      </c>
      <c r="B268">
        <v>55</v>
      </c>
      <c r="C268">
        <v>59.4</v>
      </c>
      <c r="D268">
        <v>60.4</v>
      </c>
      <c r="E268">
        <v>53.57</v>
      </c>
      <c r="F268">
        <f t="shared" si="20"/>
        <v>60.4</v>
      </c>
      <c r="G268" t="s">
        <v>314</v>
      </c>
      <c r="H268">
        <v>2013</v>
      </c>
      <c r="I268">
        <v>9</v>
      </c>
      <c r="J268">
        <v>24</v>
      </c>
      <c r="K268" t="s">
        <v>315</v>
      </c>
      <c r="L268">
        <f t="shared" si="21"/>
        <v>1</v>
      </c>
      <c r="M268">
        <f t="shared" si="22"/>
        <v>1</v>
      </c>
      <c r="N268">
        <f t="shared" si="23"/>
        <v>3</v>
      </c>
      <c r="O268">
        <f t="shared" si="24"/>
        <v>39</v>
      </c>
    </row>
    <row r="269" spans="1:15" hidden="1" x14ac:dyDescent="0.2">
      <c r="A269" s="2">
        <v>41542</v>
      </c>
      <c r="B269">
        <v>73</v>
      </c>
      <c r="C269">
        <v>60.92</v>
      </c>
      <c r="D269">
        <v>61.32</v>
      </c>
      <c r="E269">
        <v>50.77</v>
      </c>
      <c r="F269">
        <f t="shared" si="20"/>
        <v>61.32</v>
      </c>
      <c r="G269" t="s">
        <v>314</v>
      </c>
      <c r="H269">
        <v>2013</v>
      </c>
      <c r="I269">
        <v>9</v>
      </c>
      <c r="J269">
        <v>25</v>
      </c>
      <c r="K269" t="s">
        <v>316</v>
      </c>
      <c r="L269">
        <f t="shared" si="21"/>
        <v>1</v>
      </c>
      <c r="M269">
        <f t="shared" si="22"/>
        <v>1</v>
      </c>
      <c r="N269">
        <f t="shared" si="23"/>
        <v>3</v>
      </c>
      <c r="O269">
        <f t="shared" si="24"/>
        <v>39</v>
      </c>
    </row>
    <row r="270" spans="1:15" hidden="1" x14ac:dyDescent="0.2">
      <c r="A270" s="2">
        <v>41543</v>
      </c>
      <c r="B270">
        <v>61</v>
      </c>
      <c r="C270">
        <v>61.78</v>
      </c>
      <c r="D270">
        <v>61.89</v>
      </c>
      <c r="E270">
        <v>45.67</v>
      </c>
      <c r="F270">
        <f t="shared" si="20"/>
        <v>61.89</v>
      </c>
      <c r="G270" t="s">
        <v>314</v>
      </c>
      <c r="H270">
        <v>2013</v>
      </c>
      <c r="I270">
        <v>9</v>
      </c>
      <c r="J270">
        <v>26</v>
      </c>
      <c r="K270" t="s">
        <v>317</v>
      </c>
      <c r="L270">
        <f t="shared" si="21"/>
        <v>1</v>
      </c>
      <c r="M270">
        <f t="shared" si="22"/>
        <v>1</v>
      </c>
      <c r="N270">
        <f t="shared" si="23"/>
        <v>3</v>
      </c>
      <c r="O270">
        <f t="shared" si="24"/>
        <v>39</v>
      </c>
    </row>
    <row r="271" spans="1:15" hidden="1" x14ac:dyDescent="0.2">
      <c r="A271" s="2">
        <v>41544</v>
      </c>
      <c r="B271">
        <v>70</v>
      </c>
      <c r="C271">
        <v>61.35</v>
      </c>
      <c r="D271">
        <v>61.56</v>
      </c>
      <c r="E271">
        <v>48.4</v>
      </c>
      <c r="F271">
        <f t="shared" si="20"/>
        <v>61.56</v>
      </c>
      <c r="G271" t="s">
        <v>314</v>
      </c>
      <c r="H271">
        <v>2013</v>
      </c>
      <c r="I271">
        <v>9</v>
      </c>
      <c r="J271">
        <v>27</v>
      </c>
      <c r="K271" t="s">
        <v>318</v>
      </c>
      <c r="L271">
        <f t="shared" si="21"/>
        <v>1</v>
      </c>
      <c r="M271">
        <f t="shared" si="22"/>
        <v>1</v>
      </c>
      <c r="N271">
        <f t="shared" si="23"/>
        <v>3</v>
      </c>
      <c r="O271">
        <f t="shared" si="24"/>
        <v>39</v>
      </c>
    </row>
    <row r="272" spans="1:15" hidden="1" x14ac:dyDescent="0.2">
      <c r="A272" s="2">
        <v>41545</v>
      </c>
      <c r="B272">
        <v>60</v>
      </c>
      <c r="C272">
        <v>60.76</v>
      </c>
      <c r="D272">
        <v>60.81</v>
      </c>
      <c r="E272">
        <v>41.82</v>
      </c>
      <c r="F272">
        <f t="shared" si="20"/>
        <v>60.81</v>
      </c>
      <c r="G272" t="s">
        <v>314</v>
      </c>
      <c r="H272">
        <v>2013</v>
      </c>
      <c r="I272">
        <v>9</v>
      </c>
      <c r="J272">
        <v>28</v>
      </c>
      <c r="K272" t="s">
        <v>319</v>
      </c>
      <c r="L272">
        <f t="shared" si="21"/>
        <v>1</v>
      </c>
      <c r="M272">
        <f t="shared" si="22"/>
        <v>1</v>
      </c>
      <c r="N272">
        <f t="shared" si="23"/>
        <v>3</v>
      </c>
      <c r="O272">
        <f t="shared" si="24"/>
        <v>39</v>
      </c>
    </row>
    <row r="273" spans="1:15" hidden="1" x14ac:dyDescent="0.2">
      <c r="A273" s="2">
        <v>41546</v>
      </c>
      <c r="B273">
        <v>69</v>
      </c>
      <c r="C273">
        <v>61.95</v>
      </c>
      <c r="D273">
        <v>62.18</v>
      </c>
      <c r="E273">
        <v>49.2</v>
      </c>
      <c r="F273">
        <f t="shared" si="20"/>
        <v>62.18</v>
      </c>
      <c r="G273" t="s">
        <v>314</v>
      </c>
      <c r="H273">
        <v>2013</v>
      </c>
      <c r="I273">
        <v>9</v>
      </c>
      <c r="J273">
        <v>29</v>
      </c>
      <c r="K273" t="s">
        <v>320</v>
      </c>
      <c r="L273">
        <f t="shared" si="21"/>
        <v>1</v>
      </c>
      <c r="M273">
        <f t="shared" si="22"/>
        <v>1</v>
      </c>
      <c r="N273">
        <f t="shared" si="23"/>
        <v>3</v>
      </c>
      <c r="O273">
        <f t="shared" si="24"/>
        <v>39</v>
      </c>
    </row>
    <row r="274" spans="1:15" hidden="1" x14ac:dyDescent="0.2">
      <c r="A274" s="2">
        <v>41547</v>
      </c>
      <c r="B274">
        <v>55</v>
      </c>
      <c r="C274">
        <v>61.48</v>
      </c>
      <c r="D274">
        <v>61.61</v>
      </c>
      <c r="E274">
        <v>46.2</v>
      </c>
      <c r="F274">
        <f t="shared" si="20"/>
        <v>61.61</v>
      </c>
      <c r="G274" t="s">
        <v>314</v>
      </c>
      <c r="H274">
        <v>2013</v>
      </c>
      <c r="I274">
        <v>9</v>
      </c>
      <c r="J274">
        <v>30</v>
      </c>
      <c r="K274" t="s">
        <v>321</v>
      </c>
      <c r="L274">
        <f t="shared" si="21"/>
        <v>1</v>
      </c>
      <c r="M274">
        <f t="shared" si="22"/>
        <v>1</v>
      </c>
      <c r="N274">
        <f t="shared" si="23"/>
        <v>3</v>
      </c>
      <c r="O274">
        <f t="shared" si="24"/>
        <v>40</v>
      </c>
    </row>
    <row r="275" spans="1:15" hidden="1" x14ac:dyDescent="0.2">
      <c r="A275" s="2">
        <v>41548</v>
      </c>
      <c r="B275">
        <v>72</v>
      </c>
      <c r="C275">
        <v>60.52</v>
      </c>
      <c r="D275">
        <v>61.71</v>
      </c>
      <c r="E275">
        <v>55.5</v>
      </c>
      <c r="F275">
        <f t="shared" si="20"/>
        <v>61.71</v>
      </c>
      <c r="G275" t="s">
        <v>322</v>
      </c>
      <c r="H275">
        <v>2013</v>
      </c>
      <c r="I275">
        <v>10</v>
      </c>
      <c r="J275">
        <v>1</v>
      </c>
      <c r="K275" t="s">
        <v>323</v>
      </c>
      <c r="L275">
        <f t="shared" si="21"/>
        <v>1</v>
      </c>
      <c r="M275">
        <f t="shared" si="22"/>
        <v>1</v>
      </c>
      <c r="N275">
        <f t="shared" si="23"/>
        <v>3</v>
      </c>
      <c r="O275">
        <f t="shared" si="24"/>
        <v>40</v>
      </c>
    </row>
    <row r="276" spans="1:15" hidden="1" x14ac:dyDescent="0.2">
      <c r="A276" s="2">
        <v>41549</v>
      </c>
      <c r="B276">
        <v>82</v>
      </c>
      <c r="C276">
        <v>61.08</v>
      </c>
      <c r="D276">
        <v>61.21</v>
      </c>
      <c r="E276">
        <v>45.82</v>
      </c>
      <c r="F276">
        <f t="shared" si="20"/>
        <v>61.21</v>
      </c>
      <c r="G276" t="s">
        <v>322</v>
      </c>
      <c r="H276">
        <v>2013</v>
      </c>
      <c r="I276">
        <v>10</v>
      </c>
      <c r="J276">
        <v>2</v>
      </c>
      <c r="K276" t="s">
        <v>324</v>
      </c>
      <c r="L276">
        <f t="shared" si="21"/>
        <v>1</v>
      </c>
      <c r="M276">
        <f t="shared" si="22"/>
        <v>1</v>
      </c>
      <c r="N276">
        <f t="shared" si="23"/>
        <v>3</v>
      </c>
      <c r="O276">
        <f t="shared" si="24"/>
        <v>40</v>
      </c>
    </row>
    <row r="277" spans="1:15" hidden="1" x14ac:dyDescent="0.2">
      <c r="A277" s="2">
        <v>41550</v>
      </c>
      <c r="B277">
        <v>66</v>
      </c>
      <c r="C277">
        <v>59.03</v>
      </c>
      <c r="D277">
        <v>59.19</v>
      </c>
      <c r="E277">
        <v>44.69</v>
      </c>
      <c r="F277">
        <f t="shared" si="20"/>
        <v>59.19</v>
      </c>
      <c r="G277" t="s">
        <v>322</v>
      </c>
      <c r="H277">
        <v>2013</v>
      </c>
      <c r="I277">
        <v>10</v>
      </c>
      <c r="J277">
        <v>3</v>
      </c>
      <c r="K277" t="s">
        <v>325</v>
      </c>
      <c r="L277">
        <f t="shared" si="21"/>
        <v>1</v>
      </c>
      <c r="M277">
        <f t="shared" si="22"/>
        <v>1</v>
      </c>
      <c r="N277">
        <f t="shared" si="23"/>
        <v>3</v>
      </c>
      <c r="O277">
        <f t="shared" si="24"/>
        <v>40</v>
      </c>
    </row>
    <row r="278" spans="1:15" hidden="1" x14ac:dyDescent="0.2">
      <c r="A278" s="2">
        <v>41551</v>
      </c>
      <c r="B278">
        <v>64</v>
      </c>
      <c r="C278">
        <v>59.89</v>
      </c>
      <c r="D278">
        <v>60.13</v>
      </c>
      <c r="E278">
        <v>47.33</v>
      </c>
      <c r="F278">
        <f t="shared" si="20"/>
        <v>60.13</v>
      </c>
      <c r="G278" t="s">
        <v>322</v>
      </c>
      <c r="H278">
        <v>2013</v>
      </c>
      <c r="I278">
        <v>10</v>
      </c>
      <c r="J278">
        <v>4</v>
      </c>
      <c r="K278" t="s">
        <v>326</v>
      </c>
      <c r="L278">
        <f t="shared" si="21"/>
        <v>1</v>
      </c>
      <c r="M278">
        <f t="shared" si="22"/>
        <v>1</v>
      </c>
      <c r="N278">
        <f t="shared" si="23"/>
        <v>3</v>
      </c>
      <c r="O278">
        <f t="shared" si="24"/>
        <v>40</v>
      </c>
    </row>
    <row r="279" spans="1:15" hidden="1" x14ac:dyDescent="0.2">
      <c r="A279" s="2">
        <v>41552</v>
      </c>
      <c r="B279">
        <v>54</v>
      </c>
      <c r="C279">
        <v>59.16</v>
      </c>
      <c r="D279">
        <v>59.66</v>
      </c>
      <c r="E279">
        <v>50.01</v>
      </c>
      <c r="F279">
        <f t="shared" si="20"/>
        <v>59.66</v>
      </c>
      <c r="G279" t="s">
        <v>322</v>
      </c>
      <c r="H279">
        <v>2013</v>
      </c>
      <c r="I279">
        <v>10</v>
      </c>
      <c r="J279">
        <v>5</v>
      </c>
      <c r="K279" t="s">
        <v>327</v>
      </c>
      <c r="L279">
        <f t="shared" si="21"/>
        <v>1</v>
      </c>
      <c r="M279">
        <f t="shared" si="22"/>
        <v>1</v>
      </c>
      <c r="N279">
        <f t="shared" si="23"/>
        <v>3</v>
      </c>
      <c r="O279">
        <f t="shared" si="24"/>
        <v>40</v>
      </c>
    </row>
    <row r="280" spans="1:15" hidden="1" x14ac:dyDescent="0.2">
      <c r="A280" s="2">
        <v>41553</v>
      </c>
      <c r="B280">
        <v>38</v>
      </c>
      <c r="C280">
        <v>59.5</v>
      </c>
      <c r="D280">
        <v>59.69</v>
      </c>
      <c r="E280">
        <v>46.08</v>
      </c>
      <c r="F280">
        <f t="shared" si="20"/>
        <v>59.69</v>
      </c>
      <c r="G280" t="s">
        <v>322</v>
      </c>
      <c r="H280">
        <v>2013</v>
      </c>
      <c r="I280">
        <v>10</v>
      </c>
      <c r="J280">
        <v>6</v>
      </c>
      <c r="K280" t="s">
        <v>328</v>
      </c>
      <c r="L280">
        <f t="shared" si="21"/>
        <v>1</v>
      </c>
      <c r="M280">
        <f t="shared" si="22"/>
        <v>1</v>
      </c>
      <c r="N280">
        <f t="shared" si="23"/>
        <v>3</v>
      </c>
      <c r="O280">
        <f t="shared" si="24"/>
        <v>40</v>
      </c>
    </row>
    <row r="281" spans="1:15" hidden="1" x14ac:dyDescent="0.2">
      <c r="A281" s="2">
        <v>41554</v>
      </c>
      <c r="B281">
        <v>70</v>
      </c>
      <c r="C281">
        <v>60.74</v>
      </c>
      <c r="D281">
        <v>60.96</v>
      </c>
      <c r="E281">
        <v>47.89</v>
      </c>
      <c r="F281">
        <f t="shared" si="20"/>
        <v>60.96</v>
      </c>
      <c r="G281" t="s">
        <v>322</v>
      </c>
      <c r="H281">
        <v>2013</v>
      </c>
      <c r="I281">
        <v>10</v>
      </c>
      <c r="J281">
        <v>7</v>
      </c>
      <c r="K281" t="s">
        <v>329</v>
      </c>
      <c r="L281">
        <f t="shared" si="21"/>
        <v>1</v>
      </c>
      <c r="M281">
        <f t="shared" si="22"/>
        <v>1</v>
      </c>
      <c r="N281">
        <f t="shared" si="23"/>
        <v>3</v>
      </c>
      <c r="O281">
        <f t="shared" si="24"/>
        <v>41</v>
      </c>
    </row>
    <row r="282" spans="1:15" hidden="1" x14ac:dyDescent="0.2">
      <c r="A282" s="2">
        <v>41555</v>
      </c>
      <c r="B282">
        <v>69</v>
      </c>
      <c r="C282">
        <v>61.66</v>
      </c>
      <c r="D282">
        <v>61.83</v>
      </c>
      <c r="E282">
        <v>47.81</v>
      </c>
      <c r="F282">
        <f t="shared" si="20"/>
        <v>61.83</v>
      </c>
      <c r="G282" t="s">
        <v>330</v>
      </c>
      <c r="H282">
        <v>2013</v>
      </c>
      <c r="I282">
        <v>10</v>
      </c>
      <c r="J282">
        <v>8</v>
      </c>
      <c r="K282" t="s">
        <v>331</v>
      </c>
      <c r="L282">
        <f t="shared" si="21"/>
        <v>1</v>
      </c>
      <c r="M282">
        <f t="shared" si="22"/>
        <v>1</v>
      </c>
      <c r="N282">
        <f t="shared" si="23"/>
        <v>3</v>
      </c>
      <c r="O282">
        <f t="shared" si="24"/>
        <v>41</v>
      </c>
    </row>
    <row r="283" spans="1:15" hidden="1" x14ac:dyDescent="0.2">
      <c r="A283" s="2">
        <v>41556</v>
      </c>
      <c r="B283">
        <v>56</v>
      </c>
      <c r="C283">
        <v>59.89</v>
      </c>
      <c r="D283">
        <v>60.01</v>
      </c>
      <c r="E283">
        <v>44.25</v>
      </c>
      <c r="F283">
        <f t="shared" si="20"/>
        <v>60.01</v>
      </c>
      <c r="G283" t="s">
        <v>330</v>
      </c>
      <c r="H283">
        <v>2013</v>
      </c>
      <c r="I283">
        <v>10</v>
      </c>
      <c r="J283">
        <v>9</v>
      </c>
      <c r="K283" t="s">
        <v>332</v>
      </c>
      <c r="L283">
        <f t="shared" si="21"/>
        <v>1</v>
      </c>
      <c r="M283">
        <f t="shared" si="22"/>
        <v>1</v>
      </c>
      <c r="N283">
        <f t="shared" si="23"/>
        <v>3</v>
      </c>
      <c r="O283">
        <f t="shared" si="24"/>
        <v>41</v>
      </c>
    </row>
    <row r="284" spans="1:15" hidden="1" x14ac:dyDescent="0.2">
      <c r="A284" s="2">
        <v>41557</v>
      </c>
      <c r="B284">
        <v>77</v>
      </c>
      <c r="C284">
        <v>61.7</v>
      </c>
      <c r="D284">
        <v>61.88</v>
      </c>
      <c r="E284">
        <v>47.81</v>
      </c>
      <c r="F284">
        <f t="shared" si="20"/>
        <v>61.88</v>
      </c>
      <c r="G284" t="s">
        <v>330</v>
      </c>
      <c r="H284">
        <v>2013</v>
      </c>
      <c r="I284">
        <v>10</v>
      </c>
      <c r="J284">
        <v>10</v>
      </c>
      <c r="K284" t="s">
        <v>333</v>
      </c>
      <c r="L284">
        <f t="shared" si="21"/>
        <v>1</v>
      </c>
      <c r="M284">
        <f t="shared" si="22"/>
        <v>1</v>
      </c>
      <c r="N284">
        <f t="shared" si="23"/>
        <v>3</v>
      </c>
      <c r="O284">
        <f t="shared" si="24"/>
        <v>41</v>
      </c>
    </row>
    <row r="285" spans="1:15" hidden="1" x14ac:dyDescent="0.2">
      <c r="A285" s="2">
        <v>41558</v>
      </c>
      <c r="B285">
        <v>72</v>
      </c>
      <c r="C285">
        <v>61.65</v>
      </c>
      <c r="D285">
        <v>62.14</v>
      </c>
      <c r="E285">
        <v>52.43</v>
      </c>
      <c r="F285">
        <f t="shared" si="20"/>
        <v>62.14</v>
      </c>
      <c r="G285" t="s">
        <v>330</v>
      </c>
      <c r="H285">
        <v>2013</v>
      </c>
      <c r="I285">
        <v>10</v>
      </c>
      <c r="J285">
        <v>11</v>
      </c>
      <c r="K285" t="s">
        <v>334</v>
      </c>
      <c r="L285">
        <f t="shared" si="21"/>
        <v>1</v>
      </c>
      <c r="M285">
        <f t="shared" si="22"/>
        <v>1</v>
      </c>
      <c r="N285">
        <f t="shared" si="23"/>
        <v>3</v>
      </c>
      <c r="O285">
        <f t="shared" si="24"/>
        <v>41</v>
      </c>
    </row>
    <row r="286" spans="1:15" hidden="1" x14ac:dyDescent="0.2">
      <c r="A286" s="2">
        <v>41559</v>
      </c>
      <c r="B286">
        <v>50</v>
      </c>
      <c r="C286">
        <v>60.15</v>
      </c>
      <c r="D286">
        <v>60.42</v>
      </c>
      <c r="E286">
        <v>48.3</v>
      </c>
      <c r="F286">
        <f t="shared" si="20"/>
        <v>60.42</v>
      </c>
      <c r="G286" t="s">
        <v>330</v>
      </c>
      <c r="H286">
        <v>2013</v>
      </c>
      <c r="I286">
        <v>10</v>
      </c>
      <c r="J286">
        <v>12</v>
      </c>
      <c r="K286" t="s">
        <v>335</v>
      </c>
      <c r="L286">
        <f t="shared" si="21"/>
        <v>1</v>
      </c>
      <c r="M286">
        <f t="shared" si="22"/>
        <v>1</v>
      </c>
      <c r="N286">
        <f t="shared" si="23"/>
        <v>3</v>
      </c>
      <c r="O286">
        <f t="shared" si="24"/>
        <v>41</v>
      </c>
    </row>
    <row r="287" spans="1:15" hidden="1" x14ac:dyDescent="0.2">
      <c r="A287" s="2">
        <v>41560</v>
      </c>
      <c r="B287">
        <v>50</v>
      </c>
      <c r="C287">
        <v>60.29</v>
      </c>
      <c r="D287">
        <v>60.95</v>
      </c>
      <c r="E287">
        <v>52.41</v>
      </c>
      <c r="F287">
        <f t="shared" si="20"/>
        <v>60.95</v>
      </c>
      <c r="G287" t="s">
        <v>330</v>
      </c>
      <c r="H287">
        <v>2013</v>
      </c>
      <c r="I287">
        <v>10</v>
      </c>
      <c r="J287">
        <v>13</v>
      </c>
      <c r="K287" t="s">
        <v>336</v>
      </c>
      <c r="L287">
        <f t="shared" si="21"/>
        <v>1</v>
      </c>
      <c r="M287">
        <f t="shared" si="22"/>
        <v>1</v>
      </c>
      <c r="N287">
        <f t="shared" si="23"/>
        <v>3</v>
      </c>
      <c r="O287">
        <f t="shared" si="24"/>
        <v>41</v>
      </c>
    </row>
    <row r="288" spans="1:15" hidden="1" x14ac:dyDescent="0.2">
      <c r="A288" s="2">
        <v>41561</v>
      </c>
      <c r="B288">
        <v>59</v>
      </c>
      <c r="C288">
        <v>60.94</v>
      </c>
      <c r="D288">
        <v>61.33</v>
      </c>
      <c r="E288">
        <v>50.69</v>
      </c>
      <c r="F288">
        <f t="shared" si="20"/>
        <v>61.33</v>
      </c>
      <c r="G288" t="s">
        <v>330</v>
      </c>
      <c r="H288">
        <v>2013</v>
      </c>
      <c r="I288">
        <v>10</v>
      </c>
      <c r="J288">
        <v>14</v>
      </c>
      <c r="K288" t="s">
        <v>337</v>
      </c>
      <c r="L288">
        <f t="shared" si="21"/>
        <v>1</v>
      </c>
      <c r="M288">
        <f t="shared" si="22"/>
        <v>1</v>
      </c>
      <c r="N288">
        <f t="shared" si="23"/>
        <v>3</v>
      </c>
      <c r="O288">
        <f t="shared" si="24"/>
        <v>42</v>
      </c>
    </row>
    <row r="289" spans="1:15" hidden="1" x14ac:dyDescent="0.2">
      <c r="A289" s="2">
        <v>41562</v>
      </c>
      <c r="B289">
        <v>58</v>
      </c>
      <c r="C289">
        <v>60.18</v>
      </c>
      <c r="D289">
        <v>60.39</v>
      </c>
      <c r="E289">
        <v>47.24</v>
      </c>
      <c r="F289">
        <f t="shared" si="20"/>
        <v>60.39</v>
      </c>
      <c r="G289" t="s">
        <v>338</v>
      </c>
      <c r="H289">
        <v>2013</v>
      </c>
      <c r="I289">
        <v>10</v>
      </c>
      <c r="J289">
        <v>15</v>
      </c>
      <c r="K289" t="s">
        <v>339</v>
      </c>
      <c r="L289">
        <f t="shared" si="21"/>
        <v>1</v>
      </c>
      <c r="M289">
        <f t="shared" si="22"/>
        <v>1</v>
      </c>
      <c r="N289">
        <f t="shared" si="23"/>
        <v>3</v>
      </c>
      <c r="O289">
        <f t="shared" si="24"/>
        <v>42</v>
      </c>
    </row>
    <row r="290" spans="1:15" hidden="1" x14ac:dyDescent="0.2">
      <c r="A290" s="2">
        <v>41563</v>
      </c>
      <c r="B290">
        <v>67</v>
      </c>
      <c r="C290">
        <v>61.27</v>
      </c>
      <c r="D290">
        <v>61.86</v>
      </c>
      <c r="E290">
        <v>52.86</v>
      </c>
      <c r="F290">
        <f t="shared" si="20"/>
        <v>61.86</v>
      </c>
      <c r="G290" t="s">
        <v>338</v>
      </c>
      <c r="H290">
        <v>2013</v>
      </c>
      <c r="I290">
        <v>10</v>
      </c>
      <c r="J290">
        <v>16</v>
      </c>
      <c r="K290" t="s">
        <v>340</v>
      </c>
      <c r="L290">
        <f t="shared" si="21"/>
        <v>1</v>
      </c>
      <c r="M290">
        <f t="shared" si="22"/>
        <v>1</v>
      </c>
      <c r="N290">
        <f t="shared" si="23"/>
        <v>3</v>
      </c>
      <c r="O290">
        <f t="shared" si="24"/>
        <v>42</v>
      </c>
    </row>
    <row r="291" spans="1:15" hidden="1" x14ac:dyDescent="0.2">
      <c r="A291" s="2">
        <v>41564</v>
      </c>
      <c r="B291">
        <v>62</v>
      </c>
      <c r="C291">
        <v>60.41</v>
      </c>
      <c r="D291">
        <v>60.7</v>
      </c>
      <c r="E291">
        <v>48.68</v>
      </c>
      <c r="F291">
        <f t="shared" si="20"/>
        <v>60.7</v>
      </c>
      <c r="G291" t="s">
        <v>338</v>
      </c>
      <c r="H291">
        <v>2013</v>
      </c>
      <c r="I291">
        <v>10</v>
      </c>
      <c r="J291">
        <v>17</v>
      </c>
      <c r="K291" t="s">
        <v>341</v>
      </c>
      <c r="L291">
        <f t="shared" si="21"/>
        <v>1</v>
      </c>
      <c r="M291">
        <f t="shared" si="22"/>
        <v>1</v>
      </c>
      <c r="N291">
        <f t="shared" si="23"/>
        <v>3</v>
      </c>
      <c r="O291">
        <f t="shared" si="24"/>
        <v>42</v>
      </c>
    </row>
    <row r="292" spans="1:15" hidden="1" x14ac:dyDescent="0.2">
      <c r="A292" s="2">
        <v>41565</v>
      </c>
      <c r="B292">
        <v>59</v>
      </c>
      <c r="C292">
        <v>60.16</v>
      </c>
      <c r="D292">
        <v>60.28</v>
      </c>
      <c r="E292">
        <v>44.87</v>
      </c>
      <c r="F292">
        <f t="shared" si="20"/>
        <v>60.28</v>
      </c>
      <c r="G292" t="s">
        <v>338</v>
      </c>
      <c r="H292">
        <v>2013</v>
      </c>
      <c r="I292">
        <v>10</v>
      </c>
      <c r="J292">
        <v>18</v>
      </c>
      <c r="K292" t="s">
        <v>342</v>
      </c>
      <c r="L292">
        <f t="shared" si="21"/>
        <v>1</v>
      </c>
      <c r="M292">
        <f t="shared" si="22"/>
        <v>1</v>
      </c>
      <c r="N292">
        <f t="shared" si="23"/>
        <v>3</v>
      </c>
      <c r="O292">
        <f t="shared" si="24"/>
        <v>42</v>
      </c>
    </row>
    <row r="293" spans="1:15" hidden="1" x14ac:dyDescent="0.2">
      <c r="A293" s="2">
        <v>41566</v>
      </c>
      <c r="B293">
        <v>42</v>
      </c>
      <c r="C293">
        <v>58.7</v>
      </c>
      <c r="D293">
        <v>58.88</v>
      </c>
      <c r="E293">
        <v>44.96</v>
      </c>
      <c r="F293">
        <f t="shared" si="20"/>
        <v>58.88</v>
      </c>
      <c r="G293" t="s">
        <v>338</v>
      </c>
      <c r="H293">
        <v>2013</v>
      </c>
      <c r="I293">
        <v>10</v>
      </c>
      <c r="J293">
        <v>19</v>
      </c>
      <c r="K293" t="s">
        <v>343</v>
      </c>
      <c r="L293">
        <f t="shared" si="21"/>
        <v>1</v>
      </c>
      <c r="M293">
        <f t="shared" si="22"/>
        <v>1</v>
      </c>
      <c r="N293">
        <f t="shared" si="23"/>
        <v>3</v>
      </c>
      <c r="O293">
        <f t="shared" si="24"/>
        <v>42</v>
      </c>
    </row>
    <row r="294" spans="1:15" hidden="1" x14ac:dyDescent="0.2">
      <c r="A294" s="2">
        <v>41567</v>
      </c>
      <c r="B294">
        <v>50</v>
      </c>
      <c r="C294">
        <v>58.66</v>
      </c>
      <c r="D294">
        <v>58.8</v>
      </c>
      <c r="E294">
        <v>44.01</v>
      </c>
      <c r="F294">
        <f t="shared" si="20"/>
        <v>58.8</v>
      </c>
      <c r="G294" t="s">
        <v>338</v>
      </c>
      <c r="H294">
        <v>2013</v>
      </c>
      <c r="I294">
        <v>10</v>
      </c>
      <c r="J294">
        <v>20</v>
      </c>
      <c r="K294" t="s">
        <v>344</v>
      </c>
      <c r="L294">
        <f t="shared" si="21"/>
        <v>1</v>
      </c>
      <c r="M294">
        <f t="shared" si="22"/>
        <v>1</v>
      </c>
      <c r="N294">
        <f t="shared" si="23"/>
        <v>3</v>
      </c>
      <c r="O294">
        <f t="shared" si="24"/>
        <v>42</v>
      </c>
    </row>
    <row r="295" spans="1:15" hidden="1" x14ac:dyDescent="0.2">
      <c r="A295" s="2">
        <v>41568</v>
      </c>
      <c r="B295">
        <v>49</v>
      </c>
      <c r="C295">
        <v>59.77</v>
      </c>
      <c r="D295">
        <v>60.04</v>
      </c>
      <c r="E295">
        <v>47.81</v>
      </c>
      <c r="F295">
        <f t="shared" si="20"/>
        <v>60.04</v>
      </c>
      <c r="G295" t="s">
        <v>338</v>
      </c>
      <c r="H295">
        <v>2013</v>
      </c>
      <c r="I295">
        <v>10</v>
      </c>
      <c r="J295">
        <v>21</v>
      </c>
      <c r="K295" t="s">
        <v>345</v>
      </c>
      <c r="L295">
        <f t="shared" si="21"/>
        <v>1</v>
      </c>
      <c r="M295">
        <f t="shared" si="22"/>
        <v>1</v>
      </c>
      <c r="N295">
        <f t="shared" si="23"/>
        <v>3</v>
      </c>
      <c r="O295">
        <f t="shared" si="24"/>
        <v>43</v>
      </c>
    </row>
    <row r="296" spans="1:15" hidden="1" x14ac:dyDescent="0.2">
      <c r="A296" s="2">
        <v>41569</v>
      </c>
      <c r="B296">
        <v>45</v>
      </c>
      <c r="C296">
        <v>58.07</v>
      </c>
      <c r="D296">
        <v>59.61</v>
      </c>
      <c r="E296">
        <v>54.34</v>
      </c>
      <c r="F296">
        <f t="shared" si="20"/>
        <v>59.61</v>
      </c>
      <c r="G296" t="s">
        <v>346</v>
      </c>
      <c r="H296">
        <v>2013</v>
      </c>
      <c r="I296">
        <v>10</v>
      </c>
      <c r="J296">
        <v>22</v>
      </c>
      <c r="K296" t="s">
        <v>347</v>
      </c>
      <c r="L296">
        <f t="shared" si="21"/>
        <v>1</v>
      </c>
      <c r="M296">
        <f t="shared" si="22"/>
        <v>1</v>
      </c>
      <c r="N296">
        <f t="shared" si="23"/>
        <v>3</v>
      </c>
      <c r="O296">
        <f t="shared" si="24"/>
        <v>43</v>
      </c>
    </row>
    <row r="297" spans="1:15" hidden="1" x14ac:dyDescent="0.2">
      <c r="A297" s="2">
        <v>41570</v>
      </c>
      <c r="B297">
        <v>87</v>
      </c>
      <c r="C297">
        <v>60.67</v>
      </c>
      <c r="D297">
        <v>61</v>
      </c>
      <c r="E297">
        <v>49.65</v>
      </c>
      <c r="F297">
        <f t="shared" si="20"/>
        <v>61</v>
      </c>
      <c r="G297" t="s">
        <v>346</v>
      </c>
      <c r="H297">
        <v>2013</v>
      </c>
      <c r="I297">
        <v>10</v>
      </c>
      <c r="J297">
        <v>23</v>
      </c>
      <c r="K297" t="s">
        <v>348</v>
      </c>
      <c r="L297">
        <f t="shared" si="21"/>
        <v>1</v>
      </c>
      <c r="M297">
        <f t="shared" si="22"/>
        <v>1</v>
      </c>
      <c r="N297">
        <f t="shared" si="23"/>
        <v>3</v>
      </c>
      <c r="O297">
        <f t="shared" si="24"/>
        <v>43</v>
      </c>
    </row>
    <row r="298" spans="1:15" hidden="1" x14ac:dyDescent="0.2">
      <c r="A298" s="2">
        <v>41571</v>
      </c>
      <c r="B298">
        <v>81</v>
      </c>
      <c r="C298">
        <v>62.86</v>
      </c>
      <c r="D298">
        <v>62.99</v>
      </c>
      <c r="E298">
        <v>47.76</v>
      </c>
      <c r="F298">
        <f t="shared" si="20"/>
        <v>62.99</v>
      </c>
      <c r="G298" t="s">
        <v>346</v>
      </c>
      <c r="H298">
        <v>2013</v>
      </c>
      <c r="I298">
        <v>10</v>
      </c>
      <c r="J298">
        <v>24</v>
      </c>
      <c r="K298" t="s">
        <v>349</v>
      </c>
      <c r="L298">
        <f t="shared" si="21"/>
        <v>1</v>
      </c>
      <c r="M298">
        <f t="shared" si="22"/>
        <v>1</v>
      </c>
      <c r="N298">
        <f t="shared" si="23"/>
        <v>3</v>
      </c>
      <c r="O298">
        <f t="shared" si="24"/>
        <v>43</v>
      </c>
    </row>
    <row r="299" spans="1:15" hidden="1" x14ac:dyDescent="0.2">
      <c r="A299" s="2">
        <v>41572</v>
      </c>
      <c r="B299">
        <v>66</v>
      </c>
      <c r="C299">
        <v>59.78</v>
      </c>
      <c r="D299">
        <v>59.85</v>
      </c>
      <c r="E299">
        <v>41.97</v>
      </c>
      <c r="F299">
        <f t="shared" si="20"/>
        <v>59.85</v>
      </c>
      <c r="G299" t="s">
        <v>346</v>
      </c>
      <c r="H299">
        <v>2013</v>
      </c>
      <c r="I299">
        <v>10</v>
      </c>
      <c r="J299">
        <v>25</v>
      </c>
      <c r="K299" t="s">
        <v>350</v>
      </c>
      <c r="L299">
        <f t="shared" si="21"/>
        <v>1</v>
      </c>
      <c r="M299">
        <f t="shared" si="22"/>
        <v>1</v>
      </c>
      <c r="N299">
        <f t="shared" si="23"/>
        <v>3</v>
      </c>
      <c r="O299">
        <f t="shared" si="24"/>
        <v>43</v>
      </c>
    </row>
    <row r="300" spans="1:15" hidden="1" x14ac:dyDescent="0.2">
      <c r="A300" s="2">
        <v>41573</v>
      </c>
      <c r="B300">
        <v>47</v>
      </c>
      <c r="C300">
        <v>58.81</v>
      </c>
      <c r="D300">
        <v>59.23</v>
      </c>
      <c r="E300">
        <v>48.83</v>
      </c>
      <c r="F300">
        <f t="shared" si="20"/>
        <v>59.23</v>
      </c>
      <c r="G300" t="s">
        <v>346</v>
      </c>
      <c r="H300">
        <v>2013</v>
      </c>
      <c r="I300">
        <v>10</v>
      </c>
      <c r="J300">
        <v>26</v>
      </c>
      <c r="K300" t="s">
        <v>351</v>
      </c>
      <c r="L300">
        <f t="shared" si="21"/>
        <v>1</v>
      </c>
      <c r="M300">
        <f t="shared" si="22"/>
        <v>1</v>
      </c>
      <c r="N300">
        <f t="shared" si="23"/>
        <v>3</v>
      </c>
      <c r="O300">
        <f t="shared" si="24"/>
        <v>43</v>
      </c>
    </row>
    <row r="301" spans="1:15" hidden="1" x14ac:dyDescent="0.2">
      <c r="A301" s="2">
        <v>41574</v>
      </c>
      <c r="B301">
        <v>47</v>
      </c>
      <c r="C301">
        <v>58.81</v>
      </c>
      <c r="D301">
        <v>59.21</v>
      </c>
      <c r="E301">
        <v>48.7</v>
      </c>
      <c r="F301">
        <f t="shared" si="20"/>
        <v>59.21</v>
      </c>
      <c r="G301" t="s">
        <v>346</v>
      </c>
      <c r="H301">
        <v>2013</v>
      </c>
      <c r="I301">
        <v>10</v>
      </c>
      <c r="J301">
        <v>27</v>
      </c>
      <c r="K301" t="s">
        <v>352</v>
      </c>
      <c r="L301">
        <f t="shared" si="21"/>
        <v>1</v>
      </c>
      <c r="M301">
        <f t="shared" si="22"/>
        <v>1</v>
      </c>
      <c r="N301">
        <f t="shared" si="23"/>
        <v>3</v>
      </c>
      <c r="O301">
        <f t="shared" si="24"/>
        <v>43</v>
      </c>
    </row>
    <row r="302" spans="1:15" hidden="1" x14ac:dyDescent="0.2">
      <c r="A302" s="2">
        <v>41575</v>
      </c>
      <c r="B302">
        <v>64</v>
      </c>
      <c r="C302">
        <v>60.16</v>
      </c>
      <c r="D302">
        <v>60.69</v>
      </c>
      <c r="E302">
        <v>51.3</v>
      </c>
      <c r="F302">
        <f t="shared" si="20"/>
        <v>60.69</v>
      </c>
      <c r="G302" t="s">
        <v>346</v>
      </c>
      <c r="H302">
        <v>2013</v>
      </c>
      <c r="I302">
        <v>10</v>
      </c>
      <c r="J302">
        <v>28</v>
      </c>
      <c r="K302" t="s">
        <v>353</v>
      </c>
      <c r="L302">
        <f t="shared" si="21"/>
        <v>1</v>
      </c>
      <c r="M302">
        <f t="shared" si="22"/>
        <v>1</v>
      </c>
      <c r="N302">
        <f t="shared" si="23"/>
        <v>3</v>
      </c>
      <c r="O302">
        <f t="shared" si="24"/>
        <v>44</v>
      </c>
    </row>
    <row r="303" spans="1:15" hidden="1" x14ac:dyDescent="0.2">
      <c r="A303" s="2">
        <v>41576</v>
      </c>
      <c r="B303">
        <v>62</v>
      </c>
      <c r="C303">
        <v>59.56</v>
      </c>
      <c r="D303">
        <v>59.83</v>
      </c>
      <c r="E303">
        <v>47.59</v>
      </c>
      <c r="F303">
        <f t="shared" si="20"/>
        <v>59.83</v>
      </c>
      <c r="G303" t="s">
        <v>354</v>
      </c>
      <c r="H303">
        <v>2013</v>
      </c>
      <c r="I303">
        <v>10</v>
      </c>
      <c r="J303">
        <v>29</v>
      </c>
      <c r="K303" t="s">
        <v>355</v>
      </c>
      <c r="L303">
        <f t="shared" si="21"/>
        <v>1</v>
      </c>
      <c r="M303">
        <f t="shared" si="22"/>
        <v>1</v>
      </c>
      <c r="N303">
        <f t="shared" si="23"/>
        <v>3</v>
      </c>
      <c r="O303">
        <f t="shared" si="24"/>
        <v>44</v>
      </c>
    </row>
    <row r="304" spans="1:15" hidden="1" x14ac:dyDescent="0.2">
      <c r="A304" s="2">
        <v>41577</v>
      </c>
      <c r="B304">
        <v>72</v>
      </c>
      <c r="C304">
        <v>61.77</v>
      </c>
      <c r="D304">
        <v>62.03</v>
      </c>
      <c r="E304">
        <v>49.6</v>
      </c>
      <c r="F304">
        <f t="shared" si="20"/>
        <v>62.03</v>
      </c>
      <c r="G304" t="s">
        <v>354</v>
      </c>
      <c r="H304">
        <v>2013</v>
      </c>
      <c r="I304">
        <v>10</v>
      </c>
      <c r="J304">
        <v>30</v>
      </c>
      <c r="K304" t="s">
        <v>356</v>
      </c>
      <c r="L304">
        <f t="shared" si="21"/>
        <v>1</v>
      </c>
      <c r="M304">
        <f t="shared" si="22"/>
        <v>1</v>
      </c>
      <c r="N304">
        <f t="shared" si="23"/>
        <v>3</v>
      </c>
      <c r="O304">
        <f t="shared" si="24"/>
        <v>44</v>
      </c>
    </row>
    <row r="305" spans="1:15" hidden="1" x14ac:dyDescent="0.2">
      <c r="A305" s="2">
        <v>41578</v>
      </c>
      <c r="B305">
        <v>57</v>
      </c>
      <c r="C305">
        <v>62.1</v>
      </c>
      <c r="D305">
        <v>62.53</v>
      </c>
      <c r="E305">
        <v>52.34</v>
      </c>
      <c r="F305">
        <f t="shared" si="20"/>
        <v>62.53</v>
      </c>
      <c r="G305" t="s">
        <v>354</v>
      </c>
      <c r="H305">
        <v>2013</v>
      </c>
      <c r="I305">
        <v>10</v>
      </c>
      <c r="J305">
        <v>31</v>
      </c>
      <c r="K305" t="s">
        <v>357</v>
      </c>
      <c r="L305">
        <f t="shared" si="21"/>
        <v>1</v>
      </c>
      <c r="M305">
        <f t="shared" si="22"/>
        <v>1</v>
      </c>
      <c r="N305">
        <f t="shared" si="23"/>
        <v>3</v>
      </c>
      <c r="O305">
        <f t="shared" si="24"/>
        <v>44</v>
      </c>
    </row>
    <row r="306" spans="1:15" hidden="1" x14ac:dyDescent="0.2">
      <c r="A306" s="2">
        <v>41579</v>
      </c>
      <c r="B306">
        <v>51</v>
      </c>
      <c r="C306">
        <v>59.26</v>
      </c>
      <c r="D306">
        <v>59.31</v>
      </c>
      <c r="E306">
        <v>39.58</v>
      </c>
      <c r="F306">
        <f t="shared" si="20"/>
        <v>59.31</v>
      </c>
      <c r="G306" t="s">
        <v>354</v>
      </c>
      <c r="H306">
        <v>2013</v>
      </c>
      <c r="I306">
        <v>11</v>
      </c>
      <c r="J306">
        <v>1</v>
      </c>
      <c r="K306" t="s">
        <v>358</v>
      </c>
      <c r="L306">
        <f t="shared" si="21"/>
        <v>1</v>
      </c>
      <c r="M306">
        <f t="shared" si="22"/>
        <v>1</v>
      </c>
      <c r="N306">
        <f t="shared" si="23"/>
        <v>3</v>
      </c>
      <c r="O306">
        <f t="shared" si="24"/>
        <v>44</v>
      </c>
    </row>
    <row r="307" spans="1:15" hidden="1" x14ac:dyDescent="0.2">
      <c r="A307" s="2">
        <v>41580</v>
      </c>
      <c r="B307">
        <v>28</v>
      </c>
      <c r="C307">
        <v>56.92</v>
      </c>
      <c r="D307">
        <v>57.21</v>
      </c>
      <c r="E307">
        <v>45.44</v>
      </c>
      <c r="F307">
        <f t="shared" si="20"/>
        <v>57.21</v>
      </c>
      <c r="G307" t="s">
        <v>354</v>
      </c>
      <c r="H307">
        <v>2013</v>
      </c>
      <c r="I307">
        <v>11</v>
      </c>
      <c r="J307">
        <v>2</v>
      </c>
      <c r="K307" t="s">
        <v>359</v>
      </c>
      <c r="L307">
        <f t="shared" si="21"/>
        <v>1</v>
      </c>
      <c r="M307">
        <f t="shared" si="22"/>
        <v>1</v>
      </c>
      <c r="N307">
        <f t="shared" si="23"/>
        <v>3</v>
      </c>
      <c r="O307">
        <f t="shared" si="24"/>
        <v>44</v>
      </c>
    </row>
    <row r="308" spans="1:15" hidden="1" x14ac:dyDescent="0.2">
      <c r="A308" s="2">
        <v>41581</v>
      </c>
      <c r="B308">
        <v>62</v>
      </c>
      <c r="C308">
        <v>61.39</v>
      </c>
      <c r="D308">
        <v>61.45</v>
      </c>
      <c r="E308">
        <v>42.83</v>
      </c>
      <c r="F308">
        <f t="shared" si="20"/>
        <v>61.45</v>
      </c>
      <c r="G308" t="s">
        <v>354</v>
      </c>
      <c r="H308">
        <v>2013</v>
      </c>
      <c r="I308">
        <v>11</v>
      </c>
      <c r="J308">
        <v>3</v>
      </c>
      <c r="K308" t="s">
        <v>360</v>
      </c>
      <c r="L308">
        <f t="shared" si="21"/>
        <v>1</v>
      </c>
      <c r="M308">
        <f t="shared" si="22"/>
        <v>1</v>
      </c>
      <c r="N308">
        <f t="shared" si="23"/>
        <v>3</v>
      </c>
      <c r="O308">
        <f t="shared" si="24"/>
        <v>44</v>
      </c>
    </row>
    <row r="309" spans="1:15" hidden="1" x14ac:dyDescent="0.2">
      <c r="A309" s="2">
        <v>41582</v>
      </c>
      <c r="B309">
        <v>68</v>
      </c>
      <c r="C309">
        <v>61.17</v>
      </c>
      <c r="D309">
        <v>61.64</v>
      </c>
      <c r="E309">
        <v>51.75</v>
      </c>
      <c r="F309">
        <f t="shared" si="20"/>
        <v>61.64</v>
      </c>
      <c r="G309" t="s">
        <v>354</v>
      </c>
      <c r="H309">
        <v>2013</v>
      </c>
      <c r="I309">
        <v>11</v>
      </c>
      <c r="J309">
        <v>4</v>
      </c>
      <c r="K309" t="s">
        <v>361</v>
      </c>
      <c r="L309">
        <f t="shared" si="21"/>
        <v>1</v>
      </c>
      <c r="M309">
        <f t="shared" si="22"/>
        <v>1</v>
      </c>
      <c r="N309">
        <f t="shared" si="23"/>
        <v>3</v>
      </c>
      <c r="O309">
        <f t="shared" si="24"/>
        <v>45</v>
      </c>
    </row>
    <row r="310" spans="1:15" hidden="1" x14ac:dyDescent="0.2">
      <c r="A310" s="2">
        <v>41583</v>
      </c>
      <c r="B310">
        <v>52</v>
      </c>
      <c r="C310">
        <v>59.61</v>
      </c>
      <c r="D310">
        <v>60.3</v>
      </c>
      <c r="E310">
        <v>52.03</v>
      </c>
      <c r="F310">
        <f t="shared" si="20"/>
        <v>60.3</v>
      </c>
      <c r="G310" t="s">
        <v>362</v>
      </c>
      <c r="H310">
        <v>2013</v>
      </c>
      <c r="I310">
        <v>11</v>
      </c>
      <c r="J310">
        <v>5</v>
      </c>
      <c r="K310" t="s">
        <v>363</v>
      </c>
      <c r="L310">
        <f t="shared" si="21"/>
        <v>1</v>
      </c>
      <c r="M310">
        <f t="shared" si="22"/>
        <v>1</v>
      </c>
      <c r="N310">
        <f t="shared" si="23"/>
        <v>3</v>
      </c>
      <c r="O310">
        <f t="shared" si="24"/>
        <v>45</v>
      </c>
    </row>
    <row r="311" spans="1:15" hidden="1" x14ac:dyDescent="0.2">
      <c r="A311" s="2">
        <v>41584</v>
      </c>
      <c r="B311">
        <v>48</v>
      </c>
      <c r="C311">
        <v>59.11</v>
      </c>
      <c r="D311">
        <v>59.34</v>
      </c>
      <c r="E311">
        <v>46.57</v>
      </c>
      <c r="F311">
        <f t="shared" si="20"/>
        <v>59.34</v>
      </c>
      <c r="G311" t="s">
        <v>362</v>
      </c>
      <c r="H311">
        <v>2013</v>
      </c>
      <c r="I311">
        <v>11</v>
      </c>
      <c r="J311">
        <v>6</v>
      </c>
      <c r="K311" t="s">
        <v>364</v>
      </c>
      <c r="L311">
        <f t="shared" si="21"/>
        <v>1</v>
      </c>
      <c r="M311">
        <f t="shared" si="22"/>
        <v>1</v>
      </c>
      <c r="N311">
        <f t="shared" si="23"/>
        <v>3</v>
      </c>
      <c r="O311">
        <f t="shared" si="24"/>
        <v>45</v>
      </c>
    </row>
    <row r="312" spans="1:15" hidden="1" x14ac:dyDescent="0.2">
      <c r="A312" s="2">
        <v>41585</v>
      </c>
      <c r="B312">
        <v>48</v>
      </c>
      <c r="C312">
        <v>59.56</v>
      </c>
      <c r="D312">
        <v>59.87</v>
      </c>
      <c r="E312">
        <v>48.28</v>
      </c>
      <c r="F312">
        <f t="shared" si="20"/>
        <v>59.87</v>
      </c>
      <c r="G312" t="s">
        <v>362</v>
      </c>
      <c r="H312">
        <v>2013</v>
      </c>
      <c r="I312">
        <v>11</v>
      </c>
      <c r="J312">
        <v>7</v>
      </c>
      <c r="K312" t="s">
        <v>365</v>
      </c>
      <c r="L312">
        <f t="shared" si="21"/>
        <v>1</v>
      </c>
      <c r="M312">
        <f t="shared" si="22"/>
        <v>1</v>
      </c>
      <c r="N312">
        <f t="shared" si="23"/>
        <v>3</v>
      </c>
      <c r="O312">
        <f t="shared" si="24"/>
        <v>45</v>
      </c>
    </row>
    <row r="313" spans="1:15" hidden="1" x14ac:dyDescent="0.2">
      <c r="A313" s="2">
        <v>41586</v>
      </c>
      <c r="B313">
        <v>52</v>
      </c>
      <c r="C313">
        <v>58.34</v>
      </c>
      <c r="D313">
        <v>59.84</v>
      </c>
      <c r="E313">
        <v>54.51</v>
      </c>
      <c r="F313">
        <f t="shared" si="20"/>
        <v>59.84</v>
      </c>
      <c r="G313" t="s">
        <v>362</v>
      </c>
      <c r="H313">
        <v>2013</v>
      </c>
      <c r="I313">
        <v>11</v>
      </c>
      <c r="J313">
        <v>8</v>
      </c>
      <c r="K313" t="s">
        <v>366</v>
      </c>
      <c r="L313">
        <f t="shared" si="21"/>
        <v>1</v>
      </c>
      <c r="M313">
        <f t="shared" si="22"/>
        <v>1</v>
      </c>
      <c r="N313">
        <f t="shared" si="23"/>
        <v>3</v>
      </c>
      <c r="O313">
        <f t="shared" si="24"/>
        <v>45</v>
      </c>
    </row>
    <row r="314" spans="1:15" hidden="1" x14ac:dyDescent="0.2">
      <c r="A314" s="2">
        <v>41587</v>
      </c>
      <c r="B314">
        <v>45</v>
      </c>
      <c r="C314">
        <v>58.79</v>
      </c>
      <c r="D314">
        <v>58.9</v>
      </c>
      <c r="E314">
        <v>42.95</v>
      </c>
      <c r="F314">
        <f t="shared" si="20"/>
        <v>58.9</v>
      </c>
      <c r="G314" t="s">
        <v>362</v>
      </c>
      <c r="H314">
        <v>2013</v>
      </c>
      <c r="I314">
        <v>11</v>
      </c>
      <c r="J314">
        <v>9</v>
      </c>
      <c r="K314" t="s">
        <v>367</v>
      </c>
      <c r="L314">
        <f t="shared" si="21"/>
        <v>1</v>
      </c>
      <c r="M314">
        <f t="shared" si="22"/>
        <v>1</v>
      </c>
      <c r="N314">
        <f t="shared" si="23"/>
        <v>3</v>
      </c>
      <c r="O314">
        <f t="shared" si="24"/>
        <v>45</v>
      </c>
    </row>
    <row r="315" spans="1:15" hidden="1" x14ac:dyDescent="0.2">
      <c r="A315" s="2">
        <v>41588</v>
      </c>
      <c r="B315">
        <v>62</v>
      </c>
      <c r="C315">
        <v>61.61</v>
      </c>
      <c r="D315">
        <v>62.08</v>
      </c>
      <c r="E315">
        <v>52.19</v>
      </c>
      <c r="F315">
        <f t="shared" si="20"/>
        <v>62.08</v>
      </c>
      <c r="G315" t="s">
        <v>362</v>
      </c>
      <c r="H315">
        <v>2013</v>
      </c>
      <c r="I315">
        <v>11</v>
      </c>
      <c r="J315">
        <v>10</v>
      </c>
      <c r="K315" t="s">
        <v>368</v>
      </c>
      <c r="L315">
        <f t="shared" si="21"/>
        <v>1</v>
      </c>
      <c r="M315">
        <f t="shared" si="22"/>
        <v>1</v>
      </c>
      <c r="N315">
        <f t="shared" si="23"/>
        <v>3</v>
      </c>
      <c r="O315">
        <f t="shared" si="24"/>
        <v>45</v>
      </c>
    </row>
    <row r="316" spans="1:15" hidden="1" x14ac:dyDescent="0.2">
      <c r="A316" s="2">
        <v>41589</v>
      </c>
      <c r="B316">
        <v>49</v>
      </c>
      <c r="C316">
        <v>61.08</v>
      </c>
      <c r="D316">
        <v>61.33</v>
      </c>
      <c r="E316">
        <v>48.78</v>
      </c>
      <c r="F316">
        <f t="shared" si="20"/>
        <v>61.33</v>
      </c>
      <c r="G316" t="s">
        <v>362</v>
      </c>
      <c r="H316">
        <v>2013</v>
      </c>
      <c r="I316">
        <v>11</v>
      </c>
      <c r="J316">
        <v>11</v>
      </c>
      <c r="K316" t="s">
        <v>369</v>
      </c>
      <c r="L316">
        <f t="shared" si="21"/>
        <v>1</v>
      </c>
      <c r="M316">
        <f t="shared" si="22"/>
        <v>1</v>
      </c>
      <c r="N316">
        <f t="shared" si="23"/>
        <v>3</v>
      </c>
      <c r="O316">
        <f t="shared" si="24"/>
        <v>46</v>
      </c>
    </row>
    <row r="317" spans="1:15" hidden="1" x14ac:dyDescent="0.2">
      <c r="A317" s="2">
        <v>41590</v>
      </c>
      <c r="B317">
        <v>60</v>
      </c>
      <c r="C317">
        <v>61.39</v>
      </c>
      <c r="D317">
        <v>61.75</v>
      </c>
      <c r="E317">
        <v>50.74</v>
      </c>
      <c r="F317">
        <f t="shared" si="20"/>
        <v>61.75</v>
      </c>
      <c r="G317" t="s">
        <v>370</v>
      </c>
      <c r="H317">
        <v>2013</v>
      </c>
      <c r="I317">
        <v>11</v>
      </c>
      <c r="J317">
        <v>12</v>
      </c>
      <c r="K317" t="s">
        <v>371</v>
      </c>
      <c r="L317">
        <f t="shared" si="21"/>
        <v>1</v>
      </c>
      <c r="M317">
        <f t="shared" si="22"/>
        <v>1</v>
      </c>
      <c r="N317">
        <f t="shared" si="23"/>
        <v>3</v>
      </c>
      <c r="O317">
        <f t="shared" si="24"/>
        <v>46</v>
      </c>
    </row>
    <row r="318" spans="1:15" hidden="1" x14ac:dyDescent="0.2">
      <c r="A318" s="2">
        <v>41591</v>
      </c>
      <c r="B318">
        <v>57</v>
      </c>
      <c r="C318">
        <v>60.67</v>
      </c>
      <c r="D318">
        <v>60.95</v>
      </c>
      <c r="E318">
        <v>48.87</v>
      </c>
      <c r="F318">
        <f t="shared" si="20"/>
        <v>60.95</v>
      </c>
      <c r="G318" t="s">
        <v>370</v>
      </c>
      <c r="H318">
        <v>2013</v>
      </c>
      <c r="I318">
        <v>11</v>
      </c>
      <c r="J318">
        <v>13</v>
      </c>
      <c r="K318" t="s">
        <v>372</v>
      </c>
      <c r="L318">
        <f t="shared" si="21"/>
        <v>1</v>
      </c>
      <c r="M318">
        <f t="shared" si="22"/>
        <v>1</v>
      </c>
      <c r="N318">
        <f t="shared" si="23"/>
        <v>3</v>
      </c>
      <c r="O318">
        <f t="shared" si="24"/>
        <v>46</v>
      </c>
    </row>
    <row r="319" spans="1:15" hidden="1" x14ac:dyDescent="0.2">
      <c r="A319" s="2">
        <v>41592</v>
      </c>
      <c r="B319">
        <v>67</v>
      </c>
      <c r="C319">
        <v>59.92</v>
      </c>
      <c r="D319">
        <v>60.32</v>
      </c>
      <c r="E319">
        <v>49.83</v>
      </c>
      <c r="F319">
        <f t="shared" si="20"/>
        <v>60.32</v>
      </c>
      <c r="G319" t="s">
        <v>370</v>
      </c>
      <c r="H319">
        <v>2013</v>
      </c>
      <c r="I319">
        <v>11</v>
      </c>
      <c r="J319">
        <v>14</v>
      </c>
      <c r="K319" t="s">
        <v>373</v>
      </c>
      <c r="L319">
        <f t="shared" si="21"/>
        <v>1</v>
      </c>
      <c r="M319">
        <f t="shared" si="22"/>
        <v>1</v>
      </c>
      <c r="N319">
        <f t="shared" si="23"/>
        <v>3</v>
      </c>
      <c r="O319">
        <f t="shared" si="24"/>
        <v>46</v>
      </c>
    </row>
    <row r="320" spans="1:15" hidden="1" x14ac:dyDescent="0.2">
      <c r="A320" s="2">
        <v>41593</v>
      </c>
      <c r="B320">
        <v>77</v>
      </c>
      <c r="C320">
        <v>60.8</v>
      </c>
      <c r="D320">
        <v>61.11</v>
      </c>
      <c r="E320">
        <v>49.45</v>
      </c>
      <c r="F320">
        <f t="shared" si="20"/>
        <v>61.11</v>
      </c>
      <c r="G320" t="s">
        <v>370</v>
      </c>
      <c r="H320">
        <v>2013</v>
      </c>
      <c r="I320">
        <v>11</v>
      </c>
      <c r="J320">
        <v>15</v>
      </c>
      <c r="K320" t="s">
        <v>374</v>
      </c>
      <c r="L320">
        <f t="shared" si="21"/>
        <v>1</v>
      </c>
      <c r="M320">
        <f t="shared" si="22"/>
        <v>1</v>
      </c>
      <c r="N320">
        <f t="shared" si="23"/>
        <v>3</v>
      </c>
      <c r="O320">
        <f t="shared" si="24"/>
        <v>46</v>
      </c>
    </row>
    <row r="321" spans="1:15" hidden="1" x14ac:dyDescent="0.2">
      <c r="A321" s="2">
        <v>41594</v>
      </c>
      <c r="B321">
        <v>34</v>
      </c>
      <c r="C321">
        <v>58.34</v>
      </c>
      <c r="D321">
        <v>58.77</v>
      </c>
      <c r="E321">
        <v>48.48</v>
      </c>
      <c r="F321">
        <f t="shared" si="20"/>
        <v>58.77</v>
      </c>
      <c r="G321" t="s">
        <v>370</v>
      </c>
      <c r="H321">
        <v>2013</v>
      </c>
      <c r="I321">
        <v>11</v>
      </c>
      <c r="J321">
        <v>16</v>
      </c>
      <c r="K321" t="s">
        <v>375</v>
      </c>
      <c r="L321">
        <f t="shared" si="21"/>
        <v>1</v>
      </c>
      <c r="M321">
        <f t="shared" si="22"/>
        <v>1</v>
      </c>
      <c r="N321">
        <f t="shared" si="23"/>
        <v>3</v>
      </c>
      <c r="O321">
        <f t="shared" si="24"/>
        <v>46</v>
      </c>
    </row>
    <row r="322" spans="1:15" hidden="1" x14ac:dyDescent="0.2">
      <c r="A322" s="2">
        <v>41595</v>
      </c>
      <c r="B322">
        <v>48</v>
      </c>
      <c r="C322">
        <v>59.26</v>
      </c>
      <c r="D322">
        <v>59.27</v>
      </c>
      <c r="E322">
        <v>34.76</v>
      </c>
      <c r="F322">
        <f t="shared" si="20"/>
        <v>59.27</v>
      </c>
      <c r="G322" t="s">
        <v>370</v>
      </c>
      <c r="H322">
        <v>2013</v>
      </c>
      <c r="I322">
        <v>11</v>
      </c>
      <c r="J322">
        <v>17</v>
      </c>
      <c r="K322" t="s">
        <v>376</v>
      </c>
      <c r="L322">
        <f t="shared" si="21"/>
        <v>1</v>
      </c>
      <c r="M322">
        <f t="shared" si="22"/>
        <v>1</v>
      </c>
      <c r="N322">
        <f t="shared" si="23"/>
        <v>3</v>
      </c>
      <c r="O322">
        <f t="shared" si="24"/>
        <v>46</v>
      </c>
    </row>
    <row r="323" spans="1:15" hidden="1" x14ac:dyDescent="0.2">
      <c r="A323" s="2">
        <v>41596</v>
      </c>
      <c r="B323">
        <v>43</v>
      </c>
      <c r="C323">
        <v>59.6</v>
      </c>
      <c r="D323">
        <v>59.78</v>
      </c>
      <c r="E323">
        <v>46</v>
      </c>
      <c r="F323">
        <f t="shared" ref="F323:F386" si="25">IF(OR(ISBLANK(D323),D323=9),C323,D323)</f>
        <v>59.78</v>
      </c>
      <c r="G323" t="s">
        <v>370</v>
      </c>
      <c r="H323">
        <v>2013</v>
      </c>
      <c r="I323">
        <v>11</v>
      </c>
      <c r="J323">
        <v>18</v>
      </c>
      <c r="K323" t="s">
        <v>377</v>
      </c>
      <c r="L323">
        <f t="shared" ref="L323:L365" si="26">IF(ISBLANK(C323),"Null",IF(D323&gt;C323,1,0))</f>
        <v>1</v>
      </c>
      <c r="M323">
        <f t="shared" ref="M323:M386" si="27">IF(ISBLANK(E323),"Null",IF(C323&gt;E323,1,0))</f>
        <v>1</v>
      </c>
      <c r="N323">
        <f t="shared" ref="N323:N386" si="28">IF(AND(I323&gt;=1,I323&lt;=4),1,IF(AND(I323&gt;=9,I323&lt;=12),3,2))</f>
        <v>3</v>
      </c>
      <c r="O323">
        <f t="shared" ref="O323:O386" si="29">WEEKNUM(A323,2)</f>
        <v>47</v>
      </c>
    </row>
    <row r="324" spans="1:15" hidden="1" x14ac:dyDescent="0.2">
      <c r="A324" s="2">
        <v>41597</v>
      </c>
      <c r="B324">
        <v>50</v>
      </c>
      <c r="C324">
        <v>58.34</v>
      </c>
      <c r="D324">
        <v>58.71</v>
      </c>
      <c r="E324">
        <v>47.77</v>
      </c>
      <c r="F324">
        <f t="shared" si="25"/>
        <v>58.71</v>
      </c>
      <c r="G324" t="s">
        <v>378</v>
      </c>
      <c r="H324">
        <v>2013</v>
      </c>
      <c r="I324">
        <v>11</v>
      </c>
      <c r="J324">
        <v>19</v>
      </c>
      <c r="K324" t="s">
        <v>379</v>
      </c>
      <c r="L324">
        <f t="shared" si="26"/>
        <v>1</v>
      </c>
      <c r="M324">
        <f t="shared" si="27"/>
        <v>1</v>
      </c>
      <c r="N324">
        <f t="shared" si="28"/>
        <v>3</v>
      </c>
      <c r="O324">
        <f t="shared" si="29"/>
        <v>47</v>
      </c>
    </row>
    <row r="325" spans="1:15" hidden="1" x14ac:dyDescent="0.2">
      <c r="A325" s="2">
        <v>41598</v>
      </c>
      <c r="B325">
        <v>46</v>
      </c>
      <c r="C325">
        <v>59.2</v>
      </c>
      <c r="D325">
        <v>60.1</v>
      </c>
      <c r="E325">
        <v>52.83</v>
      </c>
      <c r="F325">
        <f t="shared" si="25"/>
        <v>60.1</v>
      </c>
      <c r="G325" t="s">
        <v>378</v>
      </c>
      <c r="H325">
        <v>2013</v>
      </c>
      <c r="I325">
        <v>11</v>
      </c>
      <c r="J325">
        <v>20</v>
      </c>
      <c r="K325" t="s">
        <v>380</v>
      </c>
      <c r="L325">
        <f t="shared" si="26"/>
        <v>1</v>
      </c>
      <c r="M325">
        <f t="shared" si="27"/>
        <v>1</v>
      </c>
      <c r="N325">
        <f t="shared" si="28"/>
        <v>3</v>
      </c>
      <c r="O325">
        <f t="shared" si="29"/>
        <v>47</v>
      </c>
    </row>
    <row r="326" spans="1:15" hidden="1" x14ac:dyDescent="0.2">
      <c r="A326" s="2">
        <v>41599</v>
      </c>
      <c r="B326">
        <v>66</v>
      </c>
      <c r="C326">
        <v>59.18</v>
      </c>
      <c r="D326">
        <v>59.45</v>
      </c>
      <c r="E326">
        <v>47.32</v>
      </c>
      <c r="F326">
        <f t="shared" si="25"/>
        <v>59.45</v>
      </c>
      <c r="G326" t="s">
        <v>378</v>
      </c>
      <c r="H326">
        <v>2013</v>
      </c>
      <c r="I326">
        <v>11</v>
      </c>
      <c r="J326">
        <v>21</v>
      </c>
      <c r="K326" t="s">
        <v>381</v>
      </c>
      <c r="L326">
        <f t="shared" si="26"/>
        <v>1</v>
      </c>
      <c r="M326">
        <f t="shared" si="27"/>
        <v>1</v>
      </c>
      <c r="N326">
        <f t="shared" si="28"/>
        <v>3</v>
      </c>
      <c r="O326">
        <f t="shared" si="29"/>
        <v>47</v>
      </c>
    </row>
    <row r="327" spans="1:15" hidden="1" x14ac:dyDescent="0.2">
      <c r="A327" s="2">
        <v>41600</v>
      </c>
      <c r="B327">
        <v>58</v>
      </c>
      <c r="C327">
        <v>59.75</v>
      </c>
      <c r="D327">
        <v>60.67</v>
      </c>
      <c r="E327">
        <v>53.5</v>
      </c>
      <c r="F327">
        <f t="shared" si="25"/>
        <v>60.67</v>
      </c>
      <c r="G327" t="s">
        <v>378</v>
      </c>
      <c r="H327">
        <v>2013</v>
      </c>
      <c r="I327">
        <v>11</v>
      </c>
      <c r="J327">
        <v>22</v>
      </c>
      <c r="K327" t="s">
        <v>382</v>
      </c>
      <c r="L327">
        <f t="shared" si="26"/>
        <v>1</v>
      </c>
      <c r="M327">
        <f t="shared" si="27"/>
        <v>1</v>
      </c>
      <c r="N327">
        <f t="shared" si="28"/>
        <v>3</v>
      </c>
      <c r="O327">
        <f t="shared" si="29"/>
        <v>47</v>
      </c>
    </row>
    <row r="328" spans="1:15" hidden="1" x14ac:dyDescent="0.2">
      <c r="A328" s="2">
        <v>41601</v>
      </c>
      <c r="B328">
        <v>44</v>
      </c>
      <c r="C328">
        <v>58.15</v>
      </c>
      <c r="D328">
        <v>59.51</v>
      </c>
      <c r="E328">
        <v>53.8</v>
      </c>
      <c r="F328">
        <f t="shared" si="25"/>
        <v>59.51</v>
      </c>
      <c r="G328" t="s">
        <v>378</v>
      </c>
      <c r="H328">
        <v>2013</v>
      </c>
      <c r="I328">
        <v>11</v>
      </c>
      <c r="J328">
        <v>23</v>
      </c>
      <c r="K328" t="s">
        <v>383</v>
      </c>
      <c r="L328">
        <f t="shared" si="26"/>
        <v>1</v>
      </c>
      <c r="M328">
        <f t="shared" si="27"/>
        <v>1</v>
      </c>
      <c r="N328">
        <f t="shared" si="28"/>
        <v>3</v>
      </c>
      <c r="O328">
        <f t="shared" si="29"/>
        <v>47</v>
      </c>
    </row>
    <row r="329" spans="1:15" hidden="1" x14ac:dyDescent="0.2">
      <c r="A329" s="2">
        <v>41602</v>
      </c>
      <c r="B329">
        <v>42</v>
      </c>
      <c r="C329">
        <v>61.59</v>
      </c>
      <c r="D329">
        <v>61.88</v>
      </c>
      <c r="E329">
        <v>49.98</v>
      </c>
      <c r="F329">
        <f t="shared" si="25"/>
        <v>61.88</v>
      </c>
      <c r="G329" t="s">
        <v>378</v>
      </c>
      <c r="H329">
        <v>2013</v>
      </c>
      <c r="I329">
        <v>11</v>
      </c>
      <c r="J329">
        <v>24</v>
      </c>
      <c r="K329" t="s">
        <v>384</v>
      </c>
      <c r="L329">
        <f t="shared" si="26"/>
        <v>1</v>
      </c>
      <c r="M329">
        <f t="shared" si="27"/>
        <v>1</v>
      </c>
      <c r="N329">
        <f t="shared" si="28"/>
        <v>3</v>
      </c>
      <c r="O329">
        <f t="shared" si="29"/>
        <v>47</v>
      </c>
    </row>
    <row r="330" spans="1:15" hidden="1" x14ac:dyDescent="0.2">
      <c r="A330" s="2">
        <v>41603</v>
      </c>
      <c r="B330">
        <v>62</v>
      </c>
      <c r="C330">
        <v>59.41</v>
      </c>
      <c r="D330">
        <v>60.52</v>
      </c>
      <c r="E330">
        <v>54.08</v>
      </c>
      <c r="F330">
        <f t="shared" si="25"/>
        <v>60.52</v>
      </c>
      <c r="G330" t="s">
        <v>378</v>
      </c>
      <c r="H330">
        <v>2013</v>
      </c>
      <c r="I330">
        <v>11</v>
      </c>
      <c r="J330">
        <v>25</v>
      </c>
      <c r="K330" t="s">
        <v>385</v>
      </c>
      <c r="L330">
        <f t="shared" si="26"/>
        <v>1</v>
      </c>
      <c r="M330">
        <f t="shared" si="27"/>
        <v>1</v>
      </c>
      <c r="N330">
        <f t="shared" si="28"/>
        <v>3</v>
      </c>
      <c r="O330">
        <f t="shared" si="29"/>
        <v>48</v>
      </c>
    </row>
    <row r="331" spans="1:15" hidden="1" x14ac:dyDescent="0.2">
      <c r="A331" s="2">
        <v>41604</v>
      </c>
      <c r="B331">
        <v>81</v>
      </c>
      <c r="C331">
        <v>58.4</v>
      </c>
      <c r="D331">
        <v>59.04</v>
      </c>
      <c r="E331">
        <v>50.36</v>
      </c>
      <c r="F331">
        <f t="shared" si="25"/>
        <v>59.04</v>
      </c>
      <c r="G331" t="s">
        <v>386</v>
      </c>
      <c r="H331">
        <v>2013</v>
      </c>
      <c r="I331">
        <v>11</v>
      </c>
      <c r="J331">
        <v>26</v>
      </c>
      <c r="K331" t="s">
        <v>387</v>
      </c>
      <c r="L331">
        <f t="shared" si="26"/>
        <v>1</v>
      </c>
      <c r="M331">
        <f t="shared" si="27"/>
        <v>1</v>
      </c>
      <c r="N331">
        <f t="shared" si="28"/>
        <v>3</v>
      </c>
      <c r="O331">
        <f t="shared" si="29"/>
        <v>48</v>
      </c>
    </row>
    <row r="332" spans="1:15" hidden="1" x14ac:dyDescent="0.2">
      <c r="A332" s="2">
        <v>41605</v>
      </c>
      <c r="B332">
        <v>54</v>
      </c>
      <c r="C332">
        <v>59.94</v>
      </c>
      <c r="D332">
        <v>60.25</v>
      </c>
      <c r="E332">
        <v>48.55</v>
      </c>
      <c r="F332">
        <f t="shared" si="25"/>
        <v>60.25</v>
      </c>
      <c r="G332" t="s">
        <v>386</v>
      </c>
      <c r="H332">
        <v>2013</v>
      </c>
      <c r="I332">
        <v>11</v>
      </c>
      <c r="J332">
        <v>27</v>
      </c>
      <c r="K332" t="s">
        <v>388</v>
      </c>
      <c r="L332">
        <f t="shared" si="26"/>
        <v>1</v>
      </c>
      <c r="M332">
        <f t="shared" si="27"/>
        <v>1</v>
      </c>
      <c r="N332">
        <f t="shared" si="28"/>
        <v>3</v>
      </c>
      <c r="O332">
        <f t="shared" si="29"/>
        <v>48</v>
      </c>
    </row>
    <row r="333" spans="1:15" hidden="1" x14ac:dyDescent="0.2">
      <c r="A333" s="2">
        <v>41606</v>
      </c>
      <c r="B333">
        <v>51</v>
      </c>
      <c r="C333">
        <v>58.5</v>
      </c>
      <c r="D333">
        <v>58.77</v>
      </c>
      <c r="E333">
        <v>46.64</v>
      </c>
      <c r="F333">
        <f t="shared" si="25"/>
        <v>58.77</v>
      </c>
      <c r="G333" t="s">
        <v>386</v>
      </c>
      <c r="H333">
        <v>2013</v>
      </c>
      <c r="I333">
        <v>11</v>
      </c>
      <c r="J333">
        <v>28</v>
      </c>
      <c r="K333" t="s">
        <v>389</v>
      </c>
      <c r="L333">
        <f t="shared" si="26"/>
        <v>1</v>
      </c>
      <c r="M333">
        <f t="shared" si="27"/>
        <v>1</v>
      </c>
      <c r="N333">
        <f t="shared" si="28"/>
        <v>3</v>
      </c>
      <c r="O333">
        <f t="shared" si="29"/>
        <v>48</v>
      </c>
    </row>
    <row r="334" spans="1:15" hidden="1" x14ac:dyDescent="0.2">
      <c r="A334" s="2">
        <v>41607</v>
      </c>
      <c r="B334">
        <v>68</v>
      </c>
      <c r="C334">
        <v>60.91</v>
      </c>
      <c r="D334">
        <v>61.13</v>
      </c>
      <c r="E334">
        <v>48.12</v>
      </c>
      <c r="F334">
        <f t="shared" si="25"/>
        <v>61.13</v>
      </c>
      <c r="G334" t="s">
        <v>386</v>
      </c>
      <c r="H334">
        <v>2013</v>
      </c>
      <c r="I334">
        <v>11</v>
      </c>
      <c r="J334">
        <v>29</v>
      </c>
      <c r="K334" t="s">
        <v>390</v>
      </c>
      <c r="L334">
        <f t="shared" si="26"/>
        <v>1</v>
      </c>
      <c r="M334">
        <f t="shared" si="27"/>
        <v>1</v>
      </c>
      <c r="N334">
        <f t="shared" si="28"/>
        <v>3</v>
      </c>
      <c r="O334">
        <f t="shared" si="29"/>
        <v>48</v>
      </c>
    </row>
    <row r="335" spans="1:15" hidden="1" x14ac:dyDescent="0.2">
      <c r="A335" s="2">
        <v>41608</v>
      </c>
      <c r="B335">
        <v>29</v>
      </c>
      <c r="C335">
        <v>57.77</v>
      </c>
      <c r="D335">
        <v>58.24</v>
      </c>
      <c r="E335">
        <v>48.35</v>
      </c>
      <c r="F335">
        <f t="shared" si="25"/>
        <v>58.24</v>
      </c>
      <c r="G335" t="s">
        <v>386</v>
      </c>
      <c r="H335">
        <v>2013</v>
      </c>
      <c r="I335">
        <v>11</v>
      </c>
      <c r="J335">
        <v>30</v>
      </c>
      <c r="K335" t="s">
        <v>391</v>
      </c>
      <c r="L335">
        <f t="shared" si="26"/>
        <v>1</v>
      </c>
      <c r="M335">
        <f t="shared" si="27"/>
        <v>1</v>
      </c>
      <c r="N335">
        <f t="shared" si="28"/>
        <v>3</v>
      </c>
      <c r="O335">
        <f t="shared" si="29"/>
        <v>48</v>
      </c>
    </row>
    <row r="336" spans="1:15" hidden="1" x14ac:dyDescent="0.2">
      <c r="A336" s="2">
        <v>41609</v>
      </c>
      <c r="B336">
        <v>45</v>
      </c>
      <c r="C336">
        <v>62.11</v>
      </c>
      <c r="D336">
        <v>63.28</v>
      </c>
      <c r="E336">
        <v>57.02</v>
      </c>
      <c r="F336">
        <f t="shared" si="25"/>
        <v>63.28</v>
      </c>
      <c r="G336" t="s">
        <v>386</v>
      </c>
      <c r="H336">
        <v>2013</v>
      </c>
      <c r="I336">
        <v>12</v>
      </c>
      <c r="J336">
        <v>1</v>
      </c>
      <c r="K336" t="s">
        <v>392</v>
      </c>
      <c r="L336">
        <f t="shared" si="26"/>
        <v>1</v>
      </c>
      <c r="M336">
        <f t="shared" si="27"/>
        <v>1</v>
      </c>
      <c r="N336">
        <f t="shared" si="28"/>
        <v>3</v>
      </c>
      <c r="O336">
        <f t="shared" si="29"/>
        <v>48</v>
      </c>
    </row>
    <row r="337" spans="1:15" hidden="1" x14ac:dyDescent="0.2">
      <c r="A337" s="2">
        <v>41610</v>
      </c>
      <c r="B337">
        <v>57</v>
      </c>
      <c r="C337">
        <v>62</v>
      </c>
      <c r="D337">
        <v>62.66</v>
      </c>
      <c r="E337">
        <v>54.18</v>
      </c>
      <c r="F337">
        <f t="shared" si="25"/>
        <v>62.66</v>
      </c>
      <c r="G337" t="s">
        <v>386</v>
      </c>
      <c r="H337">
        <v>2013</v>
      </c>
      <c r="I337">
        <v>12</v>
      </c>
      <c r="J337">
        <v>2</v>
      </c>
      <c r="K337" t="s">
        <v>393</v>
      </c>
      <c r="L337">
        <f t="shared" si="26"/>
        <v>1</v>
      </c>
      <c r="M337">
        <f t="shared" si="27"/>
        <v>1</v>
      </c>
      <c r="N337">
        <f t="shared" si="28"/>
        <v>3</v>
      </c>
      <c r="O337">
        <f t="shared" si="29"/>
        <v>49</v>
      </c>
    </row>
    <row r="338" spans="1:15" hidden="1" x14ac:dyDescent="0.2">
      <c r="A338" s="2">
        <v>41611</v>
      </c>
      <c r="B338">
        <v>52</v>
      </c>
      <c r="C338">
        <v>61.46</v>
      </c>
      <c r="D338">
        <v>61.89</v>
      </c>
      <c r="E338">
        <v>51.6</v>
      </c>
      <c r="F338">
        <f t="shared" si="25"/>
        <v>61.89</v>
      </c>
      <c r="G338" t="s">
        <v>394</v>
      </c>
      <c r="H338">
        <v>2013</v>
      </c>
      <c r="I338">
        <v>12</v>
      </c>
      <c r="J338">
        <v>3</v>
      </c>
      <c r="K338" t="s">
        <v>395</v>
      </c>
      <c r="L338">
        <f t="shared" si="26"/>
        <v>1</v>
      </c>
      <c r="M338">
        <f t="shared" si="27"/>
        <v>1</v>
      </c>
      <c r="N338">
        <f t="shared" si="28"/>
        <v>3</v>
      </c>
      <c r="O338">
        <f t="shared" si="29"/>
        <v>49</v>
      </c>
    </row>
    <row r="339" spans="1:15" hidden="1" x14ac:dyDescent="0.2">
      <c r="A339" s="2">
        <v>41612</v>
      </c>
      <c r="B339">
        <v>61</v>
      </c>
      <c r="C339">
        <v>59.6</v>
      </c>
      <c r="D339">
        <v>60.41</v>
      </c>
      <c r="E339">
        <v>52.76</v>
      </c>
      <c r="F339">
        <f t="shared" si="25"/>
        <v>60.41</v>
      </c>
      <c r="G339" t="s">
        <v>394</v>
      </c>
      <c r="H339">
        <v>2013</v>
      </c>
      <c r="I339">
        <v>12</v>
      </c>
      <c r="J339">
        <v>4</v>
      </c>
      <c r="K339" t="s">
        <v>396</v>
      </c>
      <c r="L339">
        <f t="shared" si="26"/>
        <v>1</v>
      </c>
      <c r="M339">
        <f t="shared" si="27"/>
        <v>1</v>
      </c>
      <c r="N339">
        <f t="shared" si="28"/>
        <v>3</v>
      </c>
      <c r="O339">
        <f t="shared" si="29"/>
        <v>49</v>
      </c>
    </row>
    <row r="340" spans="1:15" hidden="1" x14ac:dyDescent="0.2">
      <c r="A340" s="2">
        <v>41613</v>
      </c>
      <c r="B340">
        <v>64</v>
      </c>
      <c r="C340">
        <v>59.5</v>
      </c>
      <c r="D340">
        <v>59.91</v>
      </c>
      <c r="E340">
        <v>49.44</v>
      </c>
      <c r="F340">
        <f t="shared" si="25"/>
        <v>59.91</v>
      </c>
      <c r="G340" t="s">
        <v>394</v>
      </c>
      <c r="H340">
        <v>2013</v>
      </c>
      <c r="I340">
        <v>12</v>
      </c>
      <c r="J340">
        <v>5</v>
      </c>
      <c r="K340" t="s">
        <v>397</v>
      </c>
      <c r="L340">
        <f t="shared" si="26"/>
        <v>1</v>
      </c>
      <c r="M340">
        <f t="shared" si="27"/>
        <v>1</v>
      </c>
      <c r="N340">
        <f t="shared" si="28"/>
        <v>3</v>
      </c>
      <c r="O340">
        <f t="shared" si="29"/>
        <v>49</v>
      </c>
    </row>
    <row r="341" spans="1:15" hidden="1" x14ac:dyDescent="0.2">
      <c r="A341" s="2">
        <v>41614</v>
      </c>
      <c r="B341">
        <v>65</v>
      </c>
      <c r="C341">
        <v>60.71</v>
      </c>
      <c r="D341">
        <v>61.27</v>
      </c>
      <c r="E341">
        <v>52.11</v>
      </c>
      <c r="F341">
        <f t="shared" si="25"/>
        <v>61.27</v>
      </c>
      <c r="G341" t="s">
        <v>394</v>
      </c>
      <c r="H341">
        <v>2013</v>
      </c>
      <c r="I341">
        <v>12</v>
      </c>
      <c r="J341">
        <v>6</v>
      </c>
      <c r="K341" t="s">
        <v>398</v>
      </c>
      <c r="L341">
        <f t="shared" si="26"/>
        <v>1</v>
      </c>
      <c r="M341">
        <f t="shared" si="27"/>
        <v>1</v>
      </c>
      <c r="N341">
        <f t="shared" si="28"/>
        <v>3</v>
      </c>
      <c r="O341">
        <f t="shared" si="29"/>
        <v>49</v>
      </c>
    </row>
    <row r="342" spans="1:15" hidden="1" x14ac:dyDescent="0.2">
      <c r="A342" s="2">
        <v>41615</v>
      </c>
      <c r="B342">
        <v>37</v>
      </c>
      <c r="C342">
        <v>58.12</v>
      </c>
      <c r="D342">
        <v>58.73</v>
      </c>
      <c r="E342">
        <v>49.91</v>
      </c>
      <c r="F342">
        <f t="shared" si="25"/>
        <v>58.73</v>
      </c>
      <c r="G342" t="s">
        <v>394</v>
      </c>
      <c r="H342">
        <v>2013</v>
      </c>
      <c r="I342">
        <v>12</v>
      </c>
      <c r="J342">
        <v>7</v>
      </c>
      <c r="K342" t="s">
        <v>399</v>
      </c>
      <c r="L342">
        <f t="shared" si="26"/>
        <v>1</v>
      </c>
      <c r="M342">
        <f t="shared" si="27"/>
        <v>1</v>
      </c>
      <c r="N342">
        <f t="shared" si="28"/>
        <v>3</v>
      </c>
      <c r="O342">
        <f t="shared" si="29"/>
        <v>49</v>
      </c>
    </row>
    <row r="343" spans="1:15" hidden="1" x14ac:dyDescent="0.2">
      <c r="A343" s="2">
        <v>41616</v>
      </c>
      <c r="B343">
        <v>60</v>
      </c>
      <c r="C343">
        <v>60.12</v>
      </c>
      <c r="D343">
        <v>60.31</v>
      </c>
      <c r="E343">
        <v>46.52</v>
      </c>
      <c r="F343">
        <f t="shared" si="25"/>
        <v>60.31</v>
      </c>
      <c r="G343" t="s">
        <v>394</v>
      </c>
      <c r="H343">
        <v>2013</v>
      </c>
      <c r="I343">
        <v>12</v>
      </c>
      <c r="J343">
        <v>8</v>
      </c>
      <c r="K343" t="s">
        <v>400</v>
      </c>
      <c r="L343">
        <f t="shared" si="26"/>
        <v>1</v>
      </c>
      <c r="M343">
        <f t="shared" si="27"/>
        <v>1</v>
      </c>
      <c r="N343">
        <f t="shared" si="28"/>
        <v>3</v>
      </c>
      <c r="O343">
        <f t="shared" si="29"/>
        <v>49</v>
      </c>
    </row>
    <row r="344" spans="1:15" hidden="1" x14ac:dyDescent="0.2">
      <c r="A344" s="2">
        <v>41617</v>
      </c>
      <c r="B344">
        <v>59</v>
      </c>
      <c r="C344">
        <v>61.24</v>
      </c>
      <c r="D344">
        <v>61.58</v>
      </c>
      <c r="E344">
        <v>50.33</v>
      </c>
      <c r="F344">
        <f t="shared" si="25"/>
        <v>61.58</v>
      </c>
      <c r="G344" t="s">
        <v>394</v>
      </c>
      <c r="H344">
        <v>2013</v>
      </c>
      <c r="I344">
        <v>12</v>
      </c>
      <c r="J344">
        <v>9</v>
      </c>
      <c r="K344" t="s">
        <v>401</v>
      </c>
      <c r="L344">
        <f t="shared" si="26"/>
        <v>1</v>
      </c>
      <c r="M344">
        <f t="shared" si="27"/>
        <v>1</v>
      </c>
      <c r="N344">
        <f t="shared" si="28"/>
        <v>3</v>
      </c>
      <c r="O344">
        <f t="shared" si="29"/>
        <v>50</v>
      </c>
    </row>
    <row r="345" spans="1:15" hidden="1" x14ac:dyDescent="0.2">
      <c r="A345" s="2">
        <v>41618</v>
      </c>
      <c r="B345">
        <v>66</v>
      </c>
      <c r="C345">
        <v>64.63</v>
      </c>
      <c r="D345">
        <v>64.69</v>
      </c>
      <c r="E345">
        <v>46.41</v>
      </c>
      <c r="F345">
        <f t="shared" si="25"/>
        <v>64.69</v>
      </c>
      <c r="G345" t="s">
        <v>402</v>
      </c>
      <c r="H345">
        <v>2013</v>
      </c>
      <c r="I345">
        <v>12</v>
      </c>
      <c r="J345">
        <v>10</v>
      </c>
      <c r="K345" t="s">
        <v>403</v>
      </c>
      <c r="L345">
        <f t="shared" si="26"/>
        <v>1</v>
      </c>
      <c r="M345">
        <f t="shared" si="27"/>
        <v>1</v>
      </c>
      <c r="N345">
        <f t="shared" si="28"/>
        <v>3</v>
      </c>
      <c r="O345">
        <f t="shared" si="29"/>
        <v>50</v>
      </c>
    </row>
    <row r="346" spans="1:15" hidden="1" x14ac:dyDescent="0.2">
      <c r="A346" s="2">
        <v>41619</v>
      </c>
      <c r="B346">
        <v>86</v>
      </c>
      <c r="C346">
        <v>62.48</v>
      </c>
      <c r="D346">
        <v>62.83</v>
      </c>
      <c r="E346">
        <v>51.75</v>
      </c>
      <c r="F346">
        <f t="shared" si="25"/>
        <v>62.83</v>
      </c>
      <c r="G346" t="s">
        <v>402</v>
      </c>
      <c r="H346">
        <v>2013</v>
      </c>
      <c r="I346">
        <v>12</v>
      </c>
      <c r="J346">
        <v>11</v>
      </c>
      <c r="K346" t="s">
        <v>404</v>
      </c>
      <c r="L346">
        <f t="shared" si="26"/>
        <v>1</v>
      </c>
      <c r="M346">
        <f t="shared" si="27"/>
        <v>1</v>
      </c>
      <c r="N346">
        <f t="shared" si="28"/>
        <v>3</v>
      </c>
      <c r="O346">
        <f t="shared" si="29"/>
        <v>50</v>
      </c>
    </row>
    <row r="347" spans="1:15" hidden="1" x14ac:dyDescent="0.2">
      <c r="A347" s="2">
        <v>41620</v>
      </c>
      <c r="B347">
        <v>76</v>
      </c>
      <c r="C347">
        <v>64.28</v>
      </c>
      <c r="D347">
        <v>64.510000000000005</v>
      </c>
      <c r="E347">
        <v>51.47</v>
      </c>
      <c r="F347">
        <f t="shared" si="25"/>
        <v>64.510000000000005</v>
      </c>
      <c r="G347" t="s">
        <v>402</v>
      </c>
      <c r="H347">
        <v>2013</v>
      </c>
      <c r="I347">
        <v>12</v>
      </c>
      <c r="J347">
        <v>12</v>
      </c>
      <c r="K347" t="s">
        <v>405</v>
      </c>
      <c r="L347">
        <f t="shared" si="26"/>
        <v>1</v>
      </c>
      <c r="M347">
        <f t="shared" si="27"/>
        <v>1</v>
      </c>
      <c r="N347">
        <f t="shared" si="28"/>
        <v>3</v>
      </c>
      <c r="O347">
        <f t="shared" si="29"/>
        <v>50</v>
      </c>
    </row>
    <row r="348" spans="1:15" hidden="1" x14ac:dyDescent="0.2">
      <c r="A348" s="2">
        <v>41621</v>
      </c>
      <c r="B348">
        <v>74</v>
      </c>
      <c r="C348">
        <v>62.36</v>
      </c>
      <c r="D348">
        <v>62.64</v>
      </c>
      <c r="E348">
        <v>50.59</v>
      </c>
      <c r="F348">
        <f t="shared" si="25"/>
        <v>62.64</v>
      </c>
      <c r="G348" t="s">
        <v>402</v>
      </c>
      <c r="H348">
        <v>2013</v>
      </c>
      <c r="I348">
        <v>12</v>
      </c>
      <c r="J348">
        <v>13</v>
      </c>
      <c r="K348" t="s">
        <v>406</v>
      </c>
      <c r="L348">
        <f t="shared" si="26"/>
        <v>1</v>
      </c>
      <c r="M348">
        <f t="shared" si="27"/>
        <v>1</v>
      </c>
      <c r="N348">
        <f t="shared" si="28"/>
        <v>3</v>
      </c>
      <c r="O348">
        <f t="shared" si="29"/>
        <v>50</v>
      </c>
    </row>
    <row r="349" spans="1:15" hidden="1" x14ac:dyDescent="0.2">
      <c r="A349" s="2">
        <v>41622</v>
      </c>
      <c r="B349">
        <v>38</v>
      </c>
      <c r="C349">
        <v>57.99</v>
      </c>
      <c r="D349">
        <v>58.31</v>
      </c>
      <c r="E349">
        <v>46.79</v>
      </c>
      <c r="F349">
        <f t="shared" si="25"/>
        <v>58.31</v>
      </c>
      <c r="G349" t="s">
        <v>402</v>
      </c>
      <c r="H349">
        <v>2013</v>
      </c>
      <c r="I349">
        <v>12</v>
      </c>
      <c r="J349">
        <v>14</v>
      </c>
      <c r="K349" t="s">
        <v>407</v>
      </c>
      <c r="L349">
        <f t="shared" si="26"/>
        <v>1</v>
      </c>
      <c r="M349">
        <f t="shared" si="27"/>
        <v>1</v>
      </c>
      <c r="N349">
        <f t="shared" si="28"/>
        <v>3</v>
      </c>
      <c r="O349">
        <f t="shared" si="29"/>
        <v>50</v>
      </c>
    </row>
    <row r="350" spans="1:15" hidden="1" x14ac:dyDescent="0.2">
      <c r="A350" s="2">
        <v>41623</v>
      </c>
      <c r="B350">
        <v>49</v>
      </c>
      <c r="C350">
        <v>61.09</v>
      </c>
      <c r="D350">
        <v>61.1</v>
      </c>
      <c r="E350">
        <v>35.119999999999997</v>
      </c>
      <c r="F350">
        <f t="shared" si="25"/>
        <v>61.1</v>
      </c>
      <c r="G350" t="s">
        <v>402</v>
      </c>
      <c r="H350">
        <v>2013</v>
      </c>
      <c r="I350">
        <v>12</v>
      </c>
      <c r="J350">
        <v>15</v>
      </c>
      <c r="K350" t="s">
        <v>408</v>
      </c>
      <c r="L350">
        <f t="shared" si="26"/>
        <v>1</v>
      </c>
      <c r="M350">
        <f t="shared" si="27"/>
        <v>1</v>
      </c>
      <c r="N350">
        <f t="shared" si="28"/>
        <v>3</v>
      </c>
      <c r="O350">
        <f t="shared" si="29"/>
        <v>50</v>
      </c>
    </row>
    <row r="351" spans="1:15" hidden="1" x14ac:dyDescent="0.2">
      <c r="A351" s="2">
        <v>41624</v>
      </c>
      <c r="B351">
        <v>61</v>
      </c>
      <c r="C351">
        <v>60.3</v>
      </c>
      <c r="D351">
        <v>61.21</v>
      </c>
      <c r="E351">
        <v>53.96</v>
      </c>
      <c r="F351">
        <f t="shared" si="25"/>
        <v>61.21</v>
      </c>
      <c r="G351" t="s">
        <v>402</v>
      </c>
      <c r="H351">
        <v>2013</v>
      </c>
      <c r="I351">
        <v>12</v>
      </c>
      <c r="J351">
        <v>16</v>
      </c>
      <c r="K351" t="s">
        <v>409</v>
      </c>
      <c r="L351">
        <f t="shared" si="26"/>
        <v>1</v>
      </c>
      <c r="M351">
        <f t="shared" si="27"/>
        <v>1</v>
      </c>
      <c r="N351">
        <f t="shared" si="28"/>
        <v>3</v>
      </c>
      <c r="O351">
        <f t="shared" si="29"/>
        <v>51</v>
      </c>
    </row>
    <row r="352" spans="1:15" hidden="1" x14ac:dyDescent="0.2">
      <c r="A352" s="2">
        <v>41625</v>
      </c>
      <c r="B352">
        <v>62</v>
      </c>
      <c r="C352">
        <v>59.95</v>
      </c>
      <c r="D352">
        <v>60.5</v>
      </c>
      <c r="E352">
        <v>51.21</v>
      </c>
      <c r="F352">
        <f t="shared" si="25"/>
        <v>60.5</v>
      </c>
      <c r="G352" t="s">
        <v>410</v>
      </c>
      <c r="H352">
        <v>2013</v>
      </c>
      <c r="I352">
        <v>12</v>
      </c>
      <c r="J352">
        <v>17</v>
      </c>
      <c r="K352" t="s">
        <v>411</v>
      </c>
      <c r="L352">
        <f t="shared" si="26"/>
        <v>1</v>
      </c>
      <c r="M352">
        <f t="shared" si="27"/>
        <v>1</v>
      </c>
      <c r="N352">
        <f t="shared" si="28"/>
        <v>3</v>
      </c>
      <c r="O352">
        <f t="shared" si="29"/>
        <v>51</v>
      </c>
    </row>
    <row r="353" spans="1:15" hidden="1" x14ac:dyDescent="0.2">
      <c r="A353" s="2">
        <v>41626</v>
      </c>
      <c r="B353">
        <v>55</v>
      </c>
      <c r="C353">
        <v>60.63</v>
      </c>
      <c r="D353">
        <v>60.92</v>
      </c>
      <c r="E353">
        <v>48.97</v>
      </c>
      <c r="F353">
        <f t="shared" si="25"/>
        <v>60.92</v>
      </c>
      <c r="G353" t="s">
        <v>410</v>
      </c>
      <c r="H353">
        <v>2013</v>
      </c>
      <c r="I353">
        <v>12</v>
      </c>
      <c r="J353">
        <v>18</v>
      </c>
      <c r="K353" t="s">
        <v>412</v>
      </c>
      <c r="L353">
        <f t="shared" si="26"/>
        <v>1</v>
      </c>
      <c r="M353">
        <f t="shared" si="27"/>
        <v>1</v>
      </c>
      <c r="N353">
        <f t="shared" si="28"/>
        <v>3</v>
      </c>
      <c r="O353">
        <f t="shared" si="29"/>
        <v>51</v>
      </c>
    </row>
    <row r="354" spans="1:15" hidden="1" x14ac:dyDescent="0.2">
      <c r="A354" s="2">
        <v>41627</v>
      </c>
      <c r="B354">
        <v>65</v>
      </c>
      <c r="C354">
        <v>60.68</v>
      </c>
      <c r="D354">
        <v>61.02</v>
      </c>
      <c r="E354">
        <v>49.85</v>
      </c>
      <c r="F354">
        <f t="shared" si="25"/>
        <v>61.02</v>
      </c>
      <c r="G354" t="s">
        <v>410</v>
      </c>
      <c r="H354">
        <v>2013</v>
      </c>
      <c r="I354">
        <v>12</v>
      </c>
      <c r="J354">
        <v>19</v>
      </c>
      <c r="K354" t="s">
        <v>413</v>
      </c>
      <c r="L354">
        <f t="shared" si="26"/>
        <v>1</v>
      </c>
      <c r="M354">
        <f t="shared" si="27"/>
        <v>1</v>
      </c>
      <c r="N354">
        <f t="shared" si="28"/>
        <v>3</v>
      </c>
      <c r="O354">
        <f t="shared" si="29"/>
        <v>51</v>
      </c>
    </row>
    <row r="355" spans="1:15" hidden="1" x14ac:dyDescent="0.2">
      <c r="A355" s="2">
        <v>41628</v>
      </c>
      <c r="B355">
        <v>54</v>
      </c>
      <c r="C355">
        <v>60.63</v>
      </c>
      <c r="D355">
        <v>61.54</v>
      </c>
      <c r="E355">
        <v>54.32</v>
      </c>
      <c r="F355">
        <f t="shared" si="25"/>
        <v>61.54</v>
      </c>
      <c r="G355" t="s">
        <v>410</v>
      </c>
      <c r="H355">
        <v>2013</v>
      </c>
      <c r="I355">
        <v>12</v>
      </c>
      <c r="J355">
        <v>20</v>
      </c>
      <c r="K355" t="s">
        <v>414</v>
      </c>
      <c r="L355">
        <f t="shared" si="26"/>
        <v>1</v>
      </c>
      <c r="M355">
        <f t="shared" si="27"/>
        <v>1</v>
      </c>
      <c r="N355">
        <f t="shared" si="28"/>
        <v>3</v>
      </c>
      <c r="O355">
        <f t="shared" si="29"/>
        <v>51</v>
      </c>
    </row>
    <row r="356" spans="1:15" hidden="1" x14ac:dyDescent="0.2">
      <c r="A356" s="2">
        <v>41629</v>
      </c>
      <c r="B356">
        <v>48</v>
      </c>
      <c r="C356">
        <v>62.05</v>
      </c>
      <c r="D356">
        <v>62.22</v>
      </c>
      <c r="E356">
        <v>48.1</v>
      </c>
      <c r="F356">
        <f t="shared" si="25"/>
        <v>62.22</v>
      </c>
      <c r="G356" t="s">
        <v>410</v>
      </c>
      <c r="H356">
        <v>2013</v>
      </c>
      <c r="I356">
        <v>12</v>
      </c>
      <c r="J356">
        <v>21</v>
      </c>
      <c r="K356" t="s">
        <v>415</v>
      </c>
      <c r="L356">
        <f t="shared" si="26"/>
        <v>1</v>
      </c>
      <c r="M356">
        <f t="shared" si="27"/>
        <v>1</v>
      </c>
      <c r="N356">
        <f t="shared" si="28"/>
        <v>3</v>
      </c>
      <c r="O356">
        <f t="shared" si="29"/>
        <v>51</v>
      </c>
    </row>
    <row r="357" spans="1:15" hidden="1" x14ac:dyDescent="0.2">
      <c r="A357" s="2">
        <v>41630</v>
      </c>
      <c r="B357">
        <v>56</v>
      </c>
      <c r="C357">
        <v>61.63</v>
      </c>
      <c r="D357">
        <v>61.71</v>
      </c>
      <c r="E357">
        <v>44.24</v>
      </c>
      <c r="F357">
        <f t="shared" si="25"/>
        <v>61.71</v>
      </c>
      <c r="G357" t="s">
        <v>410</v>
      </c>
      <c r="H357">
        <v>2013</v>
      </c>
      <c r="I357">
        <v>12</v>
      </c>
      <c r="J357">
        <v>22</v>
      </c>
      <c r="K357" t="s">
        <v>416</v>
      </c>
      <c r="L357">
        <f t="shared" si="26"/>
        <v>1</v>
      </c>
      <c r="M357">
        <f t="shared" si="27"/>
        <v>1</v>
      </c>
      <c r="N357">
        <f t="shared" si="28"/>
        <v>3</v>
      </c>
      <c r="O357">
        <f t="shared" si="29"/>
        <v>51</v>
      </c>
    </row>
    <row r="358" spans="1:15" hidden="1" x14ac:dyDescent="0.2">
      <c r="A358" s="2">
        <v>41631</v>
      </c>
      <c r="B358">
        <v>60</v>
      </c>
      <c r="C358">
        <v>61.81</v>
      </c>
      <c r="D358">
        <v>62.06</v>
      </c>
      <c r="E358">
        <v>49.61</v>
      </c>
      <c r="F358">
        <f t="shared" si="25"/>
        <v>62.06</v>
      </c>
      <c r="G358" t="s">
        <v>410</v>
      </c>
      <c r="H358">
        <v>2013</v>
      </c>
      <c r="I358">
        <v>12</v>
      </c>
      <c r="J358">
        <v>23</v>
      </c>
      <c r="K358" t="s">
        <v>417</v>
      </c>
      <c r="L358">
        <f t="shared" si="26"/>
        <v>1</v>
      </c>
      <c r="M358">
        <f t="shared" si="27"/>
        <v>1</v>
      </c>
      <c r="N358">
        <f t="shared" si="28"/>
        <v>3</v>
      </c>
      <c r="O358">
        <f t="shared" si="29"/>
        <v>52</v>
      </c>
    </row>
    <row r="359" spans="1:15" hidden="1" x14ac:dyDescent="0.2">
      <c r="A359" s="2">
        <v>41632</v>
      </c>
      <c r="B359">
        <v>49</v>
      </c>
      <c r="C359">
        <v>58.58</v>
      </c>
      <c r="D359">
        <v>59.08</v>
      </c>
      <c r="E359">
        <v>49.5</v>
      </c>
      <c r="F359">
        <f t="shared" si="25"/>
        <v>59.08</v>
      </c>
      <c r="G359" t="s">
        <v>418</v>
      </c>
      <c r="H359">
        <v>2013</v>
      </c>
      <c r="I359">
        <v>12</v>
      </c>
      <c r="J359">
        <v>24</v>
      </c>
      <c r="K359" t="s">
        <v>419</v>
      </c>
      <c r="L359">
        <f t="shared" si="26"/>
        <v>1</v>
      </c>
      <c r="M359">
        <f t="shared" si="27"/>
        <v>1</v>
      </c>
      <c r="N359">
        <f t="shared" si="28"/>
        <v>3</v>
      </c>
      <c r="O359">
        <f t="shared" si="29"/>
        <v>52</v>
      </c>
    </row>
    <row r="360" spans="1:15" hidden="1" x14ac:dyDescent="0.2">
      <c r="A360" s="2">
        <v>41633</v>
      </c>
      <c r="B360">
        <v>21</v>
      </c>
      <c r="C360">
        <v>55.81</v>
      </c>
      <c r="D360">
        <v>56.39</v>
      </c>
      <c r="E360">
        <v>47.35</v>
      </c>
      <c r="F360">
        <f t="shared" si="25"/>
        <v>56.39</v>
      </c>
      <c r="G360" t="s">
        <v>418</v>
      </c>
      <c r="H360">
        <v>2013</v>
      </c>
      <c r="I360">
        <v>12</v>
      </c>
      <c r="J360">
        <v>25</v>
      </c>
      <c r="K360" t="s">
        <v>420</v>
      </c>
      <c r="L360">
        <f t="shared" si="26"/>
        <v>1</v>
      </c>
      <c r="M360">
        <f t="shared" si="27"/>
        <v>1</v>
      </c>
      <c r="N360">
        <f t="shared" si="28"/>
        <v>3</v>
      </c>
      <c r="O360">
        <f t="shared" si="29"/>
        <v>52</v>
      </c>
    </row>
    <row r="361" spans="1:15" hidden="1" x14ac:dyDescent="0.2">
      <c r="A361" s="2">
        <v>41634</v>
      </c>
      <c r="B361">
        <v>53</v>
      </c>
      <c r="C361">
        <v>59.24</v>
      </c>
      <c r="D361">
        <v>60.03</v>
      </c>
      <c r="E361">
        <v>52.23</v>
      </c>
      <c r="F361">
        <f t="shared" si="25"/>
        <v>60.03</v>
      </c>
      <c r="G361" t="s">
        <v>418</v>
      </c>
      <c r="H361">
        <v>2013</v>
      </c>
      <c r="I361">
        <v>12</v>
      </c>
      <c r="J361">
        <v>26</v>
      </c>
      <c r="K361" t="s">
        <v>421</v>
      </c>
      <c r="L361">
        <f t="shared" si="26"/>
        <v>1</v>
      </c>
      <c r="M361">
        <f t="shared" si="27"/>
        <v>1</v>
      </c>
      <c r="N361">
        <f t="shared" si="28"/>
        <v>3</v>
      </c>
      <c r="O361">
        <f t="shared" si="29"/>
        <v>52</v>
      </c>
    </row>
    <row r="362" spans="1:15" hidden="1" x14ac:dyDescent="0.2">
      <c r="A362" s="2">
        <v>41635</v>
      </c>
      <c r="B362">
        <v>57</v>
      </c>
      <c r="C362">
        <v>61.5</v>
      </c>
      <c r="D362">
        <v>61.8</v>
      </c>
      <c r="E362">
        <v>50.12</v>
      </c>
      <c r="F362">
        <f t="shared" si="25"/>
        <v>61.8</v>
      </c>
      <c r="G362" t="s">
        <v>418</v>
      </c>
      <c r="H362">
        <v>2013</v>
      </c>
      <c r="I362">
        <v>12</v>
      </c>
      <c r="J362">
        <v>27</v>
      </c>
      <c r="K362" t="s">
        <v>422</v>
      </c>
      <c r="L362">
        <f t="shared" si="26"/>
        <v>1</v>
      </c>
      <c r="M362">
        <f t="shared" si="27"/>
        <v>1</v>
      </c>
      <c r="N362">
        <f t="shared" si="28"/>
        <v>3</v>
      </c>
      <c r="O362">
        <f t="shared" si="29"/>
        <v>52</v>
      </c>
    </row>
    <row r="363" spans="1:15" hidden="1" x14ac:dyDescent="0.2">
      <c r="A363" s="2">
        <v>41636</v>
      </c>
      <c r="B363">
        <v>37</v>
      </c>
      <c r="C363">
        <v>59.55</v>
      </c>
      <c r="D363">
        <v>59.74</v>
      </c>
      <c r="E363">
        <v>46.21</v>
      </c>
      <c r="F363">
        <f t="shared" si="25"/>
        <v>59.74</v>
      </c>
      <c r="G363" t="s">
        <v>418</v>
      </c>
      <c r="H363">
        <v>2013</v>
      </c>
      <c r="I363">
        <v>12</v>
      </c>
      <c r="J363">
        <v>28</v>
      </c>
      <c r="K363" t="s">
        <v>423</v>
      </c>
      <c r="L363">
        <f t="shared" si="26"/>
        <v>1</v>
      </c>
      <c r="M363">
        <f t="shared" si="27"/>
        <v>1</v>
      </c>
      <c r="N363">
        <f t="shared" si="28"/>
        <v>3</v>
      </c>
      <c r="O363">
        <f t="shared" si="29"/>
        <v>52</v>
      </c>
    </row>
    <row r="364" spans="1:15" hidden="1" x14ac:dyDescent="0.2">
      <c r="A364" s="2">
        <v>41637</v>
      </c>
      <c r="B364">
        <v>51</v>
      </c>
      <c r="C364">
        <v>61.47</v>
      </c>
      <c r="D364">
        <v>61.72</v>
      </c>
      <c r="E364">
        <v>49.2</v>
      </c>
      <c r="F364">
        <f t="shared" si="25"/>
        <v>61.72</v>
      </c>
      <c r="G364" t="s">
        <v>418</v>
      </c>
      <c r="H364">
        <v>2013</v>
      </c>
      <c r="I364">
        <v>12</v>
      </c>
      <c r="J364">
        <v>29</v>
      </c>
      <c r="K364" t="s">
        <v>424</v>
      </c>
      <c r="L364">
        <f t="shared" si="26"/>
        <v>1</v>
      </c>
      <c r="M364">
        <f t="shared" si="27"/>
        <v>1</v>
      </c>
      <c r="N364">
        <f t="shared" si="28"/>
        <v>3</v>
      </c>
      <c r="O364">
        <f t="shared" si="29"/>
        <v>52</v>
      </c>
    </row>
    <row r="365" spans="1:15" hidden="1" x14ac:dyDescent="0.2">
      <c r="A365" s="2">
        <v>41638</v>
      </c>
      <c r="B365">
        <v>38</v>
      </c>
      <c r="C365">
        <v>60.22</v>
      </c>
      <c r="D365">
        <v>60.37</v>
      </c>
      <c r="E365">
        <v>45.38</v>
      </c>
      <c r="F365">
        <f t="shared" si="25"/>
        <v>60.37</v>
      </c>
      <c r="G365" t="s">
        <v>418</v>
      </c>
      <c r="H365">
        <v>2013</v>
      </c>
      <c r="I365">
        <v>12</v>
      </c>
      <c r="J365">
        <v>30</v>
      </c>
      <c r="K365" t="s">
        <v>425</v>
      </c>
      <c r="L365">
        <f t="shared" si="26"/>
        <v>1</v>
      </c>
      <c r="M365">
        <f t="shared" si="27"/>
        <v>1</v>
      </c>
      <c r="N365">
        <f t="shared" si="28"/>
        <v>3</v>
      </c>
      <c r="O365">
        <f t="shared" si="29"/>
        <v>53</v>
      </c>
    </row>
    <row r="366" spans="1:15" hidden="1" x14ac:dyDescent="0.2">
      <c r="A366" s="2">
        <v>41640</v>
      </c>
      <c r="B366">
        <v>32</v>
      </c>
      <c r="C366">
        <v>59.08</v>
      </c>
      <c r="D366">
        <v>73.67</v>
      </c>
      <c r="E366">
        <v>73.510000000000005</v>
      </c>
      <c r="F366">
        <f t="shared" si="25"/>
        <v>73.67</v>
      </c>
      <c r="G366" t="s">
        <v>426</v>
      </c>
      <c r="H366">
        <v>2014</v>
      </c>
      <c r="I366">
        <v>1</v>
      </c>
      <c r="J366">
        <v>1</v>
      </c>
      <c r="K366" t="s">
        <v>11</v>
      </c>
      <c r="L366">
        <f t="shared" ref="L323:L386" si="30">IF(ISBLANK(C366),"Null",IF(C366&gt;B366,1,0))</f>
        <v>1</v>
      </c>
      <c r="M366">
        <f t="shared" si="27"/>
        <v>0</v>
      </c>
      <c r="N366">
        <f t="shared" si="28"/>
        <v>1</v>
      </c>
      <c r="O366">
        <f t="shared" si="29"/>
        <v>1</v>
      </c>
    </row>
    <row r="367" spans="1:15" hidden="1" x14ac:dyDescent="0.2">
      <c r="A367" s="2">
        <v>41641</v>
      </c>
      <c r="B367">
        <v>49</v>
      </c>
      <c r="C367">
        <v>59.7</v>
      </c>
      <c r="D367">
        <v>59.84</v>
      </c>
      <c r="E367">
        <v>44.75</v>
      </c>
      <c r="F367">
        <f t="shared" si="25"/>
        <v>59.84</v>
      </c>
      <c r="G367" t="s">
        <v>426</v>
      </c>
      <c r="H367">
        <v>2014</v>
      </c>
      <c r="I367">
        <v>1</v>
      </c>
      <c r="J367">
        <v>2</v>
      </c>
      <c r="K367" t="s">
        <v>12</v>
      </c>
      <c r="L367">
        <f t="shared" si="30"/>
        <v>1</v>
      </c>
      <c r="M367">
        <f t="shared" si="27"/>
        <v>1</v>
      </c>
      <c r="N367">
        <f t="shared" si="28"/>
        <v>1</v>
      </c>
      <c r="O367">
        <f t="shared" si="29"/>
        <v>1</v>
      </c>
    </row>
    <row r="368" spans="1:15" hidden="1" x14ac:dyDescent="0.2">
      <c r="A368" s="2">
        <v>41642</v>
      </c>
      <c r="B368">
        <v>60</v>
      </c>
      <c r="C368">
        <v>61.85</v>
      </c>
      <c r="D368">
        <v>61.87</v>
      </c>
      <c r="E368">
        <v>38.79</v>
      </c>
      <c r="F368">
        <f t="shared" si="25"/>
        <v>61.87</v>
      </c>
      <c r="G368" t="s">
        <v>426</v>
      </c>
      <c r="H368">
        <v>2014</v>
      </c>
      <c r="I368">
        <v>1</v>
      </c>
      <c r="J368">
        <v>3</v>
      </c>
      <c r="K368" t="s">
        <v>13</v>
      </c>
      <c r="L368">
        <f t="shared" si="30"/>
        <v>1</v>
      </c>
      <c r="M368">
        <f t="shared" si="27"/>
        <v>1</v>
      </c>
      <c r="N368">
        <f t="shared" si="28"/>
        <v>1</v>
      </c>
      <c r="O368">
        <f t="shared" si="29"/>
        <v>1</v>
      </c>
    </row>
    <row r="369" spans="1:15" hidden="1" x14ac:dyDescent="0.2">
      <c r="A369" s="2">
        <v>41643</v>
      </c>
      <c r="B369">
        <v>38</v>
      </c>
      <c r="C369">
        <v>58.41</v>
      </c>
      <c r="D369">
        <v>58.58</v>
      </c>
      <c r="E369">
        <v>44.47</v>
      </c>
      <c r="F369">
        <f t="shared" si="25"/>
        <v>58.58</v>
      </c>
      <c r="G369" t="s">
        <v>426</v>
      </c>
      <c r="H369">
        <v>2014</v>
      </c>
      <c r="I369">
        <v>1</v>
      </c>
      <c r="J369">
        <v>4</v>
      </c>
      <c r="K369" t="s">
        <v>14</v>
      </c>
      <c r="L369">
        <f t="shared" si="30"/>
        <v>1</v>
      </c>
      <c r="M369">
        <f t="shared" si="27"/>
        <v>1</v>
      </c>
      <c r="N369">
        <f t="shared" si="28"/>
        <v>1</v>
      </c>
      <c r="O369">
        <f t="shared" si="29"/>
        <v>1</v>
      </c>
    </row>
    <row r="370" spans="1:15" hidden="1" x14ac:dyDescent="0.2">
      <c r="A370" s="2">
        <v>41644</v>
      </c>
      <c r="B370">
        <v>58</v>
      </c>
      <c r="C370">
        <v>61.91</v>
      </c>
      <c r="D370">
        <v>62.03</v>
      </c>
      <c r="E370">
        <v>46.37</v>
      </c>
      <c r="F370">
        <f t="shared" si="25"/>
        <v>62.03</v>
      </c>
      <c r="G370" t="s">
        <v>426</v>
      </c>
      <c r="H370">
        <v>2014</v>
      </c>
      <c r="I370">
        <v>1</v>
      </c>
      <c r="J370">
        <v>5</v>
      </c>
      <c r="K370" t="s">
        <v>15</v>
      </c>
      <c r="L370">
        <f t="shared" si="30"/>
        <v>1</v>
      </c>
      <c r="M370">
        <f t="shared" si="27"/>
        <v>1</v>
      </c>
      <c r="N370">
        <f t="shared" si="28"/>
        <v>1</v>
      </c>
      <c r="O370">
        <f t="shared" si="29"/>
        <v>1</v>
      </c>
    </row>
    <row r="371" spans="1:15" hidden="1" x14ac:dyDescent="0.2">
      <c r="A371" s="2">
        <v>41645</v>
      </c>
      <c r="B371">
        <v>46</v>
      </c>
      <c r="C371">
        <v>60.93</v>
      </c>
      <c r="D371">
        <v>61.01</v>
      </c>
      <c r="E371">
        <v>43.61</v>
      </c>
      <c r="F371">
        <f t="shared" si="25"/>
        <v>61.01</v>
      </c>
      <c r="G371" t="s">
        <v>426</v>
      </c>
      <c r="H371">
        <v>2014</v>
      </c>
      <c r="I371">
        <v>1</v>
      </c>
      <c r="J371">
        <v>6</v>
      </c>
      <c r="K371" t="s">
        <v>16</v>
      </c>
      <c r="L371">
        <f t="shared" si="30"/>
        <v>1</v>
      </c>
      <c r="M371">
        <f t="shared" si="27"/>
        <v>1</v>
      </c>
      <c r="N371">
        <f t="shared" si="28"/>
        <v>1</v>
      </c>
      <c r="O371">
        <f t="shared" si="29"/>
        <v>2</v>
      </c>
    </row>
    <row r="372" spans="1:15" hidden="1" x14ac:dyDescent="0.2">
      <c r="A372" s="2">
        <v>41646</v>
      </c>
      <c r="B372">
        <v>37</v>
      </c>
      <c r="C372">
        <v>59.35</v>
      </c>
      <c r="D372">
        <v>59.68</v>
      </c>
      <c r="E372">
        <v>48.33</v>
      </c>
      <c r="F372">
        <f t="shared" si="25"/>
        <v>59.68</v>
      </c>
      <c r="G372" t="s">
        <v>426</v>
      </c>
      <c r="H372">
        <v>2014</v>
      </c>
      <c r="I372">
        <v>1</v>
      </c>
      <c r="J372">
        <v>7</v>
      </c>
      <c r="K372" t="s">
        <v>17</v>
      </c>
      <c r="L372">
        <f t="shared" si="30"/>
        <v>1</v>
      </c>
      <c r="M372">
        <f t="shared" si="27"/>
        <v>1</v>
      </c>
      <c r="N372">
        <f t="shared" si="28"/>
        <v>1</v>
      </c>
      <c r="O372">
        <f t="shared" si="29"/>
        <v>2</v>
      </c>
    </row>
    <row r="373" spans="1:15" hidden="1" x14ac:dyDescent="0.2">
      <c r="A373" s="2">
        <v>41647</v>
      </c>
      <c r="B373">
        <v>51</v>
      </c>
      <c r="C373">
        <v>60.06</v>
      </c>
      <c r="D373">
        <v>60.26</v>
      </c>
      <c r="E373">
        <v>46.63</v>
      </c>
      <c r="F373">
        <f t="shared" si="25"/>
        <v>60.26</v>
      </c>
      <c r="G373" t="s">
        <v>427</v>
      </c>
      <c r="H373">
        <v>2014</v>
      </c>
      <c r="I373">
        <v>1</v>
      </c>
      <c r="J373">
        <v>8</v>
      </c>
      <c r="K373" t="s">
        <v>19</v>
      </c>
      <c r="L373">
        <f t="shared" si="30"/>
        <v>1</v>
      </c>
      <c r="M373">
        <f t="shared" si="27"/>
        <v>1</v>
      </c>
      <c r="N373">
        <f t="shared" si="28"/>
        <v>1</v>
      </c>
      <c r="O373">
        <f t="shared" si="29"/>
        <v>2</v>
      </c>
    </row>
    <row r="374" spans="1:15" hidden="1" x14ac:dyDescent="0.2">
      <c r="A374" s="2">
        <v>41648</v>
      </c>
      <c r="B374">
        <v>51</v>
      </c>
      <c r="C374">
        <v>59.94</v>
      </c>
      <c r="D374">
        <v>60.13</v>
      </c>
      <c r="E374">
        <v>46.41</v>
      </c>
      <c r="F374">
        <f t="shared" si="25"/>
        <v>60.13</v>
      </c>
      <c r="G374" t="s">
        <v>427</v>
      </c>
      <c r="H374">
        <v>2014</v>
      </c>
      <c r="I374">
        <v>1</v>
      </c>
      <c r="J374">
        <v>9</v>
      </c>
      <c r="K374" t="s">
        <v>20</v>
      </c>
      <c r="L374">
        <f t="shared" si="30"/>
        <v>1</v>
      </c>
      <c r="M374">
        <f t="shared" si="27"/>
        <v>1</v>
      </c>
      <c r="N374">
        <f t="shared" si="28"/>
        <v>1</v>
      </c>
      <c r="O374">
        <f t="shared" si="29"/>
        <v>2</v>
      </c>
    </row>
    <row r="375" spans="1:15" hidden="1" x14ac:dyDescent="0.2">
      <c r="A375" s="2">
        <v>41649</v>
      </c>
      <c r="B375">
        <v>66</v>
      </c>
      <c r="C375">
        <v>61.55</v>
      </c>
      <c r="D375">
        <v>61.71</v>
      </c>
      <c r="E375">
        <v>47.05</v>
      </c>
      <c r="F375">
        <f t="shared" si="25"/>
        <v>61.71</v>
      </c>
      <c r="G375" t="s">
        <v>427</v>
      </c>
      <c r="H375">
        <v>2014</v>
      </c>
      <c r="I375">
        <v>1</v>
      </c>
      <c r="J375">
        <v>10</v>
      </c>
      <c r="K375" t="s">
        <v>21</v>
      </c>
      <c r="L375">
        <f t="shared" si="30"/>
        <v>0</v>
      </c>
      <c r="M375">
        <f t="shared" si="27"/>
        <v>1</v>
      </c>
      <c r="N375">
        <f t="shared" si="28"/>
        <v>1</v>
      </c>
      <c r="O375">
        <f t="shared" si="29"/>
        <v>2</v>
      </c>
    </row>
    <row r="376" spans="1:15" hidden="1" x14ac:dyDescent="0.2">
      <c r="A376" s="2">
        <v>41650</v>
      </c>
      <c r="B376">
        <v>32</v>
      </c>
      <c r="C376">
        <v>59.25</v>
      </c>
      <c r="D376">
        <v>59.45</v>
      </c>
      <c r="E376">
        <v>45.91</v>
      </c>
      <c r="F376">
        <f t="shared" si="25"/>
        <v>59.45</v>
      </c>
      <c r="G376" t="s">
        <v>427</v>
      </c>
      <c r="H376">
        <v>2014</v>
      </c>
      <c r="I376">
        <v>1</v>
      </c>
      <c r="J376">
        <v>11</v>
      </c>
      <c r="K376" t="s">
        <v>22</v>
      </c>
      <c r="L376">
        <f t="shared" si="30"/>
        <v>1</v>
      </c>
      <c r="M376">
        <f t="shared" si="27"/>
        <v>1</v>
      </c>
      <c r="N376">
        <f t="shared" si="28"/>
        <v>1</v>
      </c>
      <c r="O376">
        <f t="shared" si="29"/>
        <v>2</v>
      </c>
    </row>
    <row r="377" spans="1:15" hidden="1" x14ac:dyDescent="0.2">
      <c r="A377" s="2">
        <v>41651</v>
      </c>
      <c r="B377">
        <v>47</v>
      </c>
      <c r="C377">
        <v>58.58</v>
      </c>
      <c r="D377">
        <v>58.59</v>
      </c>
      <c r="E377">
        <v>31.84</v>
      </c>
      <c r="F377">
        <f t="shared" si="25"/>
        <v>58.59</v>
      </c>
      <c r="G377" t="s">
        <v>427</v>
      </c>
      <c r="H377">
        <v>2014</v>
      </c>
      <c r="I377">
        <v>1</v>
      </c>
      <c r="J377">
        <v>12</v>
      </c>
      <c r="K377" t="s">
        <v>23</v>
      </c>
      <c r="L377">
        <f t="shared" si="30"/>
        <v>1</v>
      </c>
      <c r="M377">
        <f t="shared" si="27"/>
        <v>1</v>
      </c>
      <c r="N377">
        <f t="shared" si="28"/>
        <v>1</v>
      </c>
      <c r="O377">
        <f t="shared" si="29"/>
        <v>2</v>
      </c>
    </row>
    <row r="378" spans="1:15" hidden="1" x14ac:dyDescent="0.2">
      <c r="A378" s="2">
        <v>41652</v>
      </c>
      <c r="B378">
        <v>57</v>
      </c>
      <c r="C378">
        <v>57.29</v>
      </c>
      <c r="D378">
        <v>57.4</v>
      </c>
      <c r="E378">
        <v>41.44</v>
      </c>
      <c r="F378">
        <f t="shared" si="25"/>
        <v>57.4</v>
      </c>
      <c r="G378" t="s">
        <v>427</v>
      </c>
      <c r="H378">
        <v>2014</v>
      </c>
      <c r="I378">
        <v>1</v>
      </c>
      <c r="J378">
        <v>13</v>
      </c>
      <c r="K378" t="s">
        <v>24</v>
      </c>
      <c r="L378">
        <f t="shared" si="30"/>
        <v>1</v>
      </c>
      <c r="M378">
        <f t="shared" si="27"/>
        <v>1</v>
      </c>
      <c r="N378">
        <f t="shared" si="28"/>
        <v>1</v>
      </c>
      <c r="O378">
        <f t="shared" si="29"/>
        <v>3</v>
      </c>
    </row>
    <row r="379" spans="1:15" hidden="1" x14ac:dyDescent="0.2">
      <c r="A379" s="2">
        <v>41653</v>
      </c>
      <c r="B379">
        <v>40</v>
      </c>
      <c r="C379">
        <v>58.51</v>
      </c>
      <c r="D379">
        <v>58.85</v>
      </c>
      <c r="E379">
        <v>47.63</v>
      </c>
      <c r="F379">
        <f t="shared" si="25"/>
        <v>58.85</v>
      </c>
      <c r="G379" t="s">
        <v>427</v>
      </c>
      <c r="H379">
        <v>2014</v>
      </c>
      <c r="I379">
        <v>1</v>
      </c>
      <c r="J379">
        <v>14</v>
      </c>
      <c r="K379" t="s">
        <v>25</v>
      </c>
      <c r="L379">
        <f t="shared" si="30"/>
        <v>1</v>
      </c>
      <c r="M379">
        <f t="shared" si="27"/>
        <v>1</v>
      </c>
      <c r="N379">
        <f t="shared" si="28"/>
        <v>1</v>
      </c>
      <c r="O379">
        <f t="shared" si="29"/>
        <v>3</v>
      </c>
    </row>
    <row r="380" spans="1:15" hidden="1" x14ac:dyDescent="0.2">
      <c r="A380" s="2">
        <v>41654</v>
      </c>
      <c r="B380">
        <v>55</v>
      </c>
      <c r="C380">
        <v>59.21</v>
      </c>
      <c r="D380">
        <v>59.57</v>
      </c>
      <c r="E380">
        <v>48.56</v>
      </c>
      <c r="F380">
        <f t="shared" si="25"/>
        <v>59.57</v>
      </c>
      <c r="G380" t="s">
        <v>428</v>
      </c>
      <c r="H380">
        <v>2014</v>
      </c>
      <c r="I380">
        <v>1</v>
      </c>
      <c r="J380">
        <v>15</v>
      </c>
      <c r="K380" t="s">
        <v>27</v>
      </c>
      <c r="L380">
        <f t="shared" si="30"/>
        <v>1</v>
      </c>
      <c r="M380">
        <f t="shared" si="27"/>
        <v>1</v>
      </c>
      <c r="N380">
        <f t="shared" si="28"/>
        <v>1</v>
      </c>
      <c r="O380">
        <f t="shared" si="29"/>
        <v>3</v>
      </c>
    </row>
    <row r="381" spans="1:15" hidden="1" x14ac:dyDescent="0.2">
      <c r="A381" s="2">
        <v>41655</v>
      </c>
      <c r="B381">
        <v>64</v>
      </c>
      <c r="C381">
        <v>59.6</v>
      </c>
      <c r="D381">
        <v>59.74</v>
      </c>
      <c r="E381">
        <v>44.92</v>
      </c>
      <c r="F381">
        <f t="shared" si="25"/>
        <v>59.74</v>
      </c>
      <c r="G381" t="s">
        <v>428</v>
      </c>
      <c r="H381">
        <v>2014</v>
      </c>
      <c r="I381">
        <v>1</v>
      </c>
      <c r="J381">
        <v>16</v>
      </c>
      <c r="K381" t="s">
        <v>28</v>
      </c>
      <c r="L381">
        <f t="shared" si="30"/>
        <v>0</v>
      </c>
      <c r="M381">
        <f t="shared" si="27"/>
        <v>1</v>
      </c>
      <c r="N381">
        <f t="shared" si="28"/>
        <v>1</v>
      </c>
      <c r="O381">
        <f t="shared" si="29"/>
        <v>3</v>
      </c>
    </row>
    <row r="382" spans="1:15" hidden="1" x14ac:dyDescent="0.2">
      <c r="A382" s="2">
        <v>41656</v>
      </c>
      <c r="B382">
        <v>51</v>
      </c>
      <c r="C382">
        <v>59.73</v>
      </c>
      <c r="D382">
        <v>60.13</v>
      </c>
      <c r="E382">
        <v>49.52</v>
      </c>
      <c r="F382">
        <f t="shared" si="25"/>
        <v>60.13</v>
      </c>
      <c r="G382" t="s">
        <v>428</v>
      </c>
      <c r="H382">
        <v>2014</v>
      </c>
      <c r="I382">
        <v>1</v>
      </c>
      <c r="J382">
        <v>17</v>
      </c>
      <c r="K382" t="s">
        <v>29</v>
      </c>
      <c r="L382">
        <f t="shared" si="30"/>
        <v>1</v>
      </c>
      <c r="M382">
        <f t="shared" si="27"/>
        <v>1</v>
      </c>
      <c r="N382">
        <f t="shared" si="28"/>
        <v>1</v>
      </c>
      <c r="O382">
        <f t="shared" si="29"/>
        <v>3</v>
      </c>
    </row>
    <row r="383" spans="1:15" hidden="1" x14ac:dyDescent="0.2">
      <c r="A383" s="2">
        <v>41657</v>
      </c>
      <c r="B383">
        <v>29</v>
      </c>
      <c r="C383">
        <v>55.84</v>
      </c>
      <c r="D383">
        <v>56.68</v>
      </c>
      <c r="E383">
        <v>49.12</v>
      </c>
      <c r="F383">
        <f t="shared" si="25"/>
        <v>56.68</v>
      </c>
      <c r="G383" t="s">
        <v>428</v>
      </c>
      <c r="H383">
        <v>2014</v>
      </c>
      <c r="I383">
        <v>1</v>
      </c>
      <c r="J383">
        <v>18</v>
      </c>
      <c r="K383" t="s">
        <v>30</v>
      </c>
      <c r="L383">
        <f t="shared" si="30"/>
        <v>1</v>
      </c>
      <c r="M383">
        <f t="shared" si="27"/>
        <v>1</v>
      </c>
      <c r="N383">
        <f t="shared" si="28"/>
        <v>1</v>
      </c>
      <c r="O383">
        <f t="shared" si="29"/>
        <v>3</v>
      </c>
    </row>
    <row r="384" spans="1:15" hidden="1" x14ac:dyDescent="0.2">
      <c r="A384" s="2">
        <v>41658</v>
      </c>
      <c r="B384">
        <v>58</v>
      </c>
      <c r="C384">
        <v>60.12</v>
      </c>
      <c r="D384">
        <v>60.18</v>
      </c>
      <c r="E384">
        <v>41.49</v>
      </c>
      <c r="F384">
        <f t="shared" si="25"/>
        <v>60.18</v>
      </c>
      <c r="G384" t="s">
        <v>428</v>
      </c>
      <c r="H384">
        <v>2014</v>
      </c>
      <c r="I384">
        <v>1</v>
      </c>
      <c r="J384">
        <v>19</v>
      </c>
      <c r="K384" t="s">
        <v>31</v>
      </c>
      <c r="L384">
        <f t="shared" si="30"/>
        <v>1</v>
      </c>
      <c r="M384">
        <f t="shared" si="27"/>
        <v>1</v>
      </c>
      <c r="N384">
        <f t="shared" si="28"/>
        <v>1</v>
      </c>
      <c r="O384">
        <f t="shared" si="29"/>
        <v>3</v>
      </c>
    </row>
    <row r="385" spans="1:15" hidden="1" x14ac:dyDescent="0.2">
      <c r="A385" s="2">
        <v>41659</v>
      </c>
      <c r="B385">
        <v>52</v>
      </c>
      <c r="C385">
        <v>61.51</v>
      </c>
      <c r="D385">
        <v>61.61</v>
      </c>
      <c r="E385">
        <v>45.15</v>
      </c>
      <c r="F385">
        <f t="shared" si="25"/>
        <v>61.61</v>
      </c>
      <c r="G385" t="s">
        <v>428</v>
      </c>
      <c r="H385">
        <v>2014</v>
      </c>
      <c r="I385">
        <v>1</v>
      </c>
      <c r="J385">
        <v>20</v>
      </c>
      <c r="K385" t="s">
        <v>32</v>
      </c>
      <c r="L385">
        <f t="shared" si="30"/>
        <v>1</v>
      </c>
      <c r="M385">
        <f t="shared" si="27"/>
        <v>1</v>
      </c>
      <c r="N385">
        <f t="shared" si="28"/>
        <v>1</v>
      </c>
      <c r="O385">
        <f t="shared" si="29"/>
        <v>4</v>
      </c>
    </row>
    <row r="386" spans="1:15" hidden="1" x14ac:dyDescent="0.2">
      <c r="A386" s="2">
        <v>41660</v>
      </c>
      <c r="B386">
        <v>52</v>
      </c>
      <c r="C386">
        <v>61.44</v>
      </c>
      <c r="D386">
        <v>61.63</v>
      </c>
      <c r="E386">
        <v>47.98</v>
      </c>
      <c r="F386">
        <f t="shared" si="25"/>
        <v>61.63</v>
      </c>
      <c r="G386" t="s">
        <v>428</v>
      </c>
      <c r="H386">
        <v>2014</v>
      </c>
      <c r="I386">
        <v>1</v>
      </c>
      <c r="J386">
        <v>21</v>
      </c>
      <c r="K386" t="s">
        <v>33</v>
      </c>
      <c r="L386">
        <f t="shared" si="30"/>
        <v>1</v>
      </c>
      <c r="M386">
        <f t="shared" si="27"/>
        <v>1</v>
      </c>
      <c r="N386">
        <f t="shared" si="28"/>
        <v>1</v>
      </c>
      <c r="O386">
        <f t="shared" si="29"/>
        <v>4</v>
      </c>
    </row>
    <row r="387" spans="1:15" hidden="1" x14ac:dyDescent="0.2">
      <c r="A387" s="2">
        <v>41661</v>
      </c>
      <c r="B387">
        <v>62</v>
      </c>
      <c r="C387">
        <v>61.5</v>
      </c>
      <c r="D387">
        <v>61.75</v>
      </c>
      <c r="E387">
        <v>49.22</v>
      </c>
      <c r="F387">
        <f t="shared" ref="F387:F450" si="31">IF(OR(ISBLANK(D387),D387=9),C387,D387)</f>
        <v>61.75</v>
      </c>
      <c r="G387" t="s">
        <v>429</v>
      </c>
      <c r="H387">
        <v>2014</v>
      </c>
      <c r="I387">
        <v>1</v>
      </c>
      <c r="J387">
        <v>22</v>
      </c>
      <c r="K387" t="s">
        <v>35</v>
      </c>
      <c r="L387">
        <f t="shared" ref="L387:L450" si="32">IF(ISBLANK(C387),"Null",IF(C387&gt;B387,1,0))</f>
        <v>0</v>
      </c>
      <c r="M387">
        <f t="shared" ref="M387:M450" si="33">IF(ISBLANK(E387),"Null",IF(C387&gt;E387,1,0))</f>
        <v>1</v>
      </c>
      <c r="N387">
        <f t="shared" ref="N387:N450" si="34">IF(AND(I387&gt;=1,I387&lt;=4),1,IF(AND(I387&gt;=9,I387&lt;=12),3,2))</f>
        <v>1</v>
      </c>
      <c r="O387">
        <f t="shared" ref="O387:O450" si="35">WEEKNUM(A387,2)</f>
        <v>4</v>
      </c>
    </row>
    <row r="388" spans="1:15" hidden="1" x14ac:dyDescent="0.2">
      <c r="A388" s="2">
        <v>41662</v>
      </c>
      <c r="B388">
        <v>58</v>
      </c>
      <c r="C388">
        <v>59.61</v>
      </c>
      <c r="D388">
        <v>60.01</v>
      </c>
      <c r="E388">
        <v>49.42</v>
      </c>
      <c r="F388">
        <f t="shared" si="31"/>
        <v>60.01</v>
      </c>
      <c r="G388" t="s">
        <v>429</v>
      </c>
      <c r="H388">
        <v>2014</v>
      </c>
      <c r="I388">
        <v>1</v>
      </c>
      <c r="J388">
        <v>23</v>
      </c>
      <c r="K388" t="s">
        <v>36</v>
      </c>
      <c r="L388">
        <f t="shared" si="32"/>
        <v>1</v>
      </c>
      <c r="M388">
        <f t="shared" si="33"/>
        <v>1</v>
      </c>
      <c r="N388">
        <f t="shared" si="34"/>
        <v>1</v>
      </c>
      <c r="O388">
        <f t="shared" si="35"/>
        <v>4</v>
      </c>
    </row>
    <row r="389" spans="1:15" hidden="1" x14ac:dyDescent="0.2">
      <c r="A389" s="2">
        <v>41663</v>
      </c>
      <c r="B389">
        <v>60</v>
      </c>
      <c r="C389">
        <v>62.04</v>
      </c>
      <c r="D389">
        <v>62.54</v>
      </c>
      <c r="E389">
        <v>52.9</v>
      </c>
      <c r="F389">
        <f t="shared" si="31"/>
        <v>62.54</v>
      </c>
      <c r="G389" t="s">
        <v>429</v>
      </c>
      <c r="H389">
        <v>2014</v>
      </c>
      <c r="I389">
        <v>1</v>
      </c>
      <c r="J389">
        <v>24</v>
      </c>
      <c r="K389" t="s">
        <v>37</v>
      </c>
      <c r="L389">
        <f t="shared" si="32"/>
        <v>1</v>
      </c>
      <c r="M389">
        <f t="shared" si="33"/>
        <v>1</v>
      </c>
      <c r="N389">
        <f t="shared" si="34"/>
        <v>1</v>
      </c>
      <c r="O389">
        <f t="shared" si="35"/>
        <v>4</v>
      </c>
    </row>
    <row r="390" spans="1:15" hidden="1" x14ac:dyDescent="0.2">
      <c r="A390" s="2">
        <v>41664</v>
      </c>
      <c r="B390">
        <v>33</v>
      </c>
      <c r="C390">
        <v>56.44</v>
      </c>
      <c r="D390">
        <v>56.75</v>
      </c>
      <c r="E390">
        <v>45.21</v>
      </c>
      <c r="F390">
        <f t="shared" si="31"/>
        <v>56.75</v>
      </c>
      <c r="G390" t="s">
        <v>429</v>
      </c>
      <c r="H390">
        <v>2014</v>
      </c>
      <c r="I390">
        <v>1</v>
      </c>
      <c r="J390">
        <v>25</v>
      </c>
      <c r="K390" t="s">
        <v>38</v>
      </c>
      <c r="L390">
        <f t="shared" si="32"/>
        <v>1</v>
      </c>
      <c r="M390">
        <f t="shared" si="33"/>
        <v>1</v>
      </c>
      <c r="N390">
        <f t="shared" si="34"/>
        <v>1</v>
      </c>
      <c r="O390">
        <f t="shared" si="35"/>
        <v>4</v>
      </c>
    </row>
    <row r="391" spans="1:15" hidden="1" x14ac:dyDescent="0.2">
      <c r="A391" s="2">
        <v>41665</v>
      </c>
      <c r="B391">
        <v>56</v>
      </c>
      <c r="C391">
        <v>61.22</v>
      </c>
      <c r="D391">
        <v>61.6</v>
      </c>
      <c r="E391">
        <v>50.78</v>
      </c>
      <c r="F391">
        <f t="shared" si="31"/>
        <v>61.6</v>
      </c>
      <c r="G391" t="s">
        <v>429</v>
      </c>
      <c r="H391">
        <v>2014</v>
      </c>
      <c r="I391">
        <v>1</v>
      </c>
      <c r="J391">
        <v>26</v>
      </c>
      <c r="K391" t="s">
        <v>39</v>
      </c>
      <c r="L391">
        <f t="shared" si="32"/>
        <v>1</v>
      </c>
      <c r="M391">
        <f t="shared" si="33"/>
        <v>1</v>
      </c>
      <c r="N391">
        <f t="shared" si="34"/>
        <v>1</v>
      </c>
      <c r="O391">
        <f t="shared" si="35"/>
        <v>4</v>
      </c>
    </row>
    <row r="392" spans="1:15" hidden="1" x14ac:dyDescent="0.2">
      <c r="A392" s="2">
        <v>41666</v>
      </c>
      <c r="B392">
        <v>58</v>
      </c>
      <c r="C392">
        <v>60.71</v>
      </c>
      <c r="D392">
        <v>61.33</v>
      </c>
      <c r="E392">
        <v>52.52</v>
      </c>
      <c r="F392">
        <f t="shared" si="31"/>
        <v>61.33</v>
      </c>
      <c r="G392" t="s">
        <v>429</v>
      </c>
      <c r="H392">
        <v>2014</v>
      </c>
      <c r="I392">
        <v>1</v>
      </c>
      <c r="J392">
        <v>27</v>
      </c>
      <c r="K392" t="s">
        <v>40</v>
      </c>
      <c r="L392">
        <f t="shared" si="32"/>
        <v>1</v>
      </c>
      <c r="M392">
        <f t="shared" si="33"/>
        <v>1</v>
      </c>
      <c r="N392">
        <f t="shared" si="34"/>
        <v>1</v>
      </c>
      <c r="O392">
        <f t="shared" si="35"/>
        <v>5</v>
      </c>
    </row>
    <row r="393" spans="1:15" hidden="1" x14ac:dyDescent="0.2">
      <c r="A393" s="2">
        <v>41667</v>
      </c>
      <c r="B393">
        <v>40</v>
      </c>
      <c r="C393">
        <v>58.62</v>
      </c>
      <c r="D393">
        <v>59.64</v>
      </c>
      <c r="E393">
        <v>52.83</v>
      </c>
      <c r="F393">
        <f t="shared" si="31"/>
        <v>59.64</v>
      </c>
      <c r="G393" t="s">
        <v>429</v>
      </c>
      <c r="H393">
        <v>2014</v>
      </c>
      <c r="I393">
        <v>1</v>
      </c>
      <c r="J393">
        <v>28</v>
      </c>
      <c r="K393" t="s">
        <v>41</v>
      </c>
      <c r="L393">
        <f t="shared" si="32"/>
        <v>1</v>
      </c>
      <c r="M393">
        <f t="shared" si="33"/>
        <v>1</v>
      </c>
      <c r="N393">
        <f t="shared" si="34"/>
        <v>1</v>
      </c>
      <c r="O393">
        <f t="shared" si="35"/>
        <v>5</v>
      </c>
    </row>
    <row r="394" spans="1:15" hidden="1" x14ac:dyDescent="0.2">
      <c r="A394" s="2">
        <v>41668</v>
      </c>
      <c r="B394">
        <v>43</v>
      </c>
      <c r="C394">
        <v>63.85</v>
      </c>
      <c r="D394">
        <v>63.92</v>
      </c>
      <c r="E394">
        <v>45.62</v>
      </c>
      <c r="F394">
        <f t="shared" si="31"/>
        <v>63.92</v>
      </c>
      <c r="G394" t="s">
        <v>430</v>
      </c>
      <c r="H394">
        <v>2014</v>
      </c>
      <c r="I394">
        <v>1</v>
      </c>
      <c r="J394">
        <v>29</v>
      </c>
      <c r="K394" t="s">
        <v>43</v>
      </c>
      <c r="L394">
        <f t="shared" si="32"/>
        <v>1</v>
      </c>
      <c r="M394">
        <f t="shared" si="33"/>
        <v>1</v>
      </c>
      <c r="N394">
        <f t="shared" si="34"/>
        <v>1</v>
      </c>
      <c r="O394">
        <f t="shared" si="35"/>
        <v>5</v>
      </c>
    </row>
    <row r="395" spans="1:15" hidden="1" x14ac:dyDescent="0.2">
      <c r="A395" s="2">
        <v>41669</v>
      </c>
      <c r="B395">
        <v>42</v>
      </c>
      <c r="C395">
        <v>57.84</v>
      </c>
      <c r="D395">
        <v>58.27</v>
      </c>
      <c r="E395">
        <v>48.01</v>
      </c>
      <c r="F395">
        <f t="shared" si="31"/>
        <v>58.27</v>
      </c>
      <c r="G395" t="s">
        <v>430</v>
      </c>
      <c r="H395">
        <v>2014</v>
      </c>
      <c r="I395">
        <v>1</v>
      </c>
      <c r="J395">
        <v>30</v>
      </c>
      <c r="K395" t="s">
        <v>44</v>
      </c>
      <c r="L395">
        <f t="shared" si="32"/>
        <v>1</v>
      </c>
      <c r="M395">
        <f t="shared" si="33"/>
        <v>1</v>
      </c>
      <c r="N395">
        <f t="shared" si="34"/>
        <v>1</v>
      </c>
      <c r="O395">
        <f t="shared" si="35"/>
        <v>5</v>
      </c>
    </row>
    <row r="396" spans="1:15" hidden="1" x14ac:dyDescent="0.2">
      <c r="A396" s="2">
        <v>41670</v>
      </c>
      <c r="B396">
        <v>39</v>
      </c>
      <c r="C396">
        <v>59.73</v>
      </c>
      <c r="D396">
        <v>60.04</v>
      </c>
      <c r="E396">
        <v>48.41</v>
      </c>
      <c r="F396">
        <f t="shared" si="31"/>
        <v>60.04</v>
      </c>
      <c r="G396" t="s">
        <v>430</v>
      </c>
      <c r="H396">
        <v>2014</v>
      </c>
      <c r="I396">
        <v>1</v>
      </c>
      <c r="J396">
        <v>31</v>
      </c>
      <c r="K396" t="s">
        <v>45</v>
      </c>
      <c r="L396">
        <f t="shared" si="32"/>
        <v>1</v>
      </c>
      <c r="M396">
        <f t="shared" si="33"/>
        <v>1</v>
      </c>
      <c r="N396">
        <f t="shared" si="34"/>
        <v>1</v>
      </c>
      <c r="O396">
        <f t="shared" si="35"/>
        <v>5</v>
      </c>
    </row>
    <row r="397" spans="1:15" hidden="1" x14ac:dyDescent="0.2">
      <c r="A397" s="2">
        <v>41671</v>
      </c>
      <c r="B397">
        <v>35</v>
      </c>
      <c r="C397">
        <v>57.93</v>
      </c>
      <c r="D397">
        <v>58.05</v>
      </c>
      <c r="E397">
        <v>42.56</v>
      </c>
      <c r="F397">
        <f t="shared" si="31"/>
        <v>58.05</v>
      </c>
      <c r="G397" t="s">
        <v>430</v>
      </c>
      <c r="H397">
        <v>2014</v>
      </c>
      <c r="I397">
        <v>2</v>
      </c>
      <c r="J397">
        <v>1</v>
      </c>
      <c r="K397" t="s">
        <v>46</v>
      </c>
      <c r="L397">
        <f t="shared" si="32"/>
        <v>1</v>
      </c>
      <c r="M397">
        <f t="shared" si="33"/>
        <v>1</v>
      </c>
      <c r="N397">
        <f t="shared" si="34"/>
        <v>1</v>
      </c>
      <c r="O397">
        <f t="shared" si="35"/>
        <v>5</v>
      </c>
    </row>
    <row r="398" spans="1:15" hidden="1" x14ac:dyDescent="0.2">
      <c r="A398" s="2">
        <v>41672</v>
      </c>
      <c r="B398">
        <v>43</v>
      </c>
      <c r="C398">
        <v>59.43</v>
      </c>
      <c r="D398">
        <v>59.47</v>
      </c>
      <c r="E398">
        <v>39.520000000000003</v>
      </c>
      <c r="F398">
        <f t="shared" si="31"/>
        <v>59.47</v>
      </c>
      <c r="G398" t="s">
        <v>430</v>
      </c>
      <c r="H398">
        <v>2014</v>
      </c>
      <c r="I398">
        <v>2</v>
      </c>
      <c r="J398">
        <v>2</v>
      </c>
      <c r="K398" t="s">
        <v>47</v>
      </c>
      <c r="L398">
        <f t="shared" si="32"/>
        <v>1</v>
      </c>
      <c r="M398">
        <f t="shared" si="33"/>
        <v>1</v>
      </c>
      <c r="N398">
        <f t="shared" si="34"/>
        <v>1</v>
      </c>
      <c r="O398">
        <f t="shared" si="35"/>
        <v>5</v>
      </c>
    </row>
    <row r="399" spans="1:15" hidden="1" x14ac:dyDescent="0.2">
      <c r="A399" s="2">
        <v>41673</v>
      </c>
      <c r="B399">
        <v>52</v>
      </c>
      <c r="C399">
        <v>59.84</v>
      </c>
      <c r="D399">
        <v>60.04</v>
      </c>
      <c r="E399">
        <v>46.73</v>
      </c>
      <c r="F399">
        <f t="shared" si="31"/>
        <v>60.04</v>
      </c>
      <c r="G399" t="s">
        <v>430</v>
      </c>
      <c r="H399">
        <v>2014</v>
      </c>
      <c r="I399">
        <v>2</v>
      </c>
      <c r="J399">
        <v>3</v>
      </c>
      <c r="K399" t="s">
        <v>48</v>
      </c>
      <c r="L399">
        <f t="shared" si="32"/>
        <v>1</v>
      </c>
      <c r="M399">
        <f t="shared" si="33"/>
        <v>1</v>
      </c>
      <c r="N399">
        <f t="shared" si="34"/>
        <v>1</v>
      </c>
      <c r="O399">
        <f t="shared" si="35"/>
        <v>6</v>
      </c>
    </row>
    <row r="400" spans="1:15" hidden="1" x14ac:dyDescent="0.2">
      <c r="A400" s="2">
        <v>41674</v>
      </c>
      <c r="B400">
        <v>49</v>
      </c>
      <c r="C400">
        <v>59.54</v>
      </c>
      <c r="D400">
        <v>59.73</v>
      </c>
      <c r="E400">
        <v>46.06</v>
      </c>
      <c r="F400">
        <f t="shared" si="31"/>
        <v>59.73</v>
      </c>
      <c r="G400" t="s">
        <v>430</v>
      </c>
      <c r="H400">
        <v>2014</v>
      </c>
      <c r="I400">
        <v>2</v>
      </c>
      <c r="J400">
        <v>4</v>
      </c>
      <c r="K400" t="s">
        <v>49</v>
      </c>
      <c r="L400">
        <f t="shared" si="32"/>
        <v>1</v>
      </c>
      <c r="M400">
        <f t="shared" si="33"/>
        <v>1</v>
      </c>
      <c r="N400">
        <f t="shared" si="34"/>
        <v>1</v>
      </c>
      <c r="O400">
        <f t="shared" si="35"/>
        <v>6</v>
      </c>
    </row>
    <row r="401" spans="1:15" hidden="1" x14ac:dyDescent="0.2">
      <c r="A401" s="2">
        <v>41675</v>
      </c>
      <c r="B401">
        <v>42</v>
      </c>
      <c r="C401">
        <v>57.95</v>
      </c>
      <c r="D401">
        <v>58.22</v>
      </c>
      <c r="E401">
        <v>46.09</v>
      </c>
      <c r="F401">
        <f t="shared" si="31"/>
        <v>58.22</v>
      </c>
      <c r="G401" t="s">
        <v>431</v>
      </c>
      <c r="H401">
        <v>2014</v>
      </c>
      <c r="I401">
        <v>2</v>
      </c>
      <c r="J401">
        <v>5</v>
      </c>
      <c r="K401" t="s">
        <v>51</v>
      </c>
      <c r="L401">
        <f t="shared" si="32"/>
        <v>1</v>
      </c>
      <c r="M401">
        <f t="shared" si="33"/>
        <v>1</v>
      </c>
      <c r="N401">
        <f t="shared" si="34"/>
        <v>1</v>
      </c>
      <c r="O401">
        <f t="shared" si="35"/>
        <v>6</v>
      </c>
    </row>
    <row r="402" spans="1:15" hidden="1" x14ac:dyDescent="0.2">
      <c r="A402" s="2">
        <v>41676</v>
      </c>
      <c r="B402">
        <v>57</v>
      </c>
      <c r="C402">
        <v>59.51</v>
      </c>
      <c r="D402">
        <v>60.41</v>
      </c>
      <c r="E402">
        <v>53.12</v>
      </c>
      <c r="F402">
        <f t="shared" si="31"/>
        <v>60.41</v>
      </c>
      <c r="G402" t="s">
        <v>431</v>
      </c>
      <c r="H402">
        <v>2014</v>
      </c>
      <c r="I402">
        <v>2</v>
      </c>
      <c r="J402">
        <v>6</v>
      </c>
      <c r="K402" t="s">
        <v>52</v>
      </c>
      <c r="L402">
        <f t="shared" si="32"/>
        <v>1</v>
      </c>
      <c r="M402">
        <f t="shared" si="33"/>
        <v>1</v>
      </c>
      <c r="N402">
        <f t="shared" si="34"/>
        <v>1</v>
      </c>
      <c r="O402">
        <f t="shared" si="35"/>
        <v>6</v>
      </c>
    </row>
    <row r="403" spans="1:15" hidden="1" x14ac:dyDescent="0.2">
      <c r="A403" s="2">
        <v>41677</v>
      </c>
      <c r="B403">
        <v>76</v>
      </c>
      <c r="C403">
        <v>61.13</v>
      </c>
      <c r="D403">
        <v>62.27</v>
      </c>
      <c r="E403">
        <v>55.89</v>
      </c>
      <c r="F403">
        <f t="shared" si="31"/>
        <v>62.27</v>
      </c>
      <c r="G403" t="s">
        <v>431</v>
      </c>
      <c r="H403">
        <v>2014</v>
      </c>
      <c r="I403">
        <v>2</v>
      </c>
      <c r="J403">
        <v>7</v>
      </c>
      <c r="K403" t="s">
        <v>53</v>
      </c>
      <c r="L403">
        <f t="shared" si="32"/>
        <v>0</v>
      </c>
      <c r="M403">
        <f t="shared" si="33"/>
        <v>1</v>
      </c>
      <c r="N403">
        <f t="shared" si="34"/>
        <v>1</v>
      </c>
      <c r="O403">
        <f t="shared" si="35"/>
        <v>6</v>
      </c>
    </row>
    <row r="404" spans="1:15" hidden="1" x14ac:dyDescent="0.2">
      <c r="A404" s="2">
        <v>41678</v>
      </c>
      <c r="B404">
        <v>34</v>
      </c>
      <c r="C404">
        <v>58.29</v>
      </c>
      <c r="D404">
        <v>58.43</v>
      </c>
      <c r="E404">
        <v>43.37</v>
      </c>
      <c r="F404">
        <f t="shared" si="31"/>
        <v>58.43</v>
      </c>
      <c r="G404" t="s">
        <v>431</v>
      </c>
      <c r="H404">
        <v>2014</v>
      </c>
      <c r="I404">
        <v>2</v>
      </c>
      <c r="J404">
        <v>8</v>
      </c>
      <c r="K404" t="s">
        <v>54</v>
      </c>
      <c r="L404">
        <f t="shared" si="32"/>
        <v>1</v>
      </c>
      <c r="M404">
        <f t="shared" si="33"/>
        <v>1</v>
      </c>
      <c r="N404">
        <f t="shared" si="34"/>
        <v>1</v>
      </c>
      <c r="O404">
        <f t="shared" si="35"/>
        <v>6</v>
      </c>
    </row>
    <row r="405" spans="1:15" hidden="1" x14ac:dyDescent="0.2">
      <c r="A405" s="2">
        <v>41679</v>
      </c>
      <c r="B405">
        <v>69</v>
      </c>
      <c r="C405">
        <v>61.79</v>
      </c>
      <c r="D405">
        <v>61.99</v>
      </c>
      <c r="E405">
        <v>48.37</v>
      </c>
      <c r="F405">
        <f t="shared" si="31"/>
        <v>61.99</v>
      </c>
      <c r="G405" t="s">
        <v>431</v>
      </c>
      <c r="H405">
        <v>2014</v>
      </c>
      <c r="I405">
        <v>2</v>
      </c>
      <c r="J405">
        <v>9</v>
      </c>
      <c r="K405" t="s">
        <v>55</v>
      </c>
      <c r="L405">
        <f t="shared" si="32"/>
        <v>0</v>
      </c>
      <c r="M405">
        <f t="shared" si="33"/>
        <v>1</v>
      </c>
      <c r="N405">
        <f t="shared" si="34"/>
        <v>1</v>
      </c>
      <c r="O405">
        <f t="shared" si="35"/>
        <v>6</v>
      </c>
    </row>
    <row r="406" spans="1:15" hidden="1" x14ac:dyDescent="0.2">
      <c r="A406" s="2">
        <v>41680</v>
      </c>
      <c r="B406">
        <v>62</v>
      </c>
      <c r="C406">
        <v>59.48</v>
      </c>
      <c r="D406">
        <v>59.79</v>
      </c>
      <c r="E406">
        <v>48.12</v>
      </c>
      <c r="F406">
        <f t="shared" si="31"/>
        <v>59.79</v>
      </c>
      <c r="G406" t="s">
        <v>431</v>
      </c>
      <c r="H406">
        <v>2014</v>
      </c>
      <c r="I406">
        <v>2</v>
      </c>
      <c r="J406">
        <v>10</v>
      </c>
      <c r="K406" t="s">
        <v>56</v>
      </c>
      <c r="L406">
        <f t="shared" si="32"/>
        <v>0</v>
      </c>
      <c r="M406">
        <f t="shared" si="33"/>
        <v>1</v>
      </c>
      <c r="N406">
        <f t="shared" si="34"/>
        <v>1</v>
      </c>
      <c r="O406">
        <f t="shared" si="35"/>
        <v>7</v>
      </c>
    </row>
    <row r="407" spans="1:15" hidden="1" x14ac:dyDescent="0.2">
      <c r="A407" s="2">
        <v>41681</v>
      </c>
      <c r="B407">
        <v>42</v>
      </c>
      <c r="C407">
        <v>65.150000000000006</v>
      </c>
      <c r="D407">
        <v>65.180000000000007</v>
      </c>
      <c r="E407">
        <v>43.62</v>
      </c>
      <c r="F407">
        <f t="shared" si="31"/>
        <v>65.180000000000007</v>
      </c>
      <c r="G407" t="s">
        <v>431</v>
      </c>
      <c r="H407">
        <v>2014</v>
      </c>
      <c r="I407">
        <v>2</v>
      </c>
      <c r="J407">
        <v>11</v>
      </c>
      <c r="K407" t="s">
        <v>57</v>
      </c>
      <c r="L407">
        <f t="shared" si="32"/>
        <v>1</v>
      </c>
      <c r="M407">
        <f t="shared" si="33"/>
        <v>1</v>
      </c>
      <c r="N407">
        <f t="shared" si="34"/>
        <v>1</v>
      </c>
      <c r="O407">
        <f t="shared" si="35"/>
        <v>7</v>
      </c>
    </row>
    <row r="408" spans="1:15" hidden="1" x14ac:dyDescent="0.2">
      <c r="A408" s="2">
        <v>41682</v>
      </c>
      <c r="B408">
        <v>41</v>
      </c>
      <c r="C408">
        <v>57.29</v>
      </c>
      <c r="D408">
        <v>59.92</v>
      </c>
      <c r="E408">
        <v>56.5</v>
      </c>
      <c r="F408">
        <f t="shared" si="31"/>
        <v>59.92</v>
      </c>
      <c r="G408" t="s">
        <v>432</v>
      </c>
      <c r="H408">
        <v>2014</v>
      </c>
      <c r="I408">
        <v>2</v>
      </c>
      <c r="J408">
        <v>12</v>
      </c>
      <c r="K408" t="s">
        <v>59</v>
      </c>
      <c r="L408">
        <f t="shared" si="32"/>
        <v>1</v>
      </c>
      <c r="M408">
        <f t="shared" si="33"/>
        <v>1</v>
      </c>
      <c r="N408">
        <f t="shared" si="34"/>
        <v>1</v>
      </c>
      <c r="O408">
        <f t="shared" si="35"/>
        <v>7</v>
      </c>
    </row>
    <row r="409" spans="1:15" hidden="1" x14ac:dyDescent="0.2">
      <c r="A409" s="2">
        <v>41683</v>
      </c>
      <c r="B409">
        <v>57</v>
      </c>
      <c r="C409">
        <v>59.42</v>
      </c>
      <c r="D409">
        <v>59.55</v>
      </c>
      <c r="E409">
        <v>44.21</v>
      </c>
      <c r="F409">
        <f t="shared" si="31"/>
        <v>59.55</v>
      </c>
      <c r="G409" t="s">
        <v>432</v>
      </c>
      <c r="H409">
        <v>2014</v>
      </c>
      <c r="I409">
        <v>2</v>
      </c>
      <c r="J409">
        <v>13</v>
      </c>
      <c r="K409" t="s">
        <v>60</v>
      </c>
      <c r="L409">
        <f t="shared" si="32"/>
        <v>1</v>
      </c>
      <c r="M409">
        <f t="shared" si="33"/>
        <v>1</v>
      </c>
      <c r="N409">
        <f t="shared" si="34"/>
        <v>1</v>
      </c>
      <c r="O409">
        <f t="shared" si="35"/>
        <v>7</v>
      </c>
    </row>
    <row r="410" spans="1:15" hidden="1" x14ac:dyDescent="0.2">
      <c r="A410" s="2">
        <v>41684</v>
      </c>
      <c r="B410">
        <v>65</v>
      </c>
      <c r="C410">
        <v>61.78</v>
      </c>
      <c r="D410">
        <v>61.89</v>
      </c>
      <c r="E410">
        <v>45.82</v>
      </c>
      <c r="F410">
        <f t="shared" si="31"/>
        <v>61.89</v>
      </c>
      <c r="G410" t="s">
        <v>432</v>
      </c>
      <c r="H410">
        <v>2014</v>
      </c>
      <c r="I410">
        <v>2</v>
      </c>
      <c r="J410">
        <v>14</v>
      </c>
      <c r="K410" t="s">
        <v>61</v>
      </c>
      <c r="L410">
        <f t="shared" si="32"/>
        <v>0</v>
      </c>
      <c r="M410">
        <f t="shared" si="33"/>
        <v>1</v>
      </c>
      <c r="N410">
        <f t="shared" si="34"/>
        <v>1</v>
      </c>
      <c r="O410">
        <f t="shared" si="35"/>
        <v>7</v>
      </c>
    </row>
    <row r="411" spans="1:15" hidden="1" x14ac:dyDescent="0.2">
      <c r="A411" s="2">
        <v>41685</v>
      </c>
      <c r="B411">
        <v>33</v>
      </c>
      <c r="C411">
        <v>58.61</v>
      </c>
      <c r="D411">
        <v>58.67</v>
      </c>
      <c r="E411">
        <v>40.200000000000003</v>
      </c>
      <c r="F411">
        <f t="shared" si="31"/>
        <v>58.67</v>
      </c>
      <c r="G411" t="s">
        <v>432</v>
      </c>
      <c r="H411">
        <v>2014</v>
      </c>
      <c r="I411">
        <v>2</v>
      </c>
      <c r="J411">
        <v>15</v>
      </c>
      <c r="K411" t="s">
        <v>62</v>
      </c>
      <c r="L411">
        <f t="shared" si="32"/>
        <v>1</v>
      </c>
      <c r="M411">
        <f t="shared" si="33"/>
        <v>1</v>
      </c>
      <c r="N411">
        <f t="shared" si="34"/>
        <v>1</v>
      </c>
      <c r="O411">
        <f t="shared" si="35"/>
        <v>7</v>
      </c>
    </row>
    <row r="412" spans="1:15" hidden="1" x14ac:dyDescent="0.2">
      <c r="A412" s="2">
        <v>41686</v>
      </c>
      <c r="B412">
        <v>54</v>
      </c>
      <c r="C412">
        <v>60.36</v>
      </c>
      <c r="D412">
        <v>60.47</v>
      </c>
      <c r="E412">
        <v>44.39</v>
      </c>
      <c r="F412">
        <f t="shared" si="31"/>
        <v>60.47</v>
      </c>
      <c r="G412" t="s">
        <v>432</v>
      </c>
      <c r="H412">
        <v>2014</v>
      </c>
      <c r="I412">
        <v>2</v>
      </c>
      <c r="J412">
        <v>16</v>
      </c>
      <c r="K412" t="s">
        <v>63</v>
      </c>
      <c r="L412">
        <f t="shared" si="32"/>
        <v>1</v>
      </c>
      <c r="M412">
        <f t="shared" si="33"/>
        <v>1</v>
      </c>
      <c r="N412">
        <f t="shared" si="34"/>
        <v>1</v>
      </c>
      <c r="O412">
        <f t="shared" si="35"/>
        <v>7</v>
      </c>
    </row>
    <row r="413" spans="1:15" hidden="1" x14ac:dyDescent="0.2">
      <c r="A413" s="2">
        <v>41687</v>
      </c>
      <c r="B413">
        <v>60</v>
      </c>
      <c r="C413">
        <v>60.32</v>
      </c>
      <c r="D413">
        <v>60.49</v>
      </c>
      <c r="E413">
        <v>46.31</v>
      </c>
      <c r="F413">
        <f t="shared" si="31"/>
        <v>60.49</v>
      </c>
      <c r="G413" t="s">
        <v>432</v>
      </c>
      <c r="H413">
        <v>2014</v>
      </c>
      <c r="I413">
        <v>2</v>
      </c>
      <c r="J413">
        <v>17</v>
      </c>
      <c r="K413" t="s">
        <v>64</v>
      </c>
      <c r="L413">
        <f t="shared" si="32"/>
        <v>1</v>
      </c>
      <c r="M413">
        <f t="shared" si="33"/>
        <v>1</v>
      </c>
      <c r="N413">
        <f t="shared" si="34"/>
        <v>1</v>
      </c>
      <c r="O413">
        <f t="shared" si="35"/>
        <v>8</v>
      </c>
    </row>
    <row r="414" spans="1:15" hidden="1" x14ac:dyDescent="0.2">
      <c r="A414" s="2">
        <v>41688</v>
      </c>
      <c r="B414">
        <v>53</v>
      </c>
      <c r="C414">
        <v>61.01</v>
      </c>
      <c r="D414">
        <v>61.38</v>
      </c>
      <c r="E414">
        <v>50.49</v>
      </c>
      <c r="F414">
        <f t="shared" si="31"/>
        <v>61.38</v>
      </c>
      <c r="G414" t="s">
        <v>432</v>
      </c>
      <c r="H414">
        <v>2014</v>
      </c>
      <c r="I414">
        <v>2</v>
      </c>
      <c r="J414">
        <v>18</v>
      </c>
      <c r="K414" t="s">
        <v>65</v>
      </c>
      <c r="L414">
        <f t="shared" si="32"/>
        <v>1</v>
      </c>
      <c r="M414">
        <f t="shared" si="33"/>
        <v>1</v>
      </c>
      <c r="N414">
        <f t="shared" si="34"/>
        <v>1</v>
      </c>
      <c r="O414">
        <f t="shared" si="35"/>
        <v>8</v>
      </c>
    </row>
    <row r="415" spans="1:15" hidden="1" x14ac:dyDescent="0.2">
      <c r="A415" s="2">
        <v>41689</v>
      </c>
      <c r="B415">
        <v>52</v>
      </c>
      <c r="C415">
        <v>59.8</v>
      </c>
      <c r="D415">
        <v>60.03</v>
      </c>
      <c r="E415">
        <v>47.28</v>
      </c>
      <c r="F415">
        <f t="shared" si="31"/>
        <v>60.03</v>
      </c>
      <c r="G415" t="s">
        <v>433</v>
      </c>
      <c r="H415">
        <v>2014</v>
      </c>
      <c r="I415">
        <v>2</v>
      </c>
      <c r="J415">
        <v>19</v>
      </c>
      <c r="K415" t="s">
        <v>67</v>
      </c>
      <c r="L415">
        <f t="shared" si="32"/>
        <v>1</v>
      </c>
      <c r="M415">
        <f t="shared" si="33"/>
        <v>1</v>
      </c>
      <c r="N415">
        <f t="shared" si="34"/>
        <v>1</v>
      </c>
      <c r="O415">
        <f t="shared" si="35"/>
        <v>8</v>
      </c>
    </row>
    <row r="416" spans="1:15" hidden="1" x14ac:dyDescent="0.2">
      <c r="A416" s="2">
        <v>41690</v>
      </c>
      <c r="B416">
        <v>62</v>
      </c>
      <c r="C416">
        <v>59.86</v>
      </c>
      <c r="D416">
        <v>60.31</v>
      </c>
      <c r="E416">
        <v>50.21</v>
      </c>
      <c r="F416">
        <f t="shared" si="31"/>
        <v>60.31</v>
      </c>
      <c r="G416" t="s">
        <v>433</v>
      </c>
      <c r="H416">
        <v>2014</v>
      </c>
      <c r="I416">
        <v>2</v>
      </c>
      <c r="J416">
        <v>20</v>
      </c>
      <c r="K416" t="s">
        <v>68</v>
      </c>
      <c r="L416">
        <f t="shared" si="32"/>
        <v>0</v>
      </c>
      <c r="M416">
        <f t="shared" si="33"/>
        <v>1</v>
      </c>
      <c r="N416">
        <f t="shared" si="34"/>
        <v>1</v>
      </c>
      <c r="O416">
        <f t="shared" si="35"/>
        <v>8</v>
      </c>
    </row>
    <row r="417" spans="1:15" hidden="1" x14ac:dyDescent="0.2">
      <c r="A417" s="2">
        <v>41691</v>
      </c>
      <c r="B417">
        <v>64</v>
      </c>
      <c r="C417">
        <v>62.34</v>
      </c>
      <c r="D417">
        <v>62.41</v>
      </c>
      <c r="E417">
        <v>44.5</v>
      </c>
      <c r="F417">
        <f t="shared" si="31"/>
        <v>62.41</v>
      </c>
      <c r="G417" t="s">
        <v>433</v>
      </c>
      <c r="H417">
        <v>2014</v>
      </c>
      <c r="I417">
        <v>2</v>
      </c>
      <c r="J417">
        <v>21</v>
      </c>
      <c r="K417" t="s">
        <v>69</v>
      </c>
      <c r="L417">
        <f t="shared" si="32"/>
        <v>0</v>
      </c>
      <c r="M417">
        <f t="shared" si="33"/>
        <v>1</v>
      </c>
      <c r="N417">
        <f t="shared" si="34"/>
        <v>1</v>
      </c>
      <c r="O417">
        <f t="shared" si="35"/>
        <v>8</v>
      </c>
    </row>
    <row r="418" spans="1:15" hidden="1" x14ac:dyDescent="0.2">
      <c r="A418" s="2">
        <v>41692</v>
      </c>
      <c r="B418">
        <v>52</v>
      </c>
      <c r="C418">
        <v>60.01</v>
      </c>
      <c r="D418">
        <v>60.51</v>
      </c>
      <c r="E418">
        <v>50.94</v>
      </c>
      <c r="F418">
        <f t="shared" si="31"/>
        <v>60.51</v>
      </c>
      <c r="G418" t="s">
        <v>433</v>
      </c>
      <c r="H418">
        <v>2014</v>
      </c>
      <c r="I418">
        <v>2</v>
      </c>
      <c r="J418">
        <v>22</v>
      </c>
      <c r="K418" t="s">
        <v>70</v>
      </c>
      <c r="L418">
        <f t="shared" si="32"/>
        <v>1</v>
      </c>
      <c r="M418">
        <f t="shared" si="33"/>
        <v>1</v>
      </c>
      <c r="N418">
        <f t="shared" si="34"/>
        <v>1</v>
      </c>
      <c r="O418">
        <f t="shared" si="35"/>
        <v>8</v>
      </c>
    </row>
    <row r="419" spans="1:15" hidden="1" x14ac:dyDescent="0.2">
      <c r="A419" s="2">
        <v>41693</v>
      </c>
      <c r="B419">
        <v>48</v>
      </c>
      <c r="C419">
        <v>60.5</v>
      </c>
      <c r="D419">
        <v>60.56</v>
      </c>
      <c r="E419">
        <v>42.38</v>
      </c>
      <c r="F419">
        <f t="shared" si="31"/>
        <v>60.56</v>
      </c>
      <c r="G419" t="s">
        <v>433</v>
      </c>
      <c r="H419">
        <v>2014</v>
      </c>
      <c r="I419">
        <v>2</v>
      </c>
      <c r="J419">
        <v>23</v>
      </c>
      <c r="K419" t="s">
        <v>71</v>
      </c>
      <c r="L419">
        <f t="shared" si="32"/>
        <v>1</v>
      </c>
      <c r="M419">
        <f t="shared" si="33"/>
        <v>1</v>
      </c>
      <c r="N419">
        <f t="shared" si="34"/>
        <v>1</v>
      </c>
      <c r="O419">
        <f t="shared" si="35"/>
        <v>8</v>
      </c>
    </row>
    <row r="420" spans="1:15" hidden="1" x14ac:dyDescent="0.2">
      <c r="A420" s="2">
        <v>41694</v>
      </c>
      <c r="B420">
        <v>60</v>
      </c>
      <c r="C420">
        <v>61.12</v>
      </c>
      <c r="D420">
        <v>61.71</v>
      </c>
      <c r="E420">
        <v>52.78</v>
      </c>
      <c r="F420">
        <f t="shared" si="31"/>
        <v>61.71</v>
      </c>
      <c r="G420" t="s">
        <v>433</v>
      </c>
      <c r="H420">
        <v>2014</v>
      </c>
      <c r="I420">
        <v>2</v>
      </c>
      <c r="J420">
        <v>24</v>
      </c>
      <c r="K420" t="s">
        <v>72</v>
      </c>
      <c r="L420">
        <f t="shared" si="32"/>
        <v>1</v>
      </c>
      <c r="M420">
        <f t="shared" si="33"/>
        <v>1</v>
      </c>
      <c r="N420">
        <f t="shared" si="34"/>
        <v>1</v>
      </c>
      <c r="O420">
        <f t="shared" si="35"/>
        <v>9</v>
      </c>
    </row>
    <row r="421" spans="1:15" hidden="1" x14ac:dyDescent="0.2">
      <c r="A421" s="2">
        <v>41695</v>
      </c>
      <c r="B421">
        <v>42</v>
      </c>
      <c r="C421">
        <v>57.87</v>
      </c>
      <c r="D421">
        <v>58.7</v>
      </c>
      <c r="E421">
        <v>51.07</v>
      </c>
      <c r="F421">
        <f t="shared" si="31"/>
        <v>58.7</v>
      </c>
      <c r="G421" t="s">
        <v>433</v>
      </c>
      <c r="H421">
        <v>2014</v>
      </c>
      <c r="I421">
        <v>2</v>
      </c>
      <c r="J421">
        <v>25</v>
      </c>
      <c r="K421" t="s">
        <v>73</v>
      </c>
      <c r="L421">
        <f t="shared" si="32"/>
        <v>1</v>
      </c>
      <c r="M421">
        <f t="shared" si="33"/>
        <v>1</v>
      </c>
      <c r="N421">
        <f t="shared" si="34"/>
        <v>1</v>
      </c>
      <c r="O421">
        <f t="shared" si="35"/>
        <v>9</v>
      </c>
    </row>
    <row r="422" spans="1:15" hidden="1" x14ac:dyDescent="0.2">
      <c r="A422" s="2">
        <v>41696</v>
      </c>
      <c r="B422">
        <v>68</v>
      </c>
      <c r="C422">
        <v>59.27</v>
      </c>
      <c r="D422">
        <v>59.43</v>
      </c>
      <c r="E422">
        <v>44.95</v>
      </c>
      <c r="F422">
        <f t="shared" si="31"/>
        <v>59.43</v>
      </c>
      <c r="G422" t="s">
        <v>434</v>
      </c>
      <c r="H422">
        <v>2014</v>
      </c>
      <c r="I422">
        <v>2</v>
      </c>
      <c r="J422">
        <v>26</v>
      </c>
      <c r="K422" t="s">
        <v>75</v>
      </c>
      <c r="L422">
        <f t="shared" si="32"/>
        <v>0</v>
      </c>
      <c r="M422">
        <f t="shared" si="33"/>
        <v>1</v>
      </c>
      <c r="N422">
        <f t="shared" si="34"/>
        <v>1</v>
      </c>
      <c r="O422">
        <f t="shared" si="35"/>
        <v>9</v>
      </c>
    </row>
    <row r="423" spans="1:15" hidden="1" x14ac:dyDescent="0.2">
      <c r="A423" s="2">
        <v>41697</v>
      </c>
      <c r="B423">
        <v>61</v>
      </c>
      <c r="C423">
        <v>60.82</v>
      </c>
      <c r="D423">
        <v>61.06</v>
      </c>
      <c r="E423">
        <v>48.37</v>
      </c>
      <c r="F423">
        <f t="shared" si="31"/>
        <v>61.06</v>
      </c>
      <c r="G423" t="s">
        <v>434</v>
      </c>
      <c r="H423">
        <v>2014</v>
      </c>
      <c r="I423">
        <v>2</v>
      </c>
      <c r="J423">
        <v>27</v>
      </c>
      <c r="K423" t="s">
        <v>76</v>
      </c>
      <c r="L423">
        <f t="shared" si="32"/>
        <v>0</v>
      </c>
      <c r="M423">
        <f t="shared" si="33"/>
        <v>1</v>
      </c>
      <c r="N423">
        <f t="shared" si="34"/>
        <v>1</v>
      </c>
      <c r="O423">
        <f t="shared" si="35"/>
        <v>9</v>
      </c>
    </row>
    <row r="424" spans="1:15" hidden="1" x14ac:dyDescent="0.2">
      <c r="A424" s="2">
        <v>41698</v>
      </c>
      <c r="B424">
        <v>70</v>
      </c>
      <c r="C424">
        <v>61.17</v>
      </c>
      <c r="D424">
        <v>61.23</v>
      </c>
      <c r="E424">
        <v>42.45</v>
      </c>
      <c r="F424">
        <f t="shared" si="31"/>
        <v>61.23</v>
      </c>
      <c r="G424" t="s">
        <v>434</v>
      </c>
      <c r="H424">
        <v>2014</v>
      </c>
      <c r="I424">
        <v>2</v>
      </c>
      <c r="J424">
        <v>28</v>
      </c>
      <c r="K424" t="s">
        <v>77</v>
      </c>
      <c r="L424">
        <f t="shared" si="32"/>
        <v>0</v>
      </c>
      <c r="M424">
        <f t="shared" si="33"/>
        <v>1</v>
      </c>
      <c r="N424">
        <f t="shared" si="34"/>
        <v>1</v>
      </c>
      <c r="O424">
        <f t="shared" si="35"/>
        <v>9</v>
      </c>
    </row>
    <row r="425" spans="1:15" hidden="1" x14ac:dyDescent="0.2">
      <c r="A425" s="2">
        <v>41699</v>
      </c>
      <c r="B425">
        <v>43</v>
      </c>
      <c r="C425">
        <v>58.94</v>
      </c>
      <c r="D425">
        <v>59.07</v>
      </c>
      <c r="E425">
        <v>44.07</v>
      </c>
      <c r="F425">
        <f t="shared" si="31"/>
        <v>59.07</v>
      </c>
      <c r="G425" t="s">
        <v>434</v>
      </c>
      <c r="H425">
        <v>2014</v>
      </c>
      <c r="I425">
        <v>3</v>
      </c>
      <c r="J425">
        <v>1</v>
      </c>
      <c r="K425" t="s">
        <v>78</v>
      </c>
      <c r="L425">
        <f t="shared" si="32"/>
        <v>1</v>
      </c>
      <c r="M425">
        <f t="shared" si="33"/>
        <v>1</v>
      </c>
      <c r="N425">
        <f t="shared" si="34"/>
        <v>1</v>
      </c>
      <c r="O425">
        <f t="shared" si="35"/>
        <v>9</v>
      </c>
    </row>
    <row r="426" spans="1:15" hidden="1" x14ac:dyDescent="0.2">
      <c r="A426" s="2">
        <v>41700</v>
      </c>
      <c r="B426">
        <v>48</v>
      </c>
      <c r="C426">
        <v>63.13</v>
      </c>
      <c r="D426">
        <v>63.17</v>
      </c>
      <c r="E426">
        <v>42.42</v>
      </c>
      <c r="F426">
        <f t="shared" si="31"/>
        <v>63.17</v>
      </c>
      <c r="G426" t="s">
        <v>434</v>
      </c>
      <c r="H426">
        <v>2014</v>
      </c>
      <c r="I426">
        <v>3</v>
      </c>
      <c r="J426">
        <v>2</v>
      </c>
      <c r="K426" t="s">
        <v>79</v>
      </c>
      <c r="L426">
        <f t="shared" si="32"/>
        <v>1</v>
      </c>
      <c r="M426">
        <f t="shared" si="33"/>
        <v>1</v>
      </c>
      <c r="N426">
        <f t="shared" si="34"/>
        <v>1</v>
      </c>
      <c r="O426">
        <f t="shared" si="35"/>
        <v>9</v>
      </c>
    </row>
    <row r="427" spans="1:15" hidden="1" x14ac:dyDescent="0.2">
      <c r="A427" s="2">
        <v>41701</v>
      </c>
      <c r="B427">
        <v>63</v>
      </c>
      <c r="C427">
        <v>59.94</v>
      </c>
      <c r="D427">
        <v>60.07</v>
      </c>
      <c r="E427">
        <v>44.84</v>
      </c>
      <c r="F427">
        <f t="shared" si="31"/>
        <v>60.07</v>
      </c>
      <c r="G427" t="s">
        <v>434</v>
      </c>
      <c r="H427">
        <v>2014</v>
      </c>
      <c r="I427">
        <v>3</v>
      </c>
      <c r="J427">
        <v>3</v>
      </c>
      <c r="K427" t="s">
        <v>80</v>
      </c>
      <c r="L427">
        <f t="shared" si="32"/>
        <v>0</v>
      </c>
      <c r="M427">
        <f t="shared" si="33"/>
        <v>1</v>
      </c>
      <c r="N427">
        <f t="shared" si="34"/>
        <v>1</v>
      </c>
      <c r="O427">
        <f t="shared" si="35"/>
        <v>10</v>
      </c>
    </row>
    <row r="428" spans="1:15" hidden="1" x14ac:dyDescent="0.2">
      <c r="A428" s="2">
        <v>41702</v>
      </c>
      <c r="B428">
        <v>67</v>
      </c>
      <c r="C428">
        <v>60.76</v>
      </c>
      <c r="D428">
        <v>61.63</v>
      </c>
      <c r="E428">
        <v>54.18</v>
      </c>
      <c r="F428">
        <f t="shared" si="31"/>
        <v>61.63</v>
      </c>
      <c r="G428" t="s">
        <v>434</v>
      </c>
      <c r="H428">
        <v>2014</v>
      </c>
      <c r="I428">
        <v>3</v>
      </c>
      <c r="J428">
        <v>4</v>
      </c>
      <c r="K428" t="s">
        <v>81</v>
      </c>
      <c r="L428">
        <f t="shared" si="32"/>
        <v>0</v>
      </c>
      <c r="M428">
        <f t="shared" si="33"/>
        <v>1</v>
      </c>
      <c r="N428">
        <f t="shared" si="34"/>
        <v>1</v>
      </c>
      <c r="O428">
        <f t="shared" si="35"/>
        <v>10</v>
      </c>
    </row>
    <row r="429" spans="1:15" hidden="1" x14ac:dyDescent="0.2">
      <c r="A429" s="2">
        <v>41703</v>
      </c>
      <c r="B429">
        <v>63</v>
      </c>
      <c r="C429">
        <v>60.37</v>
      </c>
      <c r="D429">
        <v>60.65</v>
      </c>
      <c r="E429">
        <v>48.48</v>
      </c>
      <c r="F429">
        <f t="shared" si="31"/>
        <v>60.65</v>
      </c>
      <c r="G429" t="s">
        <v>435</v>
      </c>
      <c r="H429">
        <v>2014</v>
      </c>
      <c r="I429">
        <v>3</v>
      </c>
      <c r="J429">
        <v>5</v>
      </c>
      <c r="K429" t="s">
        <v>83</v>
      </c>
      <c r="L429">
        <f t="shared" si="32"/>
        <v>0</v>
      </c>
      <c r="M429">
        <f t="shared" si="33"/>
        <v>1</v>
      </c>
      <c r="N429">
        <f t="shared" si="34"/>
        <v>1</v>
      </c>
      <c r="O429">
        <f t="shared" si="35"/>
        <v>10</v>
      </c>
    </row>
    <row r="430" spans="1:15" hidden="1" x14ac:dyDescent="0.2">
      <c r="A430" s="2">
        <v>41704</v>
      </c>
      <c r="B430">
        <v>53</v>
      </c>
      <c r="C430">
        <v>59.41</v>
      </c>
      <c r="D430">
        <v>59.95</v>
      </c>
      <c r="E430">
        <v>50.67</v>
      </c>
      <c r="F430">
        <f t="shared" si="31"/>
        <v>59.95</v>
      </c>
      <c r="G430" t="s">
        <v>435</v>
      </c>
      <c r="H430">
        <v>2014</v>
      </c>
      <c r="I430">
        <v>3</v>
      </c>
      <c r="J430">
        <v>6</v>
      </c>
      <c r="K430" t="s">
        <v>84</v>
      </c>
      <c r="L430">
        <f t="shared" si="32"/>
        <v>1</v>
      </c>
      <c r="M430">
        <f t="shared" si="33"/>
        <v>1</v>
      </c>
      <c r="N430">
        <f t="shared" si="34"/>
        <v>1</v>
      </c>
      <c r="O430">
        <f t="shared" si="35"/>
        <v>10</v>
      </c>
    </row>
    <row r="431" spans="1:15" hidden="1" x14ac:dyDescent="0.2">
      <c r="A431" s="2">
        <v>41705</v>
      </c>
      <c r="B431">
        <v>66</v>
      </c>
      <c r="C431">
        <v>60.01</v>
      </c>
      <c r="D431">
        <v>60.35</v>
      </c>
      <c r="E431">
        <v>49.09</v>
      </c>
      <c r="F431">
        <f t="shared" si="31"/>
        <v>60.35</v>
      </c>
      <c r="G431" t="s">
        <v>435</v>
      </c>
      <c r="H431">
        <v>2014</v>
      </c>
      <c r="I431">
        <v>3</v>
      </c>
      <c r="J431">
        <v>7</v>
      </c>
      <c r="K431" t="s">
        <v>85</v>
      </c>
      <c r="L431">
        <f t="shared" si="32"/>
        <v>0</v>
      </c>
      <c r="M431">
        <f t="shared" si="33"/>
        <v>1</v>
      </c>
      <c r="N431">
        <f t="shared" si="34"/>
        <v>1</v>
      </c>
      <c r="O431">
        <f t="shared" si="35"/>
        <v>10</v>
      </c>
    </row>
    <row r="432" spans="1:15" hidden="1" x14ac:dyDescent="0.2">
      <c r="A432" s="2">
        <v>41706</v>
      </c>
      <c r="B432">
        <v>46</v>
      </c>
      <c r="C432">
        <v>58.65</v>
      </c>
      <c r="D432">
        <v>58.72</v>
      </c>
      <c r="E432">
        <v>40.67</v>
      </c>
      <c r="F432">
        <f t="shared" si="31"/>
        <v>58.72</v>
      </c>
      <c r="G432" t="s">
        <v>435</v>
      </c>
      <c r="H432">
        <v>2014</v>
      </c>
      <c r="I432">
        <v>3</v>
      </c>
      <c r="J432">
        <v>8</v>
      </c>
      <c r="K432" t="s">
        <v>86</v>
      </c>
      <c r="L432">
        <f t="shared" si="32"/>
        <v>1</v>
      </c>
      <c r="M432">
        <f t="shared" si="33"/>
        <v>1</v>
      </c>
      <c r="N432">
        <f t="shared" si="34"/>
        <v>1</v>
      </c>
      <c r="O432">
        <f t="shared" si="35"/>
        <v>10</v>
      </c>
    </row>
    <row r="433" spans="1:15" hidden="1" x14ac:dyDescent="0.2">
      <c r="A433" s="2">
        <v>41707</v>
      </c>
      <c r="B433">
        <v>69</v>
      </c>
      <c r="C433">
        <v>61.93</v>
      </c>
      <c r="D433">
        <v>62.06</v>
      </c>
      <c r="E433">
        <v>46.87</v>
      </c>
      <c r="F433">
        <f t="shared" si="31"/>
        <v>62.06</v>
      </c>
      <c r="G433" t="s">
        <v>435</v>
      </c>
      <c r="H433">
        <v>2014</v>
      </c>
      <c r="I433">
        <v>3</v>
      </c>
      <c r="J433">
        <v>9</v>
      </c>
      <c r="K433" t="s">
        <v>87</v>
      </c>
      <c r="L433">
        <f t="shared" si="32"/>
        <v>0</v>
      </c>
      <c r="M433">
        <f t="shared" si="33"/>
        <v>1</v>
      </c>
      <c r="N433">
        <f t="shared" si="34"/>
        <v>1</v>
      </c>
      <c r="O433">
        <f t="shared" si="35"/>
        <v>10</v>
      </c>
    </row>
    <row r="434" spans="1:15" hidden="1" x14ac:dyDescent="0.2">
      <c r="A434" s="2">
        <v>41708</v>
      </c>
      <c r="B434">
        <v>53</v>
      </c>
      <c r="C434">
        <v>60.28</v>
      </c>
      <c r="D434">
        <v>61.18</v>
      </c>
      <c r="E434">
        <v>53.91</v>
      </c>
      <c r="F434">
        <f t="shared" si="31"/>
        <v>61.18</v>
      </c>
      <c r="G434" t="s">
        <v>435</v>
      </c>
      <c r="H434">
        <v>2014</v>
      </c>
      <c r="I434">
        <v>3</v>
      </c>
      <c r="J434">
        <v>10</v>
      </c>
      <c r="K434" t="s">
        <v>88</v>
      </c>
      <c r="L434">
        <f t="shared" si="32"/>
        <v>1</v>
      </c>
      <c r="M434">
        <f t="shared" si="33"/>
        <v>1</v>
      </c>
      <c r="N434">
        <f t="shared" si="34"/>
        <v>1</v>
      </c>
      <c r="O434">
        <f t="shared" si="35"/>
        <v>11</v>
      </c>
    </row>
    <row r="435" spans="1:15" hidden="1" x14ac:dyDescent="0.2">
      <c r="A435" s="2">
        <v>41709</v>
      </c>
      <c r="B435">
        <v>46</v>
      </c>
      <c r="C435">
        <v>59.51</v>
      </c>
      <c r="D435">
        <v>60.13</v>
      </c>
      <c r="E435">
        <v>51.39</v>
      </c>
      <c r="F435">
        <f t="shared" si="31"/>
        <v>60.13</v>
      </c>
      <c r="G435" t="s">
        <v>435</v>
      </c>
      <c r="H435">
        <v>2014</v>
      </c>
      <c r="I435">
        <v>3</v>
      </c>
      <c r="J435">
        <v>11</v>
      </c>
      <c r="K435" t="s">
        <v>89</v>
      </c>
      <c r="L435">
        <f t="shared" si="32"/>
        <v>1</v>
      </c>
      <c r="M435">
        <f t="shared" si="33"/>
        <v>1</v>
      </c>
      <c r="N435">
        <f t="shared" si="34"/>
        <v>1</v>
      </c>
      <c r="O435">
        <f t="shared" si="35"/>
        <v>11</v>
      </c>
    </row>
    <row r="436" spans="1:15" hidden="1" x14ac:dyDescent="0.2">
      <c r="A436" s="2">
        <v>41710</v>
      </c>
      <c r="B436">
        <v>64</v>
      </c>
      <c r="C436">
        <v>59.77</v>
      </c>
      <c r="D436">
        <v>60.48</v>
      </c>
      <c r="E436">
        <v>52.3</v>
      </c>
      <c r="F436">
        <f t="shared" si="31"/>
        <v>60.48</v>
      </c>
      <c r="G436" t="s">
        <v>436</v>
      </c>
      <c r="H436">
        <v>2014</v>
      </c>
      <c r="I436">
        <v>3</v>
      </c>
      <c r="J436">
        <v>12</v>
      </c>
      <c r="K436" t="s">
        <v>91</v>
      </c>
      <c r="L436">
        <f t="shared" si="32"/>
        <v>0</v>
      </c>
      <c r="M436">
        <f t="shared" si="33"/>
        <v>1</v>
      </c>
      <c r="N436">
        <f t="shared" si="34"/>
        <v>1</v>
      </c>
      <c r="O436">
        <f t="shared" si="35"/>
        <v>11</v>
      </c>
    </row>
    <row r="437" spans="1:15" hidden="1" x14ac:dyDescent="0.2">
      <c r="A437" s="2">
        <v>41711</v>
      </c>
      <c r="B437">
        <v>44</v>
      </c>
      <c r="C437">
        <v>58.04</v>
      </c>
      <c r="D437">
        <v>58.17</v>
      </c>
      <c r="E437">
        <v>43.07</v>
      </c>
      <c r="F437">
        <f t="shared" si="31"/>
        <v>58.17</v>
      </c>
      <c r="G437" t="s">
        <v>436</v>
      </c>
      <c r="H437">
        <v>2014</v>
      </c>
      <c r="I437">
        <v>3</v>
      </c>
      <c r="J437">
        <v>13</v>
      </c>
      <c r="K437" t="s">
        <v>92</v>
      </c>
      <c r="L437">
        <f t="shared" si="32"/>
        <v>1</v>
      </c>
      <c r="M437">
        <f t="shared" si="33"/>
        <v>1</v>
      </c>
      <c r="N437">
        <f t="shared" si="34"/>
        <v>1</v>
      </c>
      <c r="O437">
        <f t="shared" si="35"/>
        <v>11</v>
      </c>
    </row>
    <row r="438" spans="1:15" hidden="1" x14ac:dyDescent="0.2">
      <c r="A438" s="2">
        <v>41712</v>
      </c>
      <c r="B438">
        <v>64</v>
      </c>
      <c r="C438">
        <v>59.88</v>
      </c>
      <c r="D438">
        <v>60.1</v>
      </c>
      <c r="E438">
        <v>47.02</v>
      </c>
      <c r="F438">
        <f t="shared" si="31"/>
        <v>60.1</v>
      </c>
      <c r="G438" t="s">
        <v>436</v>
      </c>
      <c r="H438">
        <v>2014</v>
      </c>
      <c r="I438">
        <v>3</v>
      </c>
      <c r="J438">
        <v>14</v>
      </c>
      <c r="K438" t="s">
        <v>93</v>
      </c>
      <c r="L438">
        <f t="shared" si="32"/>
        <v>0</v>
      </c>
      <c r="M438">
        <f t="shared" si="33"/>
        <v>1</v>
      </c>
      <c r="N438">
        <f t="shared" si="34"/>
        <v>1</v>
      </c>
      <c r="O438">
        <f t="shared" si="35"/>
        <v>11</v>
      </c>
    </row>
    <row r="439" spans="1:15" hidden="1" x14ac:dyDescent="0.2">
      <c r="A439" s="2">
        <v>41713</v>
      </c>
      <c r="B439">
        <v>40</v>
      </c>
      <c r="C439">
        <v>58.4</v>
      </c>
      <c r="D439">
        <v>58.88</v>
      </c>
      <c r="E439">
        <v>49.06</v>
      </c>
      <c r="F439">
        <f t="shared" si="31"/>
        <v>58.88</v>
      </c>
      <c r="G439" t="s">
        <v>436</v>
      </c>
      <c r="H439">
        <v>2014</v>
      </c>
      <c r="I439">
        <v>3</v>
      </c>
      <c r="J439">
        <v>15</v>
      </c>
      <c r="K439" t="s">
        <v>94</v>
      </c>
      <c r="L439">
        <f t="shared" si="32"/>
        <v>1</v>
      </c>
      <c r="M439">
        <f t="shared" si="33"/>
        <v>1</v>
      </c>
      <c r="N439">
        <f t="shared" si="34"/>
        <v>1</v>
      </c>
      <c r="O439">
        <f t="shared" si="35"/>
        <v>11</v>
      </c>
    </row>
    <row r="440" spans="1:15" hidden="1" x14ac:dyDescent="0.2">
      <c r="A440" s="2">
        <v>41714</v>
      </c>
      <c r="B440">
        <v>59</v>
      </c>
      <c r="C440">
        <v>61.92</v>
      </c>
      <c r="D440">
        <v>61.93</v>
      </c>
      <c r="E440">
        <v>36.61</v>
      </c>
      <c r="F440">
        <f t="shared" si="31"/>
        <v>61.93</v>
      </c>
      <c r="G440" t="s">
        <v>436</v>
      </c>
      <c r="H440">
        <v>2014</v>
      </c>
      <c r="I440">
        <v>3</v>
      </c>
      <c r="J440">
        <v>16</v>
      </c>
      <c r="K440" t="s">
        <v>95</v>
      </c>
      <c r="L440">
        <f t="shared" si="32"/>
        <v>1</v>
      </c>
      <c r="M440">
        <f t="shared" si="33"/>
        <v>1</v>
      </c>
      <c r="N440">
        <f t="shared" si="34"/>
        <v>1</v>
      </c>
      <c r="O440">
        <f t="shared" si="35"/>
        <v>11</v>
      </c>
    </row>
    <row r="441" spans="1:15" hidden="1" x14ac:dyDescent="0.2">
      <c r="A441" s="2">
        <v>41715</v>
      </c>
      <c r="B441">
        <v>53</v>
      </c>
      <c r="C441">
        <v>60.84</v>
      </c>
      <c r="D441">
        <v>61.13</v>
      </c>
      <c r="E441">
        <v>49.31</v>
      </c>
      <c r="F441">
        <f t="shared" si="31"/>
        <v>61.13</v>
      </c>
      <c r="G441" t="s">
        <v>436</v>
      </c>
      <c r="H441">
        <v>2014</v>
      </c>
      <c r="I441">
        <v>3</v>
      </c>
      <c r="J441">
        <v>17</v>
      </c>
      <c r="K441" t="s">
        <v>96</v>
      </c>
      <c r="L441">
        <f t="shared" si="32"/>
        <v>1</v>
      </c>
      <c r="M441">
        <f t="shared" si="33"/>
        <v>1</v>
      </c>
      <c r="N441">
        <f t="shared" si="34"/>
        <v>1</v>
      </c>
      <c r="O441">
        <f t="shared" si="35"/>
        <v>12</v>
      </c>
    </row>
    <row r="442" spans="1:15" hidden="1" x14ac:dyDescent="0.2">
      <c r="A442" s="2">
        <v>41716</v>
      </c>
      <c r="B442">
        <v>57</v>
      </c>
      <c r="C442">
        <v>60.5</v>
      </c>
      <c r="D442">
        <v>60.76</v>
      </c>
      <c r="E442">
        <v>48.46</v>
      </c>
      <c r="F442">
        <f t="shared" si="31"/>
        <v>60.76</v>
      </c>
      <c r="G442" t="s">
        <v>436</v>
      </c>
      <c r="H442">
        <v>2014</v>
      </c>
      <c r="I442">
        <v>3</v>
      </c>
      <c r="J442">
        <v>18</v>
      </c>
      <c r="K442" t="s">
        <v>97</v>
      </c>
      <c r="L442">
        <f t="shared" si="32"/>
        <v>1</v>
      </c>
      <c r="M442">
        <f t="shared" si="33"/>
        <v>1</v>
      </c>
      <c r="N442">
        <f t="shared" si="34"/>
        <v>1</v>
      </c>
      <c r="O442">
        <f t="shared" si="35"/>
        <v>12</v>
      </c>
    </row>
    <row r="443" spans="1:15" hidden="1" x14ac:dyDescent="0.2">
      <c r="A443" s="2">
        <v>41717</v>
      </c>
      <c r="B443">
        <v>51</v>
      </c>
      <c r="C443">
        <v>60.26</v>
      </c>
      <c r="D443">
        <v>60.48</v>
      </c>
      <c r="E443">
        <v>47.46</v>
      </c>
      <c r="F443">
        <f t="shared" si="31"/>
        <v>60.48</v>
      </c>
      <c r="G443" t="s">
        <v>437</v>
      </c>
      <c r="H443">
        <v>2014</v>
      </c>
      <c r="I443">
        <v>3</v>
      </c>
      <c r="J443">
        <v>19</v>
      </c>
      <c r="K443" t="s">
        <v>99</v>
      </c>
      <c r="L443">
        <f t="shared" si="32"/>
        <v>1</v>
      </c>
      <c r="M443">
        <f t="shared" si="33"/>
        <v>1</v>
      </c>
      <c r="N443">
        <f t="shared" si="34"/>
        <v>1</v>
      </c>
      <c r="O443">
        <f t="shared" si="35"/>
        <v>12</v>
      </c>
    </row>
    <row r="444" spans="1:15" hidden="1" x14ac:dyDescent="0.2">
      <c r="A444" s="2">
        <v>41718</v>
      </c>
      <c r="B444">
        <v>64</v>
      </c>
      <c r="C444">
        <v>59.16</v>
      </c>
      <c r="D444">
        <v>59.48</v>
      </c>
      <c r="E444">
        <v>48.07</v>
      </c>
      <c r="F444">
        <f t="shared" si="31"/>
        <v>59.48</v>
      </c>
      <c r="G444" t="s">
        <v>437</v>
      </c>
      <c r="H444">
        <v>2014</v>
      </c>
      <c r="I444">
        <v>3</v>
      </c>
      <c r="J444">
        <v>20</v>
      </c>
      <c r="K444" t="s">
        <v>100</v>
      </c>
      <c r="L444">
        <f t="shared" si="32"/>
        <v>0</v>
      </c>
      <c r="M444">
        <f t="shared" si="33"/>
        <v>1</v>
      </c>
      <c r="N444">
        <f t="shared" si="34"/>
        <v>1</v>
      </c>
      <c r="O444">
        <f t="shared" si="35"/>
        <v>12</v>
      </c>
    </row>
    <row r="445" spans="1:15" hidden="1" x14ac:dyDescent="0.2">
      <c r="A445" s="2">
        <v>41719</v>
      </c>
      <c r="B445">
        <v>69</v>
      </c>
      <c r="C445">
        <v>60.94</v>
      </c>
      <c r="D445">
        <v>61.28</v>
      </c>
      <c r="E445">
        <v>50</v>
      </c>
      <c r="F445">
        <f t="shared" si="31"/>
        <v>61.28</v>
      </c>
      <c r="G445" t="s">
        <v>437</v>
      </c>
      <c r="H445">
        <v>2014</v>
      </c>
      <c r="I445">
        <v>3</v>
      </c>
      <c r="J445">
        <v>21</v>
      </c>
      <c r="K445" t="s">
        <v>101</v>
      </c>
      <c r="L445">
        <f t="shared" si="32"/>
        <v>0</v>
      </c>
      <c r="M445">
        <f t="shared" si="33"/>
        <v>1</v>
      </c>
      <c r="N445">
        <f t="shared" si="34"/>
        <v>1</v>
      </c>
      <c r="O445">
        <f t="shared" si="35"/>
        <v>12</v>
      </c>
    </row>
    <row r="446" spans="1:15" hidden="1" x14ac:dyDescent="0.2">
      <c r="A446" s="2">
        <v>41720</v>
      </c>
      <c r="B446">
        <v>42</v>
      </c>
      <c r="C446">
        <v>58.46</v>
      </c>
      <c r="D446">
        <v>58.91</v>
      </c>
      <c r="E446">
        <v>48.81</v>
      </c>
      <c r="F446">
        <f t="shared" si="31"/>
        <v>58.91</v>
      </c>
      <c r="G446" t="s">
        <v>437</v>
      </c>
      <c r="H446">
        <v>2014</v>
      </c>
      <c r="I446">
        <v>3</v>
      </c>
      <c r="J446">
        <v>22</v>
      </c>
      <c r="K446" t="s">
        <v>102</v>
      </c>
      <c r="L446">
        <f t="shared" si="32"/>
        <v>1</v>
      </c>
      <c r="M446">
        <f t="shared" si="33"/>
        <v>1</v>
      </c>
      <c r="N446">
        <f t="shared" si="34"/>
        <v>1</v>
      </c>
      <c r="O446">
        <f t="shared" si="35"/>
        <v>12</v>
      </c>
    </row>
    <row r="447" spans="1:15" hidden="1" x14ac:dyDescent="0.2">
      <c r="A447" s="2">
        <v>41721</v>
      </c>
      <c r="B447">
        <v>79</v>
      </c>
      <c r="C447">
        <v>62.43</v>
      </c>
      <c r="D447">
        <v>63.85</v>
      </c>
      <c r="E447">
        <v>58.3</v>
      </c>
      <c r="F447">
        <f t="shared" si="31"/>
        <v>63.85</v>
      </c>
      <c r="G447" t="s">
        <v>437</v>
      </c>
      <c r="H447">
        <v>2014</v>
      </c>
      <c r="I447">
        <v>3</v>
      </c>
      <c r="J447">
        <v>23</v>
      </c>
      <c r="K447" t="s">
        <v>103</v>
      </c>
      <c r="L447">
        <f t="shared" si="32"/>
        <v>0</v>
      </c>
      <c r="M447">
        <f t="shared" si="33"/>
        <v>1</v>
      </c>
      <c r="N447">
        <f t="shared" si="34"/>
        <v>1</v>
      </c>
      <c r="O447">
        <f t="shared" si="35"/>
        <v>12</v>
      </c>
    </row>
    <row r="448" spans="1:15" hidden="1" x14ac:dyDescent="0.2">
      <c r="A448" s="2">
        <v>41722</v>
      </c>
      <c r="B448">
        <v>40</v>
      </c>
      <c r="C448">
        <v>61.58</v>
      </c>
      <c r="D448">
        <v>63.02</v>
      </c>
      <c r="E448">
        <v>57.54</v>
      </c>
      <c r="F448">
        <f t="shared" si="31"/>
        <v>63.02</v>
      </c>
      <c r="G448" t="s">
        <v>437</v>
      </c>
      <c r="H448">
        <v>2014</v>
      </c>
      <c r="I448">
        <v>3</v>
      </c>
      <c r="J448">
        <v>24</v>
      </c>
      <c r="K448" t="s">
        <v>104</v>
      </c>
      <c r="L448">
        <f t="shared" si="32"/>
        <v>1</v>
      </c>
      <c r="M448">
        <f t="shared" si="33"/>
        <v>1</v>
      </c>
      <c r="N448">
        <f t="shared" si="34"/>
        <v>1</v>
      </c>
      <c r="O448">
        <f t="shared" si="35"/>
        <v>13</v>
      </c>
    </row>
    <row r="449" spans="1:15" hidden="1" x14ac:dyDescent="0.2">
      <c r="A449" s="2">
        <v>41723</v>
      </c>
      <c r="B449">
        <v>60</v>
      </c>
      <c r="C449">
        <v>58.85</v>
      </c>
      <c r="D449">
        <v>60.16</v>
      </c>
      <c r="E449">
        <v>54.32</v>
      </c>
      <c r="F449">
        <f t="shared" si="31"/>
        <v>60.16</v>
      </c>
      <c r="G449" t="s">
        <v>437</v>
      </c>
      <c r="H449">
        <v>2014</v>
      </c>
      <c r="I449">
        <v>3</v>
      </c>
      <c r="J449">
        <v>25</v>
      </c>
      <c r="K449" t="s">
        <v>105</v>
      </c>
      <c r="L449">
        <f t="shared" si="32"/>
        <v>0</v>
      </c>
      <c r="M449">
        <f t="shared" si="33"/>
        <v>1</v>
      </c>
      <c r="N449">
        <f t="shared" si="34"/>
        <v>1</v>
      </c>
      <c r="O449">
        <f t="shared" si="35"/>
        <v>13</v>
      </c>
    </row>
    <row r="450" spans="1:15" hidden="1" x14ac:dyDescent="0.2">
      <c r="A450" s="2">
        <v>41724</v>
      </c>
      <c r="B450">
        <v>60</v>
      </c>
      <c r="C450">
        <v>59.22</v>
      </c>
      <c r="D450">
        <v>59.45</v>
      </c>
      <c r="E450">
        <v>46.48</v>
      </c>
      <c r="F450">
        <f t="shared" si="31"/>
        <v>59.45</v>
      </c>
      <c r="G450" t="s">
        <v>438</v>
      </c>
      <c r="H450">
        <v>2014</v>
      </c>
      <c r="I450">
        <v>3</v>
      </c>
      <c r="J450">
        <v>26</v>
      </c>
      <c r="K450" t="s">
        <v>107</v>
      </c>
      <c r="L450">
        <f t="shared" si="32"/>
        <v>0</v>
      </c>
      <c r="M450">
        <f t="shared" si="33"/>
        <v>1</v>
      </c>
      <c r="N450">
        <f t="shared" si="34"/>
        <v>1</v>
      </c>
      <c r="O450">
        <f t="shared" si="35"/>
        <v>13</v>
      </c>
    </row>
    <row r="451" spans="1:15" hidden="1" x14ac:dyDescent="0.2">
      <c r="A451" s="2">
        <v>41725</v>
      </c>
      <c r="B451">
        <v>64</v>
      </c>
      <c r="C451">
        <v>60.24</v>
      </c>
      <c r="D451">
        <v>60.42</v>
      </c>
      <c r="E451">
        <v>46.51</v>
      </c>
      <c r="F451">
        <f t="shared" ref="F451:F514" si="36">IF(OR(ISBLANK(D451),D451=9),C451,D451)</f>
        <v>60.42</v>
      </c>
      <c r="G451" t="s">
        <v>438</v>
      </c>
      <c r="H451">
        <v>2014</v>
      </c>
      <c r="I451">
        <v>3</v>
      </c>
      <c r="J451">
        <v>27</v>
      </c>
      <c r="K451" t="s">
        <v>108</v>
      </c>
      <c r="L451">
        <f t="shared" ref="L451:L514" si="37">IF(ISBLANK(C451),"Null",IF(C451&gt;B451,1,0))</f>
        <v>0</v>
      </c>
      <c r="M451">
        <f t="shared" ref="M451:M514" si="38">IF(ISBLANK(E451),"Null",IF(C451&gt;E451,1,0))</f>
        <v>1</v>
      </c>
      <c r="N451">
        <f t="shared" ref="N451:N514" si="39">IF(AND(I451&gt;=1,I451&lt;=4),1,IF(AND(I451&gt;=9,I451&lt;=12),3,2))</f>
        <v>1</v>
      </c>
      <c r="O451">
        <f t="shared" ref="O451:O514" si="40">WEEKNUM(A451,2)</f>
        <v>13</v>
      </c>
    </row>
    <row r="452" spans="1:15" hidden="1" x14ac:dyDescent="0.2">
      <c r="A452" s="2">
        <v>41726</v>
      </c>
      <c r="B452">
        <v>72</v>
      </c>
      <c r="C452">
        <v>60.86</v>
      </c>
      <c r="D452">
        <v>61.11</v>
      </c>
      <c r="E452">
        <v>48.57</v>
      </c>
      <c r="F452">
        <f t="shared" si="36"/>
        <v>61.11</v>
      </c>
      <c r="G452" t="s">
        <v>438</v>
      </c>
      <c r="H452">
        <v>2014</v>
      </c>
      <c r="I452">
        <v>3</v>
      </c>
      <c r="J452">
        <v>28</v>
      </c>
      <c r="K452" t="s">
        <v>109</v>
      </c>
      <c r="L452">
        <f t="shared" si="37"/>
        <v>0</v>
      </c>
      <c r="M452">
        <f t="shared" si="38"/>
        <v>1</v>
      </c>
      <c r="N452">
        <f t="shared" si="39"/>
        <v>1</v>
      </c>
      <c r="O452">
        <f t="shared" si="40"/>
        <v>13</v>
      </c>
    </row>
    <row r="453" spans="1:15" hidden="1" x14ac:dyDescent="0.2">
      <c r="A453" s="2">
        <v>41727</v>
      </c>
      <c r="B453">
        <v>42</v>
      </c>
      <c r="C453">
        <v>58.52</v>
      </c>
      <c r="D453">
        <v>58.87</v>
      </c>
      <c r="E453">
        <v>47.74</v>
      </c>
      <c r="F453">
        <f t="shared" si="36"/>
        <v>58.87</v>
      </c>
      <c r="G453" t="s">
        <v>438</v>
      </c>
      <c r="H453">
        <v>2014</v>
      </c>
      <c r="I453">
        <v>3</v>
      </c>
      <c r="J453">
        <v>29</v>
      </c>
      <c r="K453" t="s">
        <v>110</v>
      </c>
      <c r="L453">
        <f t="shared" si="37"/>
        <v>1</v>
      </c>
      <c r="M453">
        <f t="shared" si="38"/>
        <v>1</v>
      </c>
      <c r="N453">
        <f t="shared" si="39"/>
        <v>1</v>
      </c>
      <c r="O453">
        <f t="shared" si="40"/>
        <v>13</v>
      </c>
    </row>
    <row r="454" spans="1:15" hidden="1" x14ac:dyDescent="0.2">
      <c r="A454" s="2">
        <v>41728</v>
      </c>
      <c r="B454">
        <v>53</v>
      </c>
      <c r="C454">
        <v>60.38</v>
      </c>
      <c r="D454">
        <v>60.43</v>
      </c>
      <c r="E454">
        <v>41.34</v>
      </c>
      <c r="F454">
        <f t="shared" si="36"/>
        <v>60.43</v>
      </c>
      <c r="G454" t="s">
        <v>438</v>
      </c>
      <c r="H454">
        <v>2014</v>
      </c>
      <c r="I454">
        <v>3</v>
      </c>
      <c r="J454">
        <v>30</v>
      </c>
      <c r="K454" t="s">
        <v>111</v>
      </c>
      <c r="L454">
        <f t="shared" si="37"/>
        <v>1</v>
      </c>
      <c r="M454">
        <f t="shared" si="38"/>
        <v>1</v>
      </c>
      <c r="N454">
        <f t="shared" si="39"/>
        <v>1</v>
      </c>
      <c r="O454">
        <f t="shared" si="40"/>
        <v>13</v>
      </c>
    </row>
    <row r="455" spans="1:15" hidden="1" x14ac:dyDescent="0.2">
      <c r="A455" s="2">
        <v>41729</v>
      </c>
      <c r="B455">
        <v>53</v>
      </c>
      <c r="C455">
        <v>59.39</v>
      </c>
      <c r="D455">
        <v>59.56</v>
      </c>
      <c r="E455">
        <v>45.49</v>
      </c>
      <c r="F455">
        <f t="shared" si="36"/>
        <v>59.56</v>
      </c>
      <c r="G455" t="s">
        <v>438</v>
      </c>
      <c r="H455">
        <v>2014</v>
      </c>
      <c r="I455">
        <v>3</v>
      </c>
      <c r="J455">
        <v>31</v>
      </c>
      <c r="K455" t="s">
        <v>112</v>
      </c>
      <c r="L455">
        <f t="shared" si="37"/>
        <v>1</v>
      </c>
      <c r="M455">
        <f t="shared" si="38"/>
        <v>1</v>
      </c>
      <c r="N455">
        <f t="shared" si="39"/>
        <v>1</v>
      </c>
      <c r="O455">
        <f t="shared" si="40"/>
        <v>14</v>
      </c>
    </row>
    <row r="456" spans="1:15" hidden="1" x14ac:dyDescent="0.2">
      <c r="A456" s="2">
        <v>41730</v>
      </c>
      <c r="B456">
        <v>56</v>
      </c>
      <c r="C456">
        <v>59.02</v>
      </c>
      <c r="D456">
        <v>59.13</v>
      </c>
      <c r="E456">
        <v>43.22</v>
      </c>
      <c r="F456">
        <f t="shared" si="36"/>
        <v>59.13</v>
      </c>
      <c r="G456" t="s">
        <v>438</v>
      </c>
      <c r="H456">
        <v>2014</v>
      </c>
      <c r="I456">
        <v>4</v>
      </c>
      <c r="J456">
        <v>1</v>
      </c>
      <c r="K456" t="s">
        <v>113</v>
      </c>
      <c r="L456">
        <f t="shared" si="37"/>
        <v>1</v>
      </c>
      <c r="M456">
        <f t="shared" si="38"/>
        <v>1</v>
      </c>
      <c r="N456">
        <f t="shared" si="39"/>
        <v>1</v>
      </c>
      <c r="O456">
        <f t="shared" si="40"/>
        <v>14</v>
      </c>
    </row>
    <row r="457" spans="1:15" hidden="1" x14ac:dyDescent="0.2">
      <c r="A457" s="2">
        <v>41731</v>
      </c>
      <c r="B457">
        <v>74</v>
      </c>
      <c r="C457">
        <v>62.29</v>
      </c>
      <c r="D457">
        <v>62.55</v>
      </c>
      <c r="E457">
        <v>50.21</v>
      </c>
      <c r="F457">
        <f t="shared" si="36"/>
        <v>62.55</v>
      </c>
      <c r="G457" t="s">
        <v>439</v>
      </c>
      <c r="H457">
        <v>2014</v>
      </c>
      <c r="I457">
        <v>4</v>
      </c>
      <c r="J457">
        <v>2</v>
      </c>
      <c r="K457" t="s">
        <v>115</v>
      </c>
      <c r="L457">
        <f t="shared" si="37"/>
        <v>0</v>
      </c>
      <c r="M457">
        <f t="shared" si="38"/>
        <v>1</v>
      </c>
      <c r="N457">
        <f t="shared" si="39"/>
        <v>1</v>
      </c>
      <c r="O457">
        <f t="shared" si="40"/>
        <v>14</v>
      </c>
    </row>
    <row r="458" spans="1:15" hidden="1" x14ac:dyDescent="0.2">
      <c r="A458" s="2">
        <v>41732</v>
      </c>
      <c r="B458">
        <v>64</v>
      </c>
      <c r="C458">
        <v>60.51</v>
      </c>
      <c r="D458">
        <v>60.72</v>
      </c>
      <c r="E458">
        <v>47.41</v>
      </c>
      <c r="F458">
        <f t="shared" si="36"/>
        <v>60.72</v>
      </c>
      <c r="G458" t="s">
        <v>439</v>
      </c>
      <c r="H458">
        <v>2014</v>
      </c>
      <c r="I458">
        <v>4</v>
      </c>
      <c r="J458">
        <v>3</v>
      </c>
      <c r="K458" t="s">
        <v>116</v>
      </c>
      <c r="L458">
        <f t="shared" si="37"/>
        <v>0</v>
      </c>
      <c r="M458">
        <f t="shared" si="38"/>
        <v>1</v>
      </c>
      <c r="N458">
        <f t="shared" si="39"/>
        <v>1</v>
      </c>
      <c r="O458">
        <f t="shared" si="40"/>
        <v>14</v>
      </c>
    </row>
    <row r="459" spans="1:15" hidden="1" x14ac:dyDescent="0.2">
      <c r="A459" s="2">
        <v>41733</v>
      </c>
      <c r="B459">
        <v>95</v>
      </c>
      <c r="C459">
        <v>62.04</v>
      </c>
      <c r="D459">
        <v>62.32</v>
      </c>
      <c r="E459">
        <v>50.27</v>
      </c>
      <c r="F459">
        <f t="shared" si="36"/>
        <v>62.32</v>
      </c>
      <c r="G459" t="s">
        <v>439</v>
      </c>
      <c r="H459">
        <v>2014</v>
      </c>
      <c r="I459">
        <v>4</v>
      </c>
      <c r="J459">
        <v>4</v>
      </c>
      <c r="K459" t="s">
        <v>117</v>
      </c>
      <c r="L459">
        <f t="shared" si="37"/>
        <v>0</v>
      </c>
      <c r="M459">
        <f t="shared" si="38"/>
        <v>1</v>
      </c>
      <c r="N459">
        <f t="shared" si="39"/>
        <v>1</v>
      </c>
      <c r="O459">
        <f t="shared" si="40"/>
        <v>14</v>
      </c>
    </row>
    <row r="460" spans="1:15" hidden="1" x14ac:dyDescent="0.2">
      <c r="A460" s="2">
        <v>41734</v>
      </c>
      <c r="B460">
        <v>49</v>
      </c>
      <c r="C460">
        <v>62.38</v>
      </c>
      <c r="D460">
        <v>62.49</v>
      </c>
      <c r="E460">
        <v>46.51</v>
      </c>
      <c r="F460">
        <f t="shared" si="36"/>
        <v>62.49</v>
      </c>
      <c r="G460" t="s">
        <v>439</v>
      </c>
      <c r="H460">
        <v>2014</v>
      </c>
      <c r="I460">
        <v>4</v>
      </c>
      <c r="J460">
        <v>5</v>
      </c>
      <c r="K460" t="s">
        <v>118</v>
      </c>
      <c r="L460">
        <f t="shared" si="37"/>
        <v>1</v>
      </c>
      <c r="M460">
        <f t="shared" si="38"/>
        <v>1</v>
      </c>
      <c r="N460">
        <f t="shared" si="39"/>
        <v>1</v>
      </c>
      <c r="O460">
        <f t="shared" si="40"/>
        <v>14</v>
      </c>
    </row>
    <row r="461" spans="1:15" hidden="1" x14ac:dyDescent="0.2">
      <c r="A461" s="2">
        <v>41735</v>
      </c>
      <c r="B461">
        <v>54</v>
      </c>
      <c r="C461">
        <v>62.9</v>
      </c>
      <c r="D461">
        <v>62.98</v>
      </c>
      <c r="E461">
        <v>45.22</v>
      </c>
      <c r="F461">
        <f t="shared" si="36"/>
        <v>62.98</v>
      </c>
      <c r="G461" t="s">
        <v>439</v>
      </c>
      <c r="H461">
        <v>2014</v>
      </c>
      <c r="I461">
        <v>4</v>
      </c>
      <c r="J461">
        <v>6</v>
      </c>
      <c r="K461" t="s">
        <v>119</v>
      </c>
      <c r="L461">
        <f t="shared" si="37"/>
        <v>1</v>
      </c>
      <c r="M461">
        <f t="shared" si="38"/>
        <v>1</v>
      </c>
      <c r="N461">
        <f t="shared" si="39"/>
        <v>1</v>
      </c>
      <c r="O461">
        <f t="shared" si="40"/>
        <v>14</v>
      </c>
    </row>
    <row r="462" spans="1:15" hidden="1" x14ac:dyDescent="0.2">
      <c r="A462" s="2">
        <v>41736</v>
      </c>
      <c r="B462">
        <v>64</v>
      </c>
      <c r="C462">
        <v>61.09</v>
      </c>
      <c r="D462">
        <v>61.31</v>
      </c>
      <c r="E462">
        <v>48.12</v>
      </c>
      <c r="F462">
        <f t="shared" si="36"/>
        <v>61.31</v>
      </c>
      <c r="G462" t="s">
        <v>439</v>
      </c>
      <c r="H462">
        <v>2014</v>
      </c>
      <c r="I462">
        <v>4</v>
      </c>
      <c r="J462">
        <v>7</v>
      </c>
      <c r="K462" t="s">
        <v>120</v>
      </c>
      <c r="L462">
        <f t="shared" si="37"/>
        <v>0</v>
      </c>
      <c r="M462">
        <f t="shared" si="38"/>
        <v>1</v>
      </c>
      <c r="N462">
        <f t="shared" si="39"/>
        <v>1</v>
      </c>
      <c r="O462">
        <f t="shared" si="40"/>
        <v>15</v>
      </c>
    </row>
    <row r="463" spans="1:15" hidden="1" x14ac:dyDescent="0.2">
      <c r="A463" s="2">
        <v>41737</v>
      </c>
      <c r="B463">
        <v>52</v>
      </c>
      <c r="C463">
        <v>60.53</v>
      </c>
      <c r="D463">
        <v>61.22</v>
      </c>
      <c r="E463">
        <v>52.89</v>
      </c>
      <c r="F463">
        <f t="shared" si="36"/>
        <v>61.22</v>
      </c>
      <c r="G463" t="s">
        <v>439</v>
      </c>
      <c r="H463">
        <v>2014</v>
      </c>
      <c r="I463">
        <v>4</v>
      </c>
      <c r="J463">
        <v>8</v>
      </c>
      <c r="K463" t="s">
        <v>121</v>
      </c>
      <c r="L463">
        <f t="shared" si="37"/>
        <v>1</v>
      </c>
      <c r="M463">
        <f t="shared" si="38"/>
        <v>1</v>
      </c>
      <c r="N463">
        <f t="shared" si="39"/>
        <v>1</v>
      </c>
      <c r="O463">
        <f t="shared" si="40"/>
        <v>15</v>
      </c>
    </row>
    <row r="464" spans="1:15" hidden="1" x14ac:dyDescent="0.2">
      <c r="A464" s="2">
        <v>41738</v>
      </c>
      <c r="B464">
        <v>70</v>
      </c>
      <c r="C464">
        <v>59.53</v>
      </c>
      <c r="D464">
        <v>59.6</v>
      </c>
      <c r="E464">
        <v>42.04</v>
      </c>
      <c r="F464">
        <f t="shared" si="36"/>
        <v>59.6</v>
      </c>
      <c r="G464" t="s">
        <v>440</v>
      </c>
      <c r="H464">
        <v>2014</v>
      </c>
      <c r="I464">
        <v>4</v>
      </c>
      <c r="J464">
        <v>9</v>
      </c>
      <c r="K464" t="s">
        <v>123</v>
      </c>
      <c r="L464">
        <f t="shared" si="37"/>
        <v>0</v>
      </c>
      <c r="M464">
        <f t="shared" si="38"/>
        <v>1</v>
      </c>
      <c r="N464">
        <f t="shared" si="39"/>
        <v>1</v>
      </c>
      <c r="O464">
        <f t="shared" si="40"/>
        <v>15</v>
      </c>
    </row>
    <row r="465" spans="1:15" hidden="1" x14ac:dyDescent="0.2">
      <c r="A465" s="2">
        <v>41739</v>
      </c>
      <c r="B465">
        <v>75</v>
      </c>
      <c r="C465">
        <v>61.5</v>
      </c>
      <c r="D465">
        <v>61.97</v>
      </c>
      <c r="E465">
        <v>52.07</v>
      </c>
      <c r="F465">
        <f t="shared" si="36"/>
        <v>61.97</v>
      </c>
      <c r="G465" t="s">
        <v>440</v>
      </c>
      <c r="H465">
        <v>2014</v>
      </c>
      <c r="I465">
        <v>4</v>
      </c>
      <c r="J465">
        <v>10</v>
      </c>
      <c r="K465" t="s">
        <v>124</v>
      </c>
      <c r="L465">
        <f t="shared" si="37"/>
        <v>0</v>
      </c>
      <c r="M465">
        <f t="shared" si="38"/>
        <v>1</v>
      </c>
      <c r="N465">
        <f t="shared" si="39"/>
        <v>1</v>
      </c>
      <c r="O465">
        <f t="shared" si="40"/>
        <v>15</v>
      </c>
    </row>
    <row r="466" spans="1:15" hidden="1" x14ac:dyDescent="0.2">
      <c r="A466" s="2">
        <v>41740</v>
      </c>
      <c r="B466">
        <v>79</v>
      </c>
      <c r="C466">
        <v>60.44</v>
      </c>
      <c r="D466">
        <v>60.46</v>
      </c>
      <c r="E466">
        <v>37.380000000000003</v>
      </c>
      <c r="F466">
        <f t="shared" si="36"/>
        <v>60.46</v>
      </c>
      <c r="G466" t="s">
        <v>440</v>
      </c>
      <c r="H466">
        <v>2014</v>
      </c>
      <c r="I466">
        <v>4</v>
      </c>
      <c r="J466">
        <v>11</v>
      </c>
      <c r="K466" t="s">
        <v>125</v>
      </c>
      <c r="L466">
        <f t="shared" si="37"/>
        <v>0</v>
      </c>
      <c r="M466">
        <f t="shared" si="38"/>
        <v>1</v>
      </c>
      <c r="N466">
        <f t="shared" si="39"/>
        <v>1</v>
      </c>
      <c r="O466">
        <f t="shared" si="40"/>
        <v>15</v>
      </c>
    </row>
    <row r="467" spans="1:15" hidden="1" x14ac:dyDescent="0.2">
      <c r="A467" s="2">
        <v>41741</v>
      </c>
      <c r="B467">
        <v>42</v>
      </c>
      <c r="C467">
        <v>58.64</v>
      </c>
      <c r="D467">
        <v>58.82</v>
      </c>
      <c r="E467">
        <v>44.91</v>
      </c>
      <c r="F467">
        <f t="shared" si="36"/>
        <v>58.82</v>
      </c>
      <c r="G467" t="s">
        <v>440</v>
      </c>
      <c r="H467">
        <v>2014</v>
      </c>
      <c r="I467">
        <v>4</v>
      </c>
      <c r="J467">
        <v>12</v>
      </c>
      <c r="K467" t="s">
        <v>126</v>
      </c>
      <c r="L467">
        <f t="shared" si="37"/>
        <v>1</v>
      </c>
      <c r="M467">
        <f t="shared" si="38"/>
        <v>1</v>
      </c>
      <c r="N467">
        <f t="shared" si="39"/>
        <v>1</v>
      </c>
      <c r="O467">
        <f t="shared" si="40"/>
        <v>15</v>
      </c>
    </row>
    <row r="468" spans="1:15" hidden="1" x14ac:dyDescent="0.2">
      <c r="A468" s="2">
        <v>41742</v>
      </c>
      <c r="B468">
        <v>55</v>
      </c>
      <c r="C468">
        <v>60.79</v>
      </c>
      <c r="D468">
        <v>60.89</v>
      </c>
      <c r="E468">
        <v>44.14</v>
      </c>
      <c r="F468">
        <f t="shared" si="36"/>
        <v>60.89</v>
      </c>
      <c r="G468" t="s">
        <v>440</v>
      </c>
      <c r="H468">
        <v>2014</v>
      </c>
      <c r="I468">
        <v>4</v>
      </c>
      <c r="J468">
        <v>13</v>
      </c>
      <c r="K468" t="s">
        <v>127</v>
      </c>
      <c r="L468">
        <f t="shared" si="37"/>
        <v>1</v>
      </c>
      <c r="M468">
        <f t="shared" si="38"/>
        <v>1</v>
      </c>
      <c r="N468">
        <f t="shared" si="39"/>
        <v>1</v>
      </c>
      <c r="O468">
        <f t="shared" si="40"/>
        <v>15</v>
      </c>
    </row>
    <row r="469" spans="1:15" hidden="1" x14ac:dyDescent="0.2">
      <c r="A469" s="2">
        <v>41743</v>
      </c>
      <c r="B469">
        <v>59</v>
      </c>
      <c r="C469">
        <v>61.46</v>
      </c>
      <c r="D469">
        <v>61.66</v>
      </c>
      <c r="E469">
        <v>48.29</v>
      </c>
      <c r="F469">
        <f t="shared" si="36"/>
        <v>61.66</v>
      </c>
      <c r="G469" t="s">
        <v>440</v>
      </c>
      <c r="H469">
        <v>2014</v>
      </c>
      <c r="I469">
        <v>4</v>
      </c>
      <c r="J469">
        <v>14</v>
      </c>
      <c r="K469" t="s">
        <v>128</v>
      </c>
      <c r="L469">
        <f t="shared" si="37"/>
        <v>1</v>
      </c>
      <c r="M469">
        <f t="shared" si="38"/>
        <v>1</v>
      </c>
      <c r="N469">
        <f t="shared" si="39"/>
        <v>1</v>
      </c>
      <c r="O469">
        <f t="shared" si="40"/>
        <v>16</v>
      </c>
    </row>
    <row r="470" spans="1:15" hidden="1" x14ac:dyDescent="0.2">
      <c r="A470" s="2">
        <v>41744</v>
      </c>
      <c r="B470">
        <v>87</v>
      </c>
      <c r="C470">
        <v>60.8</v>
      </c>
      <c r="D470">
        <v>60.95</v>
      </c>
      <c r="E470">
        <v>46.28</v>
      </c>
      <c r="F470">
        <f t="shared" si="36"/>
        <v>60.95</v>
      </c>
      <c r="G470" t="s">
        <v>440</v>
      </c>
      <c r="H470">
        <v>2014</v>
      </c>
      <c r="I470">
        <v>4</v>
      </c>
      <c r="J470">
        <v>15</v>
      </c>
      <c r="K470" t="s">
        <v>129</v>
      </c>
      <c r="L470">
        <f t="shared" si="37"/>
        <v>0</v>
      </c>
      <c r="M470">
        <f t="shared" si="38"/>
        <v>1</v>
      </c>
      <c r="N470">
        <f t="shared" si="39"/>
        <v>1</v>
      </c>
      <c r="O470">
        <f t="shared" si="40"/>
        <v>16</v>
      </c>
    </row>
    <row r="471" spans="1:15" hidden="1" x14ac:dyDescent="0.2">
      <c r="A471" s="2">
        <v>41745</v>
      </c>
      <c r="B471">
        <v>77</v>
      </c>
      <c r="C471">
        <v>62.04</v>
      </c>
      <c r="D471">
        <v>62.17</v>
      </c>
      <c r="E471">
        <v>46.83</v>
      </c>
      <c r="F471">
        <f t="shared" si="36"/>
        <v>62.17</v>
      </c>
      <c r="G471" t="s">
        <v>441</v>
      </c>
      <c r="H471">
        <v>2014</v>
      </c>
      <c r="I471">
        <v>4</v>
      </c>
      <c r="J471">
        <v>16</v>
      </c>
      <c r="K471" t="s">
        <v>131</v>
      </c>
      <c r="L471">
        <f t="shared" si="37"/>
        <v>0</v>
      </c>
      <c r="M471">
        <f t="shared" si="38"/>
        <v>1</v>
      </c>
      <c r="N471">
        <f t="shared" si="39"/>
        <v>1</v>
      </c>
      <c r="O471">
        <f t="shared" si="40"/>
        <v>16</v>
      </c>
    </row>
    <row r="472" spans="1:15" hidden="1" x14ac:dyDescent="0.2">
      <c r="A472" s="2">
        <v>41746</v>
      </c>
      <c r="B472">
        <v>61</v>
      </c>
      <c r="C472">
        <v>60.45</v>
      </c>
      <c r="D472">
        <v>61.24</v>
      </c>
      <c r="E472">
        <v>53.45</v>
      </c>
      <c r="F472">
        <f t="shared" si="36"/>
        <v>61.24</v>
      </c>
      <c r="G472" t="s">
        <v>441</v>
      </c>
      <c r="H472">
        <v>2014</v>
      </c>
      <c r="I472">
        <v>4</v>
      </c>
      <c r="J472">
        <v>17</v>
      </c>
      <c r="K472" t="s">
        <v>132</v>
      </c>
      <c r="L472">
        <f t="shared" si="37"/>
        <v>0</v>
      </c>
      <c r="M472">
        <f t="shared" si="38"/>
        <v>1</v>
      </c>
      <c r="N472">
        <f t="shared" si="39"/>
        <v>1</v>
      </c>
      <c r="O472">
        <f t="shared" si="40"/>
        <v>16</v>
      </c>
    </row>
    <row r="473" spans="1:15" hidden="1" x14ac:dyDescent="0.2">
      <c r="A473" s="2">
        <v>41747</v>
      </c>
      <c r="B473">
        <v>60</v>
      </c>
      <c r="C473">
        <v>60.38</v>
      </c>
      <c r="D473">
        <v>60.41</v>
      </c>
      <c r="E473">
        <v>39.26</v>
      </c>
      <c r="F473">
        <f t="shared" si="36"/>
        <v>60.41</v>
      </c>
      <c r="G473" t="s">
        <v>441</v>
      </c>
      <c r="H473">
        <v>2014</v>
      </c>
      <c r="I473">
        <v>4</v>
      </c>
      <c r="J473">
        <v>18</v>
      </c>
      <c r="K473" t="s">
        <v>133</v>
      </c>
      <c r="L473">
        <f t="shared" si="37"/>
        <v>1</v>
      </c>
      <c r="M473">
        <f t="shared" si="38"/>
        <v>1</v>
      </c>
      <c r="N473">
        <f t="shared" si="39"/>
        <v>1</v>
      </c>
      <c r="O473">
        <f t="shared" si="40"/>
        <v>16</v>
      </c>
    </row>
    <row r="474" spans="1:15" hidden="1" x14ac:dyDescent="0.2">
      <c r="A474" s="2">
        <v>41748</v>
      </c>
      <c r="B474">
        <v>78</v>
      </c>
      <c r="C474">
        <v>61.42</v>
      </c>
      <c r="D474">
        <v>61.49</v>
      </c>
      <c r="E474">
        <v>43.68</v>
      </c>
      <c r="F474">
        <f t="shared" si="36"/>
        <v>61.49</v>
      </c>
      <c r="G474" t="s">
        <v>441</v>
      </c>
      <c r="H474">
        <v>2014</v>
      </c>
      <c r="I474">
        <v>4</v>
      </c>
      <c r="J474">
        <v>19</v>
      </c>
      <c r="K474" t="s">
        <v>134</v>
      </c>
      <c r="L474">
        <f t="shared" si="37"/>
        <v>0</v>
      </c>
      <c r="M474">
        <f t="shared" si="38"/>
        <v>1</v>
      </c>
      <c r="N474">
        <f t="shared" si="39"/>
        <v>1</v>
      </c>
      <c r="O474">
        <f t="shared" si="40"/>
        <v>16</v>
      </c>
    </row>
    <row r="475" spans="1:15" hidden="1" x14ac:dyDescent="0.2">
      <c r="A475" s="2">
        <v>41749</v>
      </c>
      <c r="B475">
        <v>59</v>
      </c>
      <c r="C475">
        <v>61.87</v>
      </c>
      <c r="D475">
        <v>61.9</v>
      </c>
      <c r="E475">
        <v>40.119999999999997</v>
      </c>
      <c r="F475">
        <f t="shared" si="36"/>
        <v>61.9</v>
      </c>
      <c r="G475" t="s">
        <v>441</v>
      </c>
      <c r="H475">
        <v>2014</v>
      </c>
      <c r="I475">
        <v>4</v>
      </c>
      <c r="J475">
        <v>20</v>
      </c>
      <c r="K475" t="s">
        <v>135</v>
      </c>
      <c r="L475">
        <f t="shared" si="37"/>
        <v>1</v>
      </c>
      <c r="M475">
        <f t="shared" si="38"/>
        <v>1</v>
      </c>
      <c r="N475">
        <f t="shared" si="39"/>
        <v>1</v>
      </c>
      <c r="O475">
        <f t="shared" si="40"/>
        <v>16</v>
      </c>
    </row>
    <row r="476" spans="1:15" hidden="1" x14ac:dyDescent="0.2">
      <c r="A476" s="2">
        <v>41750</v>
      </c>
      <c r="B476">
        <v>52</v>
      </c>
      <c r="C476">
        <v>60.96</v>
      </c>
      <c r="D476">
        <v>61.11</v>
      </c>
      <c r="E476">
        <v>46.28</v>
      </c>
      <c r="F476">
        <f t="shared" si="36"/>
        <v>61.11</v>
      </c>
      <c r="G476" t="s">
        <v>441</v>
      </c>
      <c r="H476">
        <v>2014</v>
      </c>
      <c r="I476">
        <v>4</v>
      </c>
      <c r="J476">
        <v>21</v>
      </c>
      <c r="K476" t="s">
        <v>136</v>
      </c>
      <c r="L476">
        <f t="shared" si="37"/>
        <v>1</v>
      </c>
      <c r="M476">
        <f t="shared" si="38"/>
        <v>1</v>
      </c>
      <c r="N476">
        <f t="shared" si="39"/>
        <v>1</v>
      </c>
      <c r="O476">
        <f t="shared" si="40"/>
        <v>17</v>
      </c>
    </row>
    <row r="477" spans="1:15" hidden="1" x14ac:dyDescent="0.2">
      <c r="A477" s="2">
        <v>41751</v>
      </c>
      <c r="B477">
        <v>60</v>
      </c>
      <c r="C477">
        <v>61.49</v>
      </c>
      <c r="D477">
        <v>62.04</v>
      </c>
      <c r="E477">
        <v>52.86</v>
      </c>
      <c r="F477">
        <f t="shared" si="36"/>
        <v>62.04</v>
      </c>
      <c r="G477" t="s">
        <v>441</v>
      </c>
      <c r="H477">
        <v>2014</v>
      </c>
      <c r="I477">
        <v>4</v>
      </c>
      <c r="J477">
        <v>22</v>
      </c>
      <c r="K477" t="s">
        <v>137</v>
      </c>
      <c r="L477">
        <f t="shared" si="37"/>
        <v>1</v>
      </c>
      <c r="M477">
        <f t="shared" si="38"/>
        <v>1</v>
      </c>
      <c r="N477">
        <f t="shared" si="39"/>
        <v>1</v>
      </c>
      <c r="O477">
        <f t="shared" si="40"/>
        <v>17</v>
      </c>
    </row>
    <row r="478" spans="1:15" hidden="1" x14ac:dyDescent="0.2">
      <c r="A478" s="2">
        <v>41752</v>
      </c>
      <c r="B478">
        <v>62</v>
      </c>
      <c r="C478">
        <v>61.05</v>
      </c>
      <c r="D478">
        <v>61.54</v>
      </c>
      <c r="E478">
        <v>51.82</v>
      </c>
      <c r="F478">
        <f t="shared" si="36"/>
        <v>61.54</v>
      </c>
      <c r="G478" t="s">
        <v>442</v>
      </c>
      <c r="H478">
        <v>2014</v>
      </c>
      <c r="I478">
        <v>4</v>
      </c>
      <c r="J478">
        <v>23</v>
      </c>
      <c r="K478" t="s">
        <v>139</v>
      </c>
      <c r="L478">
        <f t="shared" si="37"/>
        <v>0</v>
      </c>
      <c r="M478">
        <f t="shared" si="38"/>
        <v>1</v>
      </c>
      <c r="N478">
        <f t="shared" si="39"/>
        <v>1</v>
      </c>
      <c r="O478">
        <f t="shared" si="40"/>
        <v>17</v>
      </c>
    </row>
    <row r="479" spans="1:15" hidden="1" x14ac:dyDescent="0.2">
      <c r="A479" s="2">
        <v>41753</v>
      </c>
      <c r="B479">
        <v>71</v>
      </c>
      <c r="C479">
        <v>60.87</v>
      </c>
      <c r="D479">
        <v>61.21</v>
      </c>
      <c r="E479">
        <v>50.08</v>
      </c>
      <c r="F479">
        <f t="shared" si="36"/>
        <v>61.21</v>
      </c>
      <c r="G479" t="s">
        <v>442</v>
      </c>
      <c r="H479">
        <v>2014</v>
      </c>
      <c r="I479">
        <v>4</v>
      </c>
      <c r="J479">
        <v>24</v>
      </c>
      <c r="K479" t="s">
        <v>140</v>
      </c>
      <c r="L479">
        <f t="shared" si="37"/>
        <v>0</v>
      </c>
      <c r="M479">
        <f t="shared" si="38"/>
        <v>1</v>
      </c>
      <c r="N479">
        <f t="shared" si="39"/>
        <v>1</v>
      </c>
      <c r="O479">
        <f t="shared" si="40"/>
        <v>17</v>
      </c>
    </row>
    <row r="480" spans="1:15" hidden="1" x14ac:dyDescent="0.2">
      <c r="A480" s="2">
        <v>41754</v>
      </c>
      <c r="B480">
        <v>73</v>
      </c>
      <c r="C480">
        <v>61.59</v>
      </c>
      <c r="D480">
        <v>61.62</v>
      </c>
      <c r="E480">
        <v>40.25</v>
      </c>
      <c r="F480">
        <f t="shared" si="36"/>
        <v>61.62</v>
      </c>
      <c r="G480" t="s">
        <v>442</v>
      </c>
      <c r="H480">
        <v>2014</v>
      </c>
      <c r="I480">
        <v>4</v>
      </c>
      <c r="J480">
        <v>25</v>
      </c>
      <c r="K480" t="s">
        <v>141</v>
      </c>
      <c r="L480">
        <f t="shared" si="37"/>
        <v>0</v>
      </c>
      <c r="M480">
        <f t="shared" si="38"/>
        <v>1</v>
      </c>
      <c r="N480">
        <f t="shared" si="39"/>
        <v>1</v>
      </c>
      <c r="O480">
        <f t="shared" si="40"/>
        <v>17</v>
      </c>
    </row>
    <row r="481" spans="1:15" hidden="1" x14ac:dyDescent="0.2">
      <c r="A481" s="2">
        <v>41755</v>
      </c>
      <c r="B481">
        <v>60</v>
      </c>
      <c r="C481">
        <v>62.1</v>
      </c>
      <c r="D481">
        <v>62.4</v>
      </c>
      <c r="E481">
        <v>50.68</v>
      </c>
      <c r="F481">
        <f t="shared" si="36"/>
        <v>62.4</v>
      </c>
      <c r="G481" t="s">
        <v>442</v>
      </c>
      <c r="H481">
        <v>2014</v>
      </c>
      <c r="I481">
        <v>4</v>
      </c>
      <c r="J481">
        <v>26</v>
      </c>
      <c r="K481" t="s">
        <v>142</v>
      </c>
      <c r="L481">
        <f t="shared" si="37"/>
        <v>1</v>
      </c>
      <c r="M481">
        <f t="shared" si="38"/>
        <v>1</v>
      </c>
      <c r="N481">
        <f t="shared" si="39"/>
        <v>1</v>
      </c>
      <c r="O481">
        <f t="shared" si="40"/>
        <v>17</v>
      </c>
    </row>
    <row r="482" spans="1:15" hidden="1" x14ac:dyDescent="0.2">
      <c r="A482" s="2">
        <v>41756</v>
      </c>
      <c r="B482">
        <v>74</v>
      </c>
      <c r="C482">
        <v>63.48</v>
      </c>
      <c r="D482">
        <v>63.97</v>
      </c>
      <c r="E482">
        <v>54.2</v>
      </c>
      <c r="F482">
        <f t="shared" si="36"/>
        <v>63.97</v>
      </c>
      <c r="G482" t="s">
        <v>442</v>
      </c>
      <c r="H482">
        <v>2014</v>
      </c>
      <c r="I482">
        <v>4</v>
      </c>
      <c r="J482">
        <v>27</v>
      </c>
      <c r="K482" t="s">
        <v>143</v>
      </c>
      <c r="L482">
        <f t="shared" si="37"/>
        <v>0</v>
      </c>
      <c r="M482">
        <f t="shared" si="38"/>
        <v>1</v>
      </c>
      <c r="N482">
        <f t="shared" si="39"/>
        <v>1</v>
      </c>
      <c r="O482">
        <f t="shared" si="40"/>
        <v>17</v>
      </c>
    </row>
    <row r="483" spans="1:15" hidden="1" x14ac:dyDescent="0.2">
      <c r="A483" s="2">
        <v>41757</v>
      </c>
      <c r="B483">
        <v>76</v>
      </c>
      <c r="C483">
        <v>63.15</v>
      </c>
      <c r="D483">
        <v>64.31</v>
      </c>
      <c r="E483">
        <v>58.03</v>
      </c>
      <c r="F483">
        <f t="shared" si="36"/>
        <v>64.31</v>
      </c>
      <c r="G483" t="s">
        <v>442</v>
      </c>
      <c r="H483">
        <v>2014</v>
      </c>
      <c r="I483">
        <v>4</v>
      </c>
      <c r="J483">
        <v>28</v>
      </c>
      <c r="K483" t="s">
        <v>144</v>
      </c>
      <c r="L483">
        <f t="shared" si="37"/>
        <v>0</v>
      </c>
      <c r="M483">
        <f t="shared" si="38"/>
        <v>1</v>
      </c>
      <c r="N483">
        <f t="shared" si="39"/>
        <v>1</v>
      </c>
      <c r="O483">
        <f t="shared" si="40"/>
        <v>18</v>
      </c>
    </row>
    <row r="484" spans="1:15" hidden="1" x14ac:dyDescent="0.2">
      <c r="A484" s="2">
        <v>41758</v>
      </c>
      <c r="B484">
        <v>66</v>
      </c>
      <c r="C484">
        <v>61.58</v>
      </c>
      <c r="D484">
        <v>61.99</v>
      </c>
      <c r="E484">
        <v>51.58</v>
      </c>
      <c r="F484">
        <f t="shared" si="36"/>
        <v>61.99</v>
      </c>
      <c r="G484" t="s">
        <v>442</v>
      </c>
      <c r="H484">
        <v>2014</v>
      </c>
      <c r="I484">
        <v>4</v>
      </c>
      <c r="J484">
        <v>29</v>
      </c>
      <c r="K484" t="s">
        <v>145</v>
      </c>
      <c r="L484">
        <f t="shared" si="37"/>
        <v>0</v>
      </c>
      <c r="M484">
        <f t="shared" si="38"/>
        <v>1</v>
      </c>
      <c r="N484">
        <f t="shared" si="39"/>
        <v>1</v>
      </c>
      <c r="O484">
        <f t="shared" si="40"/>
        <v>18</v>
      </c>
    </row>
    <row r="485" spans="1:15" hidden="1" x14ac:dyDescent="0.2">
      <c r="A485" s="2">
        <v>41759</v>
      </c>
      <c r="B485">
        <v>73</v>
      </c>
      <c r="C485">
        <v>61.89</v>
      </c>
      <c r="D485">
        <v>62.3</v>
      </c>
      <c r="E485">
        <v>51.89</v>
      </c>
      <c r="F485">
        <f t="shared" si="36"/>
        <v>62.3</v>
      </c>
      <c r="G485" t="s">
        <v>443</v>
      </c>
      <c r="H485">
        <v>2014</v>
      </c>
      <c r="I485">
        <v>4</v>
      </c>
      <c r="J485">
        <v>30</v>
      </c>
      <c r="K485" t="s">
        <v>147</v>
      </c>
      <c r="L485">
        <f t="shared" si="37"/>
        <v>0</v>
      </c>
      <c r="M485">
        <f t="shared" si="38"/>
        <v>1</v>
      </c>
      <c r="N485">
        <f t="shared" si="39"/>
        <v>1</v>
      </c>
      <c r="O485">
        <f t="shared" si="40"/>
        <v>18</v>
      </c>
    </row>
    <row r="486" spans="1:15" hidden="1" x14ac:dyDescent="0.2">
      <c r="A486" s="2">
        <v>41760</v>
      </c>
      <c r="B486">
        <v>67</v>
      </c>
      <c r="C486">
        <v>62.4</v>
      </c>
      <c r="D486">
        <v>62.49</v>
      </c>
      <c r="E486">
        <v>43.25</v>
      </c>
      <c r="F486">
        <f t="shared" si="36"/>
        <v>62.49</v>
      </c>
      <c r="G486" t="s">
        <v>443</v>
      </c>
      <c r="H486">
        <v>2014</v>
      </c>
      <c r="I486">
        <v>5</v>
      </c>
      <c r="J486">
        <v>1</v>
      </c>
      <c r="K486" t="s">
        <v>148</v>
      </c>
      <c r="L486">
        <f t="shared" si="37"/>
        <v>0</v>
      </c>
      <c r="M486">
        <f t="shared" si="38"/>
        <v>1</v>
      </c>
      <c r="N486">
        <f t="shared" si="39"/>
        <v>2</v>
      </c>
      <c r="O486">
        <f t="shared" si="40"/>
        <v>18</v>
      </c>
    </row>
    <row r="487" spans="1:15" hidden="1" x14ac:dyDescent="0.2">
      <c r="A487" s="2">
        <v>41761</v>
      </c>
      <c r="B487">
        <v>60</v>
      </c>
      <c r="C487">
        <v>61.09</v>
      </c>
      <c r="D487">
        <v>61.27</v>
      </c>
      <c r="E487">
        <v>43.72</v>
      </c>
      <c r="F487">
        <f t="shared" si="36"/>
        <v>61.27</v>
      </c>
      <c r="G487" t="s">
        <v>443</v>
      </c>
      <c r="H487">
        <v>2014</v>
      </c>
      <c r="I487">
        <v>5</v>
      </c>
      <c r="J487">
        <v>2</v>
      </c>
      <c r="K487" t="s">
        <v>149</v>
      </c>
      <c r="L487">
        <f t="shared" si="37"/>
        <v>1</v>
      </c>
      <c r="M487">
        <f t="shared" si="38"/>
        <v>1</v>
      </c>
      <c r="N487">
        <f t="shared" si="39"/>
        <v>2</v>
      </c>
      <c r="O487">
        <f t="shared" si="40"/>
        <v>18</v>
      </c>
    </row>
    <row r="488" spans="1:15" hidden="1" x14ac:dyDescent="0.2">
      <c r="A488" s="2">
        <v>41762</v>
      </c>
      <c r="B488">
        <v>56</v>
      </c>
      <c r="C488">
        <v>61.48</v>
      </c>
      <c r="D488">
        <v>61.88</v>
      </c>
      <c r="E488">
        <v>46.62</v>
      </c>
      <c r="F488">
        <f t="shared" si="36"/>
        <v>61.88</v>
      </c>
      <c r="G488" t="s">
        <v>443</v>
      </c>
      <c r="H488">
        <v>2014</v>
      </c>
      <c r="I488">
        <v>5</v>
      </c>
      <c r="J488">
        <v>3</v>
      </c>
      <c r="K488" t="s">
        <v>150</v>
      </c>
      <c r="L488">
        <f t="shared" si="37"/>
        <v>1</v>
      </c>
      <c r="M488">
        <f t="shared" si="38"/>
        <v>1</v>
      </c>
      <c r="N488">
        <f t="shared" si="39"/>
        <v>2</v>
      </c>
      <c r="O488">
        <f t="shared" si="40"/>
        <v>18</v>
      </c>
    </row>
    <row r="489" spans="1:15" hidden="1" x14ac:dyDescent="0.2">
      <c r="A489" s="2">
        <v>41763</v>
      </c>
      <c r="B489">
        <v>72</v>
      </c>
      <c r="C489">
        <v>62.3</v>
      </c>
      <c r="D489">
        <v>62.52</v>
      </c>
      <c r="E489">
        <v>48.07</v>
      </c>
      <c r="F489">
        <f t="shared" si="36"/>
        <v>62.52</v>
      </c>
      <c r="G489" t="s">
        <v>443</v>
      </c>
      <c r="H489">
        <v>2014</v>
      </c>
      <c r="I489">
        <v>5</v>
      </c>
      <c r="J489">
        <v>4</v>
      </c>
      <c r="K489" t="s">
        <v>151</v>
      </c>
      <c r="L489">
        <f t="shared" si="37"/>
        <v>0</v>
      </c>
      <c r="M489">
        <f t="shared" si="38"/>
        <v>1</v>
      </c>
      <c r="N489">
        <f t="shared" si="39"/>
        <v>2</v>
      </c>
      <c r="O489">
        <f t="shared" si="40"/>
        <v>18</v>
      </c>
    </row>
    <row r="490" spans="1:15" hidden="1" x14ac:dyDescent="0.2">
      <c r="A490" s="2">
        <v>41764</v>
      </c>
      <c r="B490">
        <v>81</v>
      </c>
      <c r="C490">
        <v>60.89</v>
      </c>
      <c r="D490">
        <v>61.07</v>
      </c>
      <c r="E490">
        <v>42.96</v>
      </c>
      <c r="F490">
        <f t="shared" si="36"/>
        <v>61.07</v>
      </c>
      <c r="G490" t="s">
        <v>443</v>
      </c>
      <c r="H490">
        <v>2014</v>
      </c>
      <c r="I490">
        <v>5</v>
      </c>
      <c r="J490">
        <v>5</v>
      </c>
      <c r="K490" t="s">
        <v>152</v>
      </c>
      <c r="L490">
        <f t="shared" si="37"/>
        <v>0</v>
      </c>
      <c r="M490">
        <f t="shared" si="38"/>
        <v>1</v>
      </c>
      <c r="N490">
        <f t="shared" si="39"/>
        <v>2</v>
      </c>
      <c r="O490">
        <f t="shared" si="40"/>
        <v>19</v>
      </c>
    </row>
    <row r="491" spans="1:15" hidden="1" x14ac:dyDescent="0.2">
      <c r="A491" s="2">
        <v>41765</v>
      </c>
      <c r="B491">
        <v>74</v>
      </c>
      <c r="C491">
        <v>60.62</v>
      </c>
      <c r="D491">
        <v>61</v>
      </c>
      <c r="E491">
        <v>49.13</v>
      </c>
      <c r="F491">
        <f t="shared" si="36"/>
        <v>61</v>
      </c>
      <c r="G491" t="s">
        <v>443</v>
      </c>
      <c r="H491">
        <v>2014</v>
      </c>
      <c r="I491">
        <v>5</v>
      </c>
      <c r="J491">
        <v>6</v>
      </c>
      <c r="K491" t="s">
        <v>153</v>
      </c>
      <c r="L491">
        <f t="shared" si="37"/>
        <v>0</v>
      </c>
      <c r="M491">
        <f t="shared" si="38"/>
        <v>1</v>
      </c>
      <c r="N491">
        <f t="shared" si="39"/>
        <v>2</v>
      </c>
      <c r="O491">
        <f t="shared" si="40"/>
        <v>19</v>
      </c>
    </row>
    <row r="492" spans="1:15" hidden="1" x14ac:dyDescent="0.2">
      <c r="A492" s="2">
        <v>41766</v>
      </c>
      <c r="B492">
        <v>77</v>
      </c>
      <c r="C492">
        <v>61.81</v>
      </c>
      <c r="D492">
        <v>62.06</v>
      </c>
      <c r="E492">
        <v>49.19</v>
      </c>
      <c r="F492">
        <f t="shared" si="36"/>
        <v>62.06</v>
      </c>
      <c r="G492" t="s">
        <v>444</v>
      </c>
      <c r="H492">
        <v>2014</v>
      </c>
      <c r="I492">
        <v>5</v>
      </c>
      <c r="J492">
        <v>7</v>
      </c>
      <c r="K492" t="s">
        <v>155</v>
      </c>
      <c r="L492">
        <f t="shared" si="37"/>
        <v>0</v>
      </c>
      <c r="M492">
        <f t="shared" si="38"/>
        <v>1</v>
      </c>
      <c r="N492">
        <f t="shared" si="39"/>
        <v>2</v>
      </c>
      <c r="O492">
        <f t="shared" si="40"/>
        <v>19</v>
      </c>
    </row>
    <row r="493" spans="1:15" hidden="1" x14ac:dyDescent="0.2">
      <c r="A493" s="2">
        <v>41767</v>
      </c>
      <c r="B493">
        <v>55</v>
      </c>
      <c r="C493">
        <v>59.29</v>
      </c>
      <c r="D493">
        <v>59.73</v>
      </c>
      <c r="E493">
        <v>46.51</v>
      </c>
      <c r="F493">
        <f t="shared" si="36"/>
        <v>59.73</v>
      </c>
      <c r="G493" t="s">
        <v>444</v>
      </c>
      <c r="H493">
        <v>2014</v>
      </c>
      <c r="I493">
        <v>5</v>
      </c>
      <c r="J493">
        <v>8</v>
      </c>
      <c r="K493" t="s">
        <v>156</v>
      </c>
      <c r="L493">
        <f t="shared" si="37"/>
        <v>1</v>
      </c>
      <c r="M493">
        <f t="shared" si="38"/>
        <v>1</v>
      </c>
      <c r="N493">
        <f t="shared" si="39"/>
        <v>2</v>
      </c>
      <c r="O493">
        <f t="shared" si="40"/>
        <v>19</v>
      </c>
    </row>
    <row r="494" spans="1:15" hidden="1" x14ac:dyDescent="0.2">
      <c r="A494" s="2">
        <v>41768</v>
      </c>
      <c r="B494">
        <v>84</v>
      </c>
      <c r="C494">
        <v>62.29</v>
      </c>
      <c r="D494">
        <v>63.07</v>
      </c>
      <c r="E494">
        <v>51.38</v>
      </c>
      <c r="F494">
        <f t="shared" si="36"/>
        <v>63.07</v>
      </c>
      <c r="G494" t="s">
        <v>444</v>
      </c>
      <c r="H494">
        <v>2014</v>
      </c>
      <c r="I494">
        <v>5</v>
      </c>
      <c r="J494">
        <v>9</v>
      </c>
      <c r="K494" t="s">
        <v>157</v>
      </c>
      <c r="L494">
        <f t="shared" si="37"/>
        <v>0</v>
      </c>
      <c r="M494">
        <f t="shared" si="38"/>
        <v>1</v>
      </c>
      <c r="N494">
        <f t="shared" si="39"/>
        <v>2</v>
      </c>
      <c r="O494">
        <f t="shared" si="40"/>
        <v>19</v>
      </c>
    </row>
    <row r="495" spans="1:15" hidden="1" x14ac:dyDescent="0.2">
      <c r="A495" s="2">
        <v>41769</v>
      </c>
      <c r="B495">
        <v>73</v>
      </c>
      <c r="C495">
        <v>61.43</v>
      </c>
      <c r="D495">
        <v>61.52</v>
      </c>
      <c r="E495">
        <v>42.25</v>
      </c>
      <c r="F495">
        <f t="shared" si="36"/>
        <v>61.52</v>
      </c>
      <c r="G495" t="s">
        <v>444</v>
      </c>
      <c r="H495">
        <v>2014</v>
      </c>
      <c r="I495">
        <v>5</v>
      </c>
      <c r="J495">
        <v>10</v>
      </c>
      <c r="K495" t="s">
        <v>158</v>
      </c>
      <c r="L495">
        <f t="shared" si="37"/>
        <v>0</v>
      </c>
      <c r="M495">
        <f t="shared" si="38"/>
        <v>1</v>
      </c>
      <c r="N495">
        <f t="shared" si="39"/>
        <v>2</v>
      </c>
      <c r="O495">
        <f t="shared" si="40"/>
        <v>19</v>
      </c>
    </row>
    <row r="496" spans="1:15" hidden="1" x14ac:dyDescent="0.2">
      <c r="A496" s="2">
        <v>41770</v>
      </c>
      <c r="B496">
        <v>81</v>
      </c>
      <c r="C496">
        <v>62.28</v>
      </c>
      <c r="D496">
        <v>62.72</v>
      </c>
      <c r="E496">
        <v>48.03</v>
      </c>
      <c r="F496">
        <f t="shared" si="36"/>
        <v>62.72</v>
      </c>
      <c r="G496" t="s">
        <v>444</v>
      </c>
      <c r="H496">
        <v>2014</v>
      </c>
      <c r="I496">
        <v>5</v>
      </c>
      <c r="J496">
        <v>11</v>
      </c>
      <c r="K496" t="s">
        <v>159</v>
      </c>
      <c r="L496">
        <f t="shared" si="37"/>
        <v>0</v>
      </c>
      <c r="M496">
        <f t="shared" si="38"/>
        <v>1</v>
      </c>
      <c r="N496">
        <f t="shared" si="39"/>
        <v>2</v>
      </c>
      <c r="O496">
        <f t="shared" si="40"/>
        <v>19</v>
      </c>
    </row>
    <row r="497" spans="1:15" hidden="1" x14ac:dyDescent="0.2">
      <c r="A497" s="2">
        <v>41771</v>
      </c>
      <c r="B497">
        <v>83</v>
      </c>
      <c r="C497">
        <v>63.77</v>
      </c>
      <c r="D497">
        <v>63.85</v>
      </c>
      <c r="E497">
        <v>46.46</v>
      </c>
      <c r="F497">
        <f t="shared" si="36"/>
        <v>63.85</v>
      </c>
      <c r="G497" t="s">
        <v>444</v>
      </c>
      <c r="H497">
        <v>2014</v>
      </c>
      <c r="I497">
        <v>5</v>
      </c>
      <c r="J497">
        <v>12</v>
      </c>
      <c r="K497" t="s">
        <v>160</v>
      </c>
      <c r="L497">
        <f t="shared" si="37"/>
        <v>0</v>
      </c>
      <c r="M497">
        <f t="shared" si="38"/>
        <v>1</v>
      </c>
      <c r="N497">
        <f t="shared" si="39"/>
        <v>2</v>
      </c>
      <c r="O497">
        <f t="shared" si="40"/>
        <v>20</v>
      </c>
    </row>
    <row r="498" spans="1:15" hidden="1" x14ac:dyDescent="0.2">
      <c r="A498" s="2">
        <v>41772</v>
      </c>
      <c r="B498">
        <v>74</v>
      </c>
      <c r="C498">
        <v>62.48</v>
      </c>
      <c r="D498">
        <v>62.62</v>
      </c>
      <c r="E498">
        <v>47.8</v>
      </c>
      <c r="F498">
        <f t="shared" si="36"/>
        <v>62.62</v>
      </c>
      <c r="G498" t="s">
        <v>444</v>
      </c>
      <c r="H498">
        <v>2014</v>
      </c>
      <c r="I498">
        <v>5</v>
      </c>
      <c r="J498">
        <v>13</v>
      </c>
      <c r="K498" t="s">
        <v>161</v>
      </c>
      <c r="L498">
        <f t="shared" si="37"/>
        <v>0</v>
      </c>
      <c r="M498">
        <f t="shared" si="38"/>
        <v>1</v>
      </c>
      <c r="N498">
        <f t="shared" si="39"/>
        <v>2</v>
      </c>
      <c r="O498">
        <f t="shared" si="40"/>
        <v>20</v>
      </c>
    </row>
    <row r="499" spans="1:15" hidden="1" x14ac:dyDescent="0.2">
      <c r="A499" s="2">
        <v>41773</v>
      </c>
      <c r="B499">
        <v>86</v>
      </c>
      <c r="C499">
        <v>62.26</v>
      </c>
      <c r="D499">
        <v>62.6</v>
      </c>
      <c r="E499">
        <v>49.79</v>
      </c>
      <c r="F499">
        <f t="shared" si="36"/>
        <v>62.6</v>
      </c>
      <c r="G499" t="s">
        <v>445</v>
      </c>
      <c r="H499">
        <v>2014</v>
      </c>
      <c r="I499">
        <v>5</v>
      </c>
      <c r="J499">
        <v>14</v>
      </c>
      <c r="K499" t="s">
        <v>163</v>
      </c>
      <c r="L499">
        <f t="shared" si="37"/>
        <v>0</v>
      </c>
      <c r="M499">
        <f t="shared" si="38"/>
        <v>1</v>
      </c>
      <c r="N499">
        <f t="shared" si="39"/>
        <v>2</v>
      </c>
      <c r="O499">
        <f t="shared" si="40"/>
        <v>20</v>
      </c>
    </row>
    <row r="500" spans="1:15" hidden="1" x14ac:dyDescent="0.2">
      <c r="A500" s="2">
        <v>41774</v>
      </c>
      <c r="B500">
        <v>73</v>
      </c>
      <c r="C500">
        <v>62.36</v>
      </c>
      <c r="D500">
        <v>62.88</v>
      </c>
      <c r="E500">
        <v>50.64</v>
      </c>
      <c r="F500">
        <f t="shared" si="36"/>
        <v>62.88</v>
      </c>
      <c r="G500" t="s">
        <v>445</v>
      </c>
      <c r="H500">
        <v>2014</v>
      </c>
      <c r="I500">
        <v>5</v>
      </c>
      <c r="J500">
        <v>15</v>
      </c>
      <c r="K500" t="s">
        <v>164</v>
      </c>
      <c r="L500">
        <f t="shared" si="37"/>
        <v>0</v>
      </c>
      <c r="M500">
        <f t="shared" si="38"/>
        <v>1</v>
      </c>
      <c r="N500">
        <f t="shared" si="39"/>
        <v>2</v>
      </c>
      <c r="O500">
        <f t="shared" si="40"/>
        <v>20</v>
      </c>
    </row>
    <row r="501" spans="1:15" hidden="1" x14ac:dyDescent="0.2">
      <c r="A501" s="2">
        <v>41775</v>
      </c>
      <c r="B501">
        <v>55</v>
      </c>
      <c r="C501">
        <v>58.76</v>
      </c>
      <c r="D501">
        <v>62.76</v>
      </c>
      <c r="E501">
        <v>59.9</v>
      </c>
      <c r="F501">
        <f t="shared" si="36"/>
        <v>62.76</v>
      </c>
      <c r="G501" t="s">
        <v>445</v>
      </c>
      <c r="H501">
        <v>2014</v>
      </c>
      <c r="I501">
        <v>5</v>
      </c>
      <c r="J501">
        <v>16</v>
      </c>
      <c r="K501" t="s">
        <v>165</v>
      </c>
      <c r="L501">
        <f t="shared" si="37"/>
        <v>1</v>
      </c>
      <c r="M501">
        <f t="shared" si="38"/>
        <v>0</v>
      </c>
      <c r="N501">
        <f t="shared" si="39"/>
        <v>2</v>
      </c>
      <c r="O501">
        <f t="shared" si="40"/>
        <v>20</v>
      </c>
    </row>
    <row r="502" spans="1:15" hidden="1" x14ac:dyDescent="0.2">
      <c r="A502" s="2">
        <v>41776</v>
      </c>
      <c r="B502">
        <v>71</v>
      </c>
      <c r="C502">
        <v>61.4</v>
      </c>
      <c r="D502">
        <v>62.16</v>
      </c>
      <c r="E502">
        <v>54.22</v>
      </c>
      <c r="F502">
        <f t="shared" si="36"/>
        <v>62.16</v>
      </c>
      <c r="G502" t="s">
        <v>445</v>
      </c>
      <c r="H502">
        <v>2014</v>
      </c>
      <c r="I502">
        <v>5</v>
      </c>
      <c r="J502">
        <v>17</v>
      </c>
      <c r="K502" t="s">
        <v>166</v>
      </c>
      <c r="L502">
        <f t="shared" si="37"/>
        <v>0</v>
      </c>
      <c r="M502">
        <f t="shared" si="38"/>
        <v>1</v>
      </c>
      <c r="N502">
        <f t="shared" si="39"/>
        <v>2</v>
      </c>
      <c r="O502">
        <f t="shared" si="40"/>
        <v>20</v>
      </c>
    </row>
    <row r="503" spans="1:15" hidden="1" x14ac:dyDescent="0.2">
      <c r="A503" s="2">
        <v>41777</v>
      </c>
      <c r="B503">
        <v>63</v>
      </c>
      <c r="C503">
        <v>61.29</v>
      </c>
      <c r="D503">
        <v>61.34</v>
      </c>
      <c r="E503">
        <v>42.24</v>
      </c>
      <c r="F503">
        <f t="shared" si="36"/>
        <v>61.34</v>
      </c>
      <c r="G503" t="s">
        <v>445</v>
      </c>
      <c r="H503">
        <v>2014</v>
      </c>
      <c r="I503">
        <v>5</v>
      </c>
      <c r="J503">
        <v>18</v>
      </c>
      <c r="K503" t="s">
        <v>167</v>
      </c>
      <c r="L503">
        <f t="shared" si="37"/>
        <v>0</v>
      </c>
      <c r="M503">
        <f t="shared" si="38"/>
        <v>1</v>
      </c>
      <c r="N503">
        <f t="shared" si="39"/>
        <v>2</v>
      </c>
      <c r="O503">
        <f t="shared" si="40"/>
        <v>20</v>
      </c>
    </row>
    <row r="504" spans="1:15" hidden="1" x14ac:dyDescent="0.2">
      <c r="A504" s="2">
        <v>41778</v>
      </c>
      <c r="B504">
        <v>67</v>
      </c>
      <c r="C504">
        <v>61.87</v>
      </c>
      <c r="D504">
        <v>61.99</v>
      </c>
      <c r="E504">
        <v>45.63</v>
      </c>
      <c r="F504">
        <f t="shared" si="36"/>
        <v>61.99</v>
      </c>
      <c r="G504" t="s">
        <v>445</v>
      </c>
      <c r="H504">
        <v>2014</v>
      </c>
      <c r="I504">
        <v>5</v>
      </c>
      <c r="J504">
        <v>19</v>
      </c>
      <c r="K504" t="s">
        <v>168</v>
      </c>
      <c r="L504">
        <f t="shared" si="37"/>
        <v>0</v>
      </c>
      <c r="M504">
        <f t="shared" si="38"/>
        <v>1</v>
      </c>
      <c r="N504">
        <f t="shared" si="39"/>
        <v>2</v>
      </c>
      <c r="O504">
        <f t="shared" si="40"/>
        <v>21</v>
      </c>
    </row>
    <row r="505" spans="1:15" hidden="1" x14ac:dyDescent="0.2">
      <c r="A505" s="2">
        <v>41779</v>
      </c>
      <c r="B505">
        <v>80</v>
      </c>
      <c r="C505">
        <v>61.52</v>
      </c>
      <c r="D505">
        <v>61.67</v>
      </c>
      <c r="E505">
        <v>46.85</v>
      </c>
      <c r="F505">
        <f t="shared" si="36"/>
        <v>61.67</v>
      </c>
      <c r="G505" t="s">
        <v>445</v>
      </c>
      <c r="H505">
        <v>2014</v>
      </c>
      <c r="I505">
        <v>5</v>
      </c>
      <c r="J505">
        <v>20</v>
      </c>
      <c r="K505" t="s">
        <v>169</v>
      </c>
      <c r="L505">
        <f t="shared" si="37"/>
        <v>0</v>
      </c>
      <c r="M505">
        <f t="shared" si="38"/>
        <v>1</v>
      </c>
      <c r="N505">
        <f t="shared" si="39"/>
        <v>2</v>
      </c>
      <c r="O505">
        <f t="shared" si="40"/>
        <v>21</v>
      </c>
    </row>
    <row r="506" spans="1:15" hidden="1" x14ac:dyDescent="0.2">
      <c r="A506" s="2">
        <v>41780</v>
      </c>
      <c r="B506">
        <v>80</v>
      </c>
      <c r="C506">
        <v>60.97</v>
      </c>
      <c r="D506">
        <v>61.04</v>
      </c>
      <c r="E506">
        <v>42.94</v>
      </c>
      <c r="F506">
        <f t="shared" si="36"/>
        <v>61.04</v>
      </c>
      <c r="G506" t="s">
        <v>446</v>
      </c>
      <c r="H506">
        <v>2014</v>
      </c>
      <c r="I506">
        <v>5</v>
      </c>
      <c r="J506">
        <v>21</v>
      </c>
      <c r="K506" t="s">
        <v>171</v>
      </c>
      <c r="L506">
        <f t="shared" si="37"/>
        <v>0</v>
      </c>
      <c r="M506">
        <f t="shared" si="38"/>
        <v>1</v>
      </c>
      <c r="N506">
        <f t="shared" si="39"/>
        <v>2</v>
      </c>
      <c r="O506">
        <f t="shared" si="40"/>
        <v>21</v>
      </c>
    </row>
    <row r="507" spans="1:15" hidden="1" x14ac:dyDescent="0.2">
      <c r="A507" s="2">
        <v>41781</v>
      </c>
      <c r="B507">
        <v>63</v>
      </c>
      <c r="C507">
        <v>59.9</v>
      </c>
      <c r="D507">
        <v>60.52</v>
      </c>
      <c r="E507">
        <v>51.76</v>
      </c>
      <c r="F507">
        <f t="shared" si="36"/>
        <v>60.52</v>
      </c>
      <c r="G507" t="s">
        <v>446</v>
      </c>
      <c r="H507">
        <v>2014</v>
      </c>
      <c r="I507">
        <v>5</v>
      </c>
      <c r="J507">
        <v>22</v>
      </c>
      <c r="K507" t="s">
        <v>172</v>
      </c>
      <c r="L507">
        <f t="shared" si="37"/>
        <v>0</v>
      </c>
      <c r="M507">
        <f t="shared" si="38"/>
        <v>1</v>
      </c>
      <c r="N507">
        <f t="shared" si="39"/>
        <v>2</v>
      </c>
      <c r="O507">
        <f t="shared" si="40"/>
        <v>21</v>
      </c>
    </row>
    <row r="508" spans="1:15" hidden="1" x14ac:dyDescent="0.2">
      <c r="A508" s="2">
        <v>41782</v>
      </c>
      <c r="B508">
        <v>85</v>
      </c>
      <c r="C508">
        <v>62.84</v>
      </c>
      <c r="D508">
        <v>62.86</v>
      </c>
      <c r="E508">
        <v>40.04</v>
      </c>
      <c r="F508">
        <f t="shared" si="36"/>
        <v>62.86</v>
      </c>
      <c r="G508" t="s">
        <v>446</v>
      </c>
      <c r="H508">
        <v>2014</v>
      </c>
      <c r="I508">
        <v>5</v>
      </c>
      <c r="J508">
        <v>23</v>
      </c>
      <c r="K508" t="s">
        <v>173</v>
      </c>
      <c r="L508">
        <f t="shared" si="37"/>
        <v>0</v>
      </c>
      <c r="M508">
        <f t="shared" si="38"/>
        <v>1</v>
      </c>
      <c r="N508">
        <f t="shared" si="39"/>
        <v>2</v>
      </c>
      <c r="O508">
        <f t="shared" si="40"/>
        <v>21</v>
      </c>
    </row>
    <row r="509" spans="1:15" hidden="1" x14ac:dyDescent="0.2">
      <c r="A509" s="2">
        <v>41783</v>
      </c>
      <c r="B509">
        <v>51</v>
      </c>
      <c r="C509">
        <v>60.42</v>
      </c>
      <c r="D509">
        <v>60.47</v>
      </c>
      <c r="E509">
        <v>40.96</v>
      </c>
      <c r="F509">
        <f t="shared" si="36"/>
        <v>60.47</v>
      </c>
      <c r="G509" t="s">
        <v>446</v>
      </c>
      <c r="H509">
        <v>2014</v>
      </c>
      <c r="I509">
        <v>5</v>
      </c>
      <c r="J509">
        <v>24</v>
      </c>
      <c r="K509" t="s">
        <v>174</v>
      </c>
      <c r="L509">
        <f t="shared" si="37"/>
        <v>1</v>
      </c>
      <c r="M509">
        <f t="shared" si="38"/>
        <v>1</v>
      </c>
      <c r="N509">
        <f t="shared" si="39"/>
        <v>2</v>
      </c>
      <c r="O509">
        <f t="shared" si="40"/>
        <v>21</v>
      </c>
    </row>
    <row r="510" spans="1:15" hidden="1" x14ac:dyDescent="0.2">
      <c r="A510" s="2">
        <v>41784</v>
      </c>
      <c r="B510">
        <v>65</v>
      </c>
      <c r="C510">
        <v>61.96</v>
      </c>
      <c r="D510">
        <v>62.05</v>
      </c>
      <c r="E510">
        <v>45.25</v>
      </c>
      <c r="F510">
        <f t="shared" si="36"/>
        <v>62.05</v>
      </c>
      <c r="G510" t="s">
        <v>446</v>
      </c>
      <c r="H510">
        <v>2014</v>
      </c>
      <c r="I510">
        <v>5</v>
      </c>
      <c r="J510">
        <v>25</v>
      </c>
      <c r="K510" t="s">
        <v>175</v>
      </c>
      <c r="L510">
        <f t="shared" si="37"/>
        <v>0</v>
      </c>
      <c r="M510">
        <f t="shared" si="38"/>
        <v>1</v>
      </c>
      <c r="N510">
        <f t="shared" si="39"/>
        <v>2</v>
      </c>
      <c r="O510">
        <f t="shared" si="40"/>
        <v>21</v>
      </c>
    </row>
    <row r="511" spans="1:15" hidden="1" x14ac:dyDescent="0.2">
      <c r="A511" s="2">
        <v>41785</v>
      </c>
      <c r="B511">
        <v>81</v>
      </c>
      <c r="C511">
        <v>63.78</v>
      </c>
      <c r="D511">
        <v>63.87</v>
      </c>
      <c r="E511">
        <v>46.94</v>
      </c>
      <c r="F511">
        <f t="shared" si="36"/>
        <v>63.87</v>
      </c>
      <c r="G511" t="s">
        <v>446</v>
      </c>
      <c r="H511">
        <v>2014</v>
      </c>
      <c r="I511">
        <v>5</v>
      </c>
      <c r="J511">
        <v>26</v>
      </c>
      <c r="K511" t="s">
        <v>176</v>
      </c>
      <c r="L511">
        <f t="shared" si="37"/>
        <v>0</v>
      </c>
      <c r="M511">
        <f t="shared" si="38"/>
        <v>1</v>
      </c>
      <c r="N511">
        <f t="shared" si="39"/>
        <v>2</v>
      </c>
      <c r="O511">
        <f t="shared" si="40"/>
        <v>22</v>
      </c>
    </row>
    <row r="512" spans="1:15" hidden="1" x14ac:dyDescent="0.2">
      <c r="A512" s="2">
        <v>41786</v>
      </c>
      <c r="B512">
        <v>85</v>
      </c>
      <c r="C512">
        <v>62.99</v>
      </c>
      <c r="D512">
        <v>63.15</v>
      </c>
      <c r="E512">
        <v>48.24</v>
      </c>
      <c r="F512">
        <f t="shared" si="36"/>
        <v>63.15</v>
      </c>
      <c r="G512" t="s">
        <v>446</v>
      </c>
      <c r="H512">
        <v>2014</v>
      </c>
      <c r="I512">
        <v>5</v>
      </c>
      <c r="J512">
        <v>27</v>
      </c>
      <c r="K512" t="s">
        <v>177</v>
      </c>
      <c r="L512">
        <f t="shared" si="37"/>
        <v>0</v>
      </c>
      <c r="M512">
        <f t="shared" si="38"/>
        <v>1</v>
      </c>
      <c r="N512">
        <f t="shared" si="39"/>
        <v>2</v>
      </c>
      <c r="O512">
        <f t="shared" si="40"/>
        <v>22</v>
      </c>
    </row>
    <row r="513" spans="1:15" hidden="1" x14ac:dyDescent="0.2">
      <c r="A513" s="2">
        <v>41787</v>
      </c>
      <c r="B513">
        <v>96</v>
      </c>
      <c r="C513">
        <v>62.48</v>
      </c>
      <c r="D513">
        <v>62.58</v>
      </c>
      <c r="E513">
        <v>46.46</v>
      </c>
      <c r="F513">
        <f t="shared" si="36"/>
        <v>62.58</v>
      </c>
      <c r="G513" t="s">
        <v>447</v>
      </c>
      <c r="H513">
        <v>2014</v>
      </c>
      <c r="I513">
        <v>5</v>
      </c>
      <c r="J513">
        <v>28</v>
      </c>
      <c r="K513" t="s">
        <v>179</v>
      </c>
      <c r="L513">
        <f t="shared" si="37"/>
        <v>0</v>
      </c>
      <c r="M513">
        <f t="shared" si="38"/>
        <v>1</v>
      </c>
      <c r="N513">
        <f t="shared" si="39"/>
        <v>2</v>
      </c>
      <c r="O513">
        <f t="shared" si="40"/>
        <v>22</v>
      </c>
    </row>
    <row r="514" spans="1:15" hidden="1" x14ac:dyDescent="0.2">
      <c r="A514" s="2">
        <v>41788</v>
      </c>
      <c r="B514">
        <v>63</v>
      </c>
      <c r="C514">
        <v>62.04</v>
      </c>
      <c r="D514">
        <v>62.16</v>
      </c>
      <c r="E514">
        <v>46.41</v>
      </c>
      <c r="F514">
        <f t="shared" si="36"/>
        <v>62.16</v>
      </c>
      <c r="G514" t="s">
        <v>447</v>
      </c>
      <c r="H514">
        <v>2014</v>
      </c>
      <c r="I514">
        <v>5</v>
      </c>
      <c r="J514">
        <v>29</v>
      </c>
      <c r="K514" t="s">
        <v>180</v>
      </c>
      <c r="L514">
        <f t="shared" si="37"/>
        <v>0</v>
      </c>
      <c r="M514">
        <f t="shared" si="38"/>
        <v>1</v>
      </c>
      <c r="N514">
        <f t="shared" si="39"/>
        <v>2</v>
      </c>
      <c r="O514">
        <f t="shared" si="40"/>
        <v>22</v>
      </c>
    </row>
    <row r="515" spans="1:15" hidden="1" x14ac:dyDescent="0.2">
      <c r="A515" s="2">
        <v>41789</v>
      </c>
      <c r="B515">
        <v>62</v>
      </c>
      <c r="C515">
        <v>62.47</v>
      </c>
      <c r="D515">
        <v>62.56</v>
      </c>
      <c r="E515">
        <v>42.32</v>
      </c>
      <c r="F515">
        <f t="shared" ref="F515:F578" si="41">IF(OR(ISBLANK(D515),D515=9),C515,D515)</f>
        <v>62.56</v>
      </c>
      <c r="G515" t="s">
        <v>447</v>
      </c>
      <c r="H515">
        <v>2014</v>
      </c>
      <c r="I515">
        <v>5</v>
      </c>
      <c r="J515">
        <v>30</v>
      </c>
      <c r="K515" t="s">
        <v>181</v>
      </c>
      <c r="L515">
        <f t="shared" ref="L515:L578" si="42">IF(ISBLANK(C515),"Null",IF(C515&gt;B515,1,0))</f>
        <v>1</v>
      </c>
      <c r="M515">
        <f t="shared" ref="M515:M578" si="43">IF(ISBLANK(E515),"Null",IF(C515&gt;E515,1,0))</f>
        <v>1</v>
      </c>
      <c r="N515">
        <f t="shared" ref="N515:N578" si="44">IF(AND(I515&gt;=1,I515&lt;=4),1,IF(AND(I515&gt;=9,I515&lt;=12),3,2))</f>
        <v>2</v>
      </c>
      <c r="O515">
        <f t="shared" ref="O515:O578" si="45">WEEKNUM(A515,2)</f>
        <v>22</v>
      </c>
    </row>
    <row r="516" spans="1:15" hidden="1" x14ac:dyDescent="0.2">
      <c r="A516" s="2">
        <v>41790</v>
      </c>
      <c r="B516">
        <v>73</v>
      </c>
      <c r="C516">
        <v>62.64</v>
      </c>
      <c r="D516">
        <v>62.7</v>
      </c>
      <c r="E516">
        <v>44.43</v>
      </c>
      <c r="F516">
        <f t="shared" si="41"/>
        <v>62.7</v>
      </c>
      <c r="G516" t="s">
        <v>447</v>
      </c>
      <c r="H516">
        <v>2014</v>
      </c>
      <c r="I516">
        <v>5</v>
      </c>
      <c r="J516">
        <v>31</v>
      </c>
      <c r="K516" t="s">
        <v>182</v>
      </c>
      <c r="L516">
        <f t="shared" si="42"/>
        <v>0</v>
      </c>
      <c r="M516">
        <f t="shared" si="43"/>
        <v>1</v>
      </c>
      <c r="N516">
        <f t="shared" si="44"/>
        <v>2</v>
      </c>
      <c r="O516">
        <f t="shared" si="45"/>
        <v>22</v>
      </c>
    </row>
    <row r="517" spans="1:15" hidden="1" x14ac:dyDescent="0.2">
      <c r="A517" s="2">
        <v>41791</v>
      </c>
      <c r="B517">
        <v>75</v>
      </c>
      <c r="C517">
        <v>62.53</v>
      </c>
      <c r="D517">
        <v>62.54</v>
      </c>
      <c r="E517">
        <v>37.1</v>
      </c>
      <c r="F517">
        <f t="shared" si="41"/>
        <v>62.54</v>
      </c>
      <c r="G517" t="s">
        <v>447</v>
      </c>
      <c r="H517">
        <v>2014</v>
      </c>
      <c r="I517">
        <v>6</v>
      </c>
      <c r="J517">
        <v>1</v>
      </c>
      <c r="K517" t="s">
        <v>183</v>
      </c>
      <c r="L517">
        <f t="shared" si="42"/>
        <v>0</v>
      </c>
      <c r="M517">
        <f t="shared" si="43"/>
        <v>1</v>
      </c>
      <c r="N517">
        <f t="shared" si="44"/>
        <v>2</v>
      </c>
      <c r="O517">
        <f t="shared" si="45"/>
        <v>22</v>
      </c>
    </row>
    <row r="518" spans="1:15" hidden="1" x14ac:dyDescent="0.2">
      <c r="A518" s="2">
        <v>41792</v>
      </c>
      <c r="B518">
        <v>80</v>
      </c>
      <c r="C518">
        <v>61.25</v>
      </c>
      <c r="D518">
        <v>61.29</v>
      </c>
      <c r="E518">
        <v>30.35</v>
      </c>
      <c r="F518">
        <f t="shared" si="41"/>
        <v>61.29</v>
      </c>
      <c r="G518" t="s">
        <v>447</v>
      </c>
      <c r="H518">
        <v>2014</v>
      </c>
      <c r="I518">
        <v>6</v>
      </c>
      <c r="J518">
        <v>2</v>
      </c>
      <c r="K518" t="s">
        <v>184</v>
      </c>
      <c r="L518">
        <f t="shared" si="42"/>
        <v>0</v>
      </c>
      <c r="M518">
        <f t="shared" si="43"/>
        <v>1</v>
      </c>
      <c r="N518">
        <f t="shared" si="44"/>
        <v>2</v>
      </c>
      <c r="O518">
        <f t="shared" si="45"/>
        <v>23</v>
      </c>
    </row>
    <row r="519" spans="1:15" hidden="1" x14ac:dyDescent="0.2">
      <c r="A519" s="2">
        <v>41793</v>
      </c>
      <c r="B519">
        <v>72</v>
      </c>
      <c r="C519">
        <v>61.61</v>
      </c>
      <c r="D519">
        <v>61.79</v>
      </c>
      <c r="E519">
        <v>47.85</v>
      </c>
      <c r="F519">
        <f t="shared" si="41"/>
        <v>61.79</v>
      </c>
      <c r="G519" t="s">
        <v>447</v>
      </c>
      <c r="H519">
        <v>2014</v>
      </c>
      <c r="I519">
        <v>6</v>
      </c>
      <c r="J519">
        <v>3</v>
      </c>
      <c r="K519" t="s">
        <v>185</v>
      </c>
      <c r="L519">
        <f t="shared" si="42"/>
        <v>0</v>
      </c>
      <c r="M519">
        <f t="shared" si="43"/>
        <v>1</v>
      </c>
      <c r="N519">
        <f t="shared" si="44"/>
        <v>2</v>
      </c>
      <c r="O519">
        <f t="shared" si="45"/>
        <v>23</v>
      </c>
    </row>
    <row r="520" spans="1:15" hidden="1" x14ac:dyDescent="0.2">
      <c r="A520" s="2">
        <v>41794</v>
      </c>
      <c r="B520">
        <v>70</v>
      </c>
      <c r="C520">
        <v>61.8</v>
      </c>
      <c r="D520">
        <v>61.87</v>
      </c>
      <c r="E520">
        <v>43.95</v>
      </c>
      <c r="F520">
        <f t="shared" si="41"/>
        <v>61.87</v>
      </c>
      <c r="G520" t="s">
        <v>448</v>
      </c>
      <c r="H520">
        <v>2014</v>
      </c>
      <c r="I520">
        <v>6</v>
      </c>
      <c r="J520">
        <v>4</v>
      </c>
      <c r="K520" t="s">
        <v>187</v>
      </c>
      <c r="L520">
        <f t="shared" si="42"/>
        <v>0</v>
      </c>
      <c r="M520">
        <f t="shared" si="43"/>
        <v>1</v>
      </c>
      <c r="N520">
        <f t="shared" si="44"/>
        <v>2</v>
      </c>
      <c r="O520">
        <f t="shared" si="45"/>
        <v>23</v>
      </c>
    </row>
    <row r="521" spans="1:15" hidden="1" x14ac:dyDescent="0.2">
      <c r="A521" s="2">
        <v>41795</v>
      </c>
      <c r="B521">
        <v>77</v>
      </c>
      <c r="C521">
        <v>62.14</v>
      </c>
      <c r="D521">
        <v>62.18</v>
      </c>
      <c r="E521">
        <v>42.11</v>
      </c>
      <c r="F521">
        <f t="shared" si="41"/>
        <v>62.18</v>
      </c>
      <c r="G521" t="s">
        <v>448</v>
      </c>
      <c r="H521">
        <v>2014</v>
      </c>
      <c r="I521">
        <v>6</v>
      </c>
      <c r="J521">
        <v>5</v>
      </c>
      <c r="K521" t="s">
        <v>188</v>
      </c>
      <c r="L521">
        <f t="shared" si="42"/>
        <v>0</v>
      </c>
      <c r="M521">
        <f t="shared" si="43"/>
        <v>1</v>
      </c>
      <c r="N521">
        <f t="shared" si="44"/>
        <v>2</v>
      </c>
      <c r="O521">
        <f t="shared" si="45"/>
        <v>23</v>
      </c>
    </row>
    <row r="522" spans="1:15" hidden="1" x14ac:dyDescent="0.2">
      <c r="A522" s="2">
        <v>41796</v>
      </c>
      <c r="B522">
        <v>66</v>
      </c>
      <c r="C522">
        <v>62.19</v>
      </c>
      <c r="D522">
        <v>63.23</v>
      </c>
      <c r="E522">
        <v>49.58</v>
      </c>
      <c r="F522">
        <f t="shared" si="41"/>
        <v>63.23</v>
      </c>
      <c r="G522" t="s">
        <v>448</v>
      </c>
      <c r="H522">
        <v>2014</v>
      </c>
      <c r="I522">
        <v>6</v>
      </c>
      <c r="J522">
        <v>6</v>
      </c>
      <c r="K522" t="s">
        <v>189</v>
      </c>
      <c r="L522">
        <f t="shared" si="42"/>
        <v>0</v>
      </c>
      <c r="M522">
        <f t="shared" si="43"/>
        <v>1</v>
      </c>
      <c r="N522">
        <f t="shared" si="44"/>
        <v>2</v>
      </c>
      <c r="O522">
        <f t="shared" si="45"/>
        <v>23</v>
      </c>
    </row>
    <row r="523" spans="1:15" hidden="1" x14ac:dyDescent="0.2">
      <c r="A523" s="2">
        <v>41797</v>
      </c>
      <c r="B523">
        <v>74</v>
      </c>
      <c r="C523">
        <v>62.51</v>
      </c>
      <c r="D523">
        <v>63.46</v>
      </c>
      <c r="E523">
        <v>52.94</v>
      </c>
      <c r="F523">
        <f t="shared" si="41"/>
        <v>63.46</v>
      </c>
      <c r="G523" t="s">
        <v>448</v>
      </c>
      <c r="H523">
        <v>2014</v>
      </c>
      <c r="I523">
        <v>6</v>
      </c>
      <c r="J523">
        <v>7</v>
      </c>
      <c r="K523" t="s">
        <v>190</v>
      </c>
      <c r="L523">
        <f t="shared" si="42"/>
        <v>0</v>
      </c>
      <c r="M523">
        <f t="shared" si="43"/>
        <v>1</v>
      </c>
      <c r="N523">
        <f t="shared" si="44"/>
        <v>2</v>
      </c>
      <c r="O523">
        <f t="shared" si="45"/>
        <v>23</v>
      </c>
    </row>
    <row r="524" spans="1:15" hidden="1" x14ac:dyDescent="0.2">
      <c r="A524" s="2">
        <v>41798</v>
      </c>
      <c r="B524">
        <v>79</v>
      </c>
      <c r="C524">
        <v>61.54</v>
      </c>
      <c r="D524">
        <v>61.84</v>
      </c>
      <c r="E524">
        <v>50.05</v>
      </c>
      <c r="F524">
        <f t="shared" si="41"/>
        <v>61.84</v>
      </c>
      <c r="G524" t="s">
        <v>448</v>
      </c>
      <c r="H524">
        <v>2014</v>
      </c>
      <c r="I524">
        <v>6</v>
      </c>
      <c r="J524">
        <v>8</v>
      </c>
      <c r="K524" t="s">
        <v>191</v>
      </c>
      <c r="L524">
        <f t="shared" si="42"/>
        <v>0</v>
      </c>
      <c r="M524">
        <f t="shared" si="43"/>
        <v>1</v>
      </c>
      <c r="N524">
        <f t="shared" si="44"/>
        <v>2</v>
      </c>
      <c r="O524">
        <f t="shared" si="45"/>
        <v>23</v>
      </c>
    </row>
    <row r="525" spans="1:15" hidden="1" x14ac:dyDescent="0.2">
      <c r="A525" s="2">
        <v>41799</v>
      </c>
      <c r="B525">
        <v>70</v>
      </c>
      <c r="C525">
        <v>62.15</v>
      </c>
      <c r="D525">
        <v>62.24</v>
      </c>
      <c r="E525">
        <v>44.97</v>
      </c>
      <c r="F525">
        <f t="shared" si="41"/>
        <v>62.24</v>
      </c>
      <c r="G525" t="s">
        <v>448</v>
      </c>
      <c r="H525">
        <v>2014</v>
      </c>
      <c r="I525">
        <v>6</v>
      </c>
      <c r="J525">
        <v>9</v>
      </c>
      <c r="K525" t="s">
        <v>192</v>
      </c>
      <c r="L525">
        <f t="shared" si="42"/>
        <v>0</v>
      </c>
      <c r="M525">
        <f t="shared" si="43"/>
        <v>1</v>
      </c>
      <c r="N525">
        <f t="shared" si="44"/>
        <v>2</v>
      </c>
      <c r="O525">
        <f t="shared" si="45"/>
        <v>24</v>
      </c>
    </row>
    <row r="526" spans="1:15" hidden="1" x14ac:dyDescent="0.2">
      <c r="A526" s="2">
        <v>41800</v>
      </c>
      <c r="B526">
        <v>69</v>
      </c>
      <c r="C526">
        <v>60.61</v>
      </c>
      <c r="D526">
        <v>60.88</v>
      </c>
      <c r="E526">
        <v>48.67</v>
      </c>
      <c r="F526">
        <f t="shared" si="41"/>
        <v>60.88</v>
      </c>
      <c r="G526" t="s">
        <v>448</v>
      </c>
      <c r="H526">
        <v>2014</v>
      </c>
      <c r="I526">
        <v>6</v>
      </c>
      <c r="J526">
        <v>10</v>
      </c>
      <c r="K526" t="s">
        <v>193</v>
      </c>
      <c r="L526">
        <f t="shared" si="42"/>
        <v>0</v>
      </c>
      <c r="M526">
        <f t="shared" si="43"/>
        <v>1</v>
      </c>
      <c r="N526">
        <f t="shared" si="44"/>
        <v>2</v>
      </c>
      <c r="O526">
        <f t="shared" si="45"/>
        <v>24</v>
      </c>
    </row>
    <row r="527" spans="1:15" hidden="1" x14ac:dyDescent="0.2">
      <c r="A527" s="2">
        <v>41801</v>
      </c>
      <c r="B527">
        <v>68</v>
      </c>
      <c r="C527">
        <v>61.09</v>
      </c>
      <c r="D527">
        <v>61.19</v>
      </c>
      <c r="E527">
        <v>44.07</v>
      </c>
      <c r="F527">
        <f t="shared" si="41"/>
        <v>61.19</v>
      </c>
      <c r="G527" t="s">
        <v>449</v>
      </c>
      <c r="H527">
        <v>2014</v>
      </c>
      <c r="I527">
        <v>6</v>
      </c>
      <c r="J527">
        <v>11</v>
      </c>
      <c r="K527" t="s">
        <v>195</v>
      </c>
      <c r="L527">
        <f t="shared" si="42"/>
        <v>0</v>
      </c>
      <c r="M527">
        <f t="shared" si="43"/>
        <v>1</v>
      </c>
      <c r="N527">
        <f t="shared" si="44"/>
        <v>2</v>
      </c>
      <c r="O527">
        <f t="shared" si="45"/>
        <v>24</v>
      </c>
    </row>
    <row r="528" spans="1:15" hidden="1" x14ac:dyDescent="0.2">
      <c r="A528" s="2">
        <v>41802</v>
      </c>
      <c r="B528">
        <v>68</v>
      </c>
      <c r="C528">
        <v>61.2</v>
      </c>
      <c r="D528">
        <v>61.43</v>
      </c>
      <c r="E528">
        <v>48.11</v>
      </c>
      <c r="F528">
        <f t="shared" si="41"/>
        <v>61.43</v>
      </c>
      <c r="G528" t="s">
        <v>449</v>
      </c>
      <c r="H528">
        <v>2014</v>
      </c>
      <c r="I528">
        <v>6</v>
      </c>
      <c r="J528">
        <v>12</v>
      </c>
      <c r="K528" t="s">
        <v>196</v>
      </c>
      <c r="L528">
        <f t="shared" si="42"/>
        <v>0</v>
      </c>
      <c r="M528">
        <f t="shared" si="43"/>
        <v>1</v>
      </c>
      <c r="N528">
        <f t="shared" si="44"/>
        <v>2</v>
      </c>
      <c r="O528">
        <f t="shared" si="45"/>
        <v>24</v>
      </c>
    </row>
    <row r="529" spans="1:15" hidden="1" x14ac:dyDescent="0.2">
      <c r="A529" s="2">
        <v>41803</v>
      </c>
      <c r="B529">
        <v>75</v>
      </c>
      <c r="C529">
        <v>61.77</v>
      </c>
      <c r="D529">
        <v>61.96</v>
      </c>
      <c r="E529">
        <v>41.7</v>
      </c>
      <c r="F529">
        <f t="shared" si="41"/>
        <v>61.96</v>
      </c>
      <c r="G529" t="s">
        <v>449</v>
      </c>
      <c r="H529">
        <v>2014</v>
      </c>
      <c r="I529">
        <v>6</v>
      </c>
      <c r="J529">
        <v>13</v>
      </c>
      <c r="K529" t="s">
        <v>197</v>
      </c>
      <c r="L529">
        <f t="shared" si="42"/>
        <v>0</v>
      </c>
      <c r="M529">
        <f t="shared" si="43"/>
        <v>1</v>
      </c>
      <c r="N529">
        <f t="shared" si="44"/>
        <v>2</v>
      </c>
      <c r="O529">
        <f t="shared" si="45"/>
        <v>24</v>
      </c>
    </row>
    <row r="530" spans="1:15" hidden="1" x14ac:dyDescent="0.2">
      <c r="A530" s="2">
        <v>41804</v>
      </c>
      <c r="B530">
        <v>59</v>
      </c>
      <c r="C530">
        <v>62.85</v>
      </c>
      <c r="D530">
        <v>63.52</v>
      </c>
      <c r="E530">
        <v>49.87</v>
      </c>
      <c r="F530">
        <f t="shared" si="41"/>
        <v>63.52</v>
      </c>
      <c r="G530" t="s">
        <v>449</v>
      </c>
      <c r="H530">
        <v>2014</v>
      </c>
      <c r="I530">
        <v>6</v>
      </c>
      <c r="J530">
        <v>14</v>
      </c>
      <c r="K530" t="s">
        <v>198</v>
      </c>
      <c r="L530">
        <f t="shared" si="42"/>
        <v>1</v>
      </c>
      <c r="M530">
        <f t="shared" si="43"/>
        <v>1</v>
      </c>
      <c r="N530">
        <f t="shared" si="44"/>
        <v>2</v>
      </c>
      <c r="O530">
        <f t="shared" si="45"/>
        <v>24</v>
      </c>
    </row>
    <row r="531" spans="1:15" hidden="1" x14ac:dyDescent="0.2">
      <c r="A531" s="2">
        <v>41805</v>
      </c>
      <c r="B531">
        <v>78</v>
      </c>
      <c r="C531">
        <v>64.39</v>
      </c>
      <c r="D531">
        <v>64.73</v>
      </c>
      <c r="E531">
        <v>44.05</v>
      </c>
      <c r="F531">
        <f t="shared" si="41"/>
        <v>64.73</v>
      </c>
      <c r="G531" t="s">
        <v>449</v>
      </c>
      <c r="H531">
        <v>2014</v>
      </c>
      <c r="I531">
        <v>6</v>
      </c>
      <c r="J531">
        <v>15</v>
      </c>
      <c r="K531" t="s">
        <v>199</v>
      </c>
      <c r="L531">
        <f t="shared" si="42"/>
        <v>0</v>
      </c>
      <c r="M531">
        <f t="shared" si="43"/>
        <v>1</v>
      </c>
      <c r="N531">
        <f t="shared" si="44"/>
        <v>2</v>
      </c>
      <c r="O531">
        <f t="shared" si="45"/>
        <v>24</v>
      </c>
    </row>
    <row r="532" spans="1:15" hidden="1" x14ac:dyDescent="0.2">
      <c r="A532" s="2">
        <v>41806</v>
      </c>
      <c r="B532">
        <v>89</v>
      </c>
      <c r="C532">
        <v>63.03</v>
      </c>
      <c r="D532">
        <v>63.27</v>
      </c>
      <c r="E532">
        <v>50.48</v>
      </c>
      <c r="F532">
        <f t="shared" si="41"/>
        <v>63.27</v>
      </c>
      <c r="G532" t="s">
        <v>449</v>
      </c>
      <c r="H532">
        <v>2014</v>
      </c>
      <c r="I532">
        <v>6</v>
      </c>
      <c r="J532">
        <v>16</v>
      </c>
      <c r="K532" t="s">
        <v>200</v>
      </c>
      <c r="L532">
        <f t="shared" si="42"/>
        <v>0</v>
      </c>
      <c r="M532">
        <f t="shared" si="43"/>
        <v>1</v>
      </c>
      <c r="N532">
        <f t="shared" si="44"/>
        <v>2</v>
      </c>
      <c r="O532">
        <f t="shared" si="45"/>
        <v>25</v>
      </c>
    </row>
    <row r="533" spans="1:15" hidden="1" x14ac:dyDescent="0.2">
      <c r="A533" s="2">
        <v>41807</v>
      </c>
      <c r="B533">
        <v>65</v>
      </c>
      <c r="C533">
        <v>62.12</v>
      </c>
      <c r="D533">
        <v>62.21</v>
      </c>
      <c r="E533">
        <v>45.41</v>
      </c>
      <c r="F533">
        <f t="shared" si="41"/>
        <v>62.21</v>
      </c>
      <c r="G533" t="s">
        <v>449</v>
      </c>
      <c r="H533">
        <v>2014</v>
      </c>
      <c r="I533">
        <v>6</v>
      </c>
      <c r="J533">
        <v>17</v>
      </c>
      <c r="K533" t="s">
        <v>201</v>
      </c>
      <c r="L533">
        <f t="shared" si="42"/>
        <v>0</v>
      </c>
      <c r="M533">
        <f t="shared" si="43"/>
        <v>1</v>
      </c>
      <c r="N533">
        <f t="shared" si="44"/>
        <v>2</v>
      </c>
      <c r="O533">
        <f t="shared" si="45"/>
        <v>25</v>
      </c>
    </row>
    <row r="534" spans="1:15" hidden="1" x14ac:dyDescent="0.2">
      <c r="A534" s="2">
        <v>41808</v>
      </c>
      <c r="B534">
        <v>88</v>
      </c>
      <c r="C534">
        <v>62.58</v>
      </c>
      <c r="D534">
        <v>62.84</v>
      </c>
      <c r="E534">
        <v>49.41</v>
      </c>
      <c r="F534">
        <f t="shared" si="41"/>
        <v>62.84</v>
      </c>
      <c r="G534" t="s">
        <v>450</v>
      </c>
      <c r="H534">
        <v>2014</v>
      </c>
      <c r="I534">
        <v>6</v>
      </c>
      <c r="J534">
        <v>18</v>
      </c>
      <c r="K534" t="s">
        <v>203</v>
      </c>
      <c r="L534">
        <f t="shared" si="42"/>
        <v>0</v>
      </c>
      <c r="M534">
        <f t="shared" si="43"/>
        <v>1</v>
      </c>
      <c r="N534">
        <f t="shared" si="44"/>
        <v>2</v>
      </c>
      <c r="O534">
        <f t="shared" si="45"/>
        <v>25</v>
      </c>
    </row>
    <row r="535" spans="1:15" hidden="1" x14ac:dyDescent="0.2">
      <c r="A535" s="2">
        <v>41809</v>
      </c>
      <c r="B535">
        <v>84</v>
      </c>
      <c r="C535">
        <v>63.51</v>
      </c>
      <c r="D535">
        <v>63.59</v>
      </c>
      <c r="E535">
        <v>46.08</v>
      </c>
      <c r="F535">
        <f t="shared" si="41"/>
        <v>63.59</v>
      </c>
      <c r="G535" t="s">
        <v>450</v>
      </c>
      <c r="H535">
        <v>2014</v>
      </c>
      <c r="I535">
        <v>6</v>
      </c>
      <c r="J535">
        <v>19</v>
      </c>
      <c r="K535" t="s">
        <v>204</v>
      </c>
      <c r="L535">
        <f t="shared" si="42"/>
        <v>0</v>
      </c>
      <c r="M535">
        <f t="shared" si="43"/>
        <v>1</v>
      </c>
      <c r="N535">
        <f t="shared" si="44"/>
        <v>2</v>
      </c>
      <c r="O535">
        <f t="shared" si="45"/>
        <v>25</v>
      </c>
    </row>
    <row r="536" spans="1:15" hidden="1" x14ac:dyDescent="0.2">
      <c r="A536" s="2">
        <v>41810</v>
      </c>
      <c r="B536">
        <v>86</v>
      </c>
      <c r="C536">
        <v>62.7</v>
      </c>
      <c r="D536">
        <v>62.78</v>
      </c>
      <c r="E536">
        <v>45.37</v>
      </c>
      <c r="F536">
        <f t="shared" si="41"/>
        <v>62.78</v>
      </c>
      <c r="G536" t="s">
        <v>450</v>
      </c>
      <c r="H536">
        <v>2014</v>
      </c>
      <c r="I536">
        <v>6</v>
      </c>
      <c r="J536">
        <v>20</v>
      </c>
      <c r="K536" t="s">
        <v>205</v>
      </c>
      <c r="L536">
        <f t="shared" si="42"/>
        <v>0</v>
      </c>
      <c r="M536">
        <f t="shared" si="43"/>
        <v>1</v>
      </c>
      <c r="N536">
        <f t="shared" si="44"/>
        <v>2</v>
      </c>
      <c r="O536">
        <f t="shared" si="45"/>
        <v>25</v>
      </c>
    </row>
    <row r="537" spans="1:15" hidden="1" x14ac:dyDescent="0.2">
      <c r="A537" s="2">
        <v>41811</v>
      </c>
      <c r="B537">
        <v>80</v>
      </c>
      <c r="C537">
        <v>63.7</v>
      </c>
      <c r="D537">
        <v>63.83</v>
      </c>
      <c r="E537">
        <v>46.74</v>
      </c>
      <c r="F537">
        <f t="shared" si="41"/>
        <v>63.83</v>
      </c>
      <c r="G537" t="s">
        <v>450</v>
      </c>
      <c r="H537">
        <v>2014</v>
      </c>
      <c r="I537">
        <v>6</v>
      </c>
      <c r="J537">
        <v>21</v>
      </c>
      <c r="K537" t="s">
        <v>206</v>
      </c>
      <c r="L537">
        <f t="shared" si="42"/>
        <v>0</v>
      </c>
      <c r="M537">
        <f t="shared" si="43"/>
        <v>1</v>
      </c>
      <c r="N537">
        <f t="shared" si="44"/>
        <v>2</v>
      </c>
      <c r="O537">
        <f t="shared" si="45"/>
        <v>25</v>
      </c>
    </row>
    <row r="538" spans="1:15" hidden="1" x14ac:dyDescent="0.2">
      <c r="A538" s="2">
        <v>41812</v>
      </c>
      <c r="B538">
        <v>63</v>
      </c>
      <c r="C538">
        <v>62.57</v>
      </c>
      <c r="D538">
        <v>62.88</v>
      </c>
      <c r="E538">
        <v>51.23</v>
      </c>
      <c r="F538">
        <f t="shared" si="41"/>
        <v>62.88</v>
      </c>
      <c r="G538" t="s">
        <v>450</v>
      </c>
      <c r="H538">
        <v>2014</v>
      </c>
      <c r="I538">
        <v>6</v>
      </c>
      <c r="J538">
        <v>22</v>
      </c>
      <c r="K538" t="s">
        <v>207</v>
      </c>
      <c r="L538">
        <f t="shared" si="42"/>
        <v>0</v>
      </c>
      <c r="M538">
        <f t="shared" si="43"/>
        <v>1</v>
      </c>
      <c r="N538">
        <f t="shared" si="44"/>
        <v>2</v>
      </c>
      <c r="O538">
        <f t="shared" si="45"/>
        <v>25</v>
      </c>
    </row>
    <row r="539" spans="1:15" hidden="1" x14ac:dyDescent="0.2">
      <c r="A539" s="2">
        <v>41813</v>
      </c>
      <c r="B539">
        <v>98</v>
      </c>
      <c r="C539">
        <v>63.04</v>
      </c>
      <c r="D539">
        <v>63.3</v>
      </c>
      <c r="E539">
        <v>50.98</v>
      </c>
      <c r="F539">
        <f t="shared" si="41"/>
        <v>63.3</v>
      </c>
      <c r="G539" t="s">
        <v>450</v>
      </c>
      <c r="H539">
        <v>2014</v>
      </c>
      <c r="I539">
        <v>6</v>
      </c>
      <c r="J539">
        <v>23</v>
      </c>
      <c r="K539" t="s">
        <v>208</v>
      </c>
      <c r="L539">
        <f t="shared" si="42"/>
        <v>0</v>
      </c>
      <c r="M539">
        <f t="shared" si="43"/>
        <v>1</v>
      </c>
      <c r="N539">
        <f t="shared" si="44"/>
        <v>2</v>
      </c>
      <c r="O539">
        <f t="shared" si="45"/>
        <v>26</v>
      </c>
    </row>
    <row r="540" spans="1:15" hidden="1" x14ac:dyDescent="0.2">
      <c r="A540" s="2">
        <v>41814</v>
      </c>
      <c r="B540">
        <v>65</v>
      </c>
      <c r="C540">
        <v>62.62</v>
      </c>
      <c r="D540">
        <v>62.75</v>
      </c>
      <c r="E540">
        <v>47.57</v>
      </c>
      <c r="F540">
        <f t="shared" si="41"/>
        <v>62.75</v>
      </c>
      <c r="G540" t="s">
        <v>450</v>
      </c>
      <c r="H540">
        <v>2014</v>
      </c>
      <c r="I540">
        <v>6</v>
      </c>
      <c r="J540">
        <v>24</v>
      </c>
      <c r="K540" t="s">
        <v>209</v>
      </c>
      <c r="L540">
        <f t="shared" si="42"/>
        <v>0</v>
      </c>
      <c r="M540">
        <f t="shared" si="43"/>
        <v>1</v>
      </c>
      <c r="N540">
        <f t="shared" si="44"/>
        <v>2</v>
      </c>
      <c r="O540">
        <f t="shared" si="45"/>
        <v>26</v>
      </c>
    </row>
    <row r="541" spans="1:15" hidden="1" x14ac:dyDescent="0.2">
      <c r="A541" s="2">
        <v>41815</v>
      </c>
      <c r="B541">
        <v>86</v>
      </c>
      <c r="C541">
        <v>64.11</v>
      </c>
      <c r="D541">
        <v>65.11</v>
      </c>
      <c r="E541">
        <v>49.2</v>
      </c>
      <c r="F541">
        <f t="shared" si="41"/>
        <v>65.11</v>
      </c>
      <c r="G541" t="s">
        <v>451</v>
      </c>
      <c r="H541">
        <v>2014</v>
      </c>
      <c r="I541">
        <v>6</v>
      </c>
      <c r="J541">
        <v>25</v>
      </c>
      <c r="K541" t="s">
        <v>211</v>
      </c>
      <c r="L541">
        <f t="shared" si="42"/>
        <v>0</v>
      </c>
      <c r="M541">
        <f t="shared" si="43"/>
        <v>1</v>
      </c>
      <c r="N541">
        <f t="shared" si="44"/>
        <v>2</v>
      </c>
      <c r="O541">
        <f t="shared" si="45"/>
        <v>26</v>
      </c>
    </row>
    <row r="542" spans="1:15" hidden="1" x14ac:dyDescent="0.2">
      <c r="A542" s="2">
        <v>41816</v>
      </c>
      <c r="B542">
        <v>81</v>
      </c>
      <c r="C542">
        <v>63.5</v>
      </c>
      <c r="D542">
        <v>63.57</v>
      </c>
      <c r="E542">
        <v>45.63</v>
      </c>
      <c r="F542">
        <f t="shared" si="41"/>
        <v>63.57</v>
      </c>
      <c r="G542" t="s">
        <v>451</v>
      </c>
      <c r="H542">
        <v>2014</v>
      </c>
      <c r="I542">
        <v>6</v>
      </c>
      <c r="J542">
        <v>26</v>
      </c>
      <c r="K542" t="s">
        <v>212</v>
      </c>
      <c r="L542">
        <f t="shared" si="42"/>
        <v>0</v>
      </c>
      <c r="M542">
        <f t="shared" si="43"/>
        <v>1</v>
      </c>
      <c r="N542">
        <f t="shared" si="44"/>
        <v>2</v>
      </c>
      <c r="O542">
        <f t="shared" si="45"/>
        <v>26</v>
      </c>
    </row>
    <row r="543" spans="1:15" hidden="1" x14ac:dyDescent="0.2">
      <c r="A543" s="2">
        <v>41817</v>
      </c>
      <c r="B543">
        <v>84</v>
      </c>
      <c r="C543">
        <v>62.87</v>
      </c>
      <c r="D543">
        <v>63.82</v>
      </c>
      <c r="E543">
        <v>48.61</v>
      </c>
      <c r="F543">
        <f t="shared" si="41"/>
        <v>63.82</v>
      </c>
      <c r="G543" t="s">
        <v>451</v>
      </c>
      <c r="H543">
        <v>2014</v>
      </c>
      <c r="I543">
        <v>6</v>
      </c>
      <c r="J543">
        <v>27</v>
      </c>
      <c r="K543" t="s">
        <v>213</v>
      </c>
      <c r="L543">
        <f t="shared" si="42"/>
        <v>0</v>
      </c>
      <c r="M543">
        <f t="shared" si="43"/>
        <v>1</v>
      </c>
      <c r="N543">
        <f t="shared" si="44"/>
        <v>2</v>
      </c>
      <c r="O543">
        <f t="shared" si="45"/>
        <v>26</v>
      </c>
    </row>
    <row r="544" spans="1:15" hidden="1" x14ac:dyDescent="0.2">
      <c r="A544" s="2">
        <v>41818</v>
      </c>
      <c r="B544">
        <v>68</v>
      </c>
      <c r="C544">
        <v>62.61</v>
      </c>
      <c r="D544">
        <v>62.76</v>
      </c>
      <c r="E544">
        <v>46.95</v>
      </c>
      <c r="F544">
        <f t="shared" si="41"/>
        <v>62.76</v>
      </c>
      <c r="G544" t="s">
        <v>451</v>
      </c>
      <c r="H544">
        <v>2014</v>
      </c>
      <c r="I544">
        <v>6</v>
      </c>
      <c r="J544">
        <v>28</v>
      </c>
      <c r="K544" t="s">
        <v>214</v>
      </c>
      <c r="L544">
        <f t="shared" si="42"/>
        <v>0</v>
      </c>
      <c r="M544">
        <f t="shared" si="43"/>
        <v>1</v>
      </c>
      <c r="N544">
        <f t="shared" si="44"/>
        <v>2</v>
      </c>
      <c r="O544">
        <f t="shared" si="45"/>
        <v>26</v>
      </c>
    </row>
    <row r="545" spans="1:15" hidden="1" x14ac:dyDescent="0.2">
      <c r="A545" s="2">
        <v>41819</v>
      </c>
      <c r="B545">
        <v>85</v>
      </c>
      <c r="C545">
        <v>62.86</v>
      </c>
      <c r="D545">
        <v>63.13</v>
      </c>
      <c r="E545">
        <v>44.2</v>
      </c>
      <c r="F545">
        <f t="shared" si="41"/>
        <v>63.13</v>
      </c>
      <c r="G545" t="s">
        <v>451</v>
      </c>
      <c r="H545">
        <v>2014</v>
      </c>
      <c r="I545">
        <v>6</v>
      </c>
      <c r="J545">
        <v>29</v>
      </c>
      <c r="K545" t="s">
        <v>215</v>
      </c>
      <c r="L545">
        <f t="shared" si="42"/>
        <v>0</v>
      </c>
      <c r="M545">
        <f t="shared" si="43"/>
        <v>1</v>
      </c>
      <c r="N545">
        <f t="shared" si="44"/>
        <v>2</v>
      </c>
      <c r="O545">
        <f t="shared" si="45"/>
        <v>26</v>
      </c>
    </row>
    <row r="546" spans="1:15" hidden="1" x14ac:dyDescent="0.2">
      <c r="A546" s="2">
        <v>41820</v>
      </c>
      <c r="B546">
        <v>87</v>
      </c>
      <c r="C546">
        <v>62.36</v>
      </c>
      <c r="D546">
        <v>64.77</v>
      </c>
      <c r="E546">
        <v>53.65</v>
      </c>
      <c r="F546">
        <f t="shared" si="41"/>
        <v>64.77</v>
      </c>
      <c r="G546" t="s">
        <v>451</v>
      </c>
      <c r="H546">
        <v>2014</v>
      </c>
      <c r="I546">
        <v>6</v>
      </c>
      <c r="J546">
        <v>30</v>
      </c>
      <c r="K546" t="s">
        <v>216</v>
      </c>
      <c r="L546">
        <f t="shared" si="42"/>
        <v>0</v>
      </c>
      <c r="M546">
        <f t="shared" si="43"/>
        <v>1</v>
      </c>
      <c r="N546">
        <f t="shared" si="44"/>
        <v>2</v>
      </c>
      <c r="O546">
        <f t="shared" si="45"/>
        <v>27</v>
      </c>
    </row>
    <row r="547" spans="1:15" hidden="1" x14ac:dyDescent="0.2">
      <c r="A547" s="2">
        <v>41821</v>
      </c>
      <c r="B547">
        <v>66</v>
      </c>
      <c r="C547">
        <v>60.72</v>
      </c>
      <c r="D547">
        <v>61.18</v>
      </c>
      <c r="E547">
        <v>51.21</v>
      </c>
      <c r="F547">
        <f t="shared" si="41"/>
        <v>61.18</v>
      </c>
      <c r="G547" t="s">
        <v>451</v>
      </c>
      <c r="H547">
        <v>2014</v>
      </c>
      <c r="I547">
        <v>7</v>
      </c>
      <c r="J547">
        <v>1</v>
      </c>
      <c r="K547" t="s">
        <v>217</v>
      </c>
      <c r="L547">
        <f t="shared" si="42"/>
        <v>0</v>
      </c>
      <c r="M547">
        <f t="shared" si="43"/>
        <v>1</v>
      </c>
      <c r="N547">
        <f t="shared" si="44"/>
        <v>2</v>
      </c>
      <c r="O547">
        <f t="shared" si="45"/>
        <v>27</v>
      </c>
    </row>
    <row r="548" spans="1:15" hidden="1" x14ac:dyDescent="0.2">
      <c r="A548" s="2">
        <v>41822</v>
      </c>
      <c r="B548">
        <v>99</v>
      </c>
      <c r="C548">
        <v>64.22</v>
      </c>
      <c r="D548">
        <v>64.36</v>
      </c>
      <c r="E548">
        <v>49.31</v>
      </c>
      <c r="F548">
        <f t="shared" si="41"/>
        <v>64.36</v>
      </c>
      <c r="G548" t="s">
        <v>452</v>
      </c>
      <c r="H548">
        <v>2014</v>
      </c>
      <c r="I548">
        <v>7</v>
      </c>
      <c r="J548">
        <v>2</v>
      </c>
      <c r="K548" t="s">
        <v>219</v>
      </c>
      <c r="L548">
        <f t="shared" si="42"/>
        <v>0</v>
      </c>
      <c r="M548">
        <f t="shared" si="43"/>
        <v>1</v>
      </c>
      <c r="N548">
        <f t="shared" si="44"/>
        <v>2</v>
      </c>
      <c r="O548">
        <f t="shared" si="45"/>
        <v>27</v>
      </c>
    </row>
    <row r="549" spans="1:15" hidden="1" x14ac:dyDescent="0.2">
      <c r="A549" s="2">
        <v>41823</v>
      </c>
      <c r="B549">
        <v>83</v>
      </c>
      <c r="C549">
        <v>63.62</v>
      </c>
      <c r="D549">
        <v>63.88</v>
      </c>
      <c r="E549">
        <v>42.98</v>
      </c>
      <c r="F549">
        <f t="shared" si="41"/>
        <v>63.88</v>
      </c>
      <c r="G549" t="s">
        <v>452</v>
      </c>
      <c r="H549">
        <v>2014</v>
      </c>
      <c r="I549">
        <v>7</v>
      </c>
      <c r="J549">
        <v>3</v>
      </c>
      <c r="K549" t="s">
        <v>220</v>
      </c>
      <c r="L549">
        <f t="shared" si="42"/>
        <v>0</v>
      </c>
      <c r="M549">
        <f t="shared" si="43"/>
        <v>1</v>
      </c>
      <c r="N549">
        <f t="shared" si="44"/>
        <v>2</v>
      </c>
      <c r="O549">
        <f t="shared" si="45"/>
        <v>27</v>
      </c>
    </row>
    <row r="550" spans="1:15" hidden="1" x14ac:dyDescent="0.2">
      <c r="A550" s="2">
        <v>41824</v>
      </c>
      <c r="B550">
        <v>78</v>
      </c>
      <c r="C550">
        <v>62</v>
      </c>
      <c r="D550">
        <v>62.23</v>
      </c>
      <c r="E550">
        <v>48.72</v>
      </c>
      <c r="F550">
        <f t="shared" si="41"/>
        <v>62.23</v>
      </c>
      <c r="G550" t="s">
        <v>452</v>
      </c>
      <c r="H550">
        <v>2014</v>
      </c>
      <c r="I550">
        <v>7</v>
      </c>
      <c r="J550">
        <v>4</v>
      </c>
      <c r="K550" t="s">
        <v>221</v>
      </c>
      <c r="L550">
        <f t="shared" si="42"/>
        <v>0</v>
      </c>
      <c r="M550">
        <f t="shared" si="43"/>
        <v>1</v>
      </c>
      <c r="N550">
        <f t="shared" si="44"/>
        <v>2</v>
      </c>
      <c r="O550">
        <f t="shared" si="45"/>
        <v>27</v>
      </c>
    </row>
    <row r="551" spans="1:15" hidden="1" x14ac:dyDescent="0.2">
      <c r="A551" s="2">
        <v>41825</v>
      </c>
      <c r="B551">
        <v>81</v>
      </c>
      <c r="C551">
        <v>63.16</v>
      </c>
      <c r="D551">
        <v>63.45</v>
      </c>
      <c r="E551">
        <v>51.46</v>
      </c>
      <c r="F551">
        <f t="shared" si="41"/>
        <v>63.45</v>
      </c>
      <c r="G551" t="s">
        <v>452</v>
      </c>
      <c r="H551">
        <v>2014</v>
      </c>
      <c r="I551">
        <v>7</v>
      </c>
      <c r="J551">
        <v>5</v>
      </c>
      <c r="K551" t="s">
        <v>222</v>
      </c>
      <c r="L551">
        <f t="shared" si="42"/>
        <v>0</v>
      </c>
      <c r="M551">
        <f t="shared" si="43"/>
        <v>1</v>
      </c>
      <c r="N551">
        <f t="shared" si="44"/>
        <v>2</v>
      </c>
      <c r="O551">
        <f t="shared" si="45"/>
        <v>27</v>
      </c>
    </row>
    <row r="552" spans="1:15" hidden="1" x14ac:dyDescent="0.2">
      <c r="A552" s="2">
        <v>41826</v>
      </c>
      <c r="B552">
        <v>73</v>
      </c>
      <c r="C552">
        <v>63.14</v>
      </c>
      <c r="D552">
        <v>63.22</v>
      </c>
      <c r="E552">
        <v>46.19</v>
      </c>
      <c r="F552">
        <f t="shared" si="41"/>
        <v>63.22</v>
      </c>
      <c r="G552" t="s">
        <v>452</v>
      </c>
      <c r="H552">
        <v>2014</v>
      </c>
      <c r="I552">
        <v>7</v>
      </c>
      <c r="J552">
        <v>6</v>
      </c>
      <c r="K552" t="s">
        <v>223</v>
      </c>
      <c r="L552">
        <f t="shared" si="42"/>
        <v>0</v>
      </c>
      <c r="M552">
        <f t="shared" si="43"/>
        <v>1</v>
      </c>
      <c r="N552">
        <f t="shared" si="44"/>
        <v>2</v>
      </c>
      <c r="O552">
        <f t="shared" si="45"/>
        <v>27</v>
      </c>
    </row>
    <row r="553" spans="1:15" hidden="1" x14ac:dyDescent="0.2">
      <c r="A553" s="2">
        <v>41827</v>
      </c>
      <c r="B553">
        <v>69</v>
      </c>
      <c r="C553">
        <v>61.89</v>
      </c>
      <c r="D553">
        <v>61.98</v>
      </c>
      <c r="E553">
        <v>45.03</v>
      </c>
      <c r="F553">
        <f t="shared" si="41"/>
        <v>61.98</v>
      </c>
      <c r="G553" t="s">
        <v>452</v>
      </c>
      <c r="H553">
        <v>2014</v>
      </c>
      <c r="I553">
        <v>7</v>
      </c>
      <c r="J553">
        <v>7</v>
      </c>
      <c r="K553" t="s">
        <v>224</v>
      </c>
      <c r="L553">
        <f t="shared" si="42"/>
        <v>0</v>
      </c>
      <c r="M553">
        <f t="shared" si="43"/>
        <v>1</v>
      </c>
      <c r="N553">
        <f t="shared" si="44"/>
        <v>2</v>
      </c>
      <c r="O553">
        <f t="shared" si="45"/>
        <v>28</v>
      </c>
    </row>
    <row r="554" spans="1:15" hidden="1" x14ac:dyDescent="0.2">
      <c r="A554" s="2">
        <v>41828</v>
      </c>
      <c r="F554">
        <f t="shared" si="41"/>
        <v>0</v>
      </c>
      <c r="G554" t="s">
        <v>452</v>
      </c>
      <c r="H554">
        <v>2014</v>
      </c>
      <c r="I554">
        <v>7</v>
      </c>
      <c r="J554">
        <v>8</v>
      </c>
      <c r="K554" t="s">
        <v>225</v>
      </c>
      <c r="L554" t="str">
        <f t="shared" si="42"/>
        <v>Null</v>
      </c>
      <c r="M554" t="str">
        <f t="shared" si="43"/>
        <v>Null</v>
      </c>
      <c r="N554">
        <f t="shared" si="44"/>
        <v>2</v>
      </c>
      <c r="O554">
        <f t="shared" si="45"/>
        <v>28</v>
      </c>
    </row>
    <row r="555" spans="1:15" hidden="1" x14ac:dyDescent="0.2">
      <c r="A555" s="2">
        <v>41829</v>
      </c>
      <c r="F555">
        <f t="shared" si="41"/>
        <v>0</v>
      </c>
      <c r="G555" t="s">
        <v>453</v>
      </c>
      <c r="H555">
        <v>2014</v>
      </c>
      <c r="I555">
        <v>7</v>
      </c>
      <c r="J555">
        <v>9</v>
      </c>
      <c r="K555" t="s">
        <v>227</v>
      </c>
      <c r="L555" t="str">
        <f t="shared" si="42"/>
        <v>Null</v>
      </c>
      <c r="M555" t="str">
        <f t="shared" si="43"/>
        <v>Null</v>
      </c>
      <c r="N555">
        <f t="shared" si="44"/>
        <v>2</v>
      </c>
      <c r="O555">
        <f t="shared" si="45"/>
        <v>28</v>
      </c>
    </row>
    <row r="556" spans="1:15" hidden="1" x14ac:dyDescent="0.2">
      <c r="A556" s="2">
        <v>41830</v>
      </c>
      <c r="F556">
        <f t="shared" si="41"/>
        <v>0</v>
      </c>
      <c r="G556" t="s">
        <v>453</v>
      </c>
      <c r="H556">
        <v>2014</v>
      </c>
      <c r="I556">
        <v>7</v>
      </c>
      <c r="J556">
        <v>10</v>
      </c>
      <c r="K556" t="s">
        <v>228</v>
      </c>
      <c r="L556" t="str">
        <f t="shared" si="42"/>
        <v>Null</v>
      </c>
      <c r="M556" t="str">
        <f t="shared" si="43"/>
        <v>Null</v>
      </c>
      <c r="N556">
        <f t="shared" si="44"/>
        <v>2</v>
      </c>
      <c r="O556">
        <f t="shared" si="45"/>
        <v>28</v>
      </c>
    </row>
    <row r="557" spans="1:15" hidden="1" x14ac:dyDescent="0.2">
      <c r="A557" s="2">
        <v>41831</v>
      </c>
      <c r="B557">
        <v>63</v>
      </c>
      <c r="C557">
        <v>61.3</v>
      </c>
      <c r="D557">
        <v>61.71</v>
      </c>
      <c r="E557">
        <v>51.27</v>
      </c>
      <c r="F557">
        <f t="shared" si="41"/>
        <v>61.71</v>
      </c>
      <c r="G557" t="s">
        <v>453</v>
      </c>
      <c r="H557">
        <v>2014</v>
      </c>
      <c r="I557">
        <v>7</v>
      </c>
      <c r="J557">
        <v>11</v>
      </c>
      <c r="K557" t="s">
        <v>229</v>
      </c>
      <c r="L557">
        <f t="shared" si="42"/>
        <v>0</v>
      </c>
      <c r="M557">
        <f t="shared" si="43"/>
        <v>1</v>
      </c>
      <c r="N557">
        <f t="shared" si="44"/>
        <v>2</v>
      </c>
      <c r="O557">
        <f t="shared" si="45"/>
        <v>28</v>
      </c>
    </row>
    <row r="558" spans="1:15" hidden="1" x14ac:dyDescent="0.2">
      <c r="A558" s="2">
        <v>41832</v>
      </c>
      <c r="B558">
        <v>72</v>
      </c>
      <c r="C558">
        <v>63.44</v>
      </c>
      <c r="D558">
        <v>63.99</v>
      </c>
      <c r="E558">
        <v>50.03</v>
      </c>
      <c r="F558">
        <f t="shared" si="41"/>
        <v>63.99</v>
      </c>
      <c r="G558" t="s">
        <v>453</v>
      </c>
      <c r="H558">
        <v>2014</v>
      </c>
      <c r="I558">
        <v>7</v>
      </c>
      <c r="J558">
        <v>12</v>
      </c>
      <c r="K558" t="s">
        <v>230</v>
      </c>
      <c r="L558">
        <f t="shared" si="42"/>
        <v>0</v>
      </c>
      <c r="M558">
        <f t="shared" si="43"/>
        <v>1</v>
      </c>
      <c r="N558">
        <f t="shared" si="44"/>
        <v>2</v>
      </c>
      <c r="O558">
        <f t="shared" si="45"/>
        <v>28</v>
      </c>
    </row>
    <row r="559" spans="1:15" hidden="1" x14ac:dyDescent="0.2">
      <c r="A559" s="2">
        <v>41833</v>
      </c>
      <c r="B559">
        <v>69</v>
      </c>
      <c r="C559">
        <v>63.69</v>
      </c>
      <c r="D559">
        <v>63.77</v>
      </c>
      <c r="E559">
        <v>46.61</v>
      </c>
      <c r="F559">
        <f t="shared" si="41"/>
        <v>63.77</v>
      </c>
      <c r="G559" t="s">
        <v>453</v>
      </c>
      <c r="H559">
        <v>2014</v>
      </c>
      <c r="I559">
        <v>7</v>
      </c>
      <c r="J559">
        <v>13</v>
      </c>
      <c r="K559" t="s">
        <v>231</v>
      </c>
      <c r="L559">
        <f t="shared" si="42"/>
        <v>0</v>
      </c>
      <c r="M559">
        <f t="shared" si="43"/>
        <v>1</v>
      </c>
      <c r="N559">
        <f t="shared" si="44"/>
        <v>2</v>
      </c>
      <c r="O559">
        <f t="shared" si="45"/>
        <v>28</v>
      </c>
    </row>
    <row r="560" spans="1:15" hidden="1" x14ac:dyDescent="0.2">
      <c r="A560" s="2">
        <v>41834</v>
      </c>
      <c r="B560">
        <v>65</v>
      </c>
      <c r="C560">
        <v>61.74</v>
      </c>
      <c r="D560">
        <v>63</v>
      </c>
      <c r="E560">
        <v>48.22</v>
      </c>
      <c r="F560">
        <f t="shared" si="41"/>
        <v>63</v>
      </c>
      <c r="G560" t="s">
        <v>453</v>
      </c>
      <c r="H560">
        <v>2014</v>
      </c>
      <c r="I560">
        <v>7</v>
      </c>
      <c r="J560">
        <v>14</v>
      </c>
      <c r="K560" t="s">
        <v>232</v>
      </c>
      <c r="L560">
        <f t="shared" si="42"/>
        <v>0</v>
      </c>
      <c r="M560">
        <f t="shared" si="43"/>
        <v>1</v>
      </c>
      <c r="N560">
        <f t="shared" si="44"/>
        <v>2</v>
      </c>
      <c r="O560">
        <f t="shared" si="45"/>
        <v>29</v>
      </c>
    </row>
    <row r="561" spans="1:15" hidden="1" x14ac:dyDescent="0.2">
      <c r="A561" s="2">
        <v>41835</v>
      </c>
      <c r="B561">
        <v>73</v>
      </c>
      <c r="C561">
        <v>62.73</v>
      </c>
      <c r="D561">
        <v>63.02</v>
      </c>
      <c r="E561">
        <v>51.14</v>
      </c>
      <c r="F561">
        <f t="shared" si="41"/>
        <v>63.02</v>
      </c>
      <c r="G561" t="s">
        <v>453</v>
      </c>
      <c r="H561">
        <v>2014</v>
      </c>
      <c r="I561">
        <v>7</v>
      </c>
      <c r="J561">
        <v>15</v>
      </c>
      <c r="K561" t="s">
        <v>233</v>
      </c>
      <c r="L561">
        <f t="shared" si="42"/>
        <v>0</v>
      </c>
      <c r="M561">
        <f t="shared" si="43"/>
        <v>1</v>
      </c>
      <c r="N561">
        <f t="shared" si="44"/>
        <v>2</v>
      </c>
      <c r="O561">
        <f t="shared" si="45"/>
        <v>29</v>
      </c>
    </row>
    <row r="562" spans="1:15" hidden="1" x14ac:dyDescent="0.2">
      <c r="A562" s="2">
        <v>41836</v>
      </c>
      <c r="B562">
        <v>66</v>
      </c>
      <c r="C562">
        <v>62.33</v>
      </c>
      <c r="D562">
        <v>62.52</v>
      </c>
      <c r="E562">
        <v>48.99</v>
      </c>
      <c r="F562">
        <f t="shared" si="41"/>
        <v>62.52</v>
      </c>
      <c r="G562" t="s">
        <v>454</v>
      </c>
      <c r="H562">
        <v>2014</v>
      </c>
      <c r="I562">
        <v>7</v>
      </c>
      <c r="J562">
        <v>16</v>
      </c>
      <c r="K562" t="s">
        <v>235</v>
      </c>
      <c r="L562">
        <f t="shared" si="42"/>
        <v>0</v>
      </c>
      <c r="M562">
        <f t="shared" si="43"/>
        <v>1</v>
      </c>
      <c r="N562">
        <f t="shared" si="44"/>
        <v>2</v>
      </c>
      <c r="O562">
        <f t="shared" si="45"/>
        <v>29</v>
      </c>
    </row>
    <row r="563" spans="1:15" hidden="1" x14ac:dyDescent="0.2">
      <c r="A563" s="2">
        <v>41837</v>
      </c>
      <c r="B563">
        <v>71</v>
      </c>
      <c r="C563">
        <v>61.37</v>
      </c>
      <c r="D563">
        <v>61.67</v>
      </c>
      <c r="E563">
        <v>49.62</v>
      </c>
      <c r="F563">
        <f t="shared" si="41"/>
        <v>61.67</v>
      </c>
      <c r="G563" t="s">
        <v>454</v>
      </c>
      <c r="H563">
        <v>2014</v>
      </c>
      <c r="I563">
        <v>7</v>
      </c>
      <c r="J563">
        <v>17</v>
      </c>
      <c r="K563" t="s">
        <v>236</v>
      </c>
      <c r="L563">
        <f t="shared" si="42"/>
        <v>0</v>
      </c>
      <c r="M563">
        <f t="shared" si="43"/>
        <v>1</v>
      </c>
      <c r="N563">
        <f t="shared" si="44"/>
        <v>2</v>
      </c>
      <c r="O563">
        <f t="shared" si="45"/>
        <v>29</v>
      </c>
    </row>
    <row r="564" spans="1:15" hidden="1" x14ac:dyDescent="0.2">
      <c r="A564" s="2">
        <v>41838</v>
      </c>
      <c r="B564">
        <v>72</v>
      </c>
      <c r="C564">
        <v>61.11</v>
      </c>
      <c r="D564">
        <v>61.37</v>
      </c>
      <c r="E564">
        <v>48.24</v>
      </c>
      <c r="F564">
        <f t="shared" si="41"/>
        <v>61.37</v>
      </c>
      <c r="G564" t="s">
        <v>454</v>
      </c>
      <c r="H564">
        <v>2014</v>
      </c>
      <c r="I564">
        <v>7</v>
      </c>
      <c r="J564">
        <v>18</v>
      </c>
      <c r="K564" t="s">
        <v>237</v>
      </c>
      <c r="L564">
        <f t="shared" si="42"/>
        <v>0</v>
      </c>
      <c r="M564">
        <f t="shared" si="43"/>
        <v>1</v>
      </c>
      <c r="N564">
        <f t="shared" si="44"/>
        <v>2</v>
      </c>
      <c r="O564">
        <f t="shared" si="45"/>
        <v>29</v>
      </c>
    </row>
    <row r="565" spans="1:15" hidden="1" x14ac:dyDescent="0.2">
      <c r="A565" s="2">
        <v>41839</v>
      </c>
      <c r="B565">
        <v>75</v>
      </c>
      <c r="C565">
        <v>64.5</v>
      </c>
      <c r="D565">
        <v>64.5</v>
      </c>
      <c r="E565">
        <v>36.340000000000003</v>
      </c>
      <c r="F565">
        <f t="shared" si="41"/>
        <v>64.5</v>
      </c>
      <c r="G565" t="s">
        <v>454</v>
      </c>
      <c r="H565">
        <v>2014</v>
      </c>
      <c r="I565">
        <v>7</v>
      </c>
      <c r="J565">
        <v>19</v>
      </c>
      <c r="K565" t="s">
        <v>238</v>
      </c>
      <c r="L565">
        <f t="shared" si="42"/>
        <v>0</v>
      </c>
      <c r="M565">
        <f t="shared" si="43"/>
        <v>1</v>
      </c>
      <c r="N565">
        <f t="shared" si="44"/>
        <v>2</v>
      </c>
      <c r="O565">
        <f t="shared" si="45"/>
        <v>29</v>
      </c>
    </row>
    <row r="566" spans="1:15" hidden="1" x14ac:dyDescent="0.2">
      <c r="A566" s="2">
        <v>41840</v>
      </c>
      <c r="B566">
        <v>72</v>
      </c>
      <c r="C566">
        <v>63.55</v>
      </c>
      <c r="D566">
        <v>63.55</v>
      </c>
      <c r="E566">
        <v>27.74</v>
      </c>
      <c r="F566">
        <f t="shared" si="41"/>
        <v>63.55</v>
      </c>
      <c r="G566" t="s">
        <v>454</v>
      </c>
      <c r="H566">
        <v>2014</v>
      </c>
      <c r="I566">
        <v>7</v>
      </c>
      <c r="J566">
        <v>20</v>
      </c>
      <c r="K566" t="s">
        <v>239</v>
      </c>
      <c r="L566">
        <f t="shared" si="42"/>
        <v>0</v>
      </c>
      <c r="M566">
        <f t="shared" si="43"/>
        <v>1</v>
      </c>
      <c r="N566">
        <f t="shared" si="44"/>
        <v>2</v>
      </c>
      <c r="O566">
        <f t="shared" si="45"/>
        <v>29</v>
      </c>
    </row>
    <row r="567" spans="1:15" hidden="1" x14ac:dyDescent="0.2">
      <c r="A567" s="2">
        <v>41841</v>
      </c>
      <c r="B567">
        <v>84</v>
      </c>
      <c r="C567">
        <v>63.81</v>
      </c>
      <c r="D567">
        <v>64.19</v>
      </c>
      <c r="E567">
        <v>53.42</v>
      </c>
      <c r="F567">
        <f t="shared" si="41"/>
        <v>64.19</v>
      </c>
      <c r="G567" t="s">
        <v>454</v>
      </c>
      <c r="H567">
        <v>2014</v>
      </c>
      <c r="I567">
        <v>7</v>
      </c>
      <c r="J567">
        <v>21</v>
      </c>
      <c r="K567" t="s">
        <v>240</v>
      </c>
      <c r="L567">
        <f t="shared" si="42"/>
        <v>0</v>
      </c>
      <c r="M567">
        <f t="shared" si="43"/>
        <v>1</v>
      </c>
      <c r="N567">
        <f t="shared" si="44"/>
        <v>2</v>
      </c>
      <c r="O567">
        <f t="shared" si="45"/>
        <v>30</v>
      </c>
    </row>
    <row r="568" spans="1:15" hidden="1" x14ac:dyDescent="0.2">
      <c r="A568" s="2">
        <v>41842</v>
      </c>
      <c r="B568">
        <v>71</v>
      </c>
      <c r="C568">
        <v>63.35</v>
      </c>
      <c r="D568">
        <v>63.66</v>
      </c>
      <c r="E568">
        <v>51.97</v>
      </c>
      <c r="F568">
        <f t="shared" si="41"/>
        <v>63.66</v>
      </c>
      <c r="G568" t="s">
        <v>454</v>
      </c>
      <c r="H568">
        <v>2014</v>
      </c>
      <c r="I568">
        <v>7</v>
      </c>
      <c r="J568">
        <v>22</v>
      </c>
      <c r="K568" t="s">
        <v>241</v>
      </c>
      <c r="L568">
        <f t="shared" si="42"/>
        <v>0</v>
      </c>
      <c r="M568">
        <f t="shared" si="43"/>
        <v>1</v>
      </c>
      <c r="N568">
        <f t="shared" si="44"/>
        <v>2</v>
      </c>
      <c r="O568">
        <f t="shared" si="45"/>
        <v>30</v>
      </c>
    </row>
    <row r="569" spans="1:15" hidden="1" x14ac:dyDescent="0.2">
      <c r="A569" s="2">
        <v>41843</v>
      </c>
      <c r="B569">
        <v>77</v>
      </c>
      <c r="C569">
        <v>62.44</v>
      </c>
      <c r="D569">
        <v>62.51</v>
      </c>
      <c r="E569">
        <v>44.44</v>
      </c>
      <c r="F569">
        <f t="shared" si="41"/>
        <v>62.51</v>
      </c>
      <c r="G569" t="s">
        <v>455</v>
      </c>
      <c r="H569">
        <v>2014</v>
      </c>
      <c r="I569">
        <v>7</v>
      </c>
      <c r="J569">
        <v>23</v>
      </c>
      <c r="K569" t="s">
        <v>243</v>
      </c>
      <c r="L569">
        <f t="shared" si="42"/>
        <v>0</v>
      </c>
      <c r="M569">
        <f t="shared" si="43"/>
        <v>1</v>
      </c>
      <c r="N569">
        <f t="shared" si="44"/>
        <v>2</v>
      </c>
      <c r="O569">
        <f t="shared" si="45"/>
        <v>30</v>
      </c>
    </row>
    <row r="570" spans="1:15" hidden="1" x14ac:dyDescent="0.2">
      <c r="A570" s="2">
        <v>41844</v>
      </c>
      <c r="B570">
        <v>81</v>
      </c>
      <c r="C570">
        <v>65.22</v>
      </c>
      <c r="D570">
        <v>65.959999999999994</v>
      </c>
      <c r="E570">
        <v>51.09</v>
      </c>
      <c r="F570">
        <f t="shared" si="41"/>
        <v>65.959999999999994</v>
      </c>
      <c r="G570" t="s">
        <v>455</v>
      </c>
      <c r="H570">
        <v>2014</v>
      </c>
      <c r="I570">
        <v>7</v>
      </c>
      <c r="J570">
        <v>24</v>
      </c>
      <c r="K570" t="s">
        <v>244</v>
      </c>
      <c r="L570">
        <f t="shared" si="42"/>
        <v>0</v>
      </c>
      <c r="M570">
        <f t="shared" si="43"/>
        <v>1</v>
      </c>
      <c r="N570">
        <f t="shared" si="44"/>
        <v>2</v>
      </c>
      <c r="O570">
        <f t="shared" si="45"/>
        <v>30</v>
      </c>
    </row>
    <row r="571" spans="1:15" hidden="1" x14ac:dyDescent="0.2">
      <c r="A571" s="2">
        <v>41845</v>
      </c>
      <c r="B571">
        <v>80</v>
      </c>
      <c r="C571">
        <v>63.07</v>
      </c>
      <c r="D571">
        <v>63.19</v>
      </c>
      <c r="E571">
        <v>47.58</v>
      </c>
      <c r="F571">
        <f t="shared" si="41"/>
        <v>63.19</v>
      </c>
      <c r="G571" t="s">
        <v>455</v>
      </c>
      <c r="H571">
        <v>2014</v>
      </c>
      <c r="I571">
        <v>7</v>
      </c>
      <c r="J571">
        <v>25</v>
      </c>
      <c r="K571" t="s">
        <v>245</v>
      </c>
      <c r="L571">
        <f t="shared" si="42"/>
        <v>0</v>
      </c>
      <c r="M571">
        <f t="shared" si="43"/>
        <v>1</v>
      </c>
      <c r="N571">
        <f t="shared" si="44"/>
        <v>2</v>
      </c>
      <c r="O571">
        <f t="shared" si="45"/>
        <v>30</v>
      </c>
    </row>
    <row r="572" spans="1:15" hidden="1" x14ac:dyDescent="0.2">
      <c r="A572" s="2">
        <v>41846</v>
      </c>
      <c r="B572">
        <v>71</v>
      </c>
      <c r="C572">
        <v>62.98</v>
      </c>
      <c r="D572">
        <v>63.62</v>
      </c>
      <c r="E572">
        <v>54.91</v>
      </c>
      <c r="F572">
        <f t="shared" si="41"/>
        <v>63.62</v>
      </c>
      <c r="G572" t="s">
        <v>455</v>
      </c>
      <c r="H572">
        <v>2014</v>
      </c>
      <c r="I572">
        <v>7</v>
      </c>
      <c r="J572">
        <v>26</v>
      </c>
      <c r="K572" t="s">
        <v>246</v>
      </c>
      <c r="L572">
        <f t="shared" si="42"/>
        <v>0</v>
      </c>
      <c r="M572">
        <f t="shared" si="43"/>
        <v>1</v>
      </c>
      <c r="N572">
        <f t="shared" si="44"/>
        <v>2</v>
      </c>
      <c r="O572">
        <f t="shared" si="45"/>
        <v>30</v>
      </c>
    </row>
    <row r="573" spans="1:15" hidden="1" x14ac:dyDescent="0.2">
      <c r="A573" s="2">
        <v>41847</v>
      </c>
      <c r="B573">
        <v>59</v>
      </c>
      <c r="C573">
        <v>62.44</v>
      </c>
      <c r="D573">
        <v>62.53</v>
      </c>
      <c r="E573">
        <v>43.97</v>
      </c>
      <c r="F573">
        <f t="shared" si="41"/>
        <v>62.53</v>
      </c>
      <c r="G573" t="s">
        <v>455</v>
      </c>
      <c r="H573">
        <v>2014</v>
      </c>
      <c r="I573">
        <v>7</v>
      </c>
      <c r="J573">
        <v>27</v>
      </c>
      <c r="K573" t="s">
        <v>247</v>
      </c>
      <c r="L573">
        <f t="shared" si="42"/>
        <v>1</v>
      </c>
      <c r="M573">
        <f t="shared" si="43"/>
        <v>1</v>
      </c>
      <c r="N573">
        <f t="shared" si="44"/>
        <v>2</v>
      </c>
      <c r="O573">
        <f t="shared" si="45"/>
        <v>30</v>
      </c>
    </row>
    <row r="574" spans="1:15" hidden="1" x14ac:dyDescent="0.2">
      <c r="A574" s="2">
        <v>41848</v>
      </c>
      <c r="B574">
        <v>74</v>
      </c>
      <c r="C574">
        <v>62.58</v>
      </c>
      <c r="D574">
        <v>62.7</v>
      </c>
      <c r="E574">
        <v>47.14</v>
      </c>
      <c r="F574">
        <f t="shared" si="41"/>
        <v>62.7</v>
      </c>
      <c r="G574" t="s">
        <v>455</v>
      </c>
      <c r="H574">
        <v>2014</v>
      </c>
      <c r="I574">
        <v>7</v>
      </c>
      <c r="J574">
        <v>28</v>
      </c>
      <c r="K574" t="s">
        <v>248</v>
      </c>
      <c r="L574">
        <f t="shared" si="42"/>
        <v>0</v>
      </c>
      <c r="M574">
        <f t="shared" si="43"/>
        <v>1</v>
      </c>
      <c r="N574">
        <f t="shared" si="44"/>
        <v>2</v>
      </c>
      <c r="O574">
        <f t="shared" si="45"/>
        <v>31</v>
      </c>
    </row>
    <row r="575" spans="1:15" hidden="1" x14ac:dyDescent="0.2">
      <c r="A575" s="2">
        <v>41849</v>
      </c>
      <c r="B575">
        <v>72</v>
      </c>
      <c r="C575">
        <v>64.42</v>
      </c>
      <c r="D575">
        <v>64.5</v>
      </c>
      <c r="E575">
        <v>43.48</v>
      </c>
      <c r="F575">
        <f t="shared" si="41"/>
        <v>64.5</v>
      </c>
      <c r="G575" t="s">
        <v>455</v>
      </c>
      <c r="H575">
        <v>2014</v>
      </c>
      <c r="I575">
        <v>7</v>
      </c>
      <c r="J575">
        <v>29</v>
      </c>
      <c r="K575" t="s">
        <v>249</v>
      </c>
      <c r="L575">
        <f t="shared" si="42"/>
        <v>0</v>
      </c>
      <c r="M575">
        <f t="shared" si="43"/>
        <v>1</v>
      </c>
      <c r="N575">
        <f t="shared" si="44"/>
        <v>2</v>
      </c>
      <c r="O575">
        <f t="shared" si="45"/>
        <v>31</v>
      </c>
    </row>
    <row r="576" spans="1:15" hidden="1" x14ac:dyDescent="0.2">
      <c r="A576" s="2">
        <v>41850</v>
      </c>
      <c r="B576">
        <v>80</v>
      </c>
      <c r="C576">
        <v>63.72</v>
      </c>
      <c r="D576">
        <v>64.209999999999994</v>
      </c>
      <c r="E576">
        <v>54.51</v>
      </c>
      <c r="F576">
        <f t="shared" si="41"/>
        <v>64.209999999999994</v>
      </c>
      <c r="G576" t="s">
        <v>456</v>
      </c>
      <c r="H576">
        <v>2014</v>
      </c>
      <c r="I576">
        <v>7</v>
      </c>
      <c r="J576">
        <v>30</v>
      </c>
      <c r="K576" t="s">
        <v>251</v>
      </c>
      <c r="L576">
        <f t="shared" si="42"/>
        <v>0</v>
      </c>
      <c r="M576">
        <f t="shared" si="43"/>
        <v>1</v>
      </c>
      <c r="N576">
        <f t="shared" si="44"/>
        <v>2</v>
      </c>
      <c r="O576">
        <f t="shared" si="45"/>
        <v>31</v>
      </c>
    </row>
    <row r="577" spans="1:15" hidden="1" x14ac:dyDescent="0.2">
      <c r="A577" s="2">
        <v>41851</v>
      </c>
      <c r="B577">
        <v>68</v>
      </c>
      <c r="C577">
        <v>61.79</v>
      </c>
      <c r="D577">
        <v>63.04</v>
      </c>
      <c r="E577">
        <v>57.04</v>
      </c>
      <c r="F577">
        <f t="shared" si="41"/>
        <v>63.04</v>
      </c>
      <c r="G577" t="s">
        <v>456</v>
      </c>
      <c r="H577">
        <v>2014</v>
      </c>
      <c r="I577">
        <v>7</v>
      </c>
      <c r="J577">
        <v>31</v>
      </c>
      <c r="K577" t="s">
        <v>252</v>
      </c>
      <c r="L577">
        <f t="shared" si="42"/>
        <v>0</v>
      </c>
      <c r="M577">
        <f t="shared" si="43"/>
        <v>1</v>
      </c>
      <c r="N577">
        <f t="shared" si="44"/>
        <v>2</v>
      </c>
      <c r="O577">
        <f t="shared" si="45"/>
        <v>31</v>
      </c>
    </row>
    <row r="578" spans="1:15" hidden="1" x14ac:dyDescent="0.2">
      <c r="A578" s="2">
        <v>41852</v>
      </c>
      <c r="B578">
        <v>84</v>
      </c>
      <c r="C578">
        <v>63.31</v>
      </c>
      <c r="D578">
        <v>63.36</v>
      </c>
      <c r="E578">
        <v>42.31</v>
      </c>
      <c r="F578">
        <f t="shared" si="41"/>
        <v>63.36</v>
      </c>
      <c r="G578" t="s">
        <v>456</v>
      </c>
      <c r="H578">
        <v>2014</v>
      </c>
      <c r="I578">
        <v>8</v>
      </c>
      <c r="J578">
        <v>1</v>
      </c>
      <c r="K578" t="s">
        <v>253</v>
      </c>
      <c r="L578">
        <f t="shared" si="42"/>
        <v>0</v>
      </c>
      <c r="M578">
        <f t="shared" si="43"/>
        <v>1</v>
      </c>
      <c r="N578">
        <f t="shared" si="44"/>
        <v>2</v>
      </c>
      <c r="O578">
        <f t="shared" si="45"/>
        <v>31</v>
      </c>
    </row>
    <row r="579" spans="1:15" hidden="1" x14ac:dyDescent="0.2">
      <c r="A579" s="2">
        <v>41853</v>
      </c>
      <c r="B579">
        <v>61</v>
      </c>
      <c r="C579">
        <v>62.75</v>
      </c>
      <c r="D579">
        <v>62.81</v>
      </c>
      <c r="E579">
        <v>37.36</v>
      </c>
      <c r="F579">
        <f t="shared" ref="F579:F642" si="46">IF(OR(ISBLANK(D579),D579=9),C579,D579)</f>
        <v>62.81</v>
      </c>
      <c r="G579" t="s">
        <v>456</v>
      </c>
      <c r="H579">
        <v>2014</v>
      </c>
      <c r="I579">
        <v>8</v>
      </c>
      <c r="J579">
        <v>2</v>
      </c>
      <c r="K579" t="s">
        <v>254</v>
      </c>
      <c r="L579">
        <f t="shared" ref="L579:L642" si="47">IF(ISBLANK(C579),"Null",IF(C579&gt;B579,1,0))</f>
        <v>1</v>
      </c>
      <c r="M579">
        <f t="shared" ref="M579:M642" si="48">IF(ISBLANK(E579),"Null",IF(C579&gt;E579,1,0))</f>
        <v>1</v>
      </c>
      <c r="N579">
        <f t="shared" ref="N579:N642" si="49">IF(AND(I579&gt;=1,I579&lt;=4),1,IF(AND(I579&gt;=9,I579&lt;=12),3,2))</f>
        <v>2</v>
      </c>
      <c r="O579">
        <f t="shared" ref="O579:O642" si="50">WEEKNUM(A579,2)</f>
        <v>31</v>
      </c>
    </row>
    <row r="580" spans="1:15" hidden="1" x14ac:dyDescent="0.2">
      <c r="A580" s="2">
        <v>41854</v>
      </c>
      <c r="B580">
        <v>66</v>
      </c>
      <c r="C580">
        <v>63.68</v>
      </c>
      <c r="D580">
        <v>63.78</v>
      </c>
      <c r="E580">
        <v>47.13</v>
      </c>
      <c r="F580">
        <f t="shared" si="46"/>
        <v>63.78</v>
      </c>
      <c r="G580" t="s">
        <v>456</v>
      </c>
      <c r="H580">
        <v>2014</v>
      </c>
      <c r="I580">
        <v>8</v>
      </c>
      <c r="J580">
        <v>3</v>
      </c>
      <c r="K580" t="s">
        <v>255</v>
      </c>
      <c r="L580">
        <f t="shared" si="47"/>
        <v>0</v>
      </c>
      <c r="M580">
        <f t="shared" si="48"/>
        <v>1</v>
      </c>
      <c r="N580">
        <f t="shared" si="49"/>
        <v>2</v>
      </c>
      <c r="O580">
        <f t="shared" si="50"/>
        <v>31</v>
      </c>
    </row>
    <row r="581" spans="1:15" hidden="1" x14ac:dyDescent="0.2">
      <c r="A581" s="2">
        <v>41855</v>
      </c>
      <c r="B581">
        <v>76</v>
      </c>
      <c r="C581">
        <v>63.09</v>
      </c>
      <c r="D581">
        <v>63.12</v>
      </c>
      <c r="E581">
        <v>41.19</v>
      </c>
      <c r="F581">
        <f t="shared" si="46"/>
        <v>63.12</v>
      </c>
      <c r="G581" t="s">
        <v>456</v>
      </c>
      <c r="H581">
        <v>2014</v>
      </c>
      <c r="I581">
        <v>8</v>
      </c>
      <c r="J581">
        <v>4</v>
      </c>
      <c r="K581" t="s">
        <v>256</v>
      </c>
      <c r="L581">
        <f t="shared" si="47"/>
        <v>0</v>
      </c>
      <c r="M581">
        <f t="shared" si="48"/>
        <v>1</v>
      </c>
      <c r="N581">
        <f t="shared" si="49"/>
        <v>2</v>
      </c>
      <c r="O581">
        <f t="shared" si="50"/>
        <v>32</v>
      </c>
    </row>
    <row r="582" spans="1:15" hidden="1" x14ac:dyDescent="0.2">
      <c r="A582" s="2">
        <v>41856</v>
      </c>
      <c r="B582">
        <v>66</v>
      </c>
      <c r="C582">
        <v>63.07</v>
      </c>
      <c r="D582">
        <v>63.11</v>
      </c>
      <c r="E582">
        <v>42.97</v>
      </c>
      <c r="F582">
        <f t="shared" si="46"/>
        <v>63.11</v>
      </c>
      <c r="G582" t="s">
        <v>456</v>
      </c>
      <c r="H582">
        <v>2014</v>
      </c>
      <c r="I582">
        <v>8</v>
      </c>
      <c r="J582">
        <v>5</v>
      </c>
      <c r="K582" t="s">
        <v>257</v>
      </c>
      <c r="L582">
        <f t="shared" si="47"/>
        <v>0</v>
      </c>
      <c r="M582">
        <f t="shared" si="48"/>
        <v>1</v>
      </c>
      <c r="N582">
        <f t="shared" si="49"/>
        <v>2</v>
      </c>
      <c r="O582">
        <f t="shared" si="50"/>
        <v>32</v>
      </c>
    </row>
    <row r="583" spans="1:15" hidden="1" x14ac:dyDescent="0.2">
      <c r="A583" s="2">
        <v>41857</v>
      </c>
      <c r="B583">
        <v>76</v>
      </c>
      <c r="C583">
        <v>62.76</v>
      </c>
      <c r="D583">
        <v>62.95</v>
      </c>
      <c r="E583">
        <v>44.99</v>
      </c>
      <c r="F583">
        <f t="shared" si="46"/>
        <v>62.95</v>
      </c>
      <c r="G583" t="s">
        <v>457</v>
      </c>
      <c r="H583">
        <v>2014</v>
      </c>
      <c r="I583">
        <v>8</v>
      </c>
      <c r="J583">
        <v>6</v>
      </c>
      <c r="K583" t="s">
        <v>259</v>
      </c>
      <c r="L583">
        <f t="shared" si="47"/>
        <v>0</v>
      </c>
      <c r="M583">
        <f t="shared" si="48"/>
        <v>1</v>
      </c>
      <c r="N583">
        <f t="shared" si="49"/>
        <v>2</v>
      </c>
      <c r="O583">
        <f t="shared" si="50"/>
        <v>32</v>
      </c>
    </row>
    <row r="584" spans="1:15" hidden="1" x14ac:dyDescent="0.2">
      <c r="A584" s="2">
        <v>41858</v>
      </c>
      <c r="B584">
        <v>64</v>
      </c>
      <c r="C584">
        <v>61.99</v>
      </c>
      <c r="D584">
        <v>62.05</v>
      </c>
      <c r="E584">
        <v>43.21</v>
      </c>
      <c r="F584">
        <f t="shared" si="46"/>
        <v>62.05</v>
      </c>
      <c r="G584" t="s">
        <v>457</v>
      </c>
      <c r="H584">
        <v>2014</v>
      </c>
      <c r="I584">
        <v>8</v>
      </c>
      <c r="J584">
        <v>7</v>
      </c>
      <c r="K584" t="s">
        <v>260</v>
      </c>
      <c r="L584">
        <f t="shared" si="47"/>
        <v>0</v>
      </c>
      <c r="M584">
        <f t="shared" si="48"/>
        <v>1</v>
      </c>
      <c r="N584">
        <f t="shared" si="49"/>
        <v>2</v>
      </c>
      <c r="O584">
        <f t="shared" si="50"/>
        <v>32</v>
      </c>
    </row>
    <row r="585" spans="1:15" hidden="1" x14ac:dyDescent="0.2">
      <c r="A585" s="2">
        <v>41859</v>
      </c>
      <c r="B585">
        <v>81</v>
      </c>
      <c r="C585">
        <v>64.06</v>
      </c>
      <c r="D585">
        <v>64.41</v>
      </c>
      <c r="E585">
        <v>47.55</v>
      </c>
      <c r="F585">
        <f t="shared" si="46"/>
        <v>64.41</v>
      </c>
      <c r="G585" t="s">
        <v>457</v>
      </c>
      <c r="H585">
        <v>2014</v>
      </c>
      <c r="I585">
        <v>8</v>
      </c>
      <c r="J585">
        <v>8</v>
      </c>
      <c r="K585" t="s">
        <v>261</v>
      </c>
      <c r="L585">
        <f t="shared" si="47"/>
        <v>0</v>
      </c>
      <c r="M585">
        <f t="shared" si="48"/>
        <v>1</v>
      </c>
      <c r="N585">
        <f t="shared" si="49"/>
        <v>2</v>
      </c>
      <c r="O585">
        <f t="shared" si="50"/>
        <v>32</v>
      </c>
    </row>
    <row r="586" spans="1:15" hidden="1" x14ac:dyDescent="0.2">
      <c r="A586" s="2">
        <v>41860</v>
      </c>
      <c r="B586">
        <v>62</v>
      </c>
      <c r="C586">
        <v>62.77</v>
      </c>
      <c r="D586">
        <v>62.85</v>
      </c>
      <c r="E586">
        <v>38.450000000000003</v>
      </c>
      <c r="F586">
        <f t="shared" si="46"/>
        <v>62.85</v>
      </c>
      <c r="G586" t="s">
        <v>457</v>
      </c>
      <c r="H586">
        <v>2014</v>
      </c>
      <c r="I586">
        <v>8</v>
      </c>
      <c r="J586">
        <v>9</v>
      </c>
      <c r="K586" t="s">
        <v>262</v>
      </c>
      <c r="L586">
        <f t="shared" si="47"/>
        <v>1</v>
      </c>
      <c r="M586">
        <f t="shared" si="48"/>
        <v>1</v>
      </c>
      <c r="N586">
        <f t="shared" si="49"/>
        <v>2</v>
      </c>
      <c r="O586">
        <f t="shared" si="50"/>
        <v>32</v>
      </c>
    </row>
    <row r="587" spans="1:15" hidden="1" x14ac:dyDescent="0.2">
      <c r="A587" s="2">
        <v>41861</v>
      </c>
      <c r="B587">
        <v>81</v>
      </c>
      <c r="C587">
        <v>63.62</v>
      </c>
      <c r="D587">
        <v>63.65</v>
      </c>
      <c r="E587">
        <v>42.14</v>
      </c>
      <c r="F587">
        <f t="shared" si="46"/>
        <v>63.65</v>
      </c>
      <c r="G587" t="s">
        <v>457</v>
      </c>
      <c r="H587">
        <v>2014</v>
      </c>
      <c r="I587">
        <v>8</v>
      </c>
      <c r="J587">
        <v>10</v>
      </c>
      <c r="K587" t="s">
        <v>263</v>
      </c>
      <c r="L587">
        <f t="shared" si="47"/>
        <v>0</v>
      </c>
      <c r="M587">
        <f t="shared" si="48"/>
        <v>1</v>
      </c>
      <c r="N587">
        <f t="shared" si="49"/>
        <v>2</v>
      </c>
      <c r="O587">
        <f t="shared" si="50"/>
        <v>32</v>
      </c>
    </row>
    <row r="588" spans="1:15" hidden="1" x14ac:dyDescent="0.2">
      <c r="A588" s="2">
        <v>41862</v>
      </c>
      <c r="B588">
        <v>81</v>
      </c>
      <c r="C588">
        <v>62.42</v>
      </c>
      <c r="D588">
        <v>62.46</v>
      </c>
      <c r="E588">
        <v>41.78</v>
      </c>
      <c r="F588">
        <f t="shared" si="46"/>
        <v>62.46</v>
      </c>
      <c r="G588" t="s">
        <v>457</v>
      </c>
      <c r="H588">
        <v>2014</v>
      </c>
      <c r="I588">
        <v>8</v>
      </c>
      <c r="J588">
        <v>11</v>
      </c>
      <c r="K588" t="s">
        <v>264</v>
      </c>
      <c r="L588">
        <f t="shared" si="47"/>
        <v>0</v>
      </c>
      <c r="M588">
        <f t="shared" si="48"/>
        <v>1</v>
      </c>
      <c r="N588">
        <f t="shared" si="49"/>
        <v>2</v>
      </c>
      <c r="O588">
        <f t="shared" si="50"/>
        <v>33</v>
      </c>
    </row>
    <row r="589" spans="1:15" hidden="1" x14ac:dyDescent="0.2">
      <c r="A589" s="2">
        <v>41863</v>
      </c>
      <c r="B589">
        <v>68</v>
      </c>
      <c r="C589">
        <v>62.59</v>
      </c>
      <c r="D589">
        <v>62.67</v>
      </c>
      <c r="E589">
        <v>45.12</v>
      </c>
      <c r="F589">
        <f t="shared" si="46"/>
        <v>62.67</v>
      </c>
      <c r="G589" t="s">
        <v>457</v>
      </c>
      <c r="H589">
        <v>2014</v>
      </c>
      <c r="I589">
        <v>8</v>
      </c>
      <c r="J589">
        <v>12</v>
      </c>
      <c r="K589" t="s">
        <v>265</v>
      </c>
      <c r="L589">
        <f t="shared" si="47"/>
        <v>0</v>
      </c>
      <c r="M589">
        <f t="shared" si="48"/>
        <v>1</v>
      </c>
      <c r="N589">
        <f t="shared" si="49"/>
        <v>2</v>
      </c>
      <c r="O589">
        <f t="shared" si="50"/>
        <v>33</v>
      </c>
    </row>
    <row r="590" spans="1:15" hidden="1" x14ac:dyDescent="0.2">
      <c r="A590" s="2">
        <v>41864</v>
      </c>
      <c r="B590">
        <v>76</v>
      </c>
      <c r="C590">
        <v>62.04</v>
      </c>
      <c r="D590">
        <v>62.24</v>
      </c>
      <c r="E590">
        <v>47.43</v>
      </c>
      <c r="F590">
        <f t="shared" si="46"/>
        <v>62.24</v>
      </c>
      <c r="G590" t="s">
        <v>458</v>
      </c>
      <c r="H590">
        <v>2014</v>
      </c>
      <c r="I590">
        <v>8</v>
      </c>
      <c r="J590">
        <v>13</v>
      </c>
      <c r="K590" t="s">
        <v>267</v>
      </c>
      <c r="L590">
        <f t="shared" si="47"/>
        <v>0</v>
      </c>
      <c r="M590">
        <f t="shared" si="48"/>
        <v>1</v>
      </c>
      <c r="N590">
        <f t="shared" si="49"/>
        <v>2</v>
      </c>
      <c r="O590">
        <f t="shared" si="50"/>
        <v>33</v>
      </c>
    </row>
    <row r="591" spans="1:15" hidden="1" x14ac:dyDescent="0.2">
      <c r="A591" s="2">
        <v>41865</v>
      </c>
      <c r="F591">
        <f t="shared" si="46"/>
        <v>0</v>
      </c>
      <c r="G591" t="s">
        <v>458</v>
      </c>
      <c r="H591">
        <v>2014</v>
      </c>
      <c r="I591">
        <v>8</v>
      </c>
      <c r="J591">
        <v>14</v>
      </c>
      <c r="K591" t="s">
        <v>268</v>
      </c>
      <c r="L591" t="str">
        <f t="shared" si="47"/>
        <v>Null</v>
      </c>
      <c r="M591" t="str">
        <f t="shared" si="48"/>
        <v>Null</v>
      </c>
      <c r="N591">
        <f t="shared" si="49"/>
        <v>2</v>
      </c>
      <c r="O591">
        <f t="shared" si="50"/>
        <v>33</v>
      </c>
    </row>
    <row r="592" spans="1:15" hidden="1" x14ac:dyDescent="0.2">
      <c r="A592" s="2">
        <v>41866</v>
      </c>
      <c r="F592">
        <f t="shared" si="46"/>
        <v>0</v>
      </c>
      <c r="G592" t="s">
        <v>458</v>
      </c>
      <c r="H592">
        <v>2014</v>
      </c>
      <c r="I592">
        <v>8</v>
      </c>
      <c r="J592">
        <v>15</v>
      </c>
      <c r="K592" t="s">
        <v>269</v>
      </c>
      <c r="L592" t="str">
        <f t="shared" si="47"/>
        <v>Null</v>
      </c>
      <c r="M592" t="str">
        <f t="shared" si="48"/>
        <v>Null</v>
      </c>
      <c r="N592">
        <f t="shared" si="49"/>
        <v>2</v>
      </c>
      <c r="O592">
        <f t="shared" si="50"/>
        <v>33</v>
      </c>
    </row>
    <row r="593" spans="1:15" hidden="1" x14ac:dyDescent="0.2">
      <c r="A593" s="2">
        <v>41867</v>
      </c>
      <c r="F593">
        <f t="shared" si="46"/>
        <v>0</v>
      </c>
      <c r="G593" t="s">
        <v>458</v>
      </c>
      <c r="H593">
        <v>2014</v>
      </c>
      <c r="I593">
        <v>8</v>
      </c>
      <c r="J593">
        <v>16</v>
      </c>
      <c r="K593" t="s">
        <v>270</v>
      </c>
      <c r="L593" t="str">
        <f t="shared" si="47"/>
        <v>Null</v>
      </c>
      <c r="M593" t="str">
        <f t="shared" si="48"/>
        <v>Null</v>
      </c>
      <c r="N593">
        <f t="shared" si="49"/>
        <v>2</v>
      </c>
      <c r="O593">
        <f t="shared" si="50"/>
        <v>33</v>
      </c>
    </row>
    <row r="594" spans="1:15" hidden="1" x14ac:dyDescent="0.2">
      <c r="A594" s="2">
        <v>41868</v>
      </c>
      <c r="F594">
        <f t="shared" si="46"/>
        <v>0</v>
      </c>
      <c r="G594" t="s">
        <v>458</v>
      </c>
      <c r="H594">
        <v>2014</v>
      </c>
      <c r="I594">
        <v>8</v>
      </c>
      <c r="J594">
        <v>17</v>
      </c>
      <c r="K594" t="s">
        <v>271</v>
      </c>
      <c r="L594" t="str">
        <f t="shared" si="47"/>
        <v>Null</v>
      </c>
      <c r="M594" t="str">
        <f t="shared" si="48"/>
        <v>Null</v>
      </c>
      <c r="N594">
        <f t="shared" si="49"/>
        <v>2</v>
      </c>
      <c r="O594">
        <f t="shared" si="50"/>
        <v>33</v>
      </c>
    </row>
    <row r="595" spans="1:15" hidden="1" x14ac:dyDescent="0.2">
      <c r="A595" s="2">
        <v>41869</v>
      </c>
      <c r="F595">
        <f t="shared" si="46"/>
        <v>0</v>
      </c>
      <c r="G595" t="s">
        <v>458</v>
      </c>
      <c r="H595">
        <v>2014</v>
      </c>
      <c r="I595">
        <v>8</v>
      </c>
      <c r="J595">
        <v>18</v>
      </c>
      <c r="K595" t="s">
        <v>272</v>
      </c>
      <c r="L595" t="str">
        <f t="shared" si="47"/>
        <v>Null</v>
      </c>
      <c r="M595" t="str">
        <f t="shared" si="48"/>
        <v>Null</v>
      </c>
      <c r="N595">
        <f t="shared" si="49"/>
        <v>2</v>
      </c>
      <c r="O595">
        <f t="shared" si="50"/>
        <v>34</v>
      </c>
    </row>
    <row r="596" spans="1:15" hidden="1" x14ac:dyDescent="0.2">
      <c r="A596" s="2">
        <v>41870</v>
      </c>
      <c r="F596">
        <f t="shared" si="46"/>
        <v>0</v>
      </c>
      <c r="G596" t="s">
        <v>458</v>
      </c>
      <c r="H596">
        <v>2014</v>
      </c>
      <c r="I596">
        <v>8</v>
      </c>
      <c r="J596">
        <v>19</v>
      </c>
      <c r="K596" t="s">
        <v>273</v>
      </c>
      <c r="L596" t="str">
        <f t="shared" si="47"/>
        <v>Null</v>
      </c>
      <c r="M596" t="str">
        <f t="shared" si="48"/>
        <v>Null</v>
      </c>
      <c r="N596">
        <f t="shared" si="49"/>
        <v>2</v>
      </c>
      <c r="O596">
        <f t="shared" si="50"/>
        <v>34</v>
      </c>
    </row>
    <row r="597" spans="1:15" hidden="1" x14ac:dyDescent="0.2">
      <c r="A597" s="2">
        <v>41871</v>
      </c>
      <c r="F597">
        <f t="shared" si="46"/>
        <v>0</v>
      </c>
      <c r="G597" t="s">
        <v>459</v>
      </c>
      <c r="H597">
        <v>2014</v>
      </c>
      <c r="I597">
        <v>8</v>
      </c>
      <c r="J597">
        <v>20</v>
      </c>
      <c r="K597" t="s">
        <v>275</v>
      </c>
      <c r="L597" t="str">
        <f t="shared" si="47"/>
        <v>Null</v>
      </c>
      <c r="M597" t="str">
        <f t="shared" si="48"/>
        <v>Null</v>
      </c>
      <c r="N597">
        <f t="shared" si="49"/>
        <v>2</v>
      </c>
      <c r="O597">
        <f t="shared" si="50"/>
        <v>34</v>
      </c>
    </row>
    <row r="598" spans="1:15" hidden="1" x14ac:dyDescent="0.2">
      <c r="A598" s="2">
        <v>41872</v>
      </c>
      <c r="B598">
        <v>55</v>
      </c>
      <c r="C598">
        <v>62.21</v>
      </c>
      <c r="D598">
        <v>62.23</v>
      </c>
      <c r="E598">
        <v>39.61</v>
      </c>
      <c r="F598">
        <f t="shared" si="46"/>
        <v>62.23</v>
      </c>
      <c r="G598" t="s">
        <v>459</v>
      </c>
      <c r="H598">
        <v>2014</v>
      </c>
      <c r="I598">
        <v>8</v>
      </c>
      <c r="J598">
        <v>21</v>
      </c>
      <c r="K598" t="s">
        <v>276</v>
      </c>
      <c r="L598">
        <f t="shared" si="47"/>
        <v>1</v>
      </c>
      <c r="M598">
        <f t="shared" si="48"/>
        <v>1</v>
      </c>
      <c r="N598">
        <f t="shared" si="49"/>
        <v>2</v>
      </c>
      <c r="O598">
        <f t="shared" si="50"/>
        <v>34</v>
      </c>
    </row>
    <row r="599" spans="1:15" hidden="1" x14ac:dyDescent="0.2">
      <c r="A599" s="2">
        <v>41873</v>
      </c>
      <c r="B599">
        <v>58</v>
      </c>
      <c r="C599">
        <v>60.94</v>
      </c>
      <c r="D599">
        <v>60.94</v>
      </c>
      <c r="E599">
        <v>30.34</v>
      </c>
      <c r="F599">
        <f t="shared" si="46"/>
        <v>60.94</v>
      </c>
      <c r="G599" t="s">
        <v>459</v>
      </c>
      <c r="H599">
        <v>2014</v>
      </c>
      <c r="I599">
        <v>8</v>
      </c>
      <c r="J599">
        <v>22</v>
      </c>
      <c r="K599" t="s">
        <v>277</v>
      </c>
      <c r="L599">
        <f t="shared" si="47"/>
        <v>1</v>
      </c>
      <c r="M599">
        <f t="shared" si="48"/>
        <v>1</v>
      </c>
      <c r="N599">
        <f t="shared" si="49"/>
        <v>2</v>
      </c>
      <c r="O599">
        <f t="shared" si="50"/>
        <v>34</v>
      </c>
    </row>
    <row r="600" spans="1:15" hidden="1" x14ac:dyDescent="0.2">
      <c r="A600" s="2">
        <v>41874</v>
      </c>
      <c r="B600">
        <v>57</v>
      </c>
      <c r="C600">
        <v>61.55</v>
      </c>
      <c r="D600">
        <v>61.56</v>
      </c>
      <c r="E600">
        <v>35.54</v>
      </c>
      <c r="F600">
        <f t="shared" si="46"/>
        <v>61.56</v>
      </c>
      <c r="G600" t="s">
        <v>459</v>
      </c>
      <c r="H600">
        <v>2014</v>
      </c>
      <c r="I600">
        <v>8</v>
      </c>
      <c r="J600">
        <v>23</v>
      </c>
      <c r="K600" t="s">
        <v>278</v>
      </c>
      <c r="L600">
        <f t="shared" si="47"/>
        <v>1</v>
      </c>
      <c r="M600">
        <f t="shared" si="48"/>
        <v>1</v>
      </c>
      <c r="N600">
        <f t="shared" si="49"/>
        <v>2</v>
      </c>
      <c r="O600">
        <f t="shared" si="50"/>
        <v>34</v>
      </c>
    </row>
    <row r="601" spans="1:15" hidden="1" x14ac:dyDescent="0.2">
      <c r="A601" s="2">
        <v>41875</v>
      </c>
      <c r="B601">
        <v>61</v>
      </c>
      <c r="C601">
        <v>62.55</v>
      </c>
      <c r="D601">
        <v>62.55</v>
      </c>
      <c r="E601">
        <v>29.94</v>
      </c>
      <c r="F601">
        <f t="shared" si="46"/>
        <v>62.55</v>
      </c>
      <c r="G601" t="s">
        <v>459</v>
      </c>
      <c r="H601">
        <v>2014</v>
      </c>
      <c r="I601">
        <v>8</v>
      </c>
      <c r="J601">
        <v>24</v>
      </c>
      <c r="K601" t="s">
        <v>279</v>
      </c>
      <c r="L601">
        <f t="shared" si="47"/>
        <v>1</v>
      </c>
      <c r="M601">
        <f t="shared" si="48"/>
        <v>1</v>
      </c>
      <c r="N601">
        <f t="shared" si="49"/>
        <v>2</v>
      </c>
      <c r="O601">
        <f t="shared" si="50"/>
        <v>34</v>
      </c>
    </row>
    <row r="602" spans="1:15" hidden="1" x14ac:dyDescent="0.2">
      <c r="A602" s="2">
        <v>41876</v>
      </c>
      <c r="B602">
        <v>86</v>
      </c>
      <c r="C602">
        <v>62.72</v>
      </c>
      <c r="D602">
        <v>62.92</v>
      </c>
      <c r="E602">
        <v>42</v>
      </c>
      <c r="F602">
        <f t="shared" si="46"/>
        <v>62.92</v>
      </c>
      <c r="G602" t="s">
        <v>459</v>
      </c>
      <c r="H602">
        <v>2014</v>
      </c>
      <c r="I602">
        <v>8</v>
      </c>
      <c r="J602">
        <v>25</v>
      </c>
      <c r="K602" t="s">
        <v>280</v>
      </c>
      <c r="L602">
        <f t="shared" si="47"/>
        <v>0</v>
      </c>
      <c r="M602">
        <f t="shared" si="48"/>
        <v>1</v>
      </c>
      <c r="N602">
        <f t="shared" si="49"/>
        <v>2</v>
      </c>
      <c r="O602">
        <f t="shared" si="50"/>
        <v>35</v>
      </c>
    </row>
    <row r="603" spans="1:15" hidden="1" x14ac:dyDescent="0.2">
      <c r="A603" s="2">
        <v>41877</v>
      </c>
      <c r="B603">
        <v>50</v>
      </c>
      <c r="C603">
        <v>59.64</v>
      </c>
      <c r="D603">
        <v>61.68</v>
      </c>
      <c r="E603">
        <v>55.53</v>
      </c>
      <c r="F603">
        <f t="shared" si="46"/>
        <v>61.68</v>
      </c>
      <c r="G603" t="s">
        <v>459</v>
      </c>
      <c r="H603">
        <v>2014</v>
      </c>
      <c r="I603">
        <v>8</v>
      </c>
      <c r="J603">
        <v>26</v>
      </c>
      <c r="K603" t="s">
        <v>281</v>
      </c>
      <c r="L603">
        <f t="shared" si="47"/>
        <v>1</v>
      </c>
      <c r="M603">
        <f t="shared" si="48"/>
        <v>1</v>
      </c>
      <c r="N603">
        <f t="shared" si="49"/>
        <v>2</v>
      </c>
      <c r="O603">
        <f t="shared" si="50"/>
        <v>35</v>
      </c>
    </row>
    <row r="604" spans="1:15" hidden="1" x14ac:dyDescent="0.2">
      <c r="A604" s="2">
        <v>41878</v>
      </c>
      <c r="B604">
        <v>84</v>
      </c>
      <c r="C604">
        <v>62.47</v>
      </c>
      <c r="D604">
        <v>62.73</v>
      </c>
      <c r="E604">
        <v>49.82</v>
      </c>
      <c r="F604">
        <f t="shared" si="46"/>
        <v>62.73</v>
      </c>
      <c r="G604" t="s">
        <v>460</v>
      </c>
      <c r="H604">
        <v>2014</v>
      </c>
      <c r="I604">
        <v>8</v>
      </c>
      <c r="J604">
        <v>27</v>
      </c>
      <c r="K604" t="s">
        <v>283</v>
      </c>
      <c r="L604">
        <f t="shared" si="47"/>
        <v>0</v>
      </c>
      <c r="M604">
        <f t="shared" si="48"/>
        <v>1</v>
      </c>
      <c r="N604">
        <f t="shared" si="49"/>
        <v>2</v>
      </c>
      <c r="O604">
        <f t="shared" si="50"/>
        <v>35</v>
      </c>
    </row>
    <row r="605" spans="1:15" hidden="1" x14ac:dyDescent="0.2">
      <c r="A605" s="2">
        <v>41879</v>
      </c>
      <c r="B605">
        <v>66</v>
      </c>
      <c r="C605">
        <v>60.39</v>
      </c>
      <c r="D605">
        <v>60.92</v>
      </c>
      <c r="E605">
        <v>51.46</v>
      </c>
      <c r="F605">
        <f t="shared" si="46"/>
        <v>60.92</v>
      </c>
      <c r="G605" t="s">
        <v>460</v>
      </c>
      <c r="H605">
        <v>2014</v>
      </c>
      <c r="I605">
        <v>8</v>
      </c>
      <c r="J605">
        <v>28</v>
      </c>
      <c r="K605" t="s">
        <v>284</v>
      </c>
      <c r="L605">
        <f t="shared" si="47"/>
        <v>0</v>
      </c>
      <c r="M605">
        <f t="shared" si="48"/>
        <v>1</v>
      </c>
      <c r="N605">
        <f t="shared" si="49"/>
        <v>2</v>
      </c>
      <c r="O605">
        <f t="shared" si="50"/>
        <v>35</v>
      </c>
    </row>
    <row r="606" spans="1:15" hidden="1" x14ac:dyDescent="0.2">
      <c r="A606" s="2">
        <v>41880</v>
      </c>
      <c r="B606">
        <v>69</v>
      </c>
      <c r="C606">
        <v>60.43</v>
      </c>
      <c r="D606">
        <v>60.5</v>
      </c>
      <c r="E606">
        <v>42.51</v>
      </c>
      <c r="F606">
        <f t="shared" si="46"/>
        <v>60.5</v>
      </c>
      <c r="G606" t="s">
        <v>460</v>
      </c>
      <c r="H606">
        <v>2014</v>
      </c>
      <c r="I606">
        <v>8</v>
      </c>
      <c r="J606">
        <v>29</v>
      </c>
      <c r="K606" t="s">
        <v>285</v>
      </c>
      <c r="L606">
        <f t="shared" si="47"/>
        <v>0</v>
      </c>
      <c r="M606">
        <f t="shared" si="48"/>
        <v>1</v>
      </c>
      <c r="N606">
        <f t="shared" si="49"/>
        <v>2</v>
      </c>
      <c r="O606">
        <f t="shared" si="50"/>
        <v>35</v>
      </c>
    </row>
    <row r="607" spans="1:15" hidden="1" x14ac:dyDescent="0.2">
      <c r="A607" s="2">
        <v>41881</v>
      </c>
      <c r="B607">
        <v>75</v>
      </c>
      <c r="C607">
        <v>62.54</v>
      </c>
      <c r="D607">
        <v>62.56</v>
      </c>
      <c r="E607">
        <v>27.44</v>
      </c>
      <c r="F607">
        <f t="shared" si="46"/>
        <v>62.56</v>
      </c>
      <c r="G607" t="s">
        <v>460</v>
      </c>
      <c r="H607">
        <v>2014</v>
      </c>
      <c r="I607">
        <v>8</v>
      </c>
      <c r="J607">
        <v>30</v>
      </c>
      <c r="K607" t="s">
        <v>286</v>
      </c>
      <c r="L607">
        <f t="shared" si="47"/>
        <v>0</v>
      </c>
      <c r="M607">
        <f t="shared" si="48"/>
        <v>1</v>
      </c>
      <c r="N607">
        <f t="shared" si="49"/>
        <v>2</v>
      </c>
      <c r="O607">
        <f t="shared" si="50"/>
        <v>35</v>
      </c>
    </row>
    <row r="608" spans="1:15" hidden="1" x14ac:dyDescent="0.2">
      <c r="A608" s="2">
        <v>41882</v>
      </c>
      <c r="B608">
        <v>75</v>
      </c>
      <c r="C608">
        <v>63.3</v>
      </c>
      <c r="D608">
        <v>63.31</v>
      </c>
      <c r="E608">
        <v>34.94</v>
      </c>
      <c r="F608">
        <f t="shared" si="46"/>
        <v>63.31</v>
      </c>
      <c r="G608" t="s">
        <v>460</v>
      </c>
      <c r="H608">
        <v>2014</v>
      </c>
      <c r="I608">
        <v>8</v>
      </c>
      <c r="J608">
        <v>31</v>
      </c>
      <c r="K608" t="s">
        <v>287</v>
      </c>
      <c r="L608">
        <f t="shared" si="47"/>
        <v>0</v>
      </c>
      <c r="M608">
        <f t="shared" si="48"/>
        <v>1</v>
      </c>
      <c r="N608">
        <f t="shared" si="49"/>
        <v>2</v>
      </c>
      <c r="O608">
        <f t="shared" si="50"/>
        <v>35</v>
      </c>
    </row>
    <row r="609" spans="1:15" hidden="1" x14ac:dyDescent="0.2">
      <c r="A609" s="2">
        <v>41883</v>
      </c>
      <c r="B609">
        <v>72</v>
      </c>
      <c r="C609">
        <v>63.1</v>
      </c>
      <c r="D609">
        <v>63.67</v>
      </c>
      <c r="E609">
        <v>46.12</v>
      </c>
      <c r="F609">
        <f t="shared" si="46"/>
        <v>63.67</v>
      </c>
      <c r="G609" t="s">
        <v>460</v>
      </c>
      <c r="H609">
        <v>2014</v>
      </c>
      <c r="I609">
        <v>9</v>
      </c>
      <c r="J609">
        <v>1</v>
      </c>
      <c r="K609" t="s">
        <v>288</v>
      </c>
      <c r="L609">
        <f t="shared" si="47"/>
        <v>0</v>
      </c>
      <c r="M609">
        <f t="shared" si="48"/>
        <v>1</v>
      </c>
      <c r="N609">
        <f t="shared" si="49"/>
        <v>3</v>
      </c>
      <c r="O609">
        <f t="shared" si="50"/>
        <v>36</v>
      </c>
    </row>
    <row r="610" spans="1:15" hidden="1" x14ac:dyDescent="0.2">
      <c r="A610" s="2">
        <v>41884</v>
      </c>
      <c r="B610">
        <v>90</v>
      </c>
      <c r="C610">
        <v>63.48</v>
      </c>
      <c r="D610">
        <v>63.54</v>
      </c>
      <c r="E610">
        <v>41.7</v>
      </c>
      <c r="F610">
        <f t="shared" si="46"/>
        <v>63.54</v>
      </c>
      <c r="G610" t="s">
        <v>460</v>
      </c>
      <c r="H610">
        <v>2014</v>
      </c>
      <c r="I610">
        <v>9</v>
      </c>
      <c r="J610">
        <v>2</v>
      </c>
      <c r="K610" t="s">
        <v>289</v>
      </c>
      <c r="L610">
        <f t="shared" si="47"/>
        <v>0</v>
      </c>
      <c r="M610">
        <f t="shared" si="48"/>
        <v>1</v>
      </c>
      <c r="N610">
        <f t="shared" si="49"/>
        <v>3</v>
      </c>
      <c r="O610">
        <f t="shared" si="50"/>
        <v>36</v>
      </c>
    </row>
    <row r="611" spans="1:15" hidden="1" x14ac:dyDescent="0.2">
      <c r="A611" s="2">
        <v>41885</v>
      </c>
      <c r="B611">
        <v>101</v>
      </c>
      <c r="C611">
        <v>64.22</v>
      </c>
      <c r="D611">
        <v>64.540000000000006</v>
      </c>
      <c r="E611">
        <v>50.07</v>
      </c>
      <c r="F611">
        <f t="shared" si="46"/>
        <v>64.540000000000006</v>
      </c>
      <c r="G611" t="s">
        <v>461</v>
      </c>
      <c r="H611">
        <v>2014</v>
      </c>
      <c r="I611">
        <v>9</v>
      </c>
      <c r="J611">
        <v>3</v>
      </c>
      <c r="K611" t="s">
        <v>291</v>
      </c>
      <c r="L611">
        <f t="shared" si="47"/>
        <v>0</v>
      </c>
      <c r="M611">
        <f t="shared" si="48"/>
        <v>1</v>
      </c>
      <c r="N611">
        <f t="shared" si="49"/>
        <v>3</v>
      </c>
      <c r="O611">
        <f t="shared" si="50"/>
        <v>36</v>
      </c>
    </row>
    <row r="612" spans="1:15" hidden="1" x14ac:dyDescent="0.2">
      <c r="A612" s="2">
        <v>41886</v>
      </c>
      <c r="B612">
        <v>96</v>
      </c>
      <c r="C612">
        <v>65.66</v>
      </c>
      <c r="D612">
        <v>65.72</v>
      </c>
      <c r="E612">
        <v>47.11</v>
      </c>
      <c r="F612">
        <f t="shared" si="46"/>
        <v>65.72</v>
      </c>
      <c r="G612" t="s">
        <v>461</v>
      </c>
      <c r="H612">
        <v>2014</v>
      </c>
      <c r="I612">
        <v>9</v>
      </c>
      <c r="J612">
        <v>4</v>
      </c>
      <c r="K612" t="s">
        <v>292</v>
      </c>
      <c r="L612">
        <f t="shared" si="47"/>
        <v>0</v>
      </c>
      <c r="M612">
        <f t="shared" si="48"/>
        <v>1</v>
      </c>
      <c r="N612">
        <f t="shared" si="49"/>
        <v>3</v>
      </c>
      <c r="O612">
        <f t="shared" si="50"/>
        <v>36</v>
      </c>
    </row>
    <row r="613" spans="1:15" hidden="1" x14ac:dyDescent="0.2">
      <c r="A613" s="2">
        <v>41887</v>
      </c>
      <c r="B613">
        <v>98</v>
      </c>
      <c r="C613">
        <v>64.72</v>
      </c>
      <c r="D613">
        <v>64.849999999999994</v>
      </c>
      <c r="E613">
        <v>49.54</v>
      </c>
      <c r="F613">
        <f t="shared" si="46"/>
        <v>64.849999999999994</v>
      </c>
      <c r="G613" t="s">
        <v>461</v>
      </c>
      <c r="H613">
        <v>2014</v>
      </c>
      <c r="I613">
        <v>9</v>
      </c>
      <c r="J613">
        <v>5</v>
      </c>
      <c r="K613" t="s">
        <v>293</v>
      </c>
      <c r="L613">
        <f t="shared" si="47"/>
        <v>0</v>
      </c>
      <c r="M613">
        <f t="shared" si="48"/>
        <v>1</v>
      </c>
      <c r="N613">
        <f t="shared" si="49"/>
        <v>3</v>
      </c>
      <c r="O613">
        <f t="shared" si="50"/>
        <v>36</v>
      </c>
    </row>
    <row r="614" spans="1:15" hidden="1" x14ac:dyDescent="0.2">
      <c r="A614" s="2">
        <v>41888</v>
      </c>
      <c r="B614">
        <v>74</v>
      </c>
      <c r="C614">
        <v>63.12</v>
      </c>
      <c r="D614">
        <v>63.18</v>
      </c>
      <c r="E614">
        <v>44.75</v>
      </c>
      <c r="F614">
        <f t="shared" si="46"/>
        <v>63.18</v>
      </c>
      <c r="G614" t="s">
        <v>461</v>
      </c>
      <c r="H614">
        <v>2014</v>
      </c>
      <c r="I614">
        <v>9</v>
      </c>
      <c r="J614">
        <v>6</v>
      </c>
      <c r="K614" t="s">
        <v>294</v>
      </c>
      <c r="L614">
        <f t="shared" si="47"/>
        <v>0</v>
      </c>
      <c r="M614">
        <f t="shared" si="48"/>
        <v>1</v>
      </c>
      <c r="N614">
        <f t="shared" si="49"/>
        <v>3</v>
      </c>
      <c r="O614">
        <f t="shared" si="50"/>
        <v>36</v>
      </c>
    </row>
    <row r="615" spans="1:15" hidden="1" x14ac:dyDescent="0.2">
      <c r="A615" s="2">
        <v>41889</v>
      </c>
      <c r="B615">
        <v>80</v>
      </c>
      <c r="C615">
        <v>63.19</v>
      </c>
      <c r="D615">
        <v>63.19</v>
      </c>
      <c r="E615">
        <v>0</v>
      </c>
      <c r="F615">
        <f t="shared" si="46"/>
        <v>63.19</v>
      </c>
      <c r="G615" t="s">
        <v>461</v>
      </c>
      <c r="H615">
        <v>2014</v>
      </c>
      <c r="I615">
        <v>9</v>
      </c>
      <c r="J615">
        <v>7</v>
      </c>
      <c r="K615" t="s">
        <v>295</v>
      </c>
      <c r="L615">
        <f t="shared" si="47"/>
        <v>0</v>
      </c>
      <c r="M615">
        <f t="shared" si="48"/>
        <v>1</v>
      </c>
      <c r="N615">
        <f t="shared" si="49"/>
        <v>3</v>
      </c>
      <c r="O615">
        <f t="shared" si="50"/>
        <v>36</v>
      </c>
    </row>
    <row r="616" spans="1:15" hidden="1" x14ac:dyDescent="0.2">
      <c r="A616" s="2">
        <v>41890</v>
      </c>
      <c r="B616">
        <v>82</v>
      </c>
      <c r="C616">
        <v>62.34</v>
      </c>
      <c r="D616">
        <v>62.36</v>
      </c>
      <c r="E616">
        <v>39.270000000000003</v>
      </c>
      <c r="F616">
        <f t="shared" si="46"/>
        <v>62.36</v>
      </c>
      <c r="G616" t="s">
        <v>461</v>
      </c>
      <c r="H616">
        <v>2014</v>
      </c>
      <c r="I616">
        <v>9</v>
      </c>
      <c r="J616">
        <v>8</v>
      </c>
      <c r="K616" t="s">
        <v>296</v>
      </c>
      <c r="L616">
        <f t="shared" si="47"/>
        <v>0</v>
      </c>
      <c r="M616">
        <f t="shared" si="48"/>
        <v>1</v>
      </c>
      <c r="N616">
        <f t="shared" si="49"/>
        <v>3</v>
      </c>
      <c r="O616">
        <f t="shared" si="50"/>
        <v>37</v>
      </c>
    </row>
    <row r="617" spans="1:15" hidden="1" x14ac:dyDescent="0.2">
      <c r="A617" s="2">
        <v>41891</v>
      </c>
      <c r="B617">
        <v>82</v>
      </c>
      <c r="C617">
        <v>63.42</v>
      </c>
      <c r="D617">
        <v>63.46</v>
      </c>
      <c r="E617">
        <v>43</v>
      </c>
      <c r="F617">
        <f t="shared" si="46"/>
        <v>63.46</v>
      </c>
      <c r="G617" t="s">
        <v>461</v>
      </c>
      <c r="H617">
        <v>2014</v>
      </c>
      <c r="I617">
        <v>9</v>
      </c>
      <c r="J617">
        <v>9</v>
      </c>
      <c r="K617" t="s">
        <v>297</v>
      </c>
      <c r="L617">
        <f t="shared" si="47"/>
        <v>0</v>
      </c>
      <c r="M617">
        <f t="shared" si="48"/>
        <v>1</v>
      </c>
      <c r="N617">
        <f t="shared" si="49"/>
        <v>3</v>
      </c>
      <c r="O617">
        <f t="shared" si="50"/>
        <v>37</v>
      </c>
    </row>
    <row r="618" spans="1:15" hidden="1" x14ac:dyDescent="0.2">
      <c r="A618" s="2">
        <v>41892</v>
      </c>
      <c r="B618">
        <v>80</v>
      </c>
      <c r="C618">
        <v>61.81</v>
      </c>
      <c r="D618">
        <v>61.85</v>
      </c>
      <c r="E618">
        <v>41.67</v>
      </c>
      <c r="F618">
        <f t="shared" si="46"/>
        <v>61.85</v>
      </c>
      <c r="G618" t="s">
        <v>462</v>
      </c>
      <c r="H618">
        <v>2014</v>
      </c>
      <c r="I618">
        <v>9</v>
      </c>
      <c r="J618">
        <v>10</v>
      </c>
      <c r="K618" t="s">
        <v>299</v>
      </c>
      <c r="L618">
        <f t="shared" si="47"/>
        <v>0</v>
      </c>
      <c r="M618">
        <f t="shared" si="48"/>
        <v>1</v>
      </c>
      <c r="N618">
        <f t="shared" si="49"/>
        <v>3</v>
      </c>
      <c r="O618">
        <f t="shared" si="50"/>
        <v>37</v>
      </c>
    </row>
    <row r="619" spans="1:15" hidden="1" x14ac:dyDescent="0.2">
      <c r="A619" s="2">
        <v>41893</v>
      </c>
      <c r="B619">
        <v>68</v>
      </c>
      <c r="C619">
        <v>62.77</v>
      </c>
      <c r="D619">
        <v>62.95</v>
      </c>
      <c r="E619">
        <v>46.81</v>
      </c>
      <c r="F619">
        <f t="shared" si="46"/>
        <v>62.95</v>
      </c>
      <c r="G619" t="s">
        <v>462</v>
      </c>
      <c r="H619">
        <v>2014</v>
      </c>
      <c r="I619">
        <v>9</v>
      </c>
      <c r="J619">
        <v>11</v>
      </c>
      <c r="K619" t="s">
        <v>300</v>
      </c>
      <c r="L619">
        <f t="shared" si="47"/>
        <v>0</v>
      </c>
      <c r="M619">
        <f t="shared" si="48"/>
        <v>1</v>
      </c>
      <c r="N619">
        <f t="shared" si="49"/>
        <v>3</v>
      </c>
      <c r="O619">
        <f t="shared" si="50"/>
        <v>37</v>
      </c>
    </row>
    <row r="620" spans="1:15" hidden="1" x14ac:dyDescent="0.2">
      <c r="A620" s="2">
        <v>41894</v>
      </c>
      <c r="B620">
        <v>87</v>
      </c>
      <c r="C620">
        <v>63.56</v>
      </c>
      <c r="D620">
        <v>63.97</v>
      </c>
      <c r="E620">
        <v>47.73</v>
      </c>
      <c r="F620">
        <f t="shared" si="46"/>
        <v>63.97</v>
      </c>
      <c r="G620" t="s">
        <v>462</v>
      </c>
      <c r="H620">
        <v>2014</v>
      </c>
      <c r="I620">
        <v>9</v>
      </c>
      <c r="J620">
        <v>12</v>
      </c>
      <c r="K620" t="s">
        <v>301</v>
      </c>
      <c r="L620">
        <f t="shared" si="47"/>
        <v>0</v>
      </c>
      <c r="M620">
        <f t="shared" si="48"/>
        <v>1</v>
      </c>
      <c r="N620">
        <f t="shared" si="49"/>
        <v>3</v>
      </c>
      <c r="O620">
        <f t="shared" si="50"/>
        <v>37</v>
      </c>
    </row>
    <row r="621" spans="1:15" hidden="1" x14ac:dyDescent="0.2">
      <c r="A621" s="2">
        <v>41895</v>
      </c>
      <c r="B621">
        <v>72</v>
      </c>
      <c r="C621">
        <v>62.58</v>
      </c>
      <c r="D621">
        <v>62.64</v>
      </c>
      <c r="E621">
        <v>38.99</v>
      </c>
      <c r="F621">
        <f t="shared" si="46"/>
        <v>62.64</v>
      </c>
      <c r="G621" t="s">
        <v>462</v>
      </c>
      <c r="H621">
        <v>2014</v>
      </c>
      <c r="I621">
        <v>9</v>
      </c>
      <c r="J621">
        <v>13</v>
      </c>
      <c r="K621" t="s">
        <v>302</v>
      </c>
      <c r="L621">
        <f t="shared" si="47"/>
        <v>0</v>
      </c>
      <c r="M621">
        <f t="shared" si="48"/>
        <v>1</v>
      </c>
      <c r="N621">
        <f t="shared" si="49"/>
        <v>3</v>
      </c>
      <c r="O621">
        <f t="shared" si="50"/>
        <v>37</v>
      </c>
    </row>
    <row r="622" spans="1:15" hidden="1" x14ac:dyDescent="0.2">
      <c r="A622" s="2">
        <v>41896</v>
      </c>
      <c r="B622">
        <v>71</v>
      </c>
      <c r="C622">
        <v>63.29</v>
      </c>
      <c r="D622">
        <v>63.82</v>
      </c>
      <c r="E622">
        <v>48.99</v>
      </c>
      <c r="F622">
        <f t="shared" si="46"/>
        <v>63.82</v>
      </c>
      <c r="G622" t="s">
        <v>462</v>
      </c>
      <c r="H622">
        <v>2014</v>
      </c>
      <c r="I622">
        <v>9</v>
      </c>
      <c r="J622">
        <v>14</v>
      </c>
      <c r="K622" t="s">
        <v>303</v>
      </c>
      <c r="L622">
        <f t="shared" si="47"/>
        <v>0</v>
      </c>
      <c r="M622">
        <f t="shared" si="48"/>
        <v>1</v>
      </c>
      <c r="N622">
        <f t="shared" si="49"/>
        <v>3</v>
      </c>
      <c r="O622">
        <f t="shared" si="50"/>
        <v>37</v>
      </c>
    </row>
    <row r="623" spans="1:15" hidden="1" x14ac:dyDescent="0.2">
      <c r="A623" s="2">
        <v>41897</v>
      </c>
      <c r="F623">
        <f t="shared" si="46"/>
        <v>0</v>
      </c>
      <c r="G623" t="s">
        <v>462</v>
      </c>
      <c r="H623">
        <v>2014</v>
      </c>
      <c r="I623">
        <v>9</v>
      </c>
      <c r="J623">
        <v>15</v>
      </c>
      <c r="K623" t="s">
        <v>304</v>
      </c>
      <c r="L623" t="str">
        <f t="shared" si="47"/>
        <v>Null</v>
      </c>
      <c r="M623" t="str">
        <f t="shared" si="48"/>
        <v>Null</v>
      </c>
      <c r="N623">
        <f t="shared" si="49"/>
        <v>3</v>
      </c>
      <c r="O623">
        <f t="shared" si="50"/>
        <v>38</v>
      </c>
    </row>
    <row r="624" spans="1:15" hidden="1" x14ac:dyDescent="0.2">
      <c r="A624" s="2">
        <v>41898</v>
      </c>
      <c r="F624">
        <f t="shared" si="46"/>
        <v>0</v>
      </c>
      <c r="G624" t="s">
        <v>462</v>
      </c>
      <c r="H624">
        <v>2014</v>
      </c>
      <c r="I624">
        <v>9</v>
      </c>
      <c r="J624">
        <v>16</v>
      </c>
      <c r="K624" t="s">
        <v>305</v>
      </c>
      <c r="L624" t="str">
        <f t="shared" si="47"/>
        <v>Null</v>
      </c>
      <c r="M624" t="str">
        <f t="shared" si="48"/>
        <v>Null</v>
      </c>
      <c r="N624">
        <f t="shared" si="49"/>
        <v>3</v>
      </c>
      <c r="O624">
        <f t="shared" si="50"/>
        <v>38</v>
      </c>
    </row>
    <row r="625" spans="1:15" hidden="1" x14ac:dyDescent="0.2">
      <c r="A625" s="2">
        <v>41899</v>
      </c>
      <c r="B625">
        <v>84</v>
      </c>
      <c r="C625">
        <v>62.5</v>
      </c>
      <c r="D625">
        <v>62.7</v>
      </c>
      <c r="E625">
        <v>46.93</v>
      </c>
      <c r="F625">
        <f t="shared" si="46"/>
        <v>62.7</v>
      </c>
      <c r="G625" t="s">
        <v>463</v>
      </c>
      <c r="H625">
        <v>2014</v>
      </c>
      <c r="I625">
        <v>9</v>
      </c>
      <c r="J625">
        <v>17</v>
      </c>
      <c r="K625" t="s">
        <v>307</v>
      </c>
      <c r="L625">
        <f t="shared" si="47"/>
        <v>0</v>
      </c>
      <c r="M625">
        <f t="shared" si="48"/>
        <v>1</v>
      </c>
      <c r="N625">
        <f t="shared" si="49"/>
        <v>3</v>
      </c>
      <c r="O625">
        <f t="shared" si="50"/>
        <v>38</v>
      </c>
    </row>
    <row r="626" spans="1:15" hidden="1" x14ac:dyDescent="0.2">
      <c r="A626" s="2">
        <v>41900</v>
      </c>
      <c r="B626">
        <v>80</v>
      </c>
      <c r="C626">
        <v>62.4</v>
      </c>
      <c r="D626">
        <v>62.47</v>
      </c>
      <c r="E626">
        <v>44.6</v>
      </c>
      <c r="F626">
        <f t="shared" si="46"/>
        <v>62.47</v>
      </c>
      <c r="G626" t="s">
        <v>463</v>
      </c>
      <c r="H626">
        <v>2014</v>
      </c>
      <c r="I626">
        <v>9</v>
      </c>
      <c r="J626">
        <v>18</v>
      </c>
      <c r="K626" t="s">
        <v>308</v>
      </c>
      <c r="L626">
        <f t="shared" si="47"/>
        <v>0</v>
      </c>
      <c r="M626">
        <f t="shared" si="48"/>
        <v>1</v>
      </c>
      <c r="N626">
        <f t="shared" si="49"/>
        <v>3</v>
      </c>
      <c r="O626">
        <f t="shared" si="50"/>
        <v>38</v>
      </c>
    </row>
    <row r="627" spans="1:15" hidden="1" x14ac:dyDescent="0.2">
      <c r="A627" s="2">
        <v>41901</v>
      </c>
      <c r="B627">
        <v>91</v>
      </c>
      <c r="C627">
        <v>62.9</v>
      </c>
      <c r="D627">
        <v>63.07</v>
      </c>
      <c r="E627">
        <v>48.97</v>
      </c>
      <c r="F627">
        <f t="shared" si="46"/>
        <v>63.07</v>
      </c>
      <c r="G627" t="s">
        <v>463</v>
      </c>
      <c r="H627">
        <v>2014</v>
      </c>
      <c r="I627">
        <v>9</v>
      </c>
      <c r="J627">
        <v>19</v>
      </c>
      <c r="K627" t="s">
        <v>309</v>
      </c>
      <c r="L627">
        <f t="shared" si="47"/>
        <v>0</v>
      </c>
      <c r="M627">
        <f t="shared" si="48"/>
        <v>1</v>
      </c>
      <c r="N627">
        <f t="shared" si="49"/>
        <v>3</v>
      </c>
      <c r="O627">
        <f t="shared" si="50"/>
        <v>38</v>
      </c>
    </row>
    <row r="628" spans="1:15" hidden="1" x14ac:dyDescent="0.2">
      <c r="A628" s="2">
        <v>41902</v>
      </c>
      <c r="B628">
        <v>77</v>
      </c>
      <c r="C628">
        <v>62.8</v>
      </c>
      <c r="D628">
        <v>62.91</v>
      </c>
      <c r="E628">
        <v>43.69</v>
      </c>
      <c r="F628">
        <f t="shared" si="46"/>
        <v>62.91</v>
      </c>
      <c r="G628" t="s">
        <v>463</v>
      </c>
      <c r="H628">
        <v>2014</v>
      </c>
      <c r="I628">
        <v>9</v>
      </c>
      <c r="J628">
        <v>20</v>
      </c>
      <c r="K628" t="s">
        <v>310</v>
      </c>
      <c r="L628">
        <f t="shared" si="47"/>
        <v>0</v>
      </c>
      <c r="M628">
        <f t="shared" si="48"/>
        <v>1</v>
      </c>
      <c r="N628">
        <f t="shared" si="49"/>
        <v>3</v>
      </c>
      <c r="O628">
        <f t="shared" si="50"/>
        <v>38</v>
      </c>
    </row>
    <row r="629" spans="1:15" hidden="1" x14ac:dyDescent="0.2">
      <c r="A629" s="2">
        <v>41903</v>
      </c>
      <c r="B629">
        <v>91</v>
      </c>
      <c r="C629">
        <v>63.94</v>
      </c>
      <c r="D629">
        <v>63.97</v>
      </c>
      <c r="E629">
        <v>41.74</v>
      </c>
      <c r="F629">
        <f t="shared" si="46"/>
        <v>63.97</v>
      </c>
      <c r="G629" t="s">
        <v>463</v>
      </c>
      <c r="H629">
        <v>2014</v>
      </c>
      <c r="I629">
        <v>9</v>
      </c>
      <c r="J629">
        <v>21</v>
      </c>
      <c r="K629" t="s">
        <v>311</v>
      </c>
      <c r="L629">
        <f t="shared" si="47"/>
        <v>0</v>
      </c>
      <c r="M629">
        <f t="shared" si="48"/>
        <v>1</v>
      </c>
      <c r="N629">
        <f t="shared" si="49"/>
        <v>3</v>
      </c>
      <c r="O629">
        <f t="shared" si="50"/>
        <v>38</v>
      </c>
    </row>
    <row r="630" spans="1:15" hidden="1" x14ac:dyDescent="0.2">
      <c r="A630" s="2">
        <v>41904</v>
      </c>
      <c r="B630">
        <v>87</v>
      </c>
      <c r="C630">
        <v>65.73</v>
      </c>
      <c r="D630">
        <v>66.02</v>
      </c>
      <c r="E630">
        <v>51.82</v>
      </c>
      <c r="F630">
        <f t="shared" si="46"/>
        <v>66.02</v>
      </c>
      <c r="G630" t="s">
        <v>463</v>
      </c>
      <c r="H630">
        <v>2014</v>
      </c>
      <c r="I630">
        <v>9</v>
      </c>
      <c r="J630">
        <v>22</v>
      </c>
      <c r="K630" t="s">
        <v>312</v>
      </c>
      <c r="L630">
        <f t="shared" si="47"/>
        <v>0</v>
      </c>
      <c r="M630">
        <f t="shared" si="48"/>
        <v>1</v>
      </c>
      <c r="N630">
        <f t="shared" si="49"/>
        <v>3</v>
      </c>
      <c r="O630">
        <f t="shared" si="50"/>
        <v>39</v>
      </c>
    </row>
    <row r="631" spans="1:15" hidden="1" x14ac:dyDescent="0.2">
      <c r="A631" s="2">
        <v>41905</v>
      </c>
      <c r="B631">
        <v>72</v>
      </c>
      <c r="C631">
        <v>61.78</v>
      </c>
      <c r="D631">
        <v>62.34</v>
      </c>
      <c r="E631">
        <v>53.17</v>
      </c>
      <c r="F631">
        <f t="shared" si="46"/>
        <v>62.34</v>
      </c>
      <c r="G631" t="s">
        <v>463</v>
      </c>
      <c r="H631">
        <v>2014</v>
      </c>
      <c r="I631">
        <v>9</v>
      </c>
      <c r="J631">
        <v>23</v>
      </c>
      <c r="K631" t="s">
        <v>313</v>
      </c>
      <c r="L631">
        <f t="shared" si="47"/>
        <v>0</v>
      </c>
      <c r="M631">
        <f t="shared" si="48"/>
        <v>1</v>
      </c>
      <c r="N631">
        <f t="shared" si="49"/>
        <v>3</v>
      </c>
      <c r="O631">
        <f t="shared" si="50"/>
        <v>39</v>
      </c>
    </row>
    <row r="632" spans="1:15" hidden="1" x14ac:dyDescent="0.2">
      <c r="A632" s="2">
        <v>41906</v>
      </c>
      <c r="B632">
        <v>79</v>
      </c>
      <c r="C632">
        <v>62.15</v>
      </c>
      <c r="D632">
        <v>62.28</v>
      </c>
      <c r="E632">
        <v>46.95</v>
      </c>
      <c r="F632">
        <f t="shared" si="46"/>
        <v>62.28</v>
      </c>
      <c r="G632" t="s">
        <v>464</v>
      </c>
      <c r="H632">
        <v>2014</v>
      </c>
      <c r="I632">
        <v>9</v>
      </c>
      <c r="J632">
        <v>24</v>
      </c>
      <c r="K632" t="s">
        <v>315</v>
      </c>
      <c r="L632">
        <f t="shared" si="47"/>
        <v>0</v>
      </c>
      <c r="M632">
        <f t="shared" si="48"/>
        <v>1</v>
      </c>
      <c r="N632">
        <f t="shared" si="49"/>
        <v>3</v>
      </c>
      <c r="O632">
        <f t="shared" si="50"/>
        <v>39</v>
      </c>
    </row>
    <row r="633" spans="1:15" hidden="1" x14ac:dyDescent="0.2">
      <c r="A633" s="2">
        <v>41907</v>
      </c>
      <c r="B633">
        <v>71</v>
      </c>
      <c r="C633">
        <v>61.37</v>
      </c>
      <c r="D633">
        <v>61.43</v>
      </c>
      <c r="E633">
        <v>42.92</v>
      </c>
      <c r="F633">
        <f t="shared" si="46"/>
        <v>61.43</v>
      </c>
      <c r="G633" t="s">
        <v>464</v>
      </c>
      <c r="H633">
        <v>2014</v>
      </c>
      <c r="I633">
        <v>9</v>
      </c>
      <c r="J633">
        <v>25</v>
      </c>
      <c r="K633" t="s">
        <v>316</v>
      </c>
      <c r="L633">
        <f t="shared" si="47"/>
        <v>0</v>
      </c>
      <c r="M633">
        <f t="shared" si="48"/>
        <v>1</v>
      </c>
      <c r="N633">
        <f t="shared" si="49"/>
        <v>3</v>
      </c>
      <c r="O633">
        <f t="shared" si="50"/>
        <v>39</v>
      </c>
    </row>
    <row r="634" spans="1:15" hidden="1" x14ac:dyDescent="0.2">
      <c r="A634" s="2">
        <v>41908</v>
      </c>
      <c r="B634">
        <v>81</v>
      </c>
      <c r="C634">
        <v>63.04</v>
      </c>
      <c r="D634">
        <v>63.14</v>
      </c>
      <c r="E634">
        <v>46.37</v>
      </c>
      <c r="F634">
        <f t="shared" si="46"/>
        <v>63.14</v>
      </c>
      <c r="G634" t="s">
        <v>464</v>
      </c>
      <c r="H634">
        <v>2014</v>
      </c>
      <c r="I634">
        <v>9</v>
      </c>
      <c r="J634">
        <v>26</v>
      </c>
      <c r="K634" t="s">
        <v>317</v>
      </c>
      <c r="L634">
        <f t="shared" si="47"/>
        <v>0</v>
      </c>
      <c r="M634">
        <f t="shared" si="48"/>
        <v>1</v>
      </c>
      <c r="N634">
        <f t="shared" si="49"/>
        <v>3</v>
      </c>
      <c r="O634">
        <f t="shared" si="50"/>
        <v>39</v>
      </c>
    </row>
    <row r="635" spans="1:15" hidden="1" x14ac:dyDescent="0.2">
      <c r="A635" s="2">
        <v>41909</v>
      </c>
      <c r="B635">
        <v>63</v>
      </c>
      <c r="C635">
        <v>61.5</v>
      </c>
      <c r="D635">
        <v>61.56</v>
      </c>
      <c r="E635">
        <v>39.83</v>
      </c>
      <c r="F635">
        <f t="shared" si="46"/>
        <v>61.56</v>
      </c>
      <c r="G635" t="s">
        <v>464</v>
      </c>
      <c r="H635">
        <v>2014</v>
      </c>
      <c r="I635">
        <v>9</v>
      </c>
      <c r="J635">
        <v>27</v>
      </c>
      <c r="K635" t="s">
        <v>318</v>
      </c>
      <c r="L635">
        <f t="shared" si="47"/>
        <v>0</v>
      </c>
      <c r="M635">
        <f t="shared" si="48"/>
        <v>1</v>
      </c>
      <c r="N635">
        <f t="shared" si="49"/>
        <v>3</v>
      </c>
      <c r="O635">
        <f t="shared" si="50"/>
        <v>39</v>
      </c>
    </row>
    <row r="636" spans="1:15" hidden="1" x14ac:dyDescent="0.2">
      <c r="A636" s="2">
        <v>41910</v>
      </c>
      <c r="B636">
        <v>75</v>
      </c>
      <c r="C636">
        <v>61.65</v>
      </c>
      <c r="D636">
        <v>61.71</v>
      </c>
      <c r="E636">
        <v>43.11</v>
      </c>
      <c r="F636">
        <f t="shared" si="46"/>
        <v>61.71</v>
      </c>
      <c r="G636" t="s">
        <v>464</v>
      </c>
      <c r="H636">
        <v>2014</v>
      </c>
      <c r="I636">
        <v>9</v>
      </c>
      <c r="J636">
        <v>28</v>
      </c>
      <c r="K636" t="s">
        <v>319</v>
      </c>
      <c r="L636">
        <f t="shared" si="47"/>
        <v>0</v>
      </c>
      <c r="M636">
        <f t="shared" si="48"/>
        <v>1</v>
      </c>
      <c r="N636">
        <f t="shared" si="49"/>
        <v>3</v>
      </c>
      <c r="O636">
        <f t="shared" si="50"/>
        <v>39</v>
      </c>
    </row>
    <row r="637" spans="1:15" hidden="1" x14ac:dyDescent="0.2">
      <c r="A637" s="2">
        <v>41911</v>
      </c>
      <c r="B637">
        <v>79</v>
      </c>
      <c r="C637">
        <v>61.72</v>
      </c>
      <c r="D637">
        <v>62.16</v>
      </c>
      <c r="E637">
        <v>43.17</v>
      </c>
      <c r="F637">
        <f t="shared" si="46"/>
        <v>62.16</v>
      </c>
      <c r="G637" t="s">
        <v>464</v>
      </c>
      <c r="H637">
        <v>2014</v>
      </c>
      <c r="I637">
        <v>9</v>
      </c>
      <c r="J637">
        <v>29</v>
      </c>
      <c r="K637" t="s">
        <v>320</v>
      </c>
      <c r="L637">
        <f t="shared" si="47"/>
        <v>0</v>
      </c>
      <c r="M637">
        <f t="shared" si="48"/>
        <v>1</v>
      </c>
      <c r="N637">
        <f t="shared" si="49"/>
        <v>3</v>
      </c>
      <c r="O637">
        <f t="shared" si="50"/>
        <v>40</v>
      </c>
    </row>
    <row r="638" spans="1:15" hidden="1" x14ac:dyDescent="0.2">
      <c r="A638" s="2">
        <v>41912</v>
      </c>
      <c r="B638">
        <v>64</v>
      </c>
      <c r="C638">
        <v>59.94</v>
      </c>
      <c r="D638">
        <v>60.17</v>
      </c>
      <c r="E638">
        <v>47.29</v>
      </c>
      <c r="F638">
        <f t="shared" si="46"/>
        <v>60.17</v>
      </c>
      <c r="G638" t="s">
        <v>464</v>
      </c>
      <c r="H638">
        <v>2014</v>
      </c>
      <c r="I638">
        <v>9</v>
      </c>
      <c r="J638">
        <v>30</v>
      </c>
      <c r="K638" t="s">
        <v>321</v>
      </c>
      <c r="L638">
        <f t="shared" si="47"/>
        <v>0</v>
      </c>
      <c r="M638">
        <f t="shared" si="48"/>
        <v>1</v>
      </c>
      <c r="N638">
        <f t="shared" si="49"/>
        <v>3</v>
      </c>
      <c r="O638">
        <f t="shared" si="50"/>
        <v>40</v>
      </c>
    </row>
    <row r="639" spans="1:15" hidden="1" x14ac:dyDescent="0.2">
      <c r="A639" s="2">
        <v>41913</v>
      </c>
      <c r="B639">
        <v>64</v>
      </c>
      <c r="C639">
        <v>62.15</v>
      </c>
      <c r="D639">
        <v>62.24</v>
      </c>
      <c r="E639">
        <v>45.42</v>
      </c>
      <c r="F639">
        <f t="shared" si="46"/>
        <v>62.24</v>
      </c>
      <c r="G639" t="s">
        <v>465</v>
      </c>
      <c r="H639">
        <v>2014</v>
      </c>
      <c r="I639">
        <v>10</v>
      </c>
      <c r="J639">
        <v>1</v>
      </c>
      <c r="K639" t="s">
        <v>323</v>
      </c>
      <c r="L639">
        <f t="shared" si="47"/>
        <v>0</v>
      </c>
      <c r="M639">
        <f t="shared" si="48"/>
        <v>1</v>
      </c>
      <c r="N639">
        <f t="shared" si="49"/>
        <v>3</v>
      </c>
      <c r="O639">
        <f t="shared" si="50"/>
        <v>40</v>
      </c>
    </row>
    <row r="640" spans="1:15" hidden="1" x14ac:dyDescent="0.2">
      <c r="A640" s="2">
        <v>41914</v>
      </c>
      <c r="B640">
        <v>63</v>
      </c>
      <c r="C640">
        <v>60.02</v>
      </c>
      <c r="D640">
        <v>60.12</v>
      </c>
      <c r="E640">
        <v>41.48</v>
      </c>
      <c r="F640">
        <f t="shared" si="46"/>
        <v>60.12</v>
      </c>
      <c r="G640" t="s">
        <v>465</v>
      </c>
      <c r="H640">
        <v>2014</v>
      </c>
      <c r="I640">
        <v>10</v>
      </c>
      <c r="J640">
        <v>2</v>
      </c>
      <c r="K640" t="s">
        <v>324</v>
      </c>
      <c r="L640">
        <f t="shared" si="47"/>
        <v>0</v>
      </c>
      <c r="M640">
        <f t="shared" si="48"/>
        <v>1</v>
      </c>
      <c r="N640">
        <f t="shared" si="49"/>
        <v>3</v>
      </c>
      <c r="O640">
        <f t="shared" si="50"/>
        <v>40</v>
      </c>
    </row>
    <row r="641" spans="1:15" hidden="1" x14ac:dyDescent="0.2">
      <c r="A641" s="2">
        <v>41915</v>
      </c>
      <c r="B641">
        <v>76</v>
      </c>
      <c r="C641">
        <v>62.6</v>
      </c>
      <c r="D641">
        <v>62.8</v>
      </c>
      <c r="E641">
        <v>49.38</v>
      </c>
      <c r="F641">
        <f t="shared" si="46"/>
        <v>62.8</v>
      </c>
      <c r="G641" t="s">
        <v>465</v>
      </c>
      <c r="H641">
        <v>2014</v>
      </c>
      <c r="I641">
        <v>10</v>
      </c>
      <c r="J641">
        <v>3</v>
      </c>
      <c r="K641" t="s">
        <v>325</v>
      </c>
      <c r="L641">
        <f t="shared" si="47"/>
        <v>0</v>
      </c>
      <c r="M641">
        <f t="shared" si="48"/>
        <v>1</v>
      </c>
      <c r="N641">
        <f t="shared" si="49"/>
        <v>3</v>
      </c>
      <c r="O641">
        <f t="shared" si="50"/>
        <v>40</v>
      </c>
    </row>
    <row r="642" spans="1:15" hidden="1" x14ac:dyDescent="0.2">
      <c r="A642" s="2">
        <v>41916</v>
      </c>
      <c r="B642">
        <v>62</v>
      </c>
      <c r="C642">
        <v>60.76</v>
      </c>
      <c r="D642">
        <v>61.04</v>
      </c>
      <c r="E642">
        <v>47.42</v>
      </c>
      <c r="F642">
        <f t="shared" si="46"/>
        <v>61.04</v>
      </c>
      <c r="G642" t="s">
        <v>465</v>
      </c>
      <c r="H642">
        <v>2014</v>
      </c>
      <c r="I642">
        <v>10</v>
      </c>
      <c r="J642">
        <v>4</v>
      </c>
      <c r="K642" t="s">
        <v>326</v>
      </c>
      <c r="L642">
        <f t="shared" si="47"/>
        <v>0</v>
      </c>
      <c r="M642">
        <f t="shared" si="48"/>
        <v>1</v>
      </c>
      <c r="N642">
        <f t="shared" si="49"/>
        <v>3</v>
      </c>
      <c r="O642">
        <f t="shared" si="50"/>
        <v>40</v>
      </c>
    </row>
    <row r="643" spans="1:15" hidden="1" x14ac:dyDescent="0.2">
      <c r="A643" s="2">
        <v>41917</v>
      </c>
      <c r="B643">
        <v>65</v>
      </c>
      <c r="C643">
        <v>61.87</v>
      </c>
      <c r="D643">
        <v>61.92</v>
      </c>
      <c r="E643">
        <v>42.64</v>
      </c>
      <c r="F643">
        <f t="shared" ref="F643:F706" si="51">IF(OR(ISBLANK(D643),D643=9),C643,D643)</f>
        <v>61.92</v>
      </c>
      <c r="G643" t="s">
        <v>465</v>
      </c>
      <c r="H643">
        <v>2014</v>
      </c>
      <c r="I643">
        <v>10</v>
      </c>
      <c r="J643">
        <v>5</v>
      </c>
      <c r="K643" t="s">
        <v>327</v>
      </c>
      <c r="L643">
        <f t="shared" ref="L643:L706" si="52">IF(ISBLANK(C643),"Null",IF(C643&gt;B643,1,0))</f>
        <v>0</v>
      </c>
      <c r="M643">
        <f t="shared" ref="M643:M706" si="53">IF(ISBLANK(E643),"Null",IF(C643&gt;E643,1,0))</f>
        <v>1</v>
      </c>
      <c r="N643">
        <f t="shared" ref="N643:N706" si="54">IF(AND(I643&gt;=1,I643&lt;=4),1,IF(AND(I643&gt;=9,I643&lt;=12),3,2))</f>
        <v>3</v>
      </c>
      <c r="O643">
        <f t="shared" ref="O643:O706" si="55">WEEKNUM(A643,2)</f>
        <v>40</v>
      </c>
    </row>
    <row r="644" spans="1:15" hidden="1" x14ac:dyDescent="0.2">
      <c r="A644" s="2">
        <v>41918</v>
      </c>
      <c r="B644">
        <v>64</v>
      </c>
      <c r="C644">
        <v>62.44</v>
      </c>
      <c r="D644">
        <v>62.51</v>
      </c>
      <c r="E644">
        <v>44.44</v>
      </c>
      <c r="F644">
        <f t="shared" si="51"/>
        <v>62.51</v>
      </c>
      <c r="G644" t="s">
        <v>465</v>
      </c>
      <c r="H644">
        <v>2014</v>
      </c>
      <c r="I644">
        <v>10</v>
      </c>
      <c r="J644">
        <v>6</v>
      </c>
      <c r="K644" t="s">
        <v>328</v>
      </c>
      <c r="L644">
        <f t="shared" si="52"/>
        <v>0</v>
      </c>
      <c r="M644">
        <f t="shared" si="53"/>
        <v>1</v>
      </c>
      <c r="N644">
        <f t="shared" si="54"/>
        <v>3</v>
      </c>
      <c r="O644">
        <f t="shared" si="55"/>
        <v>41</v>
      </c>
    </row>
    <row r="645" spans="1:15" hidden="1" x14ac:dyDescent="0.2">
      <c r="A645" s="2">
        <v>41919</v>
      </c>
      <c r="B645">
        <v>61</v>
      </c>
      <c r="C645">
        <v>59.58</v>
      </c>
      <c r="D645">
        <v>59.73</v>
      </c>
      <c r="E645">
        <v>45.08</v>
      </c>
      <c r="F645">
        <f t="shared" si="51"/>
        <v>59.73</v>
      </c>
      <c r="G645" t="s">
        <v>465</v>
      </c>
      <c r="H645">
        <v>2014</v>
      </c>
      <c r="I645">
        <v>10</v>
      </c>
      <c r="J645">
        <v>7</v>
      </c>
      <c r="K645" t="s">
        <v>329</v>
      </c>
      <c r="L645">
        <f t="shared" si="52"/>
        <v>0</v>
      </c>
      <c r="M645">
        <f t="shared" si="53"/>
        <v>1</v>
      </c>
      <c r="N645">
        <f t="shared" si="54"/>
        <v>3</v>
      </c>
      <c r="O645">
        <f t="shared" si="55"/>
        <v>41</v>
      </c>
    </row>
    <row r="646" spans="1:15" hidden="1" x14ac:dyDescent="0.2">
      <c r="A646" s="2">
        <v>41920</v>
      </c>
      <c r="B646">
        <v>72</v>
      </c>
      <c r="C646">
        <v>62.96</v>
      </c>
      <c r="D646">
        <v>63.22</v>
      </c>
      <c r="E646">
        <v>48.47</v>
      </c>
      <c r="F646">
        <f t="shared" si="51"/>
        <v>63.22</v>
      </c>
      <c r="G646" t="s">
        <v>466</v>
      </c>
      <c r="H646">
        <v>2014</v>
      </c>
      <c r="I646">
        <v>10</v>
      </c>
      <c r="J646">
        <v>8</v>
      </c>
      <c r="K646" t="s">
        <v>331</v>
      </c>
      <c r="L646">
        <f t="shared" si="52"/>
        <v>0</v>
      </c>
      <c r="M646">
        <f t="shared" si="53"/>
        <v>1</v>
      </c>
      <c r="N646">
        <f t="shared" si="54"/>
        <v>3</v>
      </c>
      <c r="O646">
        <f t="shared" si="55"/>
        <v>41</v>
      </c>
    </row>
    <row r="647" spans="1:15" hidden="1" x14ac:dyDescent="0.2">
      <c r="A647" s="2">
        <v>41921</v>
      </c>
      <c r="B647">
        <v>50</v>
      </c>
      <c r="C647">
        <v>61.05</v>
      </c>
      <c r="D647">
        <v>61.18</v>
      </c>
      <c r="E647">
        <v>46.09</v>
      </c>
      <c r="F647">
        <f t="shared" si="51"/>
        <v>61.18</v>
      </c>
      <c r="G647" t="s">
        <v>466</v>
      </c>
      <c r="H647">
        <v>2014</v>
      </c>
      <c r="I647">
        <v>10</v>
      </c>
      <c r="J647">
        <v>9</v>
      </c>
      <c r="K647" t="s">
        <v>332</v>
      </c>
      <c r="L647">
        <f t="shared" si="52"/>
        <v>1</v>
      </c>
      <c r="M647">
        <f t="shared" si="53"/>
        <v>1</v>
      </c>
      <c r="N647">
        <f t="shared" si="54"/>
        <v>3</v>
      </c>
      <c r="O647">
        <f t="shared" si="55"/>
        <v>41</v>
      </c>
    </row>
    <row r="648" spans="1:15" hidden="1" x14ac:dyDescent="0.2">
      <c r="A648" s="2">
        <v>41922</v>
      </c>
      <c r="B648">
        <v>64</v>
      </c>
      <c r="C648">
        <v>61.73</v>
      </c>
      <c r="D648">
        <v>61.78</v>
      </c>
      <c r="E648">
        <v>42.34</v>
      </c>
      <c r="F648">
        <f t="shared" si="51"/>
        <v>61.78</v>
      </c>
      <c r="G648" t="s">
        <v>466</v>
      </c>
      <c r="H648">
        <v>2014</v>
      </c>
      <c r="I648">
        <v>10</v>
      </c>
      <c r="J648">
        <v>10</v>
      </c>
      <c r="K648" t="s">
        <v>333</v>
      </c>
      <c r="L648">
        <f t="shared" si="52"/>
        <v>0</v>
      </c>
      <c r="M648">
        <f t="shared" si="53"/>
        <v>1</v>
      </c>
      <c r="N648">
        <f t="shared" si="54"/>
        <v>3</v>
      </c>
      <c r="O648">
        <f t="shared" si="55"/>
        <v>41</v>
      </c>
    </row>
    <row r="649" spans="1:15" hidden="1" x14ac:dyDescent="0.2">
      <c r="A649" s="2">
        <v>41923</v>
      </c>
      <c r="B649">
        <v>56</v>
      </c>
      <c r="C649">
        <v>60.38</v>
      </c>
      <c r="D649">
        <v>60.58</v>
      </c>
      <c r="E649">
        <v>46.37</v>
      </c>
      <c r="F649">
        <f t="shared" si="51"/>
        <v>60.58</v>
      </c>
      <c r="G649" t="s">
        <v>466</v>
      </c>
      <c r="H649">
        <v>2014</v>
      </c>
      <c r="I649">
        <v>10</v>
      </c>
      <c r="J649">
        <v>11</v>
      </c>
      <c r="K649" t="s">
        <v>334</v>
      </c>
      <c r="L649">
        <f t="shared" si="52"/>
        <v>1</v>
      </c>
      <c r="M649">
        <f t="shared" si="53"/>
        <v>1</v>
      </c>
      <c r="N649">
        <f t="shared" si="54"/>
        <v>3</v>
      </c>
      <c r="O649">
        <f t="shared" si="55"/>
        <v>41</v>
      </c>
    </row>
    <row r="650" spans="1:15" hidden="1" x14ac:dyDescent="0.2">
      <c r="A650" s="2">
        <v>41924</v>
      </c>
      <c r="B650">
        <v>67</v>
      </c>
      <c r="C650">
        <v>62</v>
      </c>
      <c r="D650">
        <v>62</v>
      </c>
      <c r="E650">
        <v>43</v>
      </c>
      <c r="F650">
        <f t="shared" si="51"/>
        <v>62</v>
      </c>
      <c r="G650" t="s">
        <v>466</v>
      </c>
      <c r="H650">
        <v>2014</v>
      </c>
      <c r="I650">
        <v>10</v>
      </c>
      <c r="J650">
        <v>12</v>
      </c>
      <c r="K650" t="s">
        <v>335</v>
      </c>
      <c r="L650">
        <f t="shared" si="52"/>
        <v>0</v>
      </c>
      <c r="M650">
        <f t="shared" si="53"/>
        <v>1</v>
      </c>
      <c r="N650">
        <f t="shared" si="54"/>
        <v>3</v>
      </c>
      <c r="O650">
        <f t="shared" si="55"/>
        <v>41</v>
      </c>
    </row>
    <row r="651" spans="1:15" hidden="1" x14ac:dyDescent="0.2">
      <c r="A651" s="2">
        <v>41925</v>
      </c>
      <c r="B651">
        <v>83</v>
      </c>
      <c r="C651">
        <v>63</v>
      </c>
      <c r="D651">
        <v>63</v>
      </c>
      <c r="E651">
        <v>50</v>
      </c>
      <c r="F651">
        <f t="shared" si="51"/>
        <v>63</v>
      </c>
      <c r="G651" t="s">
        <v>466</v>
      </c>
      <c r="H651">
        <v>2014</v>
      </c>
      <c r="I651">
        <v>10</v>
      </c>
      <c r="J651">
        <v>13</v>
      </c>
      <c r="K651" t="s">
        <v>336</v>
      </c>
      <c r="L651">
        <f t="shared" si="52"/>
        <v>0</v>
      </c>
      <c r="M651">
        <f t="shared" si="53"/>
        <v>1</v>
      </c>
      <c r="N651">
        <f t="shared" si="54"/>
        <v>3</v>
      </c>
      <c r="O651">
        <f t="shared" si="55"/>
        <v>42</v>
      </c>
    </row>
    <row r="652" spans="1:15" hidden="1" x14ac:dyDescent="0.2">
      <c r="A652" s="2">
        <v>41926</v>
      </c>
      <c r="B652">
        <v>55</v>
      </c>
      <c r="C652">
        <v>61.98</v>
      </c>
      <c r="D652">
        <v>62.41</v>
      </c>
      <c r="E652">
        <v>46.55</v>
      </c>
      <c r="F652">
        <f t="shared" si="51"/>
        <v>62.41</v>
      </c>
      <c r="G652" t="s">
        <v>466</v>
      </c>
      <c r="H652">
        <v>2014</v>
      </c>
      <c r="I652">
        <v>10</v>
      </c>
      <c r="J652">
        <v>14</v>
      </c>
      <c r="K652" t="s">
        <v>337</v>
      </c>
      <c r="L652">
        <f t="shared" si="52"/>
        <v>1</v>
      </c>
      <c r="M652">
        <f t="shared" si="53"/>
        <v>1</v>
      </c>
      <c r="N652">
        <f t="shared" si="54"/>
        <v>3</v>
      </c>
      <c r="O652">
        <f t="shared" si="55"/>
        <v>42</v>
      </c>
    </row>
    <row r="653" spans="1:15" hidden="1" x14ac:dyDescent="0.2">
      <c r="A653" s="2">
        <v>41927</v>
      </c>
      <c r="B653">
        <v>58</v>
      </c>
      <c r="C653">
        <v>60.3</v>
      </c>
      <c r="D653">
        <v>60.86</v>
      </c>
      <c r="E653">
        <v>51.71</v>
      </c>
      <c r="F653">
        <f t="shared" si="51"/>
        <v>60.86</v>
      </c>
      <c r="G653" t="s">
        <v>467</v>
      </c>
      <c r="H653">
        <v>2014</v>
      </c>
      <c r="I653">
        <v>10</v>
      </c>
      <c r="J653">
        <v>15</v>
      </c>
      <c r="K653" t="s">
        <v>339</v>
      </c>
      <c r="L653">
        <f t="shared" si="52"/>
        <v>1</v>
      </c>
      <c r="M653">
        <f t="shared" si="53"/>
        <v>1</v>
      </c>
      <c r="N653">
        <f t="shared" si="54"/>
        <v>3</v>
      </c>
      <c r="O653">
        <f t="shared" si="55"/>
        <v>42</v>
      </c>
    </row>
    <row r="654" spans="1:15" hidden="1" x14ac:dyDescent="0.2">
      <c r="A654" s="2">
        <v>41928</v>
      </c>
      <c r="B654">
        <v>58</v>
      </c>
      <c r="C654">
        <v>61.8</v>
      </c>
      <c r="D654">
        <v>61.9</v>
      </c>
      <c r="E654">
        <v>45.07</v>
      </c>
      <c r="F654">
        <f t="shared" si="51"/>
        <v>61.9</v>
      </c>
      <c r="G654" t="s">
        <v>467</v>
      </c>
      <c r="H654">
        <v>2014</v>
      </c>
      <c r="I654">
        <v>10</v>
      </c>
      <c r="J654">
        <v>16</v>
      </c>
      <c r="K654" t="s">
        <v>340</v>
      </c>
      <c r="L654">
        <f t="shared" si="52"/>
        <v>1</v>
      </c>
      <c r="M654">
        <f t="shared" si="53"/>
        <v>1</v>
      </c>
      <c r="N654">
        <f t="shared" si="54"/>
        <v>3</v>
      </c>
      <c r="O654">
        <f t="shared" si="55"/>
        <v>42</v>
      </c>
    </row>
    <row r="655" spans="1:15" hidden="1" x14ac:dyDescent="0.2">
      <c r="A655" s="2">
        <v>41929</v>
      </c>
      <c r="B655">
        <v>70</v>
      </c>
      <c r="C655">
        <v>62.59</v>
      </c>
      <c r="D655">
        <v>63.05</v>
      </c>
      <c r="E655">
        <v>53.1</v>
      </c>
      <c r="F655">
        <f t="shared" si="51"/>
        <v>63.05</v>
      </c>
      <c r="G655" t="s">
        <v>467</v>
      </c>
      <c r="H655">
        <v>2014</v>
      </c>
      <c r="I655">
        <v>10</v>
      </c>
      <c r="J655">
        <v>17</v>
      </c>
      <c r="K655" t="s">
        <v>341</v>
      </c>
      <c r="L655">
        <f t="shared" si="52"/>
        <v>0</v>
      </c>
      <c r="M655">
        <f t="shared" si="53"/>
        <v>1</v>
      </c>
      <c r="N655">
        <f t="shared" si="54"/>
        <v>3</v>
      </c>
      <c r="O655">
        <f t="shared" si="55"/>
        <v>42</v>
      </c>
    </row>
    <row r="656" spans="1:15" hidden="1" x14ac:dyDescent="0.2">
      <c r="A656" s="2">
        <v>41930</v>
      </c>
      <c r="B656">
        <v>55</v>
      </c>
      <c r="C656">
        <v>59.7</v>
      </c>
      <c r="D656">
        <v>59.75</v>
      </c>
      <c r="E656">
        <v>40.299999999999997</v>
      </c>
      <c r="F656">
        <f t="shared" si="51"/>
        <v>59.75</v>
      </c>
      <c r="G656" t="s">
        <v>467</v>
      </c>
      <c r="H656">
        <v>2014</v>
      </c>
      <c r="I656">
        <v>10</v>
      </c>
      <c r="J656">
        <v>18</v>
      </c>
      <c r="K656" t="s">
        <v>342</v>
      </c>
      <c r="L656">
        <f t="shared" si="52"/>
        <v>1</v>
      </c>
      <c r="M656">
        <f t="shared" si="53"/>
        <v>1</v>
      </c>
      <c r="N656">
        <f t="shared" si="54"/>
        <v>3</v>
      </c>
      <c r="O656">
        <f t="shared" si="55"/>
        <v>42</v>
      </c>
    </row>
    <row r="657" spans="1:15" hidden="1" x14ac:dyDescent="0.2">
      <c r="A657" s="2">
        <v>41931</v>
      </c>
      <c r="B657">
        <v>63</v>
      </c>
      <c r="C657">
        <v>60.82</v>
      </c>
      <c r="D657">
        <v>60.94</v>
      </c>
      <c r="E657">
        <v>43.72</v>
      </c>
      <c r="F657">
        <f t="shared" si="51"/>
        <v>60.94</v>
      </c>
      <c r="G657" t="s">
        <v>467</v>
      </c>
      <c r="H657">
        <v>2014</v>
      </c>
      <c r="I657">
        <v>10</v>
      </c>
      <c r="J657">
        <v>19</v>
      </c>
      <c r="K657" t="s">
        <v>343</v>
      </c>
      <c r="L657">
        <f t="shared" si="52"/>
        <v>0</v>
      </c>
      <c r="M657">
        <f t="shared" si="53"/>
        <v>1</v>
      </c>
      <c r="N657">
        <f t="shared" si="54"/>
        <v>3</v>
      </c>
      <c r="O657">
        <f t="shared" si="55"/>
        <v>42</v>
      </c>
    </row>
    <row r="658" spans="1:15" hidden="1" x14ac:dyDescent="0.2">
      <c r="A658" s="2">
        <v>41932</v>
      </c>
      <c r="B658">
        <v>47</v>
      </c>
      <c r="C658">
        <v>59.32</v>
      </c>
      <c r="D658">
        <v>60.08</v>
      </c>
      <c r="E658">
        <v>52.13</v>
      </c>
      <c r="F658">
        <f t="shared" si="51"/>
        <v>60.08</v>
      </c>
      <c r="G658" t="s">
        <v>467</v>
      </c>
      <c r="H658">
        <v>2014</v>
      </c>
      <c r="I658">
        <v>10</v>
      </c>
      <c r="J658">
        <v>20</v>
      </c>
      <c r="K658" t="s">
        <v>344</v>
      </c>
      <c r="L658">
        <f t="shared" si="52"/>
        <v>1</v>
      </c>
      <c r="M658">
        <f t="shared" si="53"/>
        <v>1</v>
      </c>
      <c r="N658">
        <f t="shared" si="54"/>
        <v>3</v>
      </c>
      <c r="O658">
        <f t="shared" si="55"/>
        <v>43</v>
      </c>
    </row>
    <row r="659" spans="1:15" hidden="1" x14ac:dyDescent="0.2">
      <c r="A659" s="2">
        <v>41933</v>
      </c>
      <c r="B659">
        <v>58</v>
      </c>
      <c r="C659">
        <v>60.64</v>
      </c>
      <c r="D659">
        <v>60.82</v>
      </c>
      <c r="E659">
        <v>47.08</v>
      </c>
      <c r="F659">
        <f t="shared" si="51"/>
        <v>60.82</v>
      </c>
      <c r="G659" t="s">
        <v>467</v>
      </c>
      <c r="H659">
        <v>2014</v>
      </c>
      <c r="I659">
        <v>10</v>
      </c>
      <c r="J659">
        <v>21</v>
      </c>
      <c r="K659" t="s">
        <v>345</v>
      </c>
      <c r="L659">
        <f t="shared" si="52"/>
        <v>1</v>
      </c>
      <c r="M659">
        <f t="shared" si="53"/>
        <v>1</v>
      </c>
      <c r="N659">
        <f t="shared" si="54"/>
        <v>3</v>
      </c>
      <c r="O659">
        <f t="shared" si="55"/>
        <v>43</v>
      </c>
    </row>
    <row r="660" spans="1:15" hidden="1" x14ac:dyDescent="0.2">
      <c r="A660" s="2">
        <v>41934</v>
      </c>
      <c r="B660">
        <v>86</v>
      </c>
      <c r="C660">
        <v>64.37</v>
      </c>
      <c r="D660">
        <v>68.25</v>
      </c>
      <c r="E660">
        <v>58.46</v>
      </c>
      <c r="F660">
        <f t="shared" si="51"/>
        <v>68.25</v>
      </c>
      <c r="G660" t="s">
        <v>468</v>
      </c>
      <c r="H660">
        <v>2014</v>
      </c>
      <c r="I660">
        <v>10</v>
      </c>
      <c r="J660">
        <v>22</v>
      </c>
      <c r="K660" t="s">
        <v>347</v>
      </c>
      <c r="L660">
        <f t="shared" si="52"/>
        <v>0</v>
      </c>
      <c r="M660">
        <f t="shared" si="53"/>
        <v>1</v>
      </c>
      <c r="N660">
        <f t="shared" si="54"/>
        <v>3</v>
      </c>
      <c r="O660">
        <f t="shared" si="55"/>
        <v>43</v>
      </c>
    </row>
    <row r="661" spans="1:15" hidden="1" x14ac:dyDescent="0.2">
      <c r="A661" s="2">
        <v>41935</v>
      </c>
      <c r="B661">
        <v>76</v>
      </c>
      <c r="C661">
        <v>64.23</v>
      </c>
      <c r="D661">
        <v>64.430000000000007</v>
      </c>
      <c r="E661">
        <v>50.32</v>
      </c>
      <c r="F661">
        <f t="shared" si="51"/>
        <v>64.430000000000007</v>
      </c>
      <c r="G661" t="s">
        <v>468</v>
      </c>
      <c r="H661">
        <v>2014</v>
      </c>
      <c r="I661">
        <v>10</v>
      </c>
      <c r="J661">
        <v>23</v>
      </c>
      <c r="K661" t="s">
        <v>348</v>
      </c>
      <c r="L661">
        <f t="shared" si="52"/>
        <v>0</v>
      </c>
      <c r="M661">
        <f t="shared" si="53"/>
        <v>1</v>
      </c>
      <c r="N661">
        <f t="shared" si="54"/>
        <v>3</v>
      </c>
      <c r="O661">
        <f t="shared" si="55"/>
        <v>43</v>
      </c>
    </row>
    <row r="662" spans="1:15" hidden="1" x14ac:dyDescent="0.2">
      <c r="A662" s="2">
        <v>41936</v>
      </c>
      <c r="B662">
        <v>61</v>
      </c>
      <c r="C662">
        <v>60.89</v>
      </c>
      <c r="D662">
        <v>61</v>
      </c>
      <c r="E662">
        <v>44.8</v>
      </c>
      <c r="F662">
        <f t="shared" si="51"/>
        <v>61</v>
      </c>
      <c r="G662" t="s">
        <v>468</v>
      </c>
      <c r="H662">
        <v>2014</v>
      </c>
      <c r="I662">
        <v>10</v>
      </c>
      <c r="J662">
        <v>24</v>
      </c>
      <c r="K662" t="s">
        <v>349</v>
      </c>
      <c r="L662">
        <f t="shared" si="52"/>
        <v>0</v>
      </c>
      <c r="M662">
        <f t="shared" si="53"/>
        <v>1</v>
      </c>
      <c r="N662">
        <f t="shared" si="54"/>
        <v>3</v>
      </c>
      <c r="O662">
        <f t="shared" si="55"/>
        <v>43</v>
      </c>
    </row>
    <row r="663" spans="1:15" hidden="1" x14ac:dyDescent="0.2">
      <c r="A663" s="2">
        <v>41937</v>
      </c>
      <c r="B663">
        <v>51</v>
      </c>
      <c r="C663">
        <v>61.29</v>
      </c>
      <c r="D663">
        <v>61.36</v>
      </c>
      <c r="E663">
        <v>43.31</v>
      </c>
      <c r="F663">
        <f t="shared" si="51"/>
        <v>61.36</v>
      </c>
      <c r="G663" t="s">
        <v>468</v>
      </c>
      <c r="H663">
        <v>2014</v>
      </c>
      <c r="I663">
        <v>10</v>
      </c>
      <c r="J663">
        <v>25</v>
      </c>
      <c r="K663" t="s">
        <v>350</v>
      </c>
      <c r="L663">
        <f t="shared" si="52"/>
        <v>1</v>
      </c>
      <c r="M663">
        <f t="shared" si="53"/>
        <v>1</v>
      </c>
      <c r="N663">
        <f t="shared" si="54"/>
        <v>3</v>
      </c>
      <c r="O663">
        <f t="shared" si="55"/>
        <v>43</v>
      </c>
    </row>
    <row r="664" spans="1:15" hidden="1" x14ac:dyDescent="0.2">
      <c r="A664" s="2">
        <v>41938</v>
      </c>
      <c r="B664">
        <v>48</v>
      </c>
      <c r="C664">
        <v>62.6</v>
      </c>
      <c r="D664">
        <v>62.71</v>
      </c>
      <c r="E664">
        <v>46.57</v>
      </c>
      <c r="F664">
        <f t="shared" si="51"/>
        <v>62.71</v>
      </c>
      <c r="G664" t="s">
        <v>468</v>
      </c>
      <c r="H664">
        <v>2014</v>
      </c>
      <c r="I664">
        <v>10</v>
      </c>
      <c r="J664">
        <v>26</v>
      </c>
      <c r="K664" t="s">
        <v>351</v>
      </c>
      <c r="L664">
        <f t="shared" si="52"/>
        <v>1</v>
      </c>
      <c r="M664">
        <f t="shared" si="53"/>
        <v>1</v>
      </c>
      <c r="N664">
        <f t="shared" si="54"/>
        <v>3</v>
      </c>
      <c r="O664">
        <f t="shared" si="55"/>
        <v>43</v>
      </c>
    </row>
    <row r="665" spans="1:15" hidden="1" x14ac:dyDescent="0.2">
      <c r="A665" s="2">
        <v>41939</v>
      </c>
      <c r="B665">
        <v>64</v>
      </c>
      <c r="C665">
        <v>63.3</v>
      </c>
      <c r="D665">
        <v>63.35</v>
      </c>
      <c r="E665">
        <v>43.99</v>
      </c>
      <c r="F665">
        <f t="shared" si="51"/>
        <v>63.35</v>
      </c>
      <c r="G665" t="s">
        <v>468</v>
      </c>
      <c r="H665">
        <v>2014</v>
      </c>
      <c r="I665">
        <v>10</v>
      </c>
      <c r="J665">
        <v>27</v>
      </c>
      <c r="K665" t="s">
        <v>352</v>
      </c>
      <c r="L665">
        <f t="shared" si="52"/>
        <v>0</v>
      </c>
      <c r="M665">
        <f t="shared" si="53"/>
        <v>1</v>
      </c>
      <c r="N665">
        <f t="shared" si="54"/>
        <v>3</v>
      </c>
      <c r="O665">
        <f t="shared" si="55"/>
        <v>44</v>
      </c>
    </row>
    <row r="666" spans="1:15" hidden="1" x14ac:dyDescent="0.2">
      <c r="A666" s="2">
        <v>41940</v>
      </c>
      <c r="B666">
        <v>57</v>
      </c>
      <c r="C666">
        <v>61.32</v>
      </c>
      <c r="D666">
        <v>61.57</v>
      </c>
      <c r="E666">
        <v>49.02</v>
      </c>
      <c r="F666">
        <f t="shared" si="51"/>
        <v>61.57</v>
      </c>
      <c r="G666" t="s">
        <v>468</v>
      </c>
      <c r="H666">
        <v>2014</v>
      </c>
      <c r="I666">
        <v>10</v>
      </c>
      <c r="J666">
        <v>28</v>
      </c>
      <c r="K666" t="s">
        <v>353</v>
      </c>
      <c r="L666">
        <f t="shared" si="52"/>
        <v>1</v>
      </c>
      <c r="M666">
        <f t="shared" si="53"/>
        <v>1</v>
      </c>
      <c r="N666">
        <f t="shared" si="54"/>
        <v>3</v>
      </c>
      <c r="O666">
        <f t="shared" si="55"/>
        <v>44</v>
      </c>
    </row>
    <row r="667" spans="1:15" hidden="1" x14ac:dyDescent="0.2">
      <c r="A667" s="2">
        <v>41941</v>
      </c>
      <c r="B667">
        <v>54</v>
      </c>
      <c r="C667">
        <v>58.99</v>
      </c>
      <c r="D667">
        <v>59.5</v>
      </c>
      <c r="E667">
        <v>44.74</v>
      </c>
      <c r="F667">
        <f t="shared" si="51"/>
        <v>59.5</v>
      </c>
      <c r="G667" t="s">
        <v>469</v>
      </c>
      <c r="H667">
        <v>2014</v>
      </c>
      <c r="I667">
        <v>10</v>
      </c>
      <c r="J667">
        <v>29</v>
      </c>
      <c r="K667" t="s">
        <v>355</v>
      </c>
      <c r="L667">
        <f t="shared" si="52"/>
        <v>1</v>
      </c>
      <c r="M667">
        <f t="shared" si="53"/>
        <v>1</v>
      </c>
      <c r="N667">
        <f t="shared" si="54"/>
        <v>3</v>
      </c>
      <c r="O667">
        <f t="shared" si="55"/>
        <v>44</v>
      </c>
    </row>
    <row r="668" spans="1:15" hidden="1" x14ac:dyDescent="0.2">
      <c r="A668" s="2">
        <v>41942</v>
      </c>
      <c r="B668">
        <v>51</v>
      </c>
      <c r="C668">
        <v>60.92</v>
      </c>
      <c r="D668">
        <v>61.1</v>
      </c>
      <c r="E668">
        <v>47.14</v>
      </c>
      <c r="F668">
        <f t="shared" si="51"/>
        <v>61.1</v>
      </c>
      <c r="G668" t="s">
        <v>469</v>
      </c>
      <c r="H668">
        <v>2014</v>
      </c>
      <c r="I668">
        <v>10</v>
      </c>
      <c r="J668">
        <v>30</v>
      </c>
      <c r="K668" t="s">
        <v>356</v>
      </c>
      <c r="L668">
        <f t="shared" si="52"/>
        <v>1</v>
      </c>
      <c r="M668">
        <f t="shared" si="53"/>
        <v>1</v>
      </c>
      <c r="N668">
        <f t="shared" si="54"/>
        <v>3</v>
      </c>
      <c r="O668">
        <f t="shared" si="55"/>
        <v>44</v>
      </c>
    </row>
    <row r="669" spans="1:15" hidden="1" x14ac:dyDescent="0.2">
      <c r="A669" s="2">
        <v>41943</v>
      </c>
      <c r="B669">
        <v>61</v>
      </c>
      <c r="C669">
        <v>61.04</v>
      </c>
      <c r="D669">
        <v>61.15</v>
      </c>
      <c r="E669">
        <v>45.26</v>
      </c>
      <c r="F669">
        <f t="shared" si="51"/>
        <v>61.15</v>
      </c>
      <c r="G669" t="s">
        <v>469</v>
      </c>
      <c r="H669">
        <v>2014</v>
      </c>
      <c r="I669">
        <v>10</v>
      </c>
      <c r="J669">
        <v>31</v>
      </c>
      <c r="K669" t="s">
        <v>357</v>
      </c>
      <c r="L669">
        <f t="shared" si="52"/>
        <v>1</v>
      </c>
      <c r="M669">
        <f t="shared" si="53"/>
        <v>1</v>
      </c>
      <c r="N669">
        <f t="shared" si="54"/>
        <v>3</v>
      </c>
      <c r="O669">
        <f t="shared" si="55"/>
        <v>44</v>
      </c>
    </row>
    <row r="670" spans="1:15" hidden="1" x14ac:dyDescent="0.2">
      <c r="A670" s="2">
        <v>41944</v>
      </c>
      <c r="B670">
        <v>46</v>
      </c>
      <c r="C670">
        <v>61.05</v>
      </c>
      <c r="D670">
        <v>61.2</v>
      </c>
      <c r="E670">
        <v>46.46</v>
      </c>
      <c r="F670">
        <f t="shared" si="51"/>
        <v>61.2</v>
      </c>
      <c r="G670" t="s">
        <v>469</v>
      </c>
      <c r="H670">
        <v>2014</v>
      </c>
      <c r="I670">
        <v>11</v>
      </c>
      <c r="J670">
        <v>1</v>
      </c>
      <c r="K670" t="s">
        <v>358</v>
      </c>
      <c r="L670">
        <f t="shared" si="52"/>
        <v>1</v>
      </c>
      <c r="M670">
        <f t="shared" si="53"/>
        <v>1</v>
      </c>
      <c r="N670">
        <f t="shared" si="54"/>
        <v>3</v>
      </c>
      <c r="O670">
        <f t="shared" si="55"/>
        <v>44</v>
      </c>
    </row>
    <row r="671" spans="1:15" hidden="1" x14ac:dyDescent="0.2">
      <c r="A671" s="2">
        <v>41945</v>
      </c>
      <c r="B671">
        <v>48</v>
      </c>
      <c r="C671">
        <v>60.63</v>
      </c>
      <c r="D671">
        <v>60.74</v>
      </c>
      <c r="E671">
        <v>44.78</v>
      </c>
      <c r="F671">
        <f t="shared" si="51"/>
        <v>60.74</v>
      </c>
      <c r="G671" t="s">
        <v>469</v>
      </c>
      <c r="H671">
        <v>2014</v>
      </c>
      <c r="I671">
        <v>11</v>
      </c>
      <c r="J671">
        <v>2</v>
      </c>
      <c r="K671" t="s">
        <v>359</v>
      </c>
      <c r="L671">
        <f t="shared" si="52"/>
        <v>1</v>
      </c>
      <c r="M671">
        <f t="shared" si="53"/>
        <v>1</v>
      </c>
      <c r="N671">
        <f t="shared" si="54"/>
        <v>3</v>
      </c>
      <c r="O671">
        <f t="shared" si="55"/>
        <v>44</v>
      </c>
    </row>
    <row r="672" spans="1:15" hidden="1" x14ac:dyDescent="0.2">
      <c r="A672" s="2">
        <v>41946</v>
      </c>
      <c r="B672">
        <v>53</v>
      </c>
      <c r="C672">
        <v>61.61</v>
      </c>
      <c r="D672">
        <v>61.79</v>
      </c>
      <c r="E672">
        <v>47.9</v>
      </c>
      <c r="F672">
        <f t="shared" si="51"/>
        <v>61.79</v>
      </c>
      <c r="G672" t="s">
        <v>469</v>
      </c>
      <c r="H672">
        <v>2014</v>
      </c>
      <c r="I672">
        <v>11</v>
      </c>
      <c r="J672">
        <v>3</v>
      </c>
      <c r="K672" t="s">
        <v>360</v>
      </c>
      <c r="L672">
        <f t="shared" si="52"/>
        <v>1</v>
      </c>
      <c r="M672">
        <f t="shared" si="53"/>
        <v>1</v>
      </c>
      <c r="N672">
        <f t="shared" si="54"/>
        <v>3</v>
      </c>
      <c r="O672">
        <f t="shared" si="55"/>
        <v>45</v>
      </c>
    </row>
    <row r="673" spans="1:15" hidden="1" x14ac:dyDescent="0.2">
      <c r="A673" s="2">
        <v>41947</v>
      </c>
      <c r="B673">
        <v>67</v>
      </c>
      <c r="C673">
        <v>60.93</v>
      </c>
      <c r="D673">
        <v>61.22</v>
      </c>
      <c r="E673">
        <v>45.88</v>
      </c>
      <c r="F673">
        <f t="shared" si="51"/>
        <v>61.22</v>
      </c>
      <c r="G673" t="s">
        <v>469</v>
      </c>
      <c r="H673">
        <v>2014</v>
      </c>
      <c r="I673">
        <v>11</v>
      </c>
      <c r="J673">
        <v>4</v>
      </c>
      <c r="K673" t="s">
        <v>361</v>
      </c>
      <c r="L673">
        <f t="shared" si="52"/>
        <v>0</v>
      </c>
      <c r="M673">
        <f t="shared" si="53"/>
        <v>1</v>
      </c>
      <c r="N673">
        <f t="shared" si="54"/>
        <v>3</v>
      </c>
      <c r="O673">
        <f t="shared" si="55"/>
        <v>45</v>
      </c>
    </row>
    <row r="674" spans="1:15" hidden="1" x14ac:dyDescent="0.2">
      <c r="A674" s="2">
        <v>41948</v>
      </c>
      <c r="B674">
        <v>71</v>
      </c>
      <c r="C674">
        <v>61.51</v>
      </c>
      <c r="D674">
        <v>61.93</v>
      </c>
      <c r="E674">
        <v>50.18</v>
      </c>
      <c r="F674">
        <f t="shared" si="51"/>
        <v>61.93</v>
      </c>
      <c r="G674" t="s">
        <v>470</v>
      </c>
      <c r="H674">
        <v>2014</v>
      </c>
      <c r="I674">
        <v>11</v>
      </c>
      <c r="J674">
        <v>5</v>
      </c>
      <c r="K674" t="s">
        <v>363</v>
      </c>
      <c r="L674">
        <f t="shared" si="52"/>
        <v>0</v>
      </c>
      <c r="M674">
        <f t="shared" si="53"/>
        <v>1</v>
      </c>
      <c r="N674">
        <f t="shared" si="54"/>
        <v>3</v>
      </c>
      <c r="O674">
        <f t="shared" si="55"/>
        <v>45</v>
      </c>
    </row>
    <row r="675" spans="1:15" hidden="1" x14ac:dyDescent="0.2">
      <c r="A675" s="2">
        <v>41949</v>
      </c>
      <c r="B675">
        <v>57</v>
      </c>
      <c r="C675">
        <v>63.19</v>
      </c>
      <c r="D675">
        <v>63.27</v>
      </c>
      <c r="E675">
        <v>46.01</v>
      </c>
      <c r="F675">
        <f t="shared" si="51"/>
        <v>63.27</v>
      </c>
      <c r="G675" t="s">
        <v>470</v>
      </c>
      <c r="H675">
        <v>2014</v>
      </c>
      <c r="I675">
        <v>11</v>
      </c>
      <c r="J675">
        <v>6</v>
      </c>
      <c r="K675" t="s">
        <v>364</v>
      </c>
      <c r="L675">
        <f t="shared" si="52"/>
        <v>1</v>
      </c>
      <c r="M675">
        <f t="shared" si="53"/>
        <v>1</v>
      </c>
      <c r="N675">
        <f t="shared" si="54"/>
        <v>3</v>
      </c>
      <c r="O675">
        <f t="shared" si="55"/>
        <v>45</v>
      </c>
    </row>
    <row r="676" spans="1:15" hidden="1" x14ac:dyDescent="0.2">
      <c r="A676" s="2">
        <v>41950</v>
      </c>
      <c r="B676">
        <v>74</v>
      </c>
      <c r="C676">
        <v>64.430000000000007</v>
      </c>
      <c r="D676">
        <v>64.709999999999994</v>
      </c>
      <c r="E676">
        <v>52.62</v>
      </c>
      <c r="F676">
        <f t="shared" si="51"/>
        <v>64.709999999999994</v>
      </c>
      <c r="G676" t="s">
        <v>470</v>
      </c>
      <c r="H676">
        <v>2014</v>
      </c>
      <c r="I676">
        <v>11</v>
      </c>
      <c r="J676">
        <v>7</v>
      </c>
      <c r="K676" t="s">
        <v>365</v>
      </c>
      <c r="L676">
        <f t="shared" si="52"/>
        <v>0</v>
      </c>
      <c r="M676">
        <f t="shared" si="53"/>
        <v>1</v>
      </c>
      <c r="N676">
        <f t="shared" si="54"/>
        <v>3</v>
      </c>
      <c r="O676">
        <f t="shared" si="55"/>
        <v>45</v>
      </c>
    </row>
    <row r="677" spans="1:15" hidden="1" x14ac:dyDescent="0.2">
      <c r="A677" s="2">
        <v>41951</v>
      </c>
      <c r="B677">
        <v>34</v>
      </c>
      <c r="C677">
        <v>59.69</v>
      </c>
      <c r="D677">
        <v>59.9</v>
      </c>
      <c r="E677">
        <v>41.89</v>
      </c>
      <c r="F677">
        <f t="shared" si="51"/>
        <v>59.9</v>
      </c>
      <c r="G677" t="s">
        <v>470</v>
      </c>
      <c r="H677">
        <v>2014</v>
      </c>
      <c r="I677">
        <v>11</v>
      </c>
      <c r="J677">
        <v>8</v>
      </c>
      <c r="K677" t="s">
        <v>366</v>
      </c>
      <c r="L677">
        <f t="shared" si="52"/>
        <v>1</v>
      </c>
      <c r="M677">
        <f t="shared" si="53"/>
        <v>1</v>
      </c>
      <c r="N677">
        <f t="shared" si="54"/>
        <v>3</v>
      </c>
      <c r="O677">
        <f t="shared" si="55"/>
        <v>45</v>
      </c>
    </row>
    <row r="678" spans="1:15" hidden="1" x14ac:dyDescent="0.2">
      <c r="A678" s="2">
        <v>41952</v>
      </c>
      <c r="B678">
        <v>43</v>
      </c>
      <c r="C678">
        <v>59.08</v>
      </c>
      <c r="D678">
        <v>59.11</v>
      </c>
      <c r="E678">
        <v>37.54</v>
      </c>
      <c r="F678">
        <f t="shared" si="51"/>
        <v>59.11</v>
      </c>
      <c r="G678" t="s">
        <v>470</v>
      </c>
      <c r="H678">
        <v>2014</v>
      </c>
      <c r="I678">
        <v>11</v>
      </c>
      <c r="J678">
        <v>9</v>
      </c>
      <c r="K678" t="s">
        <v>367</v>
      </c>
      <c r="L678">
        <f t="shared" si="52"/>
        <v>1</v>
      </c>
      <c r="M678">
        <f t="shared" si="53"/>
        <v>1</v>
      </c>
      <c r="N678">
        <f t="shared" si="54"/>
        <v>3</v>
      </c>
      <c r="O678">
        <f t="shared" si="55"/>
        <v>45</v>
      </c>
    </row>
    <row r="679" spans="1:15" hidden="1" x14ac:dyDescent="0.2">
      <c r="A679" s="2">
        <v>41953</v>
      </c>
      <c r="B679">
        <v>60</v>
      </c>
      <c r="C679">
        <v>61.55</v>
      </c>
      <c r="D679">
        <v>61.8</v>
      </c>
      <c r="E679">
        <v>49.38</v>
      </c>
      <c r="F679">
        <f t="shared" si="51"/>
        <v>61.8</v>
      </c>
      <c r="G679" t="s">
        <v>470</v>
      </c>
      <c r="H679">
        <v>2014</v>
      </c>
      <c r="I679">
        <v>11</v>
      </c>
      <c r="J679">
        <v>10</v>
      </c>
      <c r="K679" t="s">
        <v>368</v>
      </c>
      <c r="L679">
        <f t="shared" si="52"/>
        <v>1</v>
      </c>
      <c r="M679">
        <f t="shared" si="53"/>
        <v>1</v>
      </c>
      <c r="N679">
        <f t="shared" si="54"/>
        <v>3</v>
      </c>
      <c r="O679">
        <f t="shared" si="55"/>
        <v>46</v>
      </c>
    </row>
    <row r="680" spans="1:15" hidden="1" x14ac:dyDescent="0.2">
      <c r="A680" s="2">
        <v>41954</v>
      </c>
      <c r="B680">
        <v>68</v>
      </c>
      <c r="C680">
        <v>61.32</v>
      </c>
      <c r="D680">
        <v>61.52</v>
      </c>
      <c r="E680">
        <v>48.08</v>
      </c>
      <c r="F680">
        <f t="shared" si="51"/>
        <v>61.52</v>
      </c>
      <c r="G680" t="s">
        <v>470</v>
      </c>
      <c r="H680">
        <v>2014</v>
      </c>
      <c r="I680">
        <v>11</v>
      </c>
      <c r="J680">
        <v>11</v>
      </c>
      <c r="K680" t="s">
        <v>369</v>
      </c>
      <c r="L680">
        <f t="shared" si="52"/>
        <v>0</v>
      </c>
      <c r="M680">
        <f t="shared" si="53"/>
        <v>1</v>
      </c>
      <c r="N680">
        <f t="shared" si="54"/>
        <v>3</v>
      </c>
      <c r="O680">
        <f t="shared" si="55"/>
        <v>46</v>
      </c>
    </row>
    <row r="681" spans="1:15" hidden="1" x14ac:dyDescent="0.2">
      <c r="A681" s="2">
        <v>41955</v>
      </c>
      <c r="B681">
        <v>73</v>
      </c>
      <c r="C681">
        <v>61.19</v>
      </c>
      <c r="D681">
        <v>61.33</v>
      </c>
      <c r="E681">
        <v>46.25</v>
      </c>
      <c r="F681">
        <f t="shared" si="51"/>
        <v>61.33</v>
      </c>
      <c r="G681" t="s">
        <v>471</v>
      </c>
      <c r="H681">
        <v>2014</v>
      </c>
      <c r="I681">
        <v>11</v>
      </c>
      <c r="J681">
        <v>12</v>
      </c>
      <c r="K681" t="s">
        <v>371</v>
      </c>
      <c r="L681">
        <f t="shared" si="52"/>
        <v>0</v>
      </c>
      <c r="M681">
        <f t="shared" si="53"/>
        <v>1</v>
      </c>
      <c r="N681">
        <f t="shared" si="54"/>
        <v>3</v>
      </c>
      <c r="O681">
        <f t="shared" si="55"/>
        <v>46</v>
      </c>
    </row>
    <row r="682" spans="1:15" hidden="1" x14ac:dyDescent="0.2">
      <c r="A682" s="2">
        <v>41956</v>
      </c>
      <c r="B682">
        <v>83</v>
      </c>
      <c r="C682">
        <v>60.58</v>
      </c>
      <c r="D682">
        <v>61.79</v>
      </c>
      <c r="E682">
        <v>55.66</v>
      </c>
      <c r="F682">
        <f t="shared" si="51"/>
        <v>61.79</v>
      </c>
      <c r="G682" t="s">
        <v>471</v>
      </c>
      <c r="H682">
        <v>2014</v>
      </c>
      <c r="I682">
        <v>11</v>
      </c>
      <c r="J682">
        <v>13</v>
      </c>
      <c r="K682" t="s">
        <v>372</v>
      </c>
      <c r="L682">
        <f t="shared" si="52"/>
        <v>0</v>
      </c>
      <c r="M682">
        <f t="shared" si="53"/>
        <v>1</v>
      </c>
      <c r="N682">
        <f t="shared" si="54"/>
        <v>3</v>
      </c>
      <c r="O682">
        <f t="shared" si="55"/>
        <v>46</v>
      </c>
    </row>
    <row r="683" spans="1:15" hidden="1" x14ac:dyDescent="0.2">
      <c r="A683" s="2">
        <v>41957</v>
      </c>
      <c r="B683">
        <v>72</v>
      </c>
      <c r="C683">
        <v>61.58</v>
      </c>
      <c r="D683">
        <v>61.74</v>
      </c>
      <c r="E683">
        <v>46.64</v>
      </c>
      <c r="F683">
        <f t="shared" si="51"/>
        <v>61.74</v>
      </c>
      <c r="G683" t="s">
        <v>471</v>
      </c>
      <c r="H683">
        <v>2014</v>
      </c>
      <c r="I683">
        <v>11</v>
      </c>
      <c r="J683">
        <v>14</v>
      </c>
      <c r="K683" t="s">
        <v>373</v>
      </c>
      <c r="L683">
        <f t="shared" si="52"/>
        <v>0</v>
      </c>
      <c r="M683">
        <f t="shared" si="53"/>
        <v>1</v>
      </c>
      <c r="N683">
        <f t="shared" si="54"/>
        <v>3</v>
      </c>
      <c r="O683">
        <f t="shared" si="55"/>
        <v>46</v>
      </c>
    </row>
    <row r="684" spans="1:15" hidden="1" x14ac:dyDescent="0.2">
      <c r="A684" s="2">
        <v>41958</v>
      </c>
      <c r="B684">
        <v>57</v>
      </c>
      <c r="C684">
        <v>60</v>
      </c>
      <c r="D684">
        <v>61</v>
      </c>
      <c r="E684">
        <v>50</v>
      </c>
      <c r="F684">
        <f t="shared" si="51"/>
        <v>61</v>
      </c>
      <c r="G684" t="s">
        <v>471</v>
      </c>
      <c r="H684">
        <v>2014</v>
      </c>
      <c r="I684">
        <v>11</v>
      </c>
      <c r="J684">
        <v>15</v>
      </c>
      <c r="K684" t="s">
        <v>374</v>
      </c>
      <c r="L684">
        <f t="shared" si="52"/>
        <v>1</v>
      </c>
      <c r="M684">
        <f t="shared" si="53"/>
        <v>1</v>
      </c>
      <c r="N684">
        <f t="shared" si="54"/>
        <v>3</v>
      </c>
      <c r="O684">
        <f t="shared" si="55"/>
        <v>46</v>
      </c>
    </row>
    <row r="685" spans="1:15" hidden="1" x14ac:dyDescent="0.2">
      <c r="A685" s="2">
        <v>41959</v>
      </c>
      <c r="B685">
        <v>64</v>
      </c>
      <c r="C685">
        <v>61</v>
      </c>
      <c r="D685">
        <v>61</v>
      </c>
      <c r="E685">
        <v>47</v>
      </c>
      <c r="F685">
        <f t="shared" si="51"/>
        <v>61</v>
      </c>
      <c r="G685" t="s">
        <v>471</v>
      </c>
      <c r="H685">
        <v>2014</v>
      </c>
      <c r="I685">
        <v>11</v>
      </c>
      <c r="J685">
        <v>16</v>
      </c>
      <c r="K685" t="s">
        <v>375</v>
      </c>
      <c r="L685">
        <f t="shared" si="52"/>
        <v>0</v>
      </c>
      <c r="M685">
        <f t="shared" si="53"/>
        <v>1</v>
      </c>
      <c r="N685">
        <f t="shared" si="54"/>
        <v>3</v>
      </c>
      <c r="O685">
        <f t="shared" si="55"/>
        <v>46</v>
      </c>
    </row>
    <row r="686" spans="1:15" hidden="1" x14ac:dyDescent="0.2">
      <c r="A686" s="2">
        <v>41960</v>
      </c>
      <c r="B686">
        <v>46</v>
      </c>
      <c r="C686">
        <v>60.38</v>
      </c>
      <c r="D686">
        <v>63.19</v>
      </c>
      <c r="E686">
        <v>58.35</v>
      </c>
      <c r="F686">
        <f t="shared" si="51"/>
        <v>63.19</v>
      </c>
      <c r="G686" t="s">
        <v>471</v>
      </c>
      <c r="H686">
        <v>2014</v>
      </c>
      <c r="I686">
        <v>11</v>
      </c>
      <c r="J686">
        <v>17</v>
      </c>
      <c r="K686" t="s">
        <v>376</v>
      </c>
      <c r="L686">
        <f t="shared" si="52"/>
        <v>1</v>
      </c>
      <c r="M686">
        <f t="shared" si="53"/>
        <v>1</v>
      </c>
      <c r="N686">
        <f t="shared" si="54"/>
        <v>3</v>
      </c>
      <c r="O686">
        <f t="shared" si="55"/>
        <v>47</v>
      </c>
    </row>
    <row r="687" spans="1:15" hidden="1" x14ac:dyDescent="0.2">
      <c r="A687" s="2">
        <v>41961</v>
      </c>
      <c r="B687">
        <v>79</v>
      </c>
      <c r="C687">
        <v>62</v>
      </c>
      <c r="D687">
        <v>62.36</v>
      </c>
      <c r="E687">
        <v>47.78</v>
      </c>
      <c r="F687">
        <f t="shared" si="51"/>
        <v>62.36</v>
      </c>
      <c r="G687" t="s">
        <v>471</v>
      </c>
      <c r="H687">
        <v>2014</v>
      </c>
      <c r="I687">
        <v>11</v>
      </c>
      <c r="J687">
        <v>18</v>
      </c>
      <c r="K687" t="s">
        <v>377</v>
      </c>
      <c r="L687">
        <f t="shared" si="52"/>
        <v>0</v>
      </c>
      <c r="M687">
        <f t="shared" si="53"/>
        <v>1</v>
      </c>
      <c r="N687">
        <f t="shared" si="54"/>
        <v>3</v>
      </c>
      <c r="O687">
        <f t="shared" si="55"/>
        <v>47</v>
      </c>
    </row>
    <row r="688" spans="1:15" hidden="1" x14ac:dyDescent="0.2">
      <c r="A688" s="2">
        <v>41962</v>
      </c>
      <c r="B688">
        <v>60</v>
      </c>
      <c r="C688">
        <v>59.97</v>
      </c>
      <c r="D688">
        <v>60.81</v>
      </c>
      <c r="E688">
        <v>53.29</v>
      </c>
      <c r="F688">
        <f t="shared" si="51"/>
        <v>60.81</v>
      </c>
      <c r="G688" t="s">
        <v>472</v>
      </c>
      <c r="H688">
        <v>2014</v>
      </c>
      <c r="I688">
        <v>11</v>
      </c>
      <c r="J688">
        <v>19</v>
      </c>
      <c r="K688" t="s">
        <v>379</v>
      </c>
      <c r="L688">
        <f t="shared" si="52"/>
        <v>0</v>
      </c>
      <c r="M688">
        <f t="shared" si="53"/>
        <v>1</v>
      </c>
      <c r="N688">
        <f t="shared" si="54"/>
        <v>3</v>
      </c>
      <c r="O688">
        <f t="shared" si="55"/>
        <v>47</v>
      </c>
    </row>
    <row r="689" spans="1:15" hidden="1" x14ac:dyDescent="0.2">
      <c r="A689" s="2">
        <v>41963</v>
      </c>
      <c r="B689">
        <v>81</v>
      </c>
      <c r="C689">
        <v>61.21</v>
      </c>
      <c r="D689">
        <v>61.47</v>
      </c>
      <c r="E689">
        <v>49.2</v>
      </c>
      <c r="F689">
        <f t="shared" si="51"/>
        <v>61.47</v>
      </c>
      <c r="G689" t="s">
        <v>472</v>
      </c>
      <c r="H689">
        <v>2014</v>
      </c>
      <c r="I689">
        <v>11</v>
      </c>
      <c r="J689">
        <v>20</v>
      </c>
      <c r="K689" t="s">
        <v>380</v>
      </c>
      <c r="L689">
        <f t="shared" si="52"/>
        <v>0</v>
      </c>
      <c r="M689">
        <f t="shared" si="53"/>
        <v>1</v>
      </c>
      <c r="N689">
        <f t="shared" si="54"/>
        <v>3</v>
      </c>
      <c r="O689">
        <f t="shared" si="55"/>
        <v>47</v>
      </c>
    </row>
    <row r="690" spans="1:15" hidden="1" x14ac:dyDescent="0.2">
      <c r="A690" s="2">
        <v>41964</v>
      </c>
      <c r="B690">
        <v>74</v>
      </c>
      <c r="C690">
        <v>60.81</v>
      </c>
      <c r="D690">
        <v>61.06</v>
      </c>
      <c r="E690">
        <v>48.54</v>
      </c>
      <c r="F690">
        <f t="shared" si="51"/>
        <v>61.06</v>
      </c>
      <c r="G690" t="s">
        <v>472</v>
      </c>
      <c r="H690">
        <v>2014</v>
      </c>
      <c r="I690">
        <v>11</v>
      </c>
      <c r="J690">
        <v>21</v>
      </c>
      <c r="K690" t="s">
        <v>381</v>
      </c>
      <c r="L690">
        <f t="shared" si="52"/>
        <v>0</v>
      </c>
      <c r="M690">
        <f t="shared" si="53"/>
        <v>1</v>
      </c>
      <c r="N690">
        <f t="shared" si="54"/>
        <v>3</v>
      </c>
      <c r="O690">
        <f t="shared" si="55"/>
        <v>47</v>
      </c>
    </row>
    <row r="691" spans="1:15" hidden="1" x14ac:dyDescent="0.2">
      <c r="A691" s="2">
        <v>41965</v>
      </c>
      <c r="B691">
        <v>54</v>
      </c>
      <c r="C691">
        <v>60.23</v>
      </c>
      <c r="D691">
        <v>60.31</v>
      </c>
      <c r="E691">
        <v>39.44</v>
      </c>
      <c r="F691">
        <f t="shared" si="51"/>
        <v>60.31</v>
      </c>
      <c r="G691" t="s">
        <v>472</v>
      </c>
      <c r="H691">
        <v>2014</v>
      </c>
      <c r="I691">
        <v>11</v>
      </c>
      <c r="J691">
        <v>22</v>
      </c>
      <c r="K691" t="s">
        <v>382</v>
      </c>
      <c r="L691">
        <f t="shared" si="52"/>
        <v>1</v>
      </c>
      <c r="M691">
        <f t="shared" si="53"/>
        <v>1</v>
      </c>
      <c r="N691">
        <f t="shared" si="54"/>
        <v>3</v>
      </c>
      <c r="O691">
        <f t="shared" si="55"/>
        <v>47</v>
      </c>
    </row>
    <row r="692" spans="1:15" hidden="1" x14ac:dyDescent="0.2">
      <c r="A692" s="2">
        <v>41966</v>
      </c>
      <c r="B692">
        <v>52</v>
      </c>
      <c r="C692">
        <v>60.35</v>
      </c>
      <c r="D692">
        <v>60.37</v>
      </c>
      <c r="E692">
        <v>35.19</v>
      </c>
      <c r="F692">
        <f t="shared" si="51"/>
        <v>60.37</v>
      </c>
      <c r="G692" t="s">
        <v>472</v>
      </c>
      <c r="H692">
        <v>2014</v>
      </c>
      <c r="I692">
        <v>11</v>
      </c>
      <c r="J692">
        <v>23</v>
      </c>
      <c r="K692" t="s">
        <v>383</v>
      </c>
      <c r="L692">
        <f t="shared" si="52"/>
        <v>1</v>
      </c>
      <c r="M692">
        <f t="shared" si="53"/>
        <v>1</v>
      </c>
      <c r="N692">
        <f t="shared" si="54"/>
        <v>3</v>
      </c>
      <c r="O692">
        <f t="shared" si="55"/>
        <v>47</v>
      </c>
    </row>
    <row r="693" spans="1:15" hidden="1" x14ac:dyDescent="0.2">
      <c r="A693" s="2">
        <v>41967</v>
      </c>
      <c r="B693">
        <v>68</v>
      </c>
      <c r="C693">
        <v>62.97</v>
      </c>
      <c r="D693">
        <v>63.01</v>
      </c>
      <c r="E693">
        <v>42.68</v>
      </c>
      <c r="F693">
        <f t="shared" si="51"/>
        <v>63.01</v>
      </c>
      <c r="G693" t="s">
        <v>472</v>
      </c>
      <c r="H693">
        <v>2014</v>
      </c>
      <c r="I693">
        <v>11</v>
      </c>
      <c r="J693">
        <v>24</v>
      </c>
      <c r="K693" t="s">
        <v>384</v>
      </c>
      <c r="L693">
        <f t="shared" si="52"/>
        <v>0</v>
      </c>
      <c r="M693">
        <f t="shared" si="53"/>
        <v>1</v>
      </c>
      <c r="N693">
        <f t="shared" si="54"/>
        <v>3</v>
      </c>
      <c r="O693">
        <f t="shared" si="55"/>
        <v>48</v>
      </c>
    </row>
    <row r="694" spans="1:15" hidden="1" x14ac:dyDescent="0.2">
      <c r="A694" s="2">
        <v>41968</v>
      </c>
      <c r="B694">
        <v>86</v>
      </c>
      <c r="C694">
        <v>61.52</v>
      </c>
      <c r="D694">
        <v>61.59</v>
      </c>
      <c r="E694">
        <v>44</v>
      </c>
      <c r="F694">
        <f t="shared" si="51"/>
        <v>61.59</v>
      </c>
      <c r="G694" t="s">
        <v>472</v>
      </c>
      <c r="H694">
        <v>2014</v>
      </c>
      <c r="I694">
        <v>11</v>
      </c>
      <c r="J694">
        <v>25</v>
      </c>
      <c r="K694" t="s">
        <v>385</v>
      </c>
      <c r="L694">
        <f t="shared" si="52"/>
        <v>0</v>
      </c>
      <c r="M694">
        <f t="shared" si="53"/>
        <v>1</v>
      </c>
      <c r="N694">
        <f t="shared" si="54"/>
        <v>3</v>
      </c>
      <c r="O694">
        <f t="shared" si="55"/>
        <v>48</v>
      </c>
    </row>
    <row r="695" spans="1:15" hidden="1" x14ac:dyDescent="0.2">
      <c r="A695" s="2">
        <v>41969</v>
      </c>
      <c r="B695">
        <v>74</v>
      </c>
      <c r="C695">
        <v>61.42</v>
      </c>
      <c r="D695">
        <v>61.45</v>
      </c>
      <c r="E695">
        <v>39.81</v>
      </c>
      <c r="F695">
        <f t="shared" si="51"/>
        <v>61.45</v>
      </c>
      <c r="G695" t="s">
        <v>473</v>
      </c>
      <c r="H695">
        <v>2014</v>
      </c>
      <c r="I695">
        <v>11</v>
      </c>
      <c r="J695">
        <v>26</v>
      </c>
      <c r="K695" t="s">
        <v>387</v>
      </c>
      <c r="L695">
        <f t="shared" si="52"/>
        <v>0</v>
      </c>
      <c r="M695">
        <f t="shared" si="53"/>
        <v>1</v>
      </c>
      <c r="N695">
        <f t="shared" si="54"/>
        <v>3</v>
      </c>
      <c r="O695">
        <f t="shared" si="55"/>
        <v>48</v>
      </c>
    </row>
    <row r="696" spans="1:15" hidden="1" x14ac:dyDescent="0.2">
      <c r="A696" s="2">
        <v>41970</v>
      </c>
      <c r="B696">
        <v>61</v>
      </c>
      <c r="C696">
        <v>61.1</v>
      </c>
      <c r="D696">
        <v>61.19</v>
      </c>
      <c r="E696">
        <v>44.52</v>
      </c>
      <c r="F696">
        <f t="shared" si="51"/>
        <v>61.19</v>
      </c>
      <c r="G696" t="s">
        <v>473</v>
      </c>
      <c r="H696">
        <v>2014</v>
      </c>
      <c r="I696">
        <v>11</v>
      </c>
      <c r="J696">
        <v>27</v>
      </c>
      <c r="K696" t="s">
        <v>388</v>
      </c>
      <c r="L696">
        <f t="shared" si="52"/>
        <v>1</v>
      </c>
      <c r="M696">
        <f t="shared" si="53"/>
        <v>1</v>
      </c>
      <c r="N696">
        <f t="shared" si="54"/>
        <v>3</v>
      </c>
      <c r="O696">
        <f t="shared" si="55"/>
        <v>48</v>
      </c>
    </row>
    <row r="697" spans="1:15" hidden="1" x14ac:dyDescent="0.2">
      <c r="A697" s="2">
        <v>41971</v>
      </c>
      <c r="B697">
        <v>77</v>
      </c>
      <c r="C697">
        <v>60.79</v>
      </c>
      <c r="D697">
        <v>60.9</v>
      </c>
      <c r="E697">
        <v>43.31</v>
      </c>
      <c r="F697">
        <f t="shared" si="51"/>
        <v>60.9</v>
      </c>
      <c r="G697" t="s">
        <v>473</v>
      </c>
      <c r="H697">
        <v>2014</v>
      </c>
      <c r="I697">
        <v>11</v>
      </c>
      <c r="J697">
        <v>28</v>
      </c>
      <c r="K697" t="s">
        <v>389</v>
      </c>
      <c r="L697">
        <f t="shared" si="52"/>
        <v>0</v>
      </c>
      <c r="M697">
        <f t="shared" si="53"/>
        <v>1</v>
      </c>
      <c r="N697">
        <f t="shared" si="54"/>
        <v>3</v>
      </c>
      <c r="O697">
        <f t="shared" si="55"/>
        <v>48</v>
      </c>
    </row>
    <row r="698" spans="1:15" hidden="1" x14ac:dyDescent="0.2">
      <c r="A698" s="2">
        <v>41972</v>
      </c>
      <c r="B698">
        <v>41</v>
      </c>
      <c r="C698">
        <v>59.53</v>
      </c>
      <c r="D698">
        <v>59.61</v>
      </c>
      <c r="E698">
        <v>38.36</v>
      </c>
      <c r="F698">
        <f t="shared" si="51"/>
        <v>59.61</v>
      </c>
      <c r="G698" t="s">
        <v>473</v>
      </c>
      <c r="H698">
        <v>2014</v>
      </c>
      <c r="I698">
        <v>11</v>
      </c>
      <c r="J698">
        <v>29</v>
      </c>
      <c r="K698" t="s">
        <v>390</v>
      </c>
      <c r="L698">
        <f t="shared" si="52"/>
        <v>1</v>
      </c>
      <c r="M698">
        <f t="shared" si="53"/>
        <v>1</v>
      </c>
      <c r="N698">
        <f t="shared" si="54"/>
        <v>3</v>
      </c>
      <c r="O698">
        <f t="shared" si="55"/>
        <v>48</v>
      </c>
    </row>
    <row r="699" spans="1:15" hidden="1" x14ac:dyDescent="0.2">
      <c r="A699" s="2">
        <v>41973</v>
      </c>
      <c r="B699">
        <v>63</v>
      </c>
      <c r="C699">
        <v>60.5</v>
      </c>
      <c r="D699">
        <v>60.51</v>
      </c>
      <c r="E699">
        <v>35.76</v>
      </c>
      <c r="F699">
        <f t="shared" si="51"/>
        <v>60.51</v>
      </c>
      <c r="G699" t="s">
        <v>473</v>
      </c>
      <c r="H699">
        <v>2014</v>
      </c>
      <c r="I699">
        <v>11</v>
      </c>
      <c r="J699">
        <v>30</v>
      </c>
      <c r="K699" t="s">
        <v>391</v>
      </c>
      <c r="L699">
        <f t="shared" si="52"/>
        <v>0</v>
      </c>
      <c r="M699">
        <f t="shared" si="53"/>
        <v>1</v>
      </c>
      <c r="N699">
        <f t="shared" si="54"/>
        <v>3</v>
      </c>
      <c r="O699">
        <f t="shared" si="55"/>
        <v>48</v>
      </c>
    </row>
    <row r="700" spans="1:15" hidden="1" x14ac:dyDescent="0.2">
      <c r="A700" s="2">
        <v>41974</v>
      </c>
      <c r="B700">
        <v>73</v>
      </c>
      <c r="C700">
        <v>62.01</v>
      </c>
      <c r="D700">
        <v>62.09</v>
      </c>
      <c r="E700">
        <v>44.94</v>
      </c>
      <c r="F700">
        <f t="shared" si="51"/>
        <v>62.09</v>
      </c>
      <c r="G700" t="s">
        <v>473</v>
      </c>
      <c r="H700">
        <v>2014</v>
      </c>
      <c r="I700">
        <v>12</v>
      </c>
      <c r="J700">
        <v>1</v>
      </c>
      <c r="K700" t="s">
        <v>392</v>
      </c>
      <c r="L700">
        <f t="shared" si="52"/>
        <v>0</v>
      </c>
      <c r="M700">
        <f t="shared" si="53"/>
        <v>1</v>
      </c>
      <c r="N700">
        <f t="shared" si="54"/>
        <v>3</v>
      </c>
      <c r="O700">
        <f t="shared" si="55"/>
        <v>49</v>
      </c>
    </row>
    <row r="701" spans="1:15" hidden="1" x14ac:dyDescent="0.2">
      <c r="A701" s="2">
        <v>41975</v>
      </c>
      <c r="B701">
        <v>58</v>
      </c>
      <c r="C701">
        <v>61.44</v>
      </c>
      <c r="D701">
        <v>61.48</v>
      </c>
      <c r="E701">
        <v>40.86</v>
      </c>
      <c r="F701">
        <f t="shared" si="51"/>
        <v>61.48</v>
      </c>
      <c r="G701" t="s">
        <v>473</v>
      </c>
      <c r="H701">
        <v>2014</v>
      </c>
      <c r="I701">
        <v>12</v>
      </c>
      <c r="J701">
        <v>2</v>
      </c>
      <c r="K701" t="s">
        <v>393</v>
      </c>
      <c r="L701">
        <f t="shared" si="52"/>
        <v>1</v>
      </c>
      <c r="M701">
        <f t="shared" si="53"/>
        <v>1</v>
      </c>
      <c r="N701">
        <f t="shared" si="54"/>
        <v>3</v>
      </c>
      <c r="O701">
        <f t="shared" si="55"/>
        <v>49</v>
      </c>
    </row>
    <row r="702" spans="1:15" hidden="1" x14ac:dyDescent="0.2">
      <c r="A702" s="2">
        <v>41976</v>
      </c>
      <c r="B702">
        <v>92</v>
      </c>
      <c r="C702">
        <v>63.32</v>
      </c>
      <c r="D702">
        <v>63.51</v>
      </c>
      <c r="E702">
        <v>46.81</v>
      </c>
      <c r="F702">
        <f t="shared" si="51"/>
        <v>63.51</v>
      </c>
      <c r="G702" t="s">
        <v>474</v>
      </c>
      <c r="H702">
        <v>2014</v>
      </c>
      <c r="I702">
        <v>12</v>
      </c>
      <c r="J702">
        <v>3</v>
      </c>
      <c r="K702" t="s">
        <v>395</v>
      </c>
      <c r="L702">
        <f t="shared" si="52"/>
        <v>0</v>
      </c>
      <c r="M702">
        <f t="shared" si="53"/>
        <v>1</v>
      </c>
      <c r="N702">
        <f t="shared" si="54"/>
        <v>3</v>
      </c>
      <c r="O702">
        <f t="shared" si="55"/>
        <v>49</v>
      </c>
    </row>
    <row r="703" spans="1:15" hidden="1" x14ac:dyDescent="0.2">
      <c r="A703" s="2">
        <v>41977</v>
      </c>
      <c r="B703">
        <v>71</v>
      </c>
      <c r="C703">
        <v>62.64</v>
      </c>
      <c r="D703">
        <v>62.73</v>
      </c>
      <c r="E703">
        <v>45.91</v>
      </c>
      <c r="F703">
        <f t="shared" si="51"/>
        <v>62.73</v>
      </c>
      <c r="G703" t="s">
        <v>474</v>
      </c>
      <c r="H703">
        <v>2014</v>
      </c>
      <c r="I703">
        <v>12</v>
      </c>
      <c r="J703">
        <v>4</v>
      </c>
      <c r="K703" t="s">
        <v>396</v>
      </c>
      <c r="L703">
        <f t="shared" si="52"/>
        <v>0</v>
      </c>
      <c r="M703">
        <f t="shared" si="53"/>
        <v>1</v>
      </c>
      <c r="N703">
        <f t="shared" si="54"/>
        <v>3</v>
      </c>
      <c r="O703">
        <f t="shared" si="55"/>
        <v>49</v>
      </c>
    </row>
    <row r="704" spans="1:15" hidden="1" x14ac:dyDescent="0.2">
      <c r="A704" s="2">
        <v>41978</v>
      </c>
      <c r="B704">
        <v>89</v>
      </c>
      <c r="C704">
        <v>62.43</v>
      </c>
      <c r="D704">
        <v>62.49</v>
      </c>
      <c r="E704">
        <v>43.59</v>
      </c>
      <c r="F704">
        <f t="shared" si="51"/>
        <v>62.49</v>
      </c>
      <c r="G704" t="s">
        <v>474</v>
      </c>
      <c r="H704">
        <v>2014</v>
      </c>
      <c r="I704">
        <v>12</v>
      </c>
      <c r="J704">
        <v>5</v>
      </c>
      <c r="K704" t="s">
        <v>397</v>
      </c>
      <c r="L704">
        <f t="shared" si="52"/>
        <v>0</v>
      </c>
      <c r="M704">
        <f t="shared" si="53"/>
        <v>1</v>
      </c>
      <c r="N704">
        <f t="shared" si="54"/>
        <v>3</v>
      </c>
      <c r="O704">
        <f t="shared" si="55"/>
        <v>49</v>
      </c>
    </row>
    <row r="705" spans="1:15" hidden="1" x14ac:dyDescent="0.2">
      <c r="A705" s="2">
        <v>41979</v>
      </c>
      <c r="B705">
        <v>46</v>
      </c>
      <c r="C705">
        <v>60.38</v>
      </c>
      <c r="D705">
        <v>60.5</v>
      </c>
      <c r="E705">
        <v>41.81</v>
      </c>
      <c r="F705">
        <f t="shared" si="51"/>
        <v>60.5</v>
      </c>
      <c r="G705" t="s">
        <v>474</v>
      </c>
      <c r="H705">
        <v>2014</v>
      </c>
      <c r="I705">
        <v>12</v>
      </c>
      <c r="J705">
        <v>6</v>
      </c>
      <c r="K705" t="s">
        <v>398</v>
      </c>
      <c r="L705">
        <f t="shared" si="52"/>
        <v>1</v>
      </c>
      <c r="M705">
        <f t="shared" si="53"/>
        <v>1</v>
      </c>
      <c r="N705">
        <f t="shared" si="54"/>
        <v>3</v>
      </c>
      <c r="O705">
        <f t="shared" si="55"/>
        <v>49</v>
      </c>
    </row>
    <row r="706" spans="1:15" hidden="1" x14ac:dyDescent="0.2">
      <c r="A706" s="2">
        <v>41980</v>
      </c>
      <c r="B706">
        <v>57</v>
      </c>
      <c r="C706">
        <v>60.52</v>
      </c>
      <c r="D706">
        <v>60.58</v>
      </c>
      <c r="E706">
        <v>41.74</v>
      </c>
      <c r="F706">
        <f t="shared" si="51"/>
        <v>60.58</v>
      </c>
      <c r="G706" t="s">
        <v>474</v>
      </c>
      <c r="H706">
        <v>2014</v>
      </c>
      <c r="I706">
        <v>12</v>
      </c>
      <c r="J706">
        <v>7</v>
      </c>
      <c r="K706" t="s">
        <v>399</v>
      </c>
      <c r="L706">
        <f t="shared" si="52"/>
        <v>1</v>
      </c>
      <c r="M706">
        <f t="shared" si="53"/>
        <v>1</v>
      </c>
      <c r="N706">
        <f t="shared" si="54"/>
        <v>3</v>
      </c>
      <c r="O706">
        <f t="shared" si="55"/>
        <v>49</v>
      </c>
    </row>
    <row r="707" spans="1:15" hidden="1" x14ac:dyDescent="0.2">
      <c r="A707" s="2">
        <v>41981</v>
      </c>
      <c r="B707">
        <v>55</v>
      </c>
      <c r="C707">
        <v>59.2</v>
      </c>
      <c r="D707">
        <v>59.22</v>
      </c>
      <c r="E707">
        <v>36.26</v>
      </c>
      <c r="F707">
        <f t="shared" ref="F707:F770" si="56">IF(OR(ISBLANK(D707),D707=9),C707,D707)</f>
        <v>59.22</v>
      </c>
      <c r="G707" t="s">
        <v>474</v>
      </c>
      <c r="H707">
        <v>2014</v>
      </c>
      <c r="I707">
        <v>12</v>
      </c>
      <c r="J707">
        <v>8</v>
      </c>
      <c r="K707" t="s">
        <v>400</v>
      </c>
      <c r="L707">
        <f t="shared" ref="L707:L770" si="57">IF(ISBLANK(C707),"Null",IF(C707&gt;B707,1,0))</f>
        <v>1</v>
      </c>
      <c r="M707">
        <f t="shared" ref="M707:M770" si="58">IF(ISBLANK(E707),"Null",IF(C707&gt;E707,1,0))</f>
        <v>1</v>
      </c>
      <c r="N707">
        <f t="shared" ref="N707:N770" si="59">IF(AND(I707&gt;=1,I707&lt;=4),1,IF(AND(I707&gt;=9,I707&lt;=12),3,2))</f>
        <v>3</v>
      </c>
      <c r="O707">
        <f t="shared" ref="O707:O770" si="60">WEEKNUM(A707,2)</f>
        <v>50</v>
      </c>
    </row>
    <row r="708" spans="1:15" hidden="1" x14ac:dyDescent="0.2">
      <c r="A708" s="2">
        <v>41982</v>
      </c>
      <c r="B708">
        <v>84</v>
      </c>
      <c r="C708">
        <v>62.35</v>
      </c>
      <c r="D708">
        <v>62.44</v>
      </c>
      <c r="E708">
        <v>45.57</v>
      </c>
      <c r="F708">
        <f t="shared" si="56"/>
        <v>62.44</v>
      </c>
      <c r="G708" t="s">
        <v>474</v>
      </c>
      <c r="H708">
        <v>2014</v>
      </c>
      <c r="I708">
        <v>12</v>
      </c>
      <c r="J708">
        <v>9</v>
      </c>
      <c r="K708" t="s">
        <v>401</v>
      </c>
      <c r="L708">
        <f t="shared" si="57"/>
        <v>0</v>
      </c>
      <c r="M708">
        <f t="shared" si="58"/>
        <v>1</v>
      </c>
      <c r="N708">
        <f t="shared" si="59"/>
        <v>3</v>
      </c>
      <c r="O708">
        <f t="shared" si="60"/>
        <v>50</v>
      </c>
    </row>
    <row r="709" spans="1:15" hidden="1" x14ac:dyDescent="0.2">
      <c r="A709" s="2">
        <v>41983</v>
      </c>
      <c r="B709">
        <v>77</v>
      </c>
      <c r="C709">
        <v>63.01</v>
      </c>
      <c r="D709">
        <v>63.04</v>
      </c>
      <c r="E709">
        <v>41.77</v>
      </c>
      <c r="F709">
        <f t="shared" si="56"/>
        <v>63.04</v>
      </c>
      <c r="G709" t="s">
        <v>475</v>
      </c>
      <c r="H709">
        <v>2014</v>
      </c>
      <c r="I709">
        <v>12</v>
      </c>
      <c r="J709">
        <v>10</v>
      </c>
      <c r="K709" t="s">
        <v>403</v>
      </c>
      <c r="L709">
        <f t="shared" si="57"/>
        <v>0</v>
      </c>
      <c r="M709">
        <f t="shared" si="58"/>
        <v>1</v>
      </c>
      <c r="N709">
        <f t="shared" si="59"/>
        <v>3</v>
      </c>
      <c r="O709">
        <f t="shared" si="60"/>
        <v>50</v>
      </c>
    </row>
    <row r="710" spans="1:15" hidden="1" x14ac:dyDescent="0.2">
      <c r="A710" s="2">
        <v>41984</v>
      </c>
      <c r="B710">
        <v>67</v>
      </c>
      <c r="C710">
        <v>60.58</v>
      </c>
      <c r="D710">
        <v>60.69</v>
      </c>
      <c r="E710">
        <v>44.56</v>
      </c>
      <c r="F710">
        <f t="shared" si="56"/>
        <v>60.69</v>
      </c>
      <c r="G710" t="s">
        <v>475</v>
      </c>
      <c r="H710">
        <v>2014</v>
      </c>
      <c r="I710">
        <v>12</v>
      </c>
      <c r="J710">
        <v>11</v>
      </c>
      <c r="K710" t="s">
        <v>404</v>
      </c>
      <c r="L710">
        <f t="shared" si="57"/>
        <v>0</v>
      </c>
      <c r="M710">
        <f t="shared" si="58"/>
        <v>1</v>
      </c>
      <c r="N710">
        <f t="shared" si="59"/>
        <v>3</v>
      </c>
      <c r="O710">
        <f t="shared" si="60"/>
        <v>50</v>
      </c>
    </row>
    <row r="711" spans="1:15" hidden="1" x14ac:dyDescent="0.2">
      <c r="A711" s="2">
        <v>41985</v>
      </c>
      <c r="B711">
        <v>51</v>
      </c>
      <c r="C711">
        <v>60</v>
      </c>
      <c r="D711">
        <v>61</v>
      </c>
      <c r="E711">
        <v>42</v>
      </c>
      <c r="F711">
        <f t="shared" si="56"/>
        <v>61</v>
      </c>
      <c r="G711" t="s">
        <v>475</v>
      </c>
      <c r="H711">
        <v>2014</v>
      </c>
      <c r="I711">
        <v>12</v>
      </c>
      <c r="J711">
        <v>12</v>
      </c>
      <c r="K711" t="s">
        <v>405</v>
      </c>
      <c r="L711">
        <f t="shared" si="57"/>
        <v>1</v>
      </c>
      <c r="M711">
        <f t="shared" si="58"/>
        <v>1</v>
      </c>
      <c r="N711">
        <f t="shared" si="59"/>
        <v>3</v>
      </c>
      <c r="O711">
        <f t="shared" si="60"/>
        <v>50</v>
      </c>
    </row>
    <row r="712" spans="1:15" hidden="1" x14ac:dyDescent="0.2">
      <c r="A712" s="2">
        <v>41986</v>
      </c>
      <c r="B712">
        <v>44</v>
      </c>
      <c r="C712">
        <v>60</v>
      </c>
      <c r="D712">
        <v>60</v>
      </c>
      <c r="E712">
        <v>42</v>
      </c>
      <c r="F712">
        <f t="shared" si="56"/>
        <v>60</v>
      </c>
      <c r="G712" t="s">
        <v>475</v>
      </c>
      <c r="H712">
        <v>2014</v>
      </c>
      <c r="I712">
        <v>12</v>
      </c>
      <c r="J712">
        <v>13</v>
      </c>
      <c r="K712" t="s">
        <v>406</v>
      </c>
      <c r="L712">
        <f t="shared" si="57"/>
        <v>1</v>
      </c>
      <c r="M712">
        <f t="shared" si="58"/>
        <v>1</v>
      </c>
      <c r="N712">
        <f t="shared" si="59"/>
        <v>3</v>
      </c>
      <c r="O712">
        <f t="shared" si="60"/>
        <v>50</v>
      </c>
    </row>
    <row r="713" spans="1:15" hidden="1" x14ac:dyDescent="0.2">
      <c r="A713" s="2">
        <v>41987</v>
      </c>
      <c r="B713">
        <v>53</v>
      </c>
      <c r="C713">
        <v>61</v>
      </c>
      <c r="D713">
        <v>61.01</v>
      </c>
      <c r="E713">
        <v>34.03</v>
      </c>
      <c r="F713">
        <f t="shared" si="56"/>
        <v>61.01</v>
      </c>
      <c r="G713" t="s">
        <v>475</v>
      </c>
      <c r="H713">
        <v>2014</v>
      </c>
      <c r="I713">
        <v>12</v>
      </c>
      <c r="J713">
        <v>14</v>
      </c>
      <c r="K713" t="s">
        <v>407</v>
      </c>
      <c r="L713">
        <f t="shared" si="57"/>
        <v>1</v>
      </c>
      <c r="M713">
        <f t="shared" si="58"/>
        <v>1</v>
      </c>
      <c r="N713">
        <f t="shared" si="59"/>
        <v>3</v>
      </c>
      <c r="O713">
        <f t="shared" si="60"/>
        <v>50</v>
      </c>
    </row>
    <row r="714" spans="1:15" hidden="1" x14ac:dyDescent="0.2">
      <c r="A714" s="2">
        <v>41988</v>
      </c>
      <c r="B714">
        <v>69</v>
      </c>
      <c r="C714">
        <v>61.45</v>
      </c>
      <c r="D714">
        <v>61.49</v>
      </c>
      <c r="E714">
        <v>41.12</v>
      </c>
      <c r="F714">
        <f t="shared" si="56"/>
        <v>61.49</v>
      </c>
      <c r="G714" t="s">
        <v>475</v>
      </c>
      <c r="H714">
        <v>2014</v>
      </c>
      <c r="I714">
        <v>12</v>
      </c>
      <c r="J714">
        <v>15</v>
      </c>
      <c r="K714" t="s">
        <v>408</v>
      </c>
      <c r="L714">
        <f t="shared" si="57"/>
        <v>0</v>
      </c>
      <c r="M714">
        <f t="shared" si="58"/>
        <v>1</v>
      </c>
      <c r="N714">
        <f t="shared" si="59"/>
        <v>3</v>
      </c>
      <c r="O714">
        <f t="shared" si="60"/>
        <v>51</v>
      </c>
    </row>
    <row r="715" spans="1:15" hidden="1" x14ac:dyDescent="0.2">
      <c r="A715" s="2">
        <v>41989</v>
      </c>
      <c r="B715">
        <v>90</v>
      </c>
      <c r="C715">
        <v>62.58</v>
      </c>
      <c r="D715">
        <v>62.77</v>
      </c>
      <c r="E715">
        <v>47.14</v>
      </c>
      <c r="F715">
        <f t="shared" si="56"/>
        <v>62.77</v>
      </c>
      <c r="G715" t="s">
        <v>475</v>
      </c>
      <c r="H715">
        <v>2014</v>
      </c>
      <c r="I715">
        <v>12</v>
      </c>
      <c r="J715">
        <v>16</v>
      </c>
      <c r="K715" t="s">
        <v>409</v>
      </c>
      <c r="L715">
        <f t="shared" si="57"/>
        <v>0</v>
      </c>
      <c r="M715">
        <f t="shared" si="58"/>
        <v>1</v>
      </c>
      <c r="N715">
        <f t="shared" si="59"/>
        <v>3</v>
      </c>
      <c r="O715">
        <f t="shared" si="60"/>
        <v>51</v>
      </c>
    </row>
    <row r="716" spans="1:15" hidden="1" x14ac:dyDescent="0.2">
      <c r="A716" s="2">
        <v>41990</v>
      </c>
      <c r="B716">
        <v>78</v>
      </c>
      <c r="C716">
        <v>64.72</v>
      </c>
      <c r="D716">
        <v>64.760000000000005</v>
      </c>
      <c r="E716">
        <v>43.83</v>
      </c>
      <c r="F716">
        <f t="shared" si="56"/>
        <v>64.760000000000005</v>
      </c>
      <c r="G716" t="s">
        <v>476</v>
      </c>
      <c r="H716">
        <v>2014</v>
      </c>
      <c r="I716">
        <v>12</v>
      </c>
      <c r="J716">
        <v>17</v>
      </c>
      <c r="K716" t="s">
        <v>411</v>
      </c>
      <c r="L716">
        <f t="shared" si="57"/>
        <v>0</v>
      </c>
      <c r="M716">
        <f t="shared" si="58"/>
        <v>1</v>
      </c>
      <c r="N716">
        <f t="shared" si="59"/>
        <v>3</v>
      </c>
      <c r="O716">
        <f t="shared" si="60"/>
        <v>51</v>
      </c>
    </row>
    <row r="717" spans="1:15" hidden="1" x14ac:dyDescent="0.2">
      <c r="A717" s="2">
        <v>41991</v>
      </c>
      <c r="B717">
        <v>92</v>
      </c>
      <c r="C717">
        <v>63.44</v>
      </c>
      <c r="D717">
        <v>63.46</v>
      </c>
      <c r="E717">
        <v>39.700000000000003</v>
      </c>
      <c r="F717">
        <f t="shared" si="56"/>
        <v>63.46</v>
      </c>
      <c r="G717" t="s">
        <v>476</v>
      </c>
      <c r="H717">
        <v>2014</v>
      </c>
      <c r="I717">
        <v>12</v>
      </c>
      <c r="J717">
        <v>18</v>
      </c>
      <c r="K717" t="s">
        <v>412</v>
      </c>
      <c r="L717">
        <f t="shared" si="57"/>
        <v>0</v>
      </c>
      <c r="M717">
        <f t="shared" si="58"/>
        <v>1</v>
      </c>
      <c r="N717">
        <f t="shared" si="59"/>
        <v>3</v>
      </c>
      <c r="O717">
        <f t="shared" si="60"/>
        <v>51</v>
      </c>
    </row>
    <row r="718" spans="1:15" hidden="1" x14ac:dyDescent="0.2">
      <c r="A718" s="2">
        <v>41992</v>
      </c>
      <c r="B718">
        <v>107</v>
      </c>
      <c r="C718">
        <v>62.83</v>
      </c>
      <c r="D718">
        <v>62.92</v>
      </c>
      <c r="E718">
        <v>46.45</v>
      </c>
      <c r="F718">
        <f t="shared" si="56"/>
        <v>62.92</v>
      </c>
      <c r="G718" t="s">
        <v>476</v>
      </c>
      <c r="H718">
        <v>2014</v>
      </c>
      <c r="I718">
        <v>12</v>
      </c>
      <c r="J718">
        <v>19</v>
      </c>
      <c r="K718" t="s">
        <v>413</v>
      </c>
      <c r="L718">
        <f t="shared" si="57"/>
        <v>0</v>
      </c>
      <c r="M718">
        <f t="shared" si="58"/>
        <v>1</v>
      </c>
      <c r="N718">
        <f t="shared" si="59"/>
        <v>3</v>
      </c>
      <c r="O718">
        <f t="shared" si="60"/>
        <v>51</v>
      </c>
    </row>
    <row r="719" spans="1:15" hidden="1" x14ac:dyDescent="0.2">
      <c r="A719" s="2">
        <v>41993</v>
      </c>
      <c r="B719">
        <v>57</v>
      </c>
      <c r="C719">
        <v>62.6</v>
      </c>
      <c r="D719">
        <v>62.72</v>
      </c>
      <c r="E719">
        <v>38.729999999999997</v>
      </c>
      <c r="F719">
        <f t="shared" si="56"/>
        <v>62.72</v>
      </c>
      <c r="G719" t="s">
        <v>476</v>
      </c>
      <c r="H719">
        <v>2014</v>
      </c>
      <c r="I719">
        <v>12</v>
      </c>
      <c r="J719">
        <v>20</v>
      </c>
      <c r="K719" t="s">
        <v>414</v>
      </c>
      <c r="L719">
        <f t="shared" si="57"/>
        <v>1</v>
      </c>
      <c r="M719">
        <f t="shared" si="58"/>
        <v>1</v>
      </c>
      <c r="N719">
        <f t="shared" si="59"/>
        <v>3</v>
      </c>
      <c r="O719">
        <f t="shared" si="60"/>
        <v>51</v>
      </c>
    </row>
    <row r="720" spans="1:15" hidden="1" x14ac:dyDescent="0.2">
      <c r="A720" s="2">
        <v>41994</v>
      </c>
      <c r="B720">
        <v>61</v>
      </c>
      <c r="C720">
        <v>60.27</v>
      </c>
      <c r="D720">
        <v>60.28</v>
      </c>
      <c r="E720">
        <v>32.24</v>
      </c>
      <c r="F720">
        <f t="shared" si="56"/>
        <v>60.28</v>
      </c>
      <c r="G720" t="s">
        <v>476</v>
      </c>
      <c r="H720">
        <v>2014</v>
      </c>
      <c r="I720">
        <v>12</v>
      </c>
      <c r="J720">
        <v>21</v>
      </c>
      <c r="K720" t="s">
        <v>415</v>
      </c>
      <c r="L720">
        <f t="shared" si="57"/>
        <v>0</v>
      </c>
      <c r="M720">
        <f t="shared" si="58"/>
        <v>1</v>
      </c>
      <c r="N720">
        <f t="shared" si="59"/>
        <v>3</v>
      </c>
      <c r="O720">
        <f t="shared" si="60"/>
        <v>51</v>
      </c>
    </row>
    <row r="721" spans="1:15" hidden="1" x14ac:dyDescent="0.2">
      <c r="A721" s="2">
        <v>41995</v>
      </c>
      <c r="B721">
        <v>69</v>
      </c>
      <c r="C721">
        <v>60.18</v>
      </c>
      <c r="D721">
        <v>60.21</v>
      </c>
      <c r="E721">
        <v>38.409999999999997</v>
      </c>
      <c r="F721">
        <f t="shared" si="56"/>
        <v>60.21</v>
      </c>
      <c r="G721" t="s">
        <v>476</v>
      </c>
      <c r="H721">
        <v>2014</v>
      </c>
      <c r="I721">
        <v>12</v>
      </c>
      <c r="J721">
        <v>22</v>
      </c>
      <c r="K721" t="s">
        <v>416</v>
      </c>
      <c r="L721">
        <f t="shared" si="57"/>
        <v>0</v>
      </c>
      <c r="M721">
        <f t="shared" si="58"/>
        <v>1</v>
      </c>
      <c r="N721">
        <f t="shared" si="59"/>
        <v>3</v>
      </c>
      <c r="O721">
        <f t="shared" si="60"/>
        <v>52</v>
      </c>
    </row>
    <row r="722" spans="1:15" hidden="1" x14ac:dyDescent="0.2">
      <c r="A722" s="2">
        <v>41996</v>
      </c>
      <c r="B722">
        <v>82</v>
      </c>
      <c r="C722">
        <v>61.89</v>
      </c>
      <c r="D722">
        <v>61.93</v>
      </c>
      <c r="E722">
        <v>40.53</v>
      </c>
      <c r="F722">
        <f t="shared" si="56"/>
        <v>61.93</v>
      </c>
      <c r="G722" t="s">
        <v>476</v>
      </c>
      <c r="H722">
        <v>2014</v>
      </c>
      <c r="I722">
        <v>12</v>
      </c>
      <c r="J722">
        <v>23</v>
      </c>
      <c r="K722" t="s">
        <v>417</v>
      </c>
      <c r="L722">
        <f t="shared" si="57"/>
        <v>0</v>
      </c>
      <c r="M722">
        <f t="shared" si="58"/>
        <v>1</v>
      </c>
      <c r="N722">
        <f t="shared" si="59"/>
        <v>3</v>
      </c>
      <c r="O722">
        <f t="shared" si="60"/>
        <v>52</v>
      </c>
    </row>
    <row r="723" spans="1:15" hidden="1" x14ac:dyDescent="0.2">
      <c r="A723" s="2">
        <v>41997</v>
      </c>
      <c r="B723">
        <v>64</v>
      </c>
      <c r="C723">
        <v>59.7</v>
      </c>
      <c r="D723">
        <v>59.72</v>
      </c>
      <c r="E723">
        <v>36.72</v>
      </c>
      <c r="F723">
        <f t="shared" si="56"/>
        <v>59.72</v>
      </c>
      <c r="G723" t="s">
        <v>477</v>
      </c>
      <c r="H723">
        <v>2014</v>
      </c>
      <c r="I723">
        <v>12</v>
      </c>
      <c r="J723">
        <v>24</v>
      </c>
      <c r="K723" t="s">
        <v>419</v>
      </c>
      <c r="L723">
        <f t="shared" si="57"/>
        <v>0</v>
      </c>
      <c r="M723">
        <f t="shared" si="58"/>
        <v>1</v>
      </c>
      <c r="N723">
        <f t="shared" si="59"/>
        <v>3</v>
      </c>
      <c r="O723">
        <f t="shared" si="60"/>
        <v>52</v>
      </c>
    </row>
    <row r="724" spans="1:15" hidden="1" x14ac:dyDescent="0.2">
      <c r="A724" s="2">
        <v>41998</v>
      </c>
      <c r="B724">
        <v>8</v>
      </c>
      <c r="C724">
        <v>51.2</v>
      </c>
      <c r="D724">
        <v>51.5</v>
      </c>
      <c r="E724">
        <v>39.770000000000003</v>
      </c>
      <c r="F724">
        <f t="shared" si="56"/>
        <v>51.5</v>
      </c>
      <c r="G724" t="s">
        <v>477</v>
      </c>
      <c r="H724">
        <v>2014</v>
      </c>
      <c r="I724">
        <v>12</v>
      </c>
      <c r="J724">
        <v>25</v>
      </c>
      <c r="K724" t="s">
        <v>420</v>
      </c>
      <c r="L724">
        <f t="shared" si="57"/>
        <v>1</v>
      </c>
      <c r="M724">
        <f t="shared" si="58"/>
        <v>1</v>
      </c>
      <c r="N724">
        <f t="shared" si="59"/>
        <v>3</v>
      </c>
      <c r="O724">
        <f t="shared" si="60"/>
        <v>52</v>
      </c>
    </row>
    <row r="725" spans="1:15" hidden="1" x14ac:dyDescent="0.2">
      <c r="A725" s="2">
        <v>41999</v>
      </c>
      <c r="B725">
        <v>44</v>
      </c>
      <c r="C725">
        <v>60.16</v>
      </c>
      <c r="D725">
        <v>60.25</v>
      </c>
      <c r="E725">
        <v>43.48</v>
      </c>
      <c r="F725">
        <f t="shared" si="56"/>
        <v>60.25</v>
      </c>
      <c r="G725" t="s">
        <v>477</v>
      </c>
      <c r="H725">
        <v>2014</v>
      </c>
      <c r="I725">
        <v>12</v>
      </c>
      <c r="J725">
        <v>26</v>
      </c>
      <c r="K725" t="s">
        <v>421</v>
      </c>
      <c r="L725">
        <f t="shared" si="57"/>
        <v>1</v>
      </c>
      <c r="M725">
        <f t="shared" si="58"/>
        <v>1</v>
      </c>
      <c r="N725">
        <f t="shared" si="59"/>
        <v>3</v>
      </c>
      <c r="O725">
        <f t="shared" si="60"/>
        <v>52</v>
      </c>
    </row>
    <row r="726" spans="1:15" hidden="1" x14ac:dyDescent="0.2">
      <c r="A726" s="2">
        <v>42000</v>
      </c>
      <c r="B726">
        <v>51</v>
      </c>
      <c r="C726">
        <v>61.4</v>
      </c>
      <c r="D726">
        <v>61.44</v>
      </c>
      <c r="E726">
        <v>41.89</v>
      </c>
      <c r="F726">
        <f t="shared" si="56"/>
        <v>61.44</v>
      </c>
      <c r="G726" t="s">
        <v>477</v>
      </c>
      <c r="H726">
        <v>2014</v>
      </c>
      <c r="I726">
        <v>12</v>
      </c>
      <c r="J726">
        <v>27</v>
      </c>
      <c r="K726" t="s">
        <v>422</v>
      </c>
      <c r="L726">
        <f t="shared" si="57"/>
        <v>1</v>
      </c>
      <c r="M726">
        <f t="shared" si="58"/>
        <v>1</v>
      </c>
      <c r="N726">
        <f t="shared" si="59"/>
        <v>3</v>
      </c>
      <c r="O726">
        <f t="shared" si="60"/>
        <v>52</v>
      </c>
    </row>
    <row r="727" spans="1:15" hidden="1" x14ac:dyDescent="0.2">
      <c r="A727" s="2">
        <v>42001</v>
      </c>
      <c r="B727">
        <v>81</v>
      </c>
      <c r="C727">
        <v>65.81</v>
      </c>
      <c r="D727">
        <v>65.819999999999993</v>
      </c>
      <c r="E727">
        <v>39.44</v>
      </c>
      <c r="F727">
        <f t="shared" si="56"/>
        <v>65.819999999999993</v>
      </c>
      <c r="G727" t="s">
        <v>477</v>
      </c>
      <c r="H727">
        <v>2014</v>
      </c>
      <c r="I727">
        <v>12</v>
      </c>
      <c r="J727">
        <v>28</v>
      </c>
      <c r="K727" t="s">
        <v>423</v>
      </c>
      <c r="L727">
        <f t="shared" si="57"/>
        <v>0</v>
      </c>
      <c r="M727">
        <f t="shared" si="58"/>
        <v>1</v>
      </c>
      <c r="N727">
        <f t="shared" si="59"/>
        <v>3</v>
      </c>
      <c r="O727">
        <f t="shared" si="60"/>
        <v>52</v>
      </c>
    </row>
    <row r="728" spans="1:15" hidden="1" x14ac:dyDescent="0.2">
      <c r="A728" s="2">
        <v>42002</v>
      </c>
      <c r="B728">
        <v>76</v>
      </c>
      <c r="C728">
        <v>61.17</v>
      </c>
      <c r="D728">
        <v>61.39</v>
      </c>
      <c r="E728">
        <v>47.69</v>
      </c>
      <c r="F728">
        <f t="shared" si="56"/>
        <v>61.39</v>
      </c>
      <c r="G728" t="s">
        <v>477</v>
      </c>
      <c r="H728">
        <v>2014</v>
      </c>
      <c r="I728">
        <v>12</v>
      </c>
      <c r="J728">
        <v>29</v>
      </c>
      <c r="K728" t="s">
        <v>424</v>
      </c>
      <c r="L728">
        <f t="shared" si="57"/>
        <v>0</v>
      </c>
      <c r="M728">
        <f t="shared" si="58"/>
        <v>1</v>
      </c>
      <c r="N728">
        <f t="shared" si="59"/>
        <v>3</v>
      </c>
      <c r="O728">
        <f t="shared" si="60"/>
        <v>53</v>
      </c>
    </row>
    <row r="729" spans="1:15" hidden="1" x14ac:dyDescent="0.2">
      <c r="A729" s="2">
        <v>42003</v>
      </c>
      <c r="B729">
        <v>74</v>
      </c>
      <c r="C729">
        <v>61.77</v>
      </c>
      <c r="D729">
        <v>61.79</v>
      </c>
      <c r="E729">
        <v>39.31</v>
      </c>
      <c r="F729">
        <f t="shared" si="56"/>
        <v>61.79</v>
      </c>
      <c r="G729" t="s">
        <v>477</v>
      </c>
      <c r="H729">
        <v>2014</v>
      </c>
      <c r="I729">
        <v>12</v>
      </c>
      <c r="J729">
        <v>30</v>
      </c>
      <c r="K729" t="s">
        <v>425</v>
      </c>
      <c r="L729">
        <f t="shared" si="57"/>
        <v>0</v>
      </c>
      <c r="M729">
        <f t="shared" si="58"/>
        <v>1</v>
      </c>
      <c r="N729">
        <f t="shared" si="59"/>
        <v>3</v>
      </c>
      <c r="O729">
        <f t="shared" si="60"/>
        <v>53</v>
      </c>
    </row>
    <row r="730" spans="1:15" hidden="1" x14ac:dyDescent="0.2">
      <c r="A730" s="2">
        <v>42005</v>
      </c>
      <c r="B730">
        <v>28</v>
      </c>
      <c r="C730">
        <v>56.65</v>
      </c>
      <c r="D730">
        <v>65.03</v>
      </c>
      <c r="E730">
        <v>54.86</v>
      </c>
      <c r="F730">
        <f t="shared" si="56"/>
        <v>65.03</v>
      </c>
      <c r="G730" t="s">
        <v>478</v>
      </c>
      <c r="H730">
        <v>2015</v>
      </c>
      <c r="I730">
        <v>1</v>
      </c>
      <c r="J730">
        <v>1</v>
      </c>
      <c r="K730" t="s">
        <v>11</v>
      </c>
      <c r="L730">
        <f t="shared" si="57"/>
        <v>1</v>
      </c>
      <c r="M730">
        <f t="shared" si="58"/>
        <v>1</v>
      </c>
      <c r="N730">
        <f t="shared" si="59"/>
        <v>1</v>
      </c>
      <c r="O730">
        <f t="shared" si="60"/>
        <v>1</v>
      </c>
    </row>
    <row r="731" spans="1:15" hidden="1" x14ac:dyDescent="0.2">
      <c r="A731" s="2">
        <v>42006</v>
      </c>
      <c r="B731">
        <v>59</v>
      </c>
      <c r="C731">
        <v>61.03</v>
      </c>
      <c r="D731">
        <v>61.24</v>
      </c>
      <c r="E731">
        <v>46.67</v>
      </c>
      <c r="F731">
        <f t="shared" si="56"/>
        <v>61.24</v>
      </c>
      <c r="G731" t="s">
        <v>478</v>
      </c>
      <c r="H731">
        <v>2015</v>
      </c>
      <c r="I731">
        <v>1</v>
      </c>
      <c r="J731">
        <v>2</v>
      </c>
      <c r="K731" t="s">
        <v>12</v>
      </c>
      <c r="L731">
        <f t="shared" si="57"/>
        <v>1</v>
      </c>
      <c r="M731">
        <f t="shared" si="58"/>
        <v>1</v>
      </c>
      <c r="N731">
        <f t="shared" si="59"/>
        <v>1</v>
      </c>
      <c r="O731">
        <f t="shared" si="60"/>
        <v>1</v>
      </c>
    </row>
    <row r="732" spans="1:15" hidden="1" x14ac:dyDescent="0.2">
      <c r="A732" s="2">
        <v>42007</v>
      </c>
      <c r="B732">
        <v>50</v>
      </c>
      <c r="C732">
        <v>60.71</v>
      </c>
      <c r="D732">
        <v>61.01</v>
      </c>
      <c r="E732">
        <v>45.86</v>
      </c>
      <c r="F732">
        <f t="shared" si="56"/>
        <v>61.01</v>
      </c>
      <c r="G732" t="s">
        <v>478</v>
      </c>
      <c r="H732">
        <v>2015</v>
      </c>
      <c r="I732">
        <v>1</v>
      </c>
      <c r="J732">
        <v>3</v>
      </c>
      <c r="K732" t="s">
        <v>13</v>
      </c>
      <c r="L732">
        <f t="shared" si="57"/>
        <v>1</v>
      </c>
      <c r="M732">
        <f t="shared" si="58"/>
        <v>1</v>
      </c>
      <c r="N732">
        <f t="shared" si="59"/>
        <v>1</v>
      </c>
      <c r="O732">
        <f t="shared" si="60"/>
        <v>1</v>
      </c>
    </row>
    <row r="733" spans="1:15" hidden="1" x14ac:dyDescent="0.2">
      <c r="A733" s="2">
        <v>42008</v>
      </c>
      <c r="B733">
        <v>47</v>
      </c>
      <c r="C733">
        <v>60.18</v>
      </c>
      <c r="D733">
        <v>60.53</v>
      </c>
      <c r="E733">
        <v>49.5</v>
      </c>
      <c r="F733">
        <f t="shared" si="56"/>
        <v>60.53</v>
      </c>
      <c r="G733" t="s">
        <v>478</v>
      </c>
      <c r="H733">
        <v>2015</v>
      </c>
      <c r="I733">
        <v>1</v>
      </c>
      <c r="J733">
        <v>4</v>
      </c>
      <c r="K733" t="s">
        <v>14</v>
      </c>
      <c r="L733">
        <f t="shared" si="57"/>
        <v>1</v>
      </c>
      <c r="M733">
        <f t="shared" si="58"/>
        <v>1</v>
      </c>
      <c r="N733">
        <f t="shared" si="59"/>
        <v>1</v>
      </c>
      <c r="O733">
        <f t="shared" si="60"/>
        <v>1</v>
      </c>
    </row>
    <row r="734" spans="1:15" hidden="1" x14ac:dyDescent="0.2">
      <c r="A734" s="2">
        <v>42009</v>
      </c>
      <c r="B734">
        <v>56</v>
      </c>
      <c r="C734">
        <v>58.91</v>
      </c>
      <c r="D734">
        <v>60.03</v>
      </c>
      <c r="E734">
        <v>45.48</v>
      </c>
      <c r="F734">
        <f t="shared" si="56"/>
        <v>60.03</v>
      </c>
      <c r="G734" t="s">
        <v>478</v>
      </c>
      <c r="H734">
        <v>2015</v>
      </c>
      <c r="I734">
        <v>1</v>
      </c>
      <c r="J734">
        <v>5</v>
      </c>
      <c r="K734" t="s">
        <v>15</v>
      </c>
      <c r="L734">
        <f t="shared" si="57"/>
        <v>1</v>
      </c>
      <c r="M734">
        <f t="shared" si="58"/>
        <v>1</v>
      </c>
      <c r="N734">
        <f t="shared" si="59"/>
        <v>1</v>
      </c>
      <c r="O734">
        <f t="shared" si="60"/>
        <v>2</v>
      </c>
    </row>
    <row r="735" spans="1:15" hidden="1" x14ac:dyDescent="0.2">
      <c r="A735" s="2">
        <v>42010</v>
      </c>
      <c r="B735">
        <v>54</v>
      </c>
      <c r="C735">
        <v>60.17</v>
      </c>
      <c r="D735">
        <v>60.27</v>
      </c>
      <c r="E735">
        <v>44.13</v>
      </c>
      <c r="F735">
        <f t="shared" si="56"/>
        <v>60.27</v>
      </c>
      <c r="G735" t="s">
        <v>478</v>
      </c>
      <c r="H735">
        <v>2015</v>
      </c>
      <c r="I735">
        <v>1</v>
      </c>
      <c r="J735">
        <v>6</v>
      </c>
      <c r="K735" t="s">
        <v>16</v>
      </c>
      <c r="L735">
        <f t="shared" si="57"/>
        <v>1</v>
      </c>
      <c r="M735">
        <f t="shared" si="58"/>
        <v>1</v>
      </c>
      <c r="N735">
        <f t="shared" si="59"/>
        <v>1</v>
      </c>
      <c r="O735">
        <f t="shared" si="60"/>
        <v>2</v>
      </c>
    </row>
    <row r="736" spans="1:15" hidden="1" x14ac:dyDescent="0.2">
      <c r="A736" s="2">
        <v>42011</v>
      </c>
      <c r="B736">
        <v>47</v>
      </c>
      <c r="C736">
        <v>60.1</v>
      </c>
      <c r="D736">
        <v>61.09</v>
      </c>
      <c r="E736">
        <v>53.72</v>
      </c>
      <c r="F736">
        <f t="shared" si="56"/>
        <v>61.09</v>
      </c>
      <c r="G736" t="s">
        <v>478</v>
      </c>
      <c r="H736">
        <v>2015</v>
      </c>
      <c r="I736">
        <v>1</v>
      </c>
      <c r="J736">
        <v>7</v>
      </c>
      <c r="K736" t="s">
        <v>17</v>
      </c>
      <c r="L736">
        <f t="shared" si="57"/>
        <v>1</v>
      </c>
      <c r="M736">
        <f t="shared" si="58"/>
        <v>1</v>
      </c>
      <c r="N736">
        <f t="shared" si="59"/>
        <v>1</v>
      </c>
      <c r="O736">
        <f t="shared" si="60"/>
        <v>2</v>
      </c>
    </row>
    <row r="737" spans="1:15" hidden="1" x14ac:dyDescent="0.2">
      <c r="A737" s="2">
        <v>42012</v>
      </c>
      <c r="B737">
        <v>56</v>
      </c>
      <c r="C737">
        <v>60.1</v>
      </c>
      <c r="D737">
        <v>60.42</v>
      </c>
      <c r="E737">
        <v>49.01</v>
      </c>
      <c r="F737">
        <f t="shared" si="56"/>
        <v>60.42</v>
      </c>
      <c r="G737" t="s">
        <v>479</v>
      </c>
      <c r="H737">
        <v>2015</v>
      </c>
      <c r="I737">
        <v>1</v>
      </c>
      <c r="J737">
        <v>8</v>
      </c>
      <c r="K737" t="s">
        <v>19</v>
      </c>
      <c r="L737">
        <f t="shared" si="57"/>
        <v>1</v>
      </c>
      <c r="M737">
        <f t="shared" si="58"/>
        <v>1</v>
      </c>
      <c r="N737">
        <f t="shared" si="59"/>
        <v>1</v>
      </c>
      <c r="O737">
        <f t="shared" si="60"/>
        <v>2</v>
      </c>
    </row>
    <row r="738" spans="1:15" hidden="1" x14ac:dyDescent="0.2">
      <c r="A738" s="2">
        <v>42013</v>
      </c>
      <c r="B738">
        <v>59</v>
      </c>
      <c r="C738">
        <v>61.2</v>
      </c>
      <c r="D738">
        <v>61.27</v>
      </c>
      <c r="E738">
        <v>42.9</v>
      </c>
      <c r="F738">
        <f t="shared" si="56"/>
        <v>61.27</v>
      </c>
      <c r="G738" t="s">
        <v>479</v>
      </c>
      <c r="H738">
        <v>2015</v>
      </c>
      <c r="I738">
        <v>1</v>
      </c>
      <c r="J738">
        <v>9</v>
      </c>
      <c r="K738" t="s">
        <v>20</v>
      </c>
      <c r="L738">
        <f t="shared" si="57"/>
        <v>1</v>
      </c>
      <c r="M738">
        <f t="shared" si="58"/>
        <v>1</v>
      </c>
      <c r="N738">
        <f t="shared" si="59"/>
        <v>1</v>
      </c>
      <c r="O738">
        <f t="shared" si="60"/>
        <v>2</v>
      </c>
    </row>
    <row r="739" spans="1:15" hidden="1" x14ac:dyDescent="0.2">
      <c r="A739" s="2">
        <v>42014</v>
      </c>
      <c r="B739">
        <v>45</v>
      </c>
      <c r="C739">
        <v>59.31</v>
      </c>
      <c r="D739">
        <v>59.89</v>
      </c>
      <c r="E739">
        <v>50.58</v>
      </c>
      <c r="F739">
        <f t="shared" si="56"/>
        <v>59.89</v>
      </c>
      <c r="G739" t="s">
        <v>479</v>
      </c>
      <c r="H739">
        <v>2015</v>
      </c>
      <c r="I739">
        <v>1</v>
      </c>
      <c r="J739">
        <v>10</v>
      </c>
      <c r="K739" t="s">
        <v>21</v>
      </c>
      <c r="L739">
        <f t="shared" si="57"/>
        <v>1</v>
      </c>
      <c r="M739">
        <f t="shared" si="58"/>
        <v>1</v>
      </c>
      <c r="N739">
        <f t="shared" si="59"/>
        <v>1</v>
      </c>
      <c r="O739">
        <f t="shared" si="60"/>
        <v>2</v>
      </c>
    </row>
    <row r="740" spans="1:15" hidden="1" x14ac:dyDescent="0.2">
      <c r="A740" s="2">
        <v>42015</v>
      </c>
      <c r="B740">
        <v>67</v>
      </c>
      <c r="C740">
        <v>62.38</v>
      </c>
      <c r="D740">
        <v>63.49</v>
      </c>
      <c r="E740">
        <v>53.38</v>
      </c>
      <c r="F740">
        <f t="shared" si="56"/>
        <v>63.49</v>
      </c>
      <c r="G740" t="s">
        <v>479</v>
      </c>
      <c r="H740">
        <v>2015</v>
      </c>
      <c r="I740">
        <v>1</v>
      </c>
      <c r="J740">
        <v>11</v>
      </c>
      <c r="K740" t="s">
        <v>22</v>
      </c>
      <c r="L740">
        <f t="shared" si="57"/>
        <v>0</v>
      </c>
      <c r="M740">
        <f t="shared" si="58"/>
        <v>1</v>
      </c>
      <c r="N740">
        <f t="shared" si="59"/>
        <v>1</v>
      </c>
      <c r="O740">
        <f t="shared" si="60"/>
        <v>2</v>
      </c>
    </row>
    <row r="741" spans="1:15" hidden="1" x14ac:dyDescent="0.2">
      <c r="A741" s="2">
        <v>42016</v>
      </c>
      <c r="B741">
        <v>46</v>
      </c>
      <c r="C741">
        <v>59</v>
      </c>
      <c r="D741">
        <v>61</v>
      </c>
      <c r="E741">
        <v>50</v>
      </c>
      <c r="F741">
        <f t="shared" si="56"/>
        <v>61</v>
      </c>
      <c r="G741" t="s">
        <v>479</v>
      </c>
      <c r="H741">
        <v>2015</v>
      </c>
      <c r="I741">
        <v>1</v>
      </c>
      <c r="J741">
        <v>12</v>
      </c>
      <c r="K741" t="s">
        <v>23</v>
      </c>
      <c r="L741">
        <f t="shared" si="57"/>
        <v>1</v>
      </c>
      <c r="M741">
        <f t="shared" si="58"/>
        <v>1</v>
      </c>
      <c r="N741">
        <f t="shared" si="59"/>
        <v>1</v>
      </c>
      <c r="O741">
        <f t="shared" si="60"/>
        <v>3</v>
      </c>
    </row>
    <row r="742" spans="1:15" hidden="1" x14ac:dyDescent="0.2">
      <c r="A742" s="2">
        <v>42017</v>
      </c>
      <c r="B742">
        <v>68</v>
      </c>
      <c r="C742">
        <v>59</v>
      </c>
      <c r="D742">
        <v>59</v>
      </c>
      <c r="E742">
        <v>44</v>
      </c>
      <c r="F742">
        <f t="shared" si="56"/>
        <v>59</v>
      </c>
      <c r="G742" t="s">
        <v>479</v>
      </c>
      <c r="H742">
        <v>2015</v>
      </c>
      <c r="I742">
        <v>1</v>
      </c>
      <c r="J742">
        <v>13</v>
      </c>
      <c r="K742" t="s">
        <v>24</v>
      </c>
      <c r="L742">
        <f t="shared" si="57"/>
        <v>0</v>
      </c>
      <c r="M742">
        <f t="shared" si="58"/>
        <v>1</v>
      </c>
      <c r="N742">
        <f t="shared" si="59"/>
        <v>1</v>
      </c>
      <c r="O742">
        <f t="shared" si="60"/>
        <v>3</v>
      </c>
    </row>
    <row r="743" spans="1:15" hidden="1" x14ac:dyDescent="0.2">
      <c r="A743" s="2">
        <v>42018</v>
      </c>
      <c r="B743">
        <v>65</v>
      </c>
      <c r="C743">
        <v>60.05</v>
      </c>
      <c r="D743">
        <v>60.38</v>
      </c>
      <c r="E743">
        <v>49.09</v>
      </c>
      <c r="F743">
        <f t="shared" si="56"/>
        <v>60.38</v>
      </c>
      <c r="G743" t="s">
        <v>479</v>
      </c>
      <c r="H743">
        <v>2015</v>
      </c>
      <c r="I743">
        <v>1</v>
      </c>
      <c r="J743">
        <v>14</v>
      </c>
      <c r="K743" t="s">
        <v>25</v>
      </c>
      <c r="L743">
        <f t="shared" si="57"/>
        <v>0</v>
      </c>
      <c r="M743">
        <f t="shared" si="58"/>
        <v>1</v>
      </c>
      <c r="N743">
        <f t="shared" si="59"/>
        <v>1</v>
      </c>
      <c r="O743">
        <f t="shared" si="60"/>
        <v>3</v>
      </c>
    </row>
    <row r="744" spans="1:15" hidden="1" x14ac:dyDescent="0.2">
      <c r="A744" s="2">
        <v>42019</v>
      </c>
      <c r="B744">
        <v>62</v>
      </c>
      <c r="C744">
        <v>59.45</v>
      </c>
      <c r="D744">
        <v>59.52</v>
      </c>
      <c r="E744">
        <v>38.909999999999997</v>
      </c>
      <c r="F744">
        <f t="shared" si="56"/>
        <v>59.52</v>
      </c>
      <c r="G744" t="s">
        <v>480</v>
      </c>
      <c r="H744">
        <v>2015</v>
      </c>
      <c r="I744">
        <v>1</v>
      </c>
      <c r="J744">
        <v>15</v>
      </c>
      <c r="K744" t="s">
        <v>27</v>
      </c>
      <c r="L744">
        <f t="shared" si="57"/>
        <v>0</v>
      </c>
      <c r="M744">
        <f t="shared" si="58"/>
        <v>1</v>
      </c>
      <c r="N744">
        <f t="shared" si="59"/>
        <v>1</v>
      </c>
      <c r="O744">
        <f t="shared" si="60"/>
        <v>3</v>
      </c>
    </row>
    <row r="745" spans="1:15" hidden="1" x14ac:dyDescent="0.2">
      <c r="A745" s="2">
        <v>42020</v>
      </c>
      <c r="B745">
        <v>72</v>
      </c>
      <c r="C745">
        <v>61.46</v>
      </c>
      <c r="D745">
        <v>61.56</v>
      </c>
      <c r="E745">
        <v>44.76</v>
      </c>
      <c r="F745">
        <f t="shared" si="56"/>
        <v>61.56</v>
      </c>
      <c r="G745" t="s">
        <v>480</v>
      </c>
      <c r="H745">
        <v>2015</v>
      </c>
      <c r="I745">
        <v>1</v>
      </c>
      <c r="J745">
        <v>16</v>
      </c>
      <c r="K745" t="s">
        <v>28</v>
      </c>
      <c r="L745">
        <f t="shared" si="57"/>
        <v>0</v>
      </c>
      <c r="M745">
        <f t="shared" si="58"/>
        <v>1</v>
      </c>
      <c r="N745">
        <f t="shared" si="59"/>
        <v>1</v>
      </c>
      <c r="O745">
        <f t="shared" si="60"/>
        <v>3</v>
      </c>
    </row>
    <row r="746" spans="1:15" hidden="1" x14ac:dyDescent="0.2">
      <c r="A746" s="2">
        <v>42021</v>
      </c>
      <c r="B746">
        <v>36</v>
      </c>
      <c r="C746">
        <v>57.86</v>
      </c>
      <c r="D746">
        <v>58.17</v>
      </c>
      <c r="E746">
        <v>46.52</v>
      </c>
      <c r="F746">
        <f t="shared" si="56"/>
        <v>58.17</v>
      </c>
      <c r="G746" t="s">
        <v>480</v>
      </c>
      <c r="H746">
        <v>2015</v>
      </c>
      <c r="I746">
        <v>1</v>
      </c>
      <c r="J746">
        <v>17</v>
      </c>
      <c r="K746" t="s">
        <v>29</v>
      </c>
      <c r="L746">
        <f t="shared" si="57"/>
        <v>1</v>
      </c>
      <c r="M746">
        <f t="shared" si="58"/>
        <v>1</v>
      </c>
      <c r="N746">
        <f t="shared" si="59"/>
        <v>1</v>
      </c>
      <c r="O746">
        <f t="shared" si="60"/>
        <v>3</v>
      </c>
    </row>
    <row r="747" spans="1:15" hidden="1" x14ac:dyDescent="0.2">
      <c r="A747" s="2">
        <v>42022</v>
      </c>
      <c r="B747">
        <v>51</v>
      </c>
      <c r="C747">
        <v>58.83</v>
      </c>
      <c r="D747">
        <v>58.94</v>
      </c>
      <c r="E747">
        <v>42.67</v>
      </c>
      <c r="F747">
        <f t="shared" si="56"/>
        <v>58.94</v>
      </c>
      <c r="G747" t="s">
        <v>480</v>
      </c>
      <c r="H747">
        <v>2015</v>
      </c>
      <c r="I747">
        <v>1</v>
      </c>
      <c r="J747">
        <v>18</v>
      </c>
      <c r="K747" t="s">
        <v>30</v>
      </c>
      <c r="L747">
        <f t="shared" si="57"/>
        <v>1</v>
      </c>
      <c r="M747">
        <f t="shared" si="58"/>
        <v>1</v>
      </c>
      <c r="N747">
        <f t="shared" si="59"/>
        <v>1</v>
      </c>
      <c r="O747">
        <f t="shared" si="60"/>
        <v>3</v>
      </c>
    </row>
    <row r="748" spans="1:15" hidden="1" x14ac:dyDescent="0.2">
      <c r="A748" s="2">
        <v>42023</v>
      </c>
      <c r="B748">
        <v>56</v>
      </c>
      <c r="C748">
        <v>60.38</v>
      </c>
      <c r="D748">
        <v>60.5</v>
      </c>
      <c r="E748">
        <v>45.07</v>
      </c>
      <c r="F748">
        <f t="shared" si="56"/>
        <v>60.5</v>
      </c>
      <c r="G748" t="s">
        <v>480</v>
      </c>
      <c r="H748">
        <v>2015</v>
      </c>
      <c r="I748">
        <v>1</v>
      </c>
      <c r="J748">
        <v>19</v>
      </c>
      <c r="K748" t="s">
        <v>31</v>
      </c>
      <c r="L748">
        <f t="shared" si="57"/>
        <v>1</v>
      </c>
      <c r="M748">
        <f t="shared" si="58"/>
        <v>1</v>
      </c>
      <c r="N748">
        <f t="shared" si="59"/>
        <v>1</v>
      </c>
      <c r="O748">
        <f t="shared" si="60"/>
        <v>4</v>
      </c>
    </row>
    <row r="749" spans="1:15" hidden="1" x14ac:dyDescent="0.2">
      <c r="A749" s="2">
        <v>42024</v>
      </c>
      <c r="B749">
        <v>51</v>
      </c>
      <c r="C749">
        <v>59.67</v>
      </c>
      <c r="D749">
        <v>59.91</v>
      </c>
      <c r="E749">
        <v>47.15</v>
      </c>
      <c r="F749">
        <f t="shared" si="56"/>
        <v>59.91</v>
      </c>
      <c r="G749" t="s">
        <v>480</v>
      </c>
      <c r="H749">
        <v>2015</v>
      </c>
      <c r="I749">
        <v>1</v>
      </c>
      <c r="J749">
        <v>20</v>
      </c>
      <c r="K749" t="s">
        <v>32</v>
      </c>
      <c r="L749">
        <f t="shared" si="57"/>
        <v>1</v>
      </c>
      <c r="M749">
        <f t="shared" si="58"/>
        <v>1</v>
      </c>
      <c r="N749">
        <f t="shared" si="59"/>
        <v>1</v>
      </c>
      <c r="O749">
        <f t="shared" si="60"/>
        <v>4</v>
      </c>
    </row>
    <row r="750" spans="1:15" hidden="1" x14ac:dyDescent="0.2">
      <c r="A750" s="2">
        <v>42025</v>
      </c>
      <c r="B750">
        <v>69</v>
      </c>
      <c r="C750">
        <v>61.85</v>
      </c>
      <c r="D750">
        <v>61.89</v>
      </c>
      <c r="E750">
        <v>38.29</v>
      </c>
      <c r="F750">
        <f t="shared" si="56"/>
        <v>61.89</v>
      </c>
      <c r="G750" t="s">
        <v>480</v>
      </c>
      <c r="H750">
        <v>2015</v>
      </c>
      <c r="I750">
        <v>1</v>
      </c>
      <c r="J750">
        <v>21</v>
      </c>
      <c r="K750" t="s">
        <v>33</v>
      </c>
      <c r="L750">
        <f t="shared" si="57"/>
        <v>0</v>
      </c>
      <c r="M750">
        <f t="shared" si="58"/>
        <v>1</v>
      </c>
      <c r="N750">
        <f t="shared" si="59"/>
        <v>1</v>
      </c>
      <c r="O750">
        <f t="shared" si="60"/>
        <v>4</v>
      </c>
    </row>
    <row r="751" spans="1:15" hidden="1" x14ac:dyDescent="0.2">
      <c r="A751" s="2">
        <v>42026</v>
      </c>
      <c r="B751">
        <v>54</v>
      </c>
      <c r="C751">
        <v>60.49</v>
      </c>
      <c r="D751">
        <v>60.96</v>
      </c>
      <c r="E751">
        <v>51.12</v>
      </c>
      <c r="F751">
        <f t="shared" si="56"/>
        <v>60.96</v>
      </c>
      <c r="G751" t="s">
        <v>481</v>
      </c>
      <c r="H751">
        <v>2015</v>
      </c>
      <c r="I751">
        <v>1</v>
      </c>
      <c r="J751">
        <v>22</v>
      </c>
      <c r="K751" t="s">
        <v>35</v>
      </c>
      <c r="L751">
        <f t="shared" si="57"/>
        <v>1</v>
      </c>
      <c r="M751">
        <f t="shared" si="58"/>
        <v>1</v>
      </c>
      <c r="N751">
        <f t="shared" si="59"/>
        <v>1</v>
      </c>
      <c r="O751">
        <f t="shared" si="60"/>
        <v>4</v>
      </c>
    </row>
    <row r="752" spans="1:15" hidden="1" x14ac:dyDescent="0.2">
      <c r="A752" s="2">
        <v>42027</v>
      </c>
      <c r="B752">
        <v>65</v>
      </c>
      <c r="C752">
        <v>63.06</v>
      </c>
      <c r="D752">
        <v>63.7</v>
      </c>
      <c r="E752">
        <v>53.67</v>
      </c>
      <c r="F752">
        <f t="shared" si="56"/>
        <v>63.7</v>
      </c>
      <c r="G752" t="s">
        <v>481</v>
      </c>
      <c r="H752">
        <v>2015</v>
      </c>
      <c r="I752">
        <v>1</v>
      </c>
      <c r="J752">
        <v>23</v>
      </c>
      <c r="K752" t="s">
        <v>36</v>
      </c>
      <c r="L752">
        <f t="shared" si="57"/>
        <v>0</v>
      </c>
      <c r="M752">
        <f t="shared" si="58"/>
        <v>1</v>
      </c>
      <c r="N752">
        <f t="shared" si="59"/>
        <v>1</v>
      </c>
      <c r="O752">
        <f t="shared" si="60"/>
        <v>4</v>
      </c>
    </row>
    <row r="753" spans="1:15" hidden="1" x14ac:dyDescent="0.2">
      <c r="A753" s="2">
        <v>42028</v>
      </c>
      <c r="B753">
        <v>25</v>
      </c>
      <c r="C753">
        <v>57</v>
      </c>
      <c r="D753">
        <v>59.12</v>
      </c>
      <c r="E753">
        <v>53.04</v>
      </c>
      <c r="F753">
        <f t="shared" si="56"/>
        <v>59.12</v>
      </c>
      <c r="G753" t="s">
        <v>481</v>
      </c>
      <c r="H753">
        <v>2015</v>
      </c>
      <c r="I753">
        <v>1</v>
      </c>
      <c r="J753">
        <v>24</v>
      </c>
      <c r="K753" t="s">
        <v>37</v>
      </c>
      <c r="L753">
        <f t="shared" si="57"/>
        <v>1</v>
      </c>
      <c r="M753">
        <f t="shared" si="58"/>
        <v>1</v>
      </c>
      <c r="N753">
        <f t="shared" si="59"/>
        <v>1</v>
      </c>
      <c r="O753">
        <f t="shared" si="60"/>
        <v>4</v>
      </c>
    </row>
    <row r="754" spans="1:15" hidden="1" x14ac:dyDescent="0.2">
      <c r="A754" s="2">
        <v>42029</v>
      </c>
      <c r="B754">
        <v>46</v>
      </c>
      <c r="C754">
        <v>59.99</v>
      </c>
      <c r="D754">
        <v>60</v>
      </c>
      <c r="E754">
        <v>31.64</v>
      </c>
      <c r="F754">
        <f t="shared" si="56"/>
        <v>60</v>
      </c>
      <c r="G754" t="s">
        <v>481</v>
      </c>
      <c r="H754">
        <v>2015</v>
      </c>
      <c r="I754">
        <v>1</v>
      </c>
      <c r="J754">
        <v>25</v>
      </c>
      <c r="K754" t="s">
        <v>38</v>
      </c>
      <c r="L754">
        <f t="shared" si="57"/>
        <v>1</v>
      </c>
      <c r="M754">
        <f t="shared" si="58"/>
        <v>1</v>
      </c>
      <c r="N754">
        <f t="shared" si="59"/>
        <v>1</v>
      </c>
      <c r="O754">
        <f t="shared" si="60"/>
        <v>4</v>
      </c>
    </row>
    <row r="755" spans="1:15" hidden="1" x14ac:dyDescent="0.2">
      <c r="A755" s="2">
        <v>42030</v>
      </c>
      <c r="B755">
        <v>47</v>
      </c>
      <c r="C755">
        <v>60.27</v>
      </c>
      <c r="D755">
        <v>60.46</v>
      </c>
      <c r="E755">
        <v>46.77</v>
      </c>
      <c r="F755">
        <f t="shared" si="56"/>
        <v>60.46</v>
      </c>
      <c r="G755" t="s">
        <v>481</v>
      </c>
      <c r="H755">
        <v>2015</v>
      </c>
      <c r="I755">
        <v>1</v>
      </c>
      <c r="J755">
        <v>26</v>
      </c>
      <c r="K755" t="s">
        <v>39</v>
      </c>
      <c r="L755">
        <f t="shared" si="57"/>
        <v>1</v>
      </c>
      <c r="M755">
        <f t="shared" si="58"/>
        <v>1</v>
      </c>
      <c r="N755">
        <f t="shared" si="59"/>
        <v>1</v>
      </c>
      <c r="O755">
        <f t="shared" si="60"/>
        <v>5</v>
      </c>
    </row>
    <row r="756" spans="1:15" hidden="1" x14ac:dyDescent="0.2">
      <c r="A756" s="2">
        <v>42031</v>
      </c>
      <c r="B756">
        <v>57</v>
      </c>
      <c r="C756">
        <v>60.44</v>
      </c>
      <c r="D756">
        <v>61.1</v>
      </c>
      <c r="E756">
        <v>47.19</v>
      </c>
      <c r="F756">
        <f t="shared" si="56"/>
        <v>61.1</v>
      </c>
      <c r="G756" t="s">
        <v>481</v>
      </c>
      <c r="H756">
        <v>2015</v>
      </c>
      <c r="I756">
        <v>1</v>
      </c>
      <c r="J756">
        <v>27</v>
      </c>
      <c r="K756" t="s">
        <v>40</v>
      </c>
      <c r="L756">
        <f t="shared" si="57"/>
        <v>1</v>
      </c>
      <c r="M756">
        <f t="shared" si="58"/>
        <v>1</v>
      </c>
      <c r="N756">
        <f t="shared" si="59"/>
        <v>1</v>
      </c>
      <c r="O756">
        <f t="shared" si="60"/>
        <v>5</v>
      </c>
    </row>
    <row r="757" spans="1:15" hidden="1" x14ac:dyDescent="0.2">
      <c r="A757" s="2">
        <v>42032</v>
      </c>
      <c r="B757">
        <v>54</v>
      </c>
      <c r="C757">
        <v>58.28</v>
      </c>
      <c r="D757">
        <v>59.03</v>
      </c>
      <c r="E757">
        <v>47.14</v>
      </c>
      <c r="F757">
        <f t="shared" si="56"/>
        <v>59.03</v>
      </c>
      <c r="G757" t="s">
        <v>481</v>
      </c>
      <c r="H757">
        <v>2015</v>
      </c>
      <c r="I757">
        <v>1</v>
      </c>
      <c r="J757">
        <v>28</v>
      </c>
      <c r="K757" t="s">
        <v>41</v>
      </c>
      <c r="L757">
        <f t="shared" si="57"/>
        <v>1</v>
      </c>
      <c r="M757">
        <f t="shared" si="58"/>
        <v>1</v>
      </c>
      <c r="N757">
        <f t="shared" si="59"/>
        <v>1</v>
      </c>
      <c r="O757">
        <f t="shared" si="60"/>
        <v>5</v>
      </c>
    </row>
    <row r="758" spans="1:15" hidden="1" x14ac:dyDescent="0.2">
      <c r="A758" s="2">
        <v>42033</v>
      </c>
      <c r="B758">
        <v>62</v>
      </c>
      <c r="C758">
        <v>60.45</v>
      </c>
      <c r="D758">
        <v>60.57</v>
      </c>
      <c r="E758">
        <v>44.89</v>
      </c>
      <c r="F758">
        <f t="shared" si="56"/>
        <v>60.57</v>
      </c>
      <c r="G758" t="s">
        <v>482</v>
      </c>
      <c r="H758">
        <v>2015</v>
      </c>
      <c r="I758">
        <v>1</v>
      </c>
      <c r="J758">
        <v>29</v>
      </c>
      <c r="K758" t="s">
        <v>43</v>
      </c>
      <c r="L758">
        <f t="shared" si="57"/>
        <v>0</v>
      </c>
      <c r="M758">
        <f t="shared" si="58"/>
        <v>1</v>
      </c>
      <c r="N758">
        <f t="shared" si="59"/>
        <v>1</v>
      </c>
      <c r="O758">
        <f t="shared" si="60"/>
        <v>5</v>
      </c>
    </row>
    <row r="759" spans="1:15" hidden="1" x14ac:dyDescent="0.2">
      <c r="A759" s="2">
        <v>42034</v>
      </c>
      <c r="B759">
        <v>68</v>
      </c>
      <c r="C759">
        <v>62.29</v>
      </c>
      <c r="D759">
        <v>63.31</v>
      </c>
      <c r="E759">
        <v>54.35</v>
      </c>
      <c r="F759">
        <f t="shared" si="56"/>
        <v>63.31</v>
      </c>
      <c r="G759" t="s">
        <v>482</v>
      </c>
      <c r="H759">
        <v>2015</v>
      </c>
      <c r="I759">
        <v>1</v>
      </c>
      <c r="J759">
        <v>30</v>
      </c>
      <c r="K759" t="s">
        <v>44</v>
      </c>
      <c r="L759">
        <f t="shared" si="57"/>
        <v>0</v>
      </c>
      <c r="M759">
        <f t="shared" si="58"/>
        <v>1</v>
      </c>
      <c r="N759">
        <f t="shared" si="59"/>
        <v>1</v>
      </c>
      <c r="O759">
        <f t="shared" si="60"/>
        <v>5</v>
      </c>
    </row>
    <row r="760" spans="1:15" hidden="1" x14ac:dyDescent="0.2">
      <c r="A760" s="2">
        <v>42035</v>
      </c>
      <c r="B760">
        <v>43</v>
      </c>
      <c r="C760">
        <v>58.38</v>
      </c>
      <c r="D760">
        <v>59.55</v>
      </c>
      <c r="E760">
        <v>52.94</v>
      </c>
      <c r="F760">
        <f t="shared" si="56"/>
        <v>59.55</v>
      </c>
      <c r="G760" t="s">
        <v>482</v>
      </c>
      <c r="H760">
        <v>2015</v>
      </c>
      <c r="I760">
        <v>1</v>
      </c>
      <c r="J760">
        <v>31</v>
      </c>
      <c r="K760" t="s">
        <v>45</v>
      </c>
      <c r="L760">
        <f t="shared" si="57"/>
        <v>1</v>
      </c>
      <c r="M760">
        <f t="shared" si="58"/>
        <v>1</v>
      </c>
      <c r="N760">
        <f t="shared" si="59"/>
        <v>1</v>
      </c>
      <c r="O760">
        <f t="shared" si="60"/>
        <v>5</v>
      </c>
    </row>
    <row r="761" spans="1:15" hidden="1" x14ac:dyDescent="0.2">
      <c r="A761" s="2">
        <v>42036</v>
      </c>
      <c r="B761">
        <v>33</v>
      </c>
      <c r="C761">
        <v>57.62</v>
      </c>
      <c r="D761">
        <v>59.2</v>
      </c>
      <c r="E761">
        <v>54.05</v>
      </c>
      <c r="F761">
        <f t="shared" si="56"/>
        <v>59.2</v>
      </c>
      <c r="G761" t="s">
        <v>482</v>
      </c>
      <c r="H761">
        <v>2015</v>
      </c>
      <c r="I761">
        <v>2</v>
      </c>
      <c r="J761">
        <v>1</v>
      </c>
      <c r="K761" t="s">
        <v>46</v>
      </c>
      <c r="L761">
        <f t="shared" si="57"/>
        <v>1</v>
      </c>
      <c r="M761">
        <f t="shared" si="58"/>
        <v>1</v>
      </c>
      <c r="N761">
        <f t="shared" si="59"/>
        <v>1</v>
      </c>
      <c r="O761">
        <f t="shared" si="60"/>
        <v>5</v>
      </c>
    </row>
    <row r="762" spans="1:15" hidden="1" x14ac:dyDescent="0.2">
      <c r="A762" s="2">
        <v>42037</v>
      </c>
      <c r="B762">
        <v>31</v>
      </c>
      <c r="C762">
        <v>56.16</v>
      </c>
      <c r="D762">
        <v>58.51</v>
      </c>
      <c r="E762">
        <v>54.71</v>
      </c>
      <c r="F762">
        <f t="shared" si="56"/>
        <v>58.51</v>
      </c>
      <c r="G762" t="s">
        <v>482</v>
      </c>
      <c r="H762">
        <v>2015</v>
      </c>
      <c r="I762">
        <v>2</v>
      </c>
      <c r="J762">
        <v>2</v>
      </c>
      <c r="K762" t="s">
        <v>47</v>
      </c>
      <c r="L762">
        <f t="shared" si="57"/>
        <v>1</v>
      </c>
      <c r="M762">
        <f t="shared" si="58"/>
        <v>1</v>
      </c>
      <c r="N762">
        <f t="shared" si="59"/>
        <v>1</v>
      </c>
      <c r="O762">
        <f t="shared" si="60"/>
        <v>6</v>
      </c>
    </row>
    <row r="763" spans="1:15" hidden="1" x14ac:dyDescent="0.2">
      <c r="A763" s="2">
        <v>42038</v>
      </c>
      <c r="B763">
        <v>60</v>
      </c>
      <c r="C763">
        <v>59.73</v>
      </c>
      <c r="D763">
        <v>60.92</v>
      </c>
      <c r="E763">
        <v>46.74</v>
      </c>
      <c r="F763">
        <f t="shared" si="56"/>
        <v>60.92</v>
      </c>
      <c r="G763" t="s">
        <v>482</v>
      </c>
      <c r="H763">
        <v>2015</v>
      </c>
      <c r="I763">
        <v>2</v>
      </c>
      <c r="J763">
        <v>3</v>
      </c>
      <c r="K763" t="s">
        <v>48</v>
      </c>
      <c r="L763">
        <f t="shared" si="57"/>
        <v>0</v>
      </c>
      <c r="M763">
        <f t="shared" si="58"/>
        <v>1</v>
      </c>
      <c r="N763">
        <f t="shared" si="59"/>
        <v>1</v>
      </c>
      <c r="O763">
        <f t="shared" si="60"/>
        <v>6</v>
      </c>
    </row>
    <row r="764" spans="1:15" hidden="1" x14ac:dyDescent="0.2">
      <c r="A764" s="2">
        <v>42039</v>
      </c>
      <c r="B764">
        <v>30</v>
      </c>
      <c r="C764">
        <v>57.23</v>
      </c>
      <c r="D764">
        <v>60.91</v>
      </c>
      <c r="E764">
        <v>56.64</v>
      </c>
      <c r="F764">
        <f t="shared" si="56"/>
        <v>60.91</v>
      </c>
      <c r="G764" t="s">
        <v>482</v>
      </c>
      <c r="H764">
        <v>2015</v>
      </c>
      <c r="I764">
        <v>2</v>
      </c>
      <c r="J764">
        <v>4</v>
      </c>
      <c r="K764" t="s">
        <v>49</v>
      </c>
      <c r="L764">
        <f t="shared" si="57"/>
        <v>1</v>
      </c>
      <c r="M764">
        <f t="shared" si="58"/>
        <v>1</v>
      </c>
      <c r="N764">
        <f t="shared" si="59"/>
        <v>1</v>
      </c>
      <c r="O764">
        <f t="shared" si="60"/>
        <v>6</v>
      </c>
    </row>
    <row r="765" spans="1:15" hidden="1" x14ac:dyDescent="0.2">
      <c r="A765" s="2">
        <v>42040</v>
      </c>
      <c r="B765">
        <v>44</v>
      </c>
      <c r="C765">
        <v>60.04</v>
      </c>
      <c r="D765">
        <v>61.54</v>
      </c>
      <c r="E765">
        <v>54.67</v>
      </c>
      <c r="F765">
        <f t="shared" si="56"/>
        <v>61.54</v>
      </c>
      <c r="G765" t="s">
        <v>483</v>
      </c>
      <c r="H765">
        <v>2015</v>
      </c>
      <c r="I765">
        <v>2</v>
      </c>
      <c r="J765">
        <v>5</v>
      </c>
      <c r="K765" t="s">
        <v>51</v>
      </c>
      <c r="L765">
        <f t="shared" si="57"/>
        <v>1</v>
      </c>
      <c r="M765">
        <f t="shared" si="58"/>
        <v>1</v>
      </c>
      <c r="N765">
        <f t="shared" si="59"/>
        <v>1</v>
      </c>
      <c r="O765">
        <f t="shared" si="60"/>
        <v>6</v>
      </c>
    </row>
    <row r="766" spans="1:15" hidden="1" x14ac:dyDescent="0.2">
      <c r="A766" s="2">
        <v>42041</v>
      </c>
      <c r="B766">
        <v>55</v>
      </c>
      <c r="C766">
        <v>58.01</v>
      </c>
      <c r="D766">
        <v>59.11</v>
      </c>
      <c r="E766">
        <v>49.16</v>
      </c>
      <c r="F766">
        <f t="shared" si="56"/>
        <v>59.11</v>
      </c>
      <c r="G766" t="s">
        <v>483</v>
      </c>
      <c r="H766">
        <v>2015</v>
      </c>
      <c r="I766">
        <v>2</v>
      </c>
      <c r="J766">
        <v>6</v>
      </c>
      <c r="K766" t="s">
        <v>52</v>
      </c>
      <c r="L766">
        <f t="shared" si="57"/>
        <v>1</v>
      </c>
      <c r="M766">
        <f t="shared" si="58"/>
        <v>1</v>
      </c>
      <c r="N766">
        <f t="shared" si="59"/>
        <v>1</v>
      </c>
      <c r="O766">
        <f t="shared" si="60"/>
        <v>6</v>
      </c>
    </row>
    <row r="767" spans="1:15" hidden="1" x14ac:dyDescent="0.2">
      <c r="A767" s="2">
        <v>42042</v>
      </c>
      <c r="B767">
        <v>17</v>
      </c>
      <c r="C767">
        <v>54.63</v>
      </c>
      <c r="D767">
        <v>59.93</v>
      </c>
      <c r="E767">
        <v>56.87</v>
      </c>
      <c r="F767">
        <f t="shared" si="56"/>
        <v>59.93</v>
      </c>
      <c r="G767" t="s">
        <v>483</v>
      </c>
      <c r="H767">
        <v>2015</v>
      </c>
      <c r="I767">
        <v>2</v>
      </c>
      <c r="J767">
        <v>7</v>
      </c>
      <c r="K767" t="s">
        <v>53</v>
      </c>
      <c r="L767">
        <f t="shared" si="57"/>
        <v>1</v>
      </c>
      <c r="M767">
        <f t="shared" si="58"/>
        <v>0</v>
      </c>
      <c r="N767">
        <f t="shared" si="59"/>
        <v>1</v>
      </c>
      <c r="O767">
        <f t="shared" si="60"/>
        <v>6</v>
      </c>
    </row>
    <row r="768" spans="1:15" hidden="1" x14ac:dyDescent="0.2">
      <c r="A768" s="2">
        <v>42043</v>
      </c>
      <c r="B768">
        <v>37</v>
      </c>
      <c r="C768">
        <v>57.51</v>
      </c>
      <c r="D768">
        <v>58.1</v>
      </c>
      <c r="E768">
        <v>49.14</v>
      </c>
      <c r="F768">
        <f t="shared" si="56"/>
        <v>58.1</v>
      </c>
      <c r="G768" t="s">
        <v>483</v>
      </c>
      <c r="H768">
        <v>2015</v>
      </c>
      <c r="I768">
        <v>2</v>
      </c>
      <c r="J768">
        <v>8</v>
      </c>
      <c r="K768" t="s">
        <v>54</v>
      </c>
      <c r="L768">
        <f t="shared" si="57"/>
        <v>1</v>
      </c>
      <c r="M768">
        <f t="shared" si="58"/>
        <v>1</v>
      </c>
      <c r="N768">
        <f t="shared" si="59"/>
        <v>1</v>
      </c>
      <c r="O768">
        <f t="shared" si="60"/>
        <v>6</v>
      </c>
    </row>
    <row r="769" spans="1:15" hidden="1" x14ac:dyDescent="0.2">
      <c r="A769" s="2">
        <v>42044</v>
      </c>
      <c r="B769">
        <v>63</v>
      </c>
      <c r="C769">
        <v>58.53</v>
      </c>
      <c r="D769">
        <v>58.79</v>
      </c>
      <c r="E769">
        <v>46.39</v>
      </c>
      <c r="F769">
        <f t="shared" si="56"/>
        <v>58.79</v>
      </c>
      <c r="G769" t="s">
        <v>483</v>
      </c>
      <c r="H769">
        <v>2015</v>
      </c>
      <c r="I769">
        <v>2</v>
      </c>
      <c r="J769">
        <v>9</v>
      </c>
      <c r="K769" t="s">
        <v>55</v>
      </c>
      <c r="L769">
        <f t="shared" si="57"/>
        <v>0</v>
      </c>
      <c r="M769">
        <f t="shared" si="58"/>
        <v>1</v>
      </c>
      <c r="N769">
        <f t="shared" si="59"/>
        <v>1</v>
      </c>
      <c r="O769">
        <f t="shared" si="60"/>
        <v>7</v>
      </c>
    </row>
    <row r="770" spans="1:15" hidden="1" x14ac:dyDescent="0.2">
      <c r="A770" s="2">
        <v>42045</v>
      </c>
      <c r="B770">
        <v>50</v>
      </c>
      <c r="C770">
        <v>59.2</v>
      </c>
      <c r="D770">
        <v>59.44</v>
      </c>
      <c r="E770">
        <v>46.86</v>
      </c>
      <c r="F770">
        <f t="shared" si="56"/>
        <v>59.44</v>
      </c>
      <c r="G770" t="s">
        <v>483</v>
      </c>
      <c r="H770">
        <v>2015</v>
      </c>
      <c r="I770">
        <v>2</v>
      </c>
      <c r="J770">
        <v>10</v>
      </c>
      <c r="K770" t="s">
        <v>56</v>
      </c>
      <c r="L770">
        <f t="shared" si="57"/>
        <v>1</v>
      </c>
      <c r="M770">
        <f t="shared" si="58"/>
        <v>1</v>
      </c>
      <c r="N770">
        <f t="shared" si="59"/>
        <v>1</v>
      </c>
      <c r="O770">
        <f t="shared" si="60"/>
        <v>7</v>
      </c>
    </row>
    <row r="771" spans="1:15" hidden="1" x14ac:dyDescent="0.2">
      <c r="A771" s="2">
        <v>42046</v>
      </c>
      <c r="B771">
        <v>28</v>
      </c>
      <c r="C771">
        <v>58.14</v>
      </c>
      <c r="D771">
        <v>59.04</v>
      </c>
      <c r="E771">
        <v>51.76</v>
      </c>
      <c r="F771">
        <f t="shared" ref="F771:F834" si="61">IF(OR(ISBLANK(D771),D771=9),C771,D771)</f>
        <v>59.04</v>
      </c>
      <c r="G771" t="s">
        <v>483</v>
      </c>
      <c r="H771">
        <v>2015</v>
      </c>
      <c r="I771">
        <v>2</v>
      </c>
      <c r="J771">
        <v>11</v>
      </c>
      <c r="K771" t="s">
        <v>57</v>
      </c>
      <c r="L771">
        <f t="shared" ref="L771:L834" si="62">IF(ISBLANK(C771),"Null",IF(C771&gt;B771,1,0))</f>
        <v>1</v>
      </c>
      <c r="M771">
        <f t="shared" ref="M771:M834" si="63">IF(ISBLANK(E771),"Null",IF(C771&gt;E771,1,0))</f>
        <v>1</v>
      </c>
      <c r="N771">
        <f t="shared" ref="N771:N834" si="64">IF(AND(I771&gt;=1,I771&lt;=4),1,IF(AND(I771&gt;=9,I771&lt;=12),3,2))</f>
        <v>1</v>
      </c>
      <c r="O771">
        <f t="shared" ref="O771:O834" si="65">WEEKNUM(A771,2)</f>
        <v>7</v>
      </c>
    </row>
    <row r="772" spans="1:15" hidden="1" x14ac:dyDescent="0.2">
      <c r="A772" s="2">
        <v>42047</v>
      </c>
      <c r="B772">
        <v>46</v>
      </c>
      <c r="C772">
        <v>58.13</v>
      </c>
      <c r="D772">
        <v>58.26</v>
      </c>
      <c r="E772">
        <v>43.04</v>
      </c>
      <c r="F772">
        <f t="shared" si="61"/>
        <v>58.26</v>
      </c>
      <c r="G772" t="s">
        <v>484</v>
      </c>
      <c r="H772">
        <v>2015</v>
      </c>
      <c r="I772">
        <v>2</v>
      </c>
      <c r="J772">
        <v>12</v>
      </c>
      <c r="K772" t="s">
        <v>59</v>
      </c>
      <c r="L772">
        <f t="shared" si="62"/>
        <v>1</v>
      </c>
      <c r="M772">
        <f t="shared" si="63"/>
        <v>1</v>
      </c>
      <c r="N772">
        <f t="shared" si="64"/>
        <v>1</v>
      </c>
      <c r="O772">
        <f t="shared" si="65"/>
        <v>7</v>
      </c>
    </row>
    <row r="773" spans="1:15" hidden="1" x14ac:dyDescent="0.2">
      <c r="A773" s="2">
        <v>42048</v>
      </c>
      <c r="B773">
        <v>53</v>
      </c>
      <c r="C773">
        <v>59.79</v>
      </c>
      <c r="D773">
        <v>61.6</v>
      </c>
      <c r="E773">
        <v>48.19</v>
      </c>
      <c r="F773">
        <f t="shared" si="61"/>
        <v>61.6</v>
      </c>
      <c r="G773" t="s">
        <v>484</v>
      </c>
      <c r="H773">
        <v>2015</v>
      </c>
      <c r="I773">
        <v>2</v>
      </c>
      <c r="J773">
        <v>13</v>
      </c>
      <c r="K773" t="s">
        <v>60</v>
      </c>
      <c r="L773">
        <f t="shared" si="62"/>
        <v>1</v>
      </c>
      <c r="M773">
        <f t="shared" si="63"/>
        <v>1</v>
      </c>
      <c r="N773">
        <f t="shared" si="64"/>
        <v>1</v>
      </c>
      <c r="O773">
        <f t="shared" si="65"/>
        <v>7</v>
      </c>
    </row>
    <row r="774" spans="1:15" hidden="1" x14ac:dyDescent="0.2">
      <c r="A774" s="2">
        <v>42049</v>
      </c>
      <c r="B774">
        <v>43</v>
      </c>
      <c r="C774">
        <v>58.76</v>
      </c>
      <c r="D774">
        <v>58.84</v>
      </c>
      <c r="E774">
        <v>38.22</v>
      </c>
      <c r="F774">
        <f t="shared" si="61"/>
        <v>58.84</v>
      </c>
      <c r="G774" t="s">
        <v>484</v>
      </c>
      <c r="H774">
        <v>2015</v>
      </c>
      <c r="I774">
        <v>2</v>
      </c>
      <c r="J774">
        <v>14</v>
      </c>
      <c r="K774" t="s">
        <v>61</v>
      </c>
      <c r="L774">
        <f t="shared" si="62"/>
        <v>1</v>
      </c>
      <c r="M774">
        <f t="shared" si="63"/>
        <v>1</v>
      </c>
      <c r="N774">
        <f t="shared" si="64"/>
        <v>1</v>
      </c>
      <c r="O774">
        <f t="shared" si="65"/>
        <v>7</v>
      </c>
    </row>
    <row r="775" spans="1:15" hidden="1" x14ac:dyDescent="0.2">
      <c r="A775" s="2">
        <v>42050</v>
      </c>
      <c r="B775">
        <v>57</v>
      </c>
      <c r="C775">
        <v>59.65</v>
      </c>
      <c r="D775">
        <v>60.09</v>
      </c>
      <c r="E775">
        <v>49.97</v>
      </c>
      <c r="F775">
        <f t="shared" si="61"/>
        <v>60.09</v>
      </c>
      <c r="G775" t="s">
        <v>484</v>
      </c>
      <c r="H775">
        <v>2015</v>
      </c>
      <c r="I775">
        <v>2</v>
      </c>
      <c r="J775">
        <v>15</v>
      </c>
      <c r="K775" t="s">
        <v>62</v>
      </c>
      <c r="L775">
        <f t="shared" si="62"/>
        <v>1</v>
      </c>
      <c r="M775">
        <f t="shared" si="63"/>
        <v>1</v>
      </c>
      <c r="N775">
        <f t="shared" si="64"/>
        <v>1</v>
      </c>
      <c r="O775">
        <f t="shared" si="65"/>
        <v>7</v>
      </c>
    </row>
    <row r="776" spans="1:15" hidden="1" x14ac:dyDescent="0.2">
      <c r="A776" s="2">
        <v>42051</v>
      </c>
      <c r="B776">
        <v>68</v>
      </c>
      <c r="C776">
        <v>61.76</v>
      </c>
      <c r="D776">
        <v>62.2</v>
      </c>
      <c r="E776">
        <v>52.07</v>
      </c>
      <c r="F776">
        <f t="shared" si="61"/>
        <v>62.2</v>
      </c>
      <c r="G776" t="s">
        <v>484</v>
      </c>
      <c r="H776">
        <v>2015</v>
      </c>
      <c r="I776">
        <v>2</v>
      </c>
      <c r="J776">
        <v>16</v>
      </c>
      <c r="K776" t="s">
        <v>63</v>
      </c>
      <c r="L776">
        <f t="shared" si="62"/>
        <v>0</v>
      </c>
      <c r="M776">
        <f t="shared" si="63"/>
        <v>1</v>
      </c>
      <c r="N776">
        <f t="shared" si="64"/>
        <v>1</v>
      </c>
      <c r="O776">
        <f t="shared" si="65"/>
        <v>8</v>
      </c>
    </row>
    <row r="777" spans="1:15" hidden="1" x14ac:dyDescent="0.2">
      <c r="A777" s="2">
        <v>42052</v>
      </c>
      <c r="B777">
        <v>52</v>
      </c>
      <c r="C777">
        <v>59.42</v>
      </c>
      <c r="D777">
        <v>61.12</v>
      </c>
      <c r="E777">
        <v>51.56</v>
      </c>
      <c r="F777">
        <f t="shared" si="61"/>
        <v>61.12</v>
      </c>
      <c r="G777" t="s">
        <v>484</v>
      </c>
      <c r="H777">
        <v>2015</v>
      </c>
      <c r="I777">
        <v>2</v>
      </c>
      <c r="J777">
        <v>17</v>
      </c>
      <c r="K777" t="s">
        <v>64</v>
      </c>
      <c r="L777">
        <f t="shared" si="62"/>
        <v>1</v>
      </c>
      <c r="M777">
        <f t="shared" si="63"/>
        <v>1</v>
      </c>
      <c r="N777">
        <f t="shared" si="64"/>
        <v>1</v>
      </c>
      <c r="O777">
        <f t="shared" si="65"/>
        <v>8</v>
      </c>
    </row>
    <row r="778" spans="1:15" hidden="1" x14ac:dyDescent="0.2">
      <c r="A778" s="2">
        <v>42053</v>
      </c>
      <c r="B778">
        <v>46</v>
      </c>
      <c r="C778">
        <v>59.05</v>
      </c>
      <c r="D778">
        <v>59.5</v>
      </c>
      <c r="E778">
        <v>45</v>
      </c>
      <c r="F778">
        <f t="shared" si="61"/>
        <v>59.5</v>
      </c>
      <c r="G778" t="s">
        <v>484</v>
      </c>
      <c r="H778">
        <v>2015</v>
      </c>
      <c r="I778">
        <v>2</v>
      </c>
      <c r="J778">
        <v>18</v>
      </c>
      <c r="K778" t="s">
        <v>65</v>
      </c>
      <c r="L778">
        <f t="shared" si="62"/>
        <v>1</v>
      </c>
      <c r="M778">
        <f t="shared" si="63"/>
        <v>1</v>
      </c>
      <c r="N778">
        <f t="shared" si="64"/>
        <v>1</v>
      </c>
      <c r="O778">
        <f t="shared" si="65"/>
        <v>8</v>
      </c>
    </row>
    <row r="779" spans="1:15" hidden="1" x14ac:dyDescent="0.2">
      <c r="A779" s="2">
        <v>42054</v>
      </c>
      <c r="B779">
        <v>60</v>
      </c>
      <c r="C779">
        <v>59.62</v>
      </c>
      <c r="D779">
        <v>59.81</v>
      </c>
      <c r="E779">
        <v>46.09</v>
      </c>
      <c r="F779">
        <f t="shared" si="61"/>
        <v>59.81</v>
      </c>
      <c r="G779" t="s">
        <v>485</v>
      </c>
      <c r="H779">
        <v>2015</v>
      </c>
      <c r="I779">
        <v>2</v>
      </c>
      <c r="J779">
        <v>19</v>
      </c>
      <c r="K779" t="s">
        <v>67</v>
      </c>
      <c r="L779">
        <f t="shared" si="62"/>
        <v>0</v>
      </c>
      <c r="M779">
        <f t="shared" si="63"/>
        <v>1</v>
      </c>
      <c r="N779">
        <f t="shared" si="64"/>
        <v>1</v>
      </c>
      <c r="O779">
        <f t="shared" si="65"/>
        <v>8</v>
      </c>
    </row>
    <row r="780" spans="1:15" hidden="1" x14ac:dyDescent="0.2">
      <c r="A780" s="2">
        <v>42055</v>
      </c>
      <c r="B780">
        <v>61</v>
      </c>
      <c r="C780">
        <v>59.81</v>
      </c>
      <c r="D780">
        <v>59.91</v>
      </c>
      <c r="E780">
        <v>43.63</v>
      </c>
      <c r="F780">
        <f t="shared" si="61"/>
        <v>59.91</v>
      </c>
      <c r="G780" t="s">
        <v>485</v>
      </c>
      <c r="H780">
        <v>2015</v>
      </c>
      <c r="I780">
        <v>2</v>
      </c>
      <c r="J780">
        <v>20</v>
      </c>
      <c r="K780" t="s">
        <v>68</v>
      </c>
      <c r="L780">
        <f t="shared" si="62"/>
        <v>0</v>
      </c>
      <c r="M780">
        <f t="shared" si="63"/>
        <v>1</v>
      </c>
      <c r="N780">
        <f t="shared" si="64"/>
        <v>1</v>
      </c>
      <c r="O780">
        <f t="shared" si="65"/>
        <v>8</v>
      </c>
    </row>
    <row r="781" spans="1:15" hidden="1" x14ac:dyDescent="0.2">
      <c r="A781" s="2">
        <v>42056</v>
      </c>
      <c r="B781">
        <v>49</v>
      </c>
      <c r="C781">
        <v>58.96</v>
      </c>
      <c r="D781">
        <v>59.01</v>
      </c>
      <c r="E781">
        <v>37.409999999999997</v>
      </c>
      <c r="F781">
        <f t="shared" si="61"/>
        <v>59.01</v>
      </c>
      <c r="G781" t="s">
        <v>485</v>
      </c>
      <c r="H781">
        <v>2015</v>
      </c>
      <c r="I781">
        <v>2</v>
      </c>
      <c r="J781">
        <v>21</v>
      </c>
      <c r="K781" t="s">
        <v>69</v>
      </c>
      <c r="L781">
        <f t="shared" si="62"/>
        <v>1</v>
      </c>
      <c r="M781">
        <f t="shared" si="63"/>
        <v>1</v>
      </c>
      <c r="N781">
        <f t="shared" si="64"/>
        <v>1</v>
      </c>
      <c r="O781">
        <f t="shared" si="65"/>
        <v>8</v>
      </c>
    </row>
    <row r="782" spans="1:15" hidden="1" x14ac:dyDescent="0.2">
      <c r="A782" s="2">
        <v>42057</v>
      </c>
      <c r="B782">
        <v>64</v>
      </c>
      <c r="C782">
        <v>61.39</v>
      </c>
      <c r="D782">
        <v>63.04</v>
      </c>
      <c r="E782">
        <v>51.85</v>
      </c>
      <c r="F782">
        <f t="shared" si="61"/>
        <v>63.04</v>
      </c>
      <c r="G782" t="s">
        <v>485</v>
      </c>
      <c r="H782">
        <v>2015</v>
      </c>
      <c r="I782">
        <v>2</v>
      </c>
      <c r="J782">
        <v>22</v>
      </c>
      <c r="K782" t="s">
        <v>70</v>
      </c>
      <c r="L782">
        <f t="shared" si="62"/>
        <v>0</v>
      </c>
      <c r="M782">
        <f t="shared" si="63"/>
        <v>1</v>
      </c>
      <c r="N782">
        <f t="shared" si="64"/>
        <v>1</v>
      </c>
      <c r="O782">
        <f t="shared" si="65"/>
        <v>8</v>
      </c>
    </row>
    <row r="783" spans="1:15" hidden="1" x14ac:dyDescent="0.2">
      <c r="A783" s="2">
        <v>42058</v>
      </c>
      <c r="B783">
        <v>62</v>
      </c>
      <c r="C783">
        <v>61.28</v>
      </c>
      <c r="D783">
        <v>61.65</v>
      </c>
      <c r="E783">
        <v>50.79</v>
      </c>
      <c r="F783">
        <f t="shared" si="61"/>
        <v>61.65</v>
      </c>
      <c r="G783" t="s">
        <v>485</v>
      </c>
      <c r="H783">
        <v>2015</v>
      </c>
      <c r="I783">
        <v>2</v>
      </c>
      <c r="J783">
        <v>23</v>
      </c>
      <c r="K783" t="s">
        <v>71</v>
      </c>
      <c r="L783">
        <f t="shared" si="62"/>
        <v>0</v>
      </c>
      <c r="M783">
        <f t="shared" si="63"/>
        <v>1</v>
      </c>
      <c r="N783">
        <f t="shared" si="64"/>
        <v>1</v>
      </c>
      <c r="O783">
        <f t="shared" si="65"/>
        <v>9</v>
      </c>
    </row>
    <row r="784" spans="1:15" hidden="1" x14ac:dyDescent="0.2">
      <c r="A784" s="2">
        <v>42059</v>
      </c>
      <c r="B784">
        <v>51</v>
      </c>
      <c r="C784">
        <v>60.1</v>
      </c>
      <c r="D784">
        <v>60.43</v>
      </c>
      <c r="E784">
        <v>48.98</v>
      </c>
      <c r="F784">
        <f t="shared" si="61"/>
        <v>60.43</v>
      </c>
      <c r="G784" t="s">
        <v>485</v>
      </c>
      <c r="H784">
        <v>2015</v>
      </c>
      <c r="I784">
        <v>2</v>
      </c>
      <c r="J784">
        <v>24</v>
      </c>
      <c r="K784" t="s">
        <v>72</v>
      </c>
      <c r="L784">
        <f t="shared" si="62"/>
        <v>1</v>
      </c>
      <c r="M784">
        <f t="shared" si="63"/>
        <v>1</v>
      </c>
      <c r="N784">
        <f t="shared" si="64"/>
        <v>1</v>
      </c>
      <c r="O784">
        <f t="shared" si="65"/>
        <v>9</v>
      </c>
    </row>
    <row r="785" spans="1:15" hidden="1" x14ac:dyDescent="0.2">
      <c r="A785" s="2">
        <v>42060</v>
      </c>
      <c r="B785">
        <v>62</v>
      </c>
      <c r="C785">
        <v>61.08</v>
      </c>
      <c r="D785">
        <v>61.67</v>
      </c>
      <c r="E785">
        <v>52.15</v>
      </c>
      <c r="F785">
        <f t="shared" si="61"/>
        <v>61.67</v>
      </c>
      <c r="G785" t="s">
        <v>485</v>
      </c>
      <c r="H785">
        <v>2015</v>
      </c>
      <c r="I785">
        <v>2</v>
      </c>
      <c r="J785">
        <v>25</v>
      </c>
      <c r="K785" t="s">
        <v>73</v>
      </c>
      <c r="L785">
        <f t="shared" si="62"/>
        <v>0</v>
      </c>
      <c r="M785">
        <f t="shared" si="63"/>
        <v>1</v>
      </c>
      <c r="N785">
        <f t="shared" si="64"/>
        <v>1</v>
      </c>
      <c r="O785">
        <f t="shared" si="65"/>
        <v>9</v>
      </c>
    </row>
    <row r="786" spans="1:15" hidden="1" x14ac:dyDescent="0.2">
      <c r="A786" s="2">
        <v>42061</v>
      </c>
      <c r="B786">
        <v>53</v>
      </c>
      <c r="C786">
        <v>59.34</v>
      </c>
      <c r="D786">
        <v>59.53</v>
      </c>
      <c r="E786">
        <v>46</v>
      </c>
      <c r="F786">
        <f t="shared" si="61"/>
        <v>59.53</v>
      </c>
      <c r="G786" t="s">
        <v>486</v>
      </c>
      <c r="H786">
        <v>2015</v>
      </c>
      <c r="I786">
        <v>2</v>
      </c>
      <c r="J786">
        <v>26</v>
      </c>
      <c r="K786" t="s">
        <v>75</v>
      </c>
      <c r="L786">
        <f t="shared" si="62"/>
        <v>1</v>
      </c>
      <c r="M786">
        <f t="shared" si="63"/>
        <v>1</v>
      </c>
      <c r="N786">
        <f t="shared" si="64"/>
        <v>1</v>
      </c>
      <c r="O786">
        <f t="shared" si="65"/>
        <v>9</v>
      </c>
    </row>
    <row r="787" spans="1:15" hidden="1" x14ac:dyDescent="0.2">
      <c r="A787" s="2">
        <v>42062</v>
      </c>
      <c r="B787">
        <v>61</v>
      </c>
      <c r="C787">
        <v>60.61</v>
      </c>
      <c r="D787">
        <v>60.77</v>
      </c>
      <c r="E787">
        <v>46.36</v>
      </c>
      <c r="F787">
        <f t="shared" si="61"/>
        <v>60.77</v>
      </c>
      <c r="G787" t="s">
        <v>486</v>
      </c>
      <c r="H787">
        <v>2015</v>
      </c>
      <c r="I787">
        <v>2</v>
      </c>
      <c r="J787">
        <v>27</v>
      </c>
      <c r="K787" t="s">
        <v>76</v>
      </c>
      <c r="L787">
        <f t="shared" si="62"/>
        <v>0</v>
      </c>
      <c r="M787">
        <f t="shared" si="63"/>
        <v>1</v>
      </c>
      <c r="N787">
        <f t="shared" si="64"/>
        <v>1</v>
      </c>
      <c r="O787">
        <f t="shared" si="65"/>
        <v>9</v>
      </c>
    </row>
    <row r="788" spans="1:15" hidden="1" x14ac:dyDescent="0.2">
      <c r="A788" s="2">
        <v>42063</v>
      </c>
      <c r="B788">
        <v>44</v>
      </c>
      <c r="C788">
        <v>59.36</v>
      </c>
      <c r="D788">
        <v>59.65</v>
      </c>
      <c r="E788">
        <v>47.8</v>
      </c>
      <c r="F788">
        <f t="shared" si="61"/>
        <v>59.65</v>
      </c>
      <c r="G788" t="s">
        <v>486</v>
      </c>
      <c r="H788">
        <v>2015</v>
      </c>
      <c r="I788">
        <v>2</v>
      </c>
      <c r="J788">
        <v>28</v>
      </c>
      <c r="K788" t="s">
        <v>77</v>
      </c>
      <c r="L788">
        <f t="shared" si="62"/>
        <v>1</v>
      </c>
      <c r="M788">
        <f t="shared" si="63"/>
        <v>1</v>
      </c>
      <c r="N788">
        <f t="shared" si="64"/>
        <v>1</v>
      </c>
      <c r="O788">
        <f t="shared" si="65"/>
        <v>9</v>
      </c>
    </row>
    <row r="789" spans="1:15" hidden="1" x14ac:dyDescent="0.2">
      <c r="A789" s="2">
        <v>42064</v>
      </c>
      <c r="B789">
        <v>53</v>
      </c>
      <c r="C789">
        <v>61.34</v>
      </c>
      <c r="D789">
        <v>62.69</v>
      </c>
      <c r="E789">
        <v>48.54</v>
      </c>
      <c r="F789">
        <f t="shared" si="61"/>
        <v>62.69</v>
      </c>
      <c r="G789" t="s">
        <v>486</v>
      </c>
      <c r="H789">
        <v>2015</v>
      </c>
      <c r="I789">
        <v>3</v>
      </c>
      <c r="J789">
        <v>1</v>
      </c>
      <c r="K789" t="s">
        <v>78</v>
      </c>
      <c r="L789">
        <f t="shared" si="62"/>
        <v>1</v>
      </c>
      <c r="M789">
        <f t="shared" si="63"/>
        <v>1</v>
      </c>
      <c r="N789">
        <f t="shared" si="64"/>
        <v>1</v>
      </c>
      <c r="O789">
        <f t="shared" si="65"/>
        <v>9</v>
      </c>
    </row>
    <row r="790" spans="1:15" hidden="1" x14ac:dyDescent="0.2">
      <c r="A790" s="2">
        <v>42065</v>
      </c>
      <c r="B790">
        <v>80</v>
      </c>
      <c r="C790">
        <v>64.05</v>
      </c>
      <c r="D790">
        <v>64.08</v>
      </c>
      <c r="E790">
        <v>43.6</v>
      </c>
      <c r="F790">
        <f t="shared" si="61"/>
        <v>64.08</v>
      </c>
      <c r="G790" t="s">
        <v>486</v>
      </c>
      <c r="H790">
        <v>2015</v>
      </c>
      <c r="I790">
        <v>3</v>
      </c>
      <c r="J790">
        <v>2</v>
      </c>
      <c r="K790" t="s">
        <v>79</v>
      </c>
      <c r="L790">
        <f t="shared" si="62"/>
        <v>0</v>
      </c>
      <c r="M790">
        <f t="shared" si="63"/>
        <v>1</v>
      </c>
      <c r="N790">
        <f t="shared" si="64"/>
        <v>1</v>
      </c>
      <c r="O790">
        <f t="shared" si="65"/>
        <v>10</v>
      </c>
    </row>
    <row r="791" spans="1:15" hidden="1" x14ac:dyDescent="0.2">
      <c r="A791" s="2">
        <v>42066</v>
      </c>
      <c r="B791">
        <v>73</v>
      </c>
      <c r="C791">
        <v>59.91</v>
      </c>
      <c r="D791">
        <v>59.94</v>
      </c>
      <c r="E791">
        <v>36.9</v>
      </c>
      <c r="F791">
        <f t="shared" si="61"/>
        <v>59.94</v>
      </c>
      <c r="G791" t="s">
        <v>486</v>
      </c>
      <c r="H791">
        <v>2015</v>
      </c>
      <c r="I791">
        <v>3</v>
      </c>
      <c r="J791">
        <v>3</v>
      </c>
      <c r="K791" t="s">
        <v>80</v>
      </c>
      <c r="L791">
        <f t="shared" si="62"/>
        <v>0</v>
      </c>
      <c r="M791">
        <f t="shared" si="63"/>
        <v>1</v>
      </c>
      <c r="N791">
        <f t="shared" si="64"/>
        <v>1</v>
      </c>
      <c r="O791">
        <f t="shared" si="65"/>
        <v>10</v>
      </c>
    </row>
    <row r="792" spans="1:15" hidden="1" x14ac:dyDescent="0.2">
      <c r="A792" s="2">
        <v>42067</v>
      </c>
      <c r="B792">
        <v>59</v>
      </c>
      <c r="C792">
        <v>59.68</v>
      </c>
      <c r="D792">
        <v>60.36</v>
      </c>
      <c r="E792">
        <v>45.51</v>
      </c>
      <c r="F792">
        <f t="shared" si="61"/>
        <v>60.36</v>
      </c>
      <c r="G792" t="s">
        <v>486</v>
      </c>
      <c r="H792">
        <v>2015</v>
      </c>
      <c r="I792">
        <v>3</v>
      </c>
      <c r="J792">
        <v>4</v>
      </c>
      <c r="K792" t="s">
        <v>81</v>
      </c>
      <c r="L792">
        <f t="shared" si="62"/>
        <v>1</v>
      </c>
      <c r="M792">
        <f t="shared" si="63"/>
        <v>1</v>
      </c>
      <c r="N792">
        <f t="shared" si="64"/>
        <v>1</v>
      </c>
      <c r="O792">
        <f t="shared" si="65"/>
        <v>10</v>
      </c>
    </row>
    <row r="793" spans="1:15" hidden="1" x14ac:dyDescent="0.2">
      <c r="A793" s="2">
        <v>42068</v>
      </c>
      <c r="B793">
        <v>82</v>
      </c>
      <c r="C793">
        <v>61.94</v>
      </c>
      <c r="D793">
        <v>63.62</v>
      </c>
      <c r="E793">
        <v>50.1</v>
      </c>
      <c r="F793">
        <f t="shared" si="61"/>
        <v>63.62</v>
      </c>
      <c r="G793" t="s">
        <v>487</v>
      </c>
      <c r="H793">
        <v>2015</v>
      </c>
      <c r="I793">
        <v>3</v>
      </c>
      <c r="J793">
        <v>5</v>
      </c>
      <c r="K793" t="s">
        <v>83</v>
      </c>
      <c r="L793">
        <f t="shared" si="62"/>
        <v>0</v>
      </c>
      <c r="M793">
        <f t="shared" si="63"/>
        <v>1</v>
      </c>
      <c r="N793">
        <f t="shared" si="64"/>
        <v>1</v>
      </c>
      <c r="O793">
        <f t="shared" si="65"/>
        <v>10</v>
      </c>
    </row>
    <row r="794" spans="1:15" hidden="1" x14ac:dyDescent="0.2">
      <c r="A794" s="2">
        <v>42069</v>
      </c>
      <c r="B794">
        <v>67</v>
      </c>
      <c r="C794">
        <v>58.79</v>
      </c>
      <c r="D794">
        <v>58.96</v>
      </c>
      <c r="E794">
        <v>44.84</v>
      </c>
      <c r="F794">
        <f t="shared" si="61"/>
        <v>58.96</v>
      </c>
      <c r="G794" t="s">
        <v>487</v>
      </c>
      <c r="H794">
        <v>2015</v>
      </c>
      <c r="I794">
        <v>3</v>
      </c>
      <c r="J794">
        <v>6</v>
      </c>
      <c r="K794" t="s">
        <v>84</v>
      </c>
      <c r="L794">
        <f t="shared" si="62"/>
        <v>0</v>
      </c>
      <c r="M794">
        <f t="shared" si="63"/>
        <v>1</v>
      </c>
      <c r="N794">
        <f t="shared" si="64"/>
        <v>1</v>
      </c>
      <c r="O794">
        <f t="shared" si="65"/>
        <v>10</v>
      </c>
    </row>
    <row r="795" spans="1:15" hidden="1" x14ac:dyDescent="0.2">
      <c r="A795" s="2">
        <v>42070</v>
      </c>
      <c r="B795">
        <v>44</v>
      </c>
      <c r="C795">
        <v>57.78</v>
      </c>
      <c r="D795">
        <v>57.97</v>
      </c>
      <c r="E795">
        <v>40.17</v>
      </c>
      <c r="F795">
        <f t="shared" si="61"/>
        <v>57.97</v>
      </c>
      <c r="G795" t="s">
        <v>487</v>
      </c>
      <c r="H795">
        <v>2015</v>
      </c>
      <c r="I795">
        <v>3</v>
      </c>
      <c r="J795">
        <v>7</v>
      </c>
      <c r="K795" t="s">
        <v>85</v>
      </c>
      <c r="L795">
        <f t="shared" si="62"/>
        <v>1</v>
      </c>
      <c r="M795">
        <f t="shared" si="63"/>
        <v>1</v>
      </c>
      <c r="N795">
        <f t="shared" si="64"/>
        <v>1</v>
      </c>
      <c r="O795">
        <f t="shared" si="65"/>
        <v>10</v>
      </c>
    </row>
    <row r="796" spans="1:15" hidden="1" x14ac:dyDescent="0.2">
      <c r="A796" s="2">
        <v>42071</v>
      </c>
      <c r="B796">
        <v>57</v>
      </c>
      <c r="C796">
        <v>58.92</v>
      </c>
      <c r="D796">
        <v>60.15</v>
      </c>
      <c r="E796">
        <v>45.17</v>
      </c>
      <c r="F796">
        <f t="shared" si="61"/>
        <v>60.15</v>
      </c>
      <c r="G796" t="s">
        <v>487</v>
      </c>
      <c r="H796">
        <v>2015</v>
      </c>
      <c r="I796">
        <v>3</v>
      </c>
      <c r="J796">
        <v>8</v>
      </c>
      <c r="K796" t="s">
        <v>86</v>
      </c>
      <c r="L796">
        <f t="shared" si="62"/>
        <v>1</v>
      </c>
      <c r="M796">
        <f t="shared" si="63"/>
        <v>1</v>
      </c>
      <c r="N796">
        <f t="shared" si="64"/>
        <v>1</v>
      </c>
      <c r="O796">
        <f t="shared" si="65"/>
        <v>10</v>
      </c>
    </row>
    <row r="797" spans="1:15" hidden="1" x14ac:dyDescent="0.2">
      <c r="A797" s="2">
        <v>42072</v>
      </c>
      <c r="B797">
        <v>61</v>
      </c>
      <c r="C797">
        <v>59.93</v>
      </c>
      <c r="D797">
        <v>59.95</v>
      </c>
      <c r="E797">
        <v>35.82</v>
      </c>
      <c r="F797">
        <f t="shared" si="61"/>
        <v>59.95</v>
      </c>
      <c r="G797" t="s">
        <v>487</v>
      </c>
      <c r="H797">
        <v>2015</v>
      </c>
      <c r="I797">
        <v>3</v>
      </c>
      <c r="J797">
        <v>9</v>
      </c>
      <c r="K797" t="s">
        <v>87</v>
      </c>
      <c r="L797">
        <f t="shared" si="62"/>
        <v>0</v>
      </c>
      <c r="M797">
        <f t="shared" si="63"/>
        <v>1</v>
      </c>
      <c r="N797">
        <f t="shared" si="64"/>
        <v>1</v>
      </c>
      <c r="O797">
        <f t="shared" si="65"/>
        <v>11</v>
      </c>
    </row>
    <row r="798" spans="1:15" hidden="1" x14ac:dyDescent="0.2">
      <c r="A798" s="2">
        <v>42073</v>
      </c>
      <c r="B798">
        <v>53</v>
      </c>
      <c r="C798">
        <v>59.52</v>
      </c>
      <c r="D798">
        <v>59.71</v>
      </c>
      <c r="E798">
        <v>46</v>
      </c>
      <c r="F798">
        <f t="shared" si="61"/>
        <v>59.71</v>
      </c>
      <c r="G798" t="s">
        <v>487</v>
      </c>
      <c r="H798">
        <v>2015</v>
      </c>
      <c r="I798">
        <v>3</v>
      </c>
      <c r="J798">
        <v>10</v>
      </c>
      <c r="K798" t="s">
        <v>88</v>
      </c>
      <c r="L798">
        <f t="shared" si="62"/>
        <v>1</v>
      </c>
      <c r="M798">
        <f t="shared" si="63"/>
        <v>1</v>
      </c>
      <c r="N798">
        <f t="shared" si="64"/>
        <v>1</v>
      </c>
      <c r="O798">
        <f t="shared" si="65"/>
        <v>11</v>
      </c>
    </row>
    <row r="799" spans="1:15" hidden="1" x14ac:dyDescent="0.2">
      <c r="A799" s="2">
        <v>42074</v>
      </c>
      <c r="B799">
        <v>64</v>
      </c>
      <c r="C799">
        <v>58.69</v>
      </c>
      <c r="D799">
        <v>59.2</v>
      </c>
      <c r="E799">
        <v>43.23</v>
      </c>
      <c r="F799">
        <f t="shared" si="61"/>
        <v>59.2</v>
      </c>
      <c r="G799" t="s">
        <v>487</v>
      </c>
      <c r="H799">
        <v>2015</v>
      </c>
      <c r="I799">
        <v>3</v>
      </c>
      <c r="J799">
        <v>11</v>
      </c>
      <c r="K799" t="s">
        <v>89</v>
      </c>
      <c r="L799">
        <f t="shared" si="62"/>
        <v>0</v>
      </c>
      <c r="M799">
        <f t="shared" si="63"/>
        <v>1</v>
      </c>
      <c r="N799">
        <f t="shared" si="64"/>
        <v>1</v>
      </c>
      <c r="O799">
        <f t="shared" si="65"/>
        <v>11</v>
      </c>
    </row>
    <row r="800" spans="1:15" hidden="1" x14ac:dyDescent="0.2">
      <c r="A800" s="2">
        <v>42075</v>
      </c>
      <c r="B800">
        <v>59</v>
      </c>
      <c r="C800">
        <v>58.03</v>
      </c>
      <c r="D800">
        <v>58.23</v>
      </c>
      <c r="E800">
        <v>43.78</v>
      </c>
      <c r="F800">
        <f t="shared" si="61"/>
        <v>58.23</v>
      </c>
      <c r="G800" t="s">
        <v>488</v>
      </c>
      <c r="H800">
        <v>2015</v>
      </c>
      <c r="I800">
        <v>3</v>
      </c>
      <c r="J800">
        <v>12</v>
      </c>
      <c r="K800" t="s">
        <v>91</v>
      </c>
      <c r="L800">
        <f t="shared" si="62"/>
        <v>0</v>
      </c>
      <c r="M800">
        <f t="shared" si="63"/>
        <v>1</v>
      </c>
      <c r="N800">
        <f t="shared" si="64"/>
        <v>1</v>
      </c>
      <c r="O800">
        <f t="shared" si="65"/>
        <v>11</v>
      </c>
    </row>
    <row r="801" spans="1:15" hidden="1" x14ac:dyDescent="0.2">
      <c r="A801" s="2">
        <v>42076</v>
      </c>
      <c r="B801">
        <v>55</v>
      </c>
      <c r="C801">
        <v>57.76</v>
      </c>
      <c r="D801">
        <v>58.39</v>
      </c>
      <c r="E801">
        <v>49.7</v>
      </c>
      <c r="F801">
        <f t="shared" si="61"/>
        <v>58.39</v>
      </c>
      <c r="G801" t="s">
        <v>488</v>
      </c>
      <c r="H801">
        <v>2015</v>
      </c>
      <c r="I801">
        <v>3</v>
      </c>
      <c r="J801">
        <v>13</v>
      </c>
      <c r="K801" t="s">
        <v>92</v>
      </c>
      <c r="L801">
        <f t="shared" si="62"/>
        <v>1</v>
      </c>
      <c r="M801">
        <f t="shared" si="63"/>
        <v>1</v>
      </c>
      <c r="N801">
        <f t="shared" si="64"/>
        <v>1</v>
      </c>
      <c r="O801">
        <f t="shared" si="65"/>
        <v>11</v>
      </c>
    </row>
    <row r="802" spans="1:15" hidden="1" x14ac:dyDescent="0.2">
      <c r="A802" s="2">
        <v>42077</v>
      </c>
      <c r="B802">
        <v>52</v>
      </c>
      <c r="C802">
        <v>57.57</v>
      </c>
      <c r="D802">
        <v>57.87</v>
      </c>
      <c r="E802">
        <v>44.04</v>
      </c>
      <c r="F802">
        <f t="shared" si="61"/>
        <v>57.87</v>
      </c>
      <c r="G802" t="s">
        <v>488</v>
      </c>
      <c r="H802">
        <v>2015</v>
      </c>
      <c r="I802">
        <v>3</v>
      </c>
      <c r="J802">
        <v>14</v>
      </c>
      <c r="K802" t="s">
        <v>93</v>
      </c>
      <c r="L802">
        <f t="shared" si="62"/>
        <v>1</v>
      </c>
      <c r="M802">
        <f t="shared" si="63"/>
        <v>1</v>
      </c>
      <c r="N802">
        <f t="shared" si="64"/>
        <v>1</v>
      </c>
      <c r="O802">
        <f t="shared" si="65"/>
        <v>11</v>
      </c>
    </row>
    <row r="803" spans="1:15" hidden="1" x14ac:dyDescent="0.2">
      <c r="A803" s="2">
        <v>42078</v>
      </c>
      <c r="B803">
        <v>58</v>
      </c>
      <c r="C803">
        <v>58.08</v>
      </c>
      <c r="D803">
        <v>58.14</v>
      </c>
      <c r="E803">
        <v>39.590000000000003</v>
      </c>
      <c r="F803">
        <f t="shared" si="61"/>
        <v>58.14</v>
      </c>
      <c r="G803" t="s">
        <v>488</v>
      </c>
      <c r="H803">
        <v>2015</v>
      </c>
      <c r="I803">
        <v>3</v>
      </c>
      <c r="J803">
        <v>15</v>
      </c>
      <c r="K803" t="s">
        <v>94</v>
      </c>
      <c r="L803">
        <f t="shared" si="62"/>
        <v>1</v>
      </c>
      <c r="M803">
        <f t="shared" si="63"/>
        <v>1</v>
      </c>
      <c r="N803">
        <f t="shared" si="64"/>
        <v>1</v>
      </c>
      <c r="O803">
        <f t="shared" si="65"/>
        <v>11</v>
      </c>
    </row>
    <row r="804" spans="1:15" hidden="1" x14ac:dyDescent="0.2">
      <c r="A804" s="2">
        <v>42079</v>
      </c>
      <c r="B804">
        <v>70</v>
      </c>
      <c r="C804">
        <v>60.54</v>
      </c>
      <c r="D804">
        <v>60.61</v>
      </c>
      <c r="E804">
        <v>42.85</v>
      </c>
      <c r="F804">
        <f t="shared" si="61"/>
        <v>60.61</v>
      </c>
      <c r="G804" t="s">
        <v>488</v>
      </c>
      <c r="H804">
        <v>2015</v>
      </c>
      <c r="I804">
        <v>3</v>
      </c>
      <c r="J804">
        <v>16</v>
      </c>
      <c r="K804" t="s">
        <v>95</v>
      </c>
      <c r="L804">
        <f t="shared" si="62"/>
        <v>0</v>
      </c>
      <c r="M804">
        <f t="shared" si="63"/>
        <v>1</v>
      </c>
      <c r="N804">
        <f t="shared" si="64"/>
        <v>1</v>
      </c>
      <c r="O804">
        <f t="shared" si="65"/>
        <v>12</v>
      </c>
    </row>
    <row r="805" spans="1:15" hidden="1" x14ac:dyDescent="0.2">
      <c r="A805" s="2">
        <v>42080</v>
      </c>
      <c r="B805">
        <v>68</v>
      </c>
      <c r="C805">
        <v>60.45</v>
      </c>
      <c r="D805">
        <v>60.71</v>
      </c>
      <c r="E805">
        <v>48.36</v>
      </c>
      <c r="F805">
        <f t="shared" si="61"/>
        <v>60.71</v>
      </c>
      <c r="G805" t="s">
        <v>488</v>
      </c>
      <c r="H805">
        <v>2015</v>
      </c>
      <c r="I805">
        <v>3</v>
      </c>
      <c r="J805">
        <v>17</v>
      </c>
      <c r="K805" t="s">
        <v>96</v>
      </c>
      <c r="L805">
        <f t="shared" si="62"/>
        <v>0</v>
      </c>
      <c r="M805">
        <f t="shared" si="63"/>
        <v>1</v>
      </c>
      <c r="N805">
        <f t="shared" si="64"/>
        <v>1</v>
      </c>
      <c r="O805">
        <f t="shared" si="65"/>
        <v>12</v>
      </c>
    </row>
    <row r="806" spans="1:15" hidden="1" x14ac:dyDescent="0.2">
      <c r="A806" s="2">
        <v>42081</v>
      </c>
      <c r="B806">
        <v>72</v>
      </c>
      <c r="C806">
        <v>60.29</v>
      </c>
      <c r="D806">
        <v>60.66</v>
      </c>
      <c r="E806">
        <v>47.35</v>
      </c>
      <c r="F806">
        <f t="shared" si="61"/>
        <v>60.66</v>
      </c>
      <c r="G806" t="s">
        <v>488</v>
      </c>
      <c r="H806">
        <v>2015</v>
      </c>
      <c r="I806">
        <v>3</v>
      </c>
      <c r="J806">
        <v>18</v>
      </c>
      <c r="K806" t="s">
        <v>97</v>
      </c>
      <c r="L806">
        <f t="shared" si="62"/>
        <v>0</v>
      </c>
      <c r="M806">
        <f t="shared" si="63"/>
        <v>1</v>
      </c>
      <c r="N806">
        <f t="shared" si="64"/>
        <v>1</v>
      </c>
      <c r="O806">
        <f t="shared" si="65"/>
        <v>12</v>
      </c>
    </row>
    <row r="807" spans="1:15" hidden="1" x14ac:dyDescent="0.2">
      <c r="A807" s="2">
        <v>42082</v>
      </c>
      <c r="B807">
        <v>67</v>
      </c>
      <c r="C807">
        <v>59.31</v>
      </c>
      <c r="D807">
        <v>59.42</v>
      </c>
      <c r="E807">
        <v>43.43</v>
      </c>
      <c r="F807">
        <f t="shared" si="61"/>
        <v>59.42</v>
      </c>
      <c r="G807" t="s">
        <v>489</v>
      </c>
      <c r="H807">
        <v>2015</v>
      </c>
      <c r="I807">
        <v>3</v>
      </c>
      <c r="J807">
        <v>19</v>
      </c>
      <c r="K807" t="s">
        <v>99</v>
      </c>
      <c r="L807">
        <f t="shared" si="62"/>
        <v>0</v>
      </c>
      <c r="M807">
        <f t="shared" si="63"/>
        <v>1</v>
      </c>
      <c r="N807">
        <f t="shared" si="64"/>
        <v>1</v>
      </c>
      <c r="O807">
        <f t="shared" si="65"/>
        <v>12</v>
      </c>
    </row>
    <row r="808" spans="1:15" hidden="1" x14ac:dyDescent="0.2">
      <c r="A808" s="2">
        <v>42083</v>
      </c>
      <c r="B808">
        <v>57</v>
      </c>
      <c r="C808">
        <v>58.56</v>
      </c>
      <c r="D808">
        <v>58.74</v>
      </c>
      <c r="E808">
        <v>44.86</v>
      </c>
      <c r="F808">
        <f t="shared" si="61"/>
        <v>58.74</v>
      </c>
      <c r="G808" t="s">
        <v>489</v>
      </c>
      <c r="H808">
        <v>2015</v>
      </c>
      <c r="I808">
        <v>3</v>
      </c>
      <c r="J808">
        <v>20</v>
      </c>
      <c r="K808" t="s">
        <v>100</v>
      </c>
      <c r="L808">
        <f t="shared" si="62"/>
        <v>1</v>
      </c>
      <c r="M808">
        <f t="shared" si="63"/>
        <v>1</v>
      </c>
      <c r="N808">
        <f t="shared" si="64"/>
        <v>1</v>
      </c>
      <c r="O808">
        <f t="shared" si="65"/>
        <v>12</v>
      </c>
    </row>
    <row r="809" spans="1:15" hidden="1" x14ac:dyDescent="0.2">
      <c r="A809" s="2">
        <v>42084</v>
      </c>
      <c r="B809">
        <v>65</v>
      </c>
      <c r="C809">
        <v>60.37</v>
      </c>
      <c r="D809">
        <v>60.5</v>
      </c>
      <c r="E809">
        <v>40.86</v>
      </c>
      <c r="F809">
        <f t="shared" si="61"/>
        <v>60.5</v>
      </c>
      <c r="G809" t="s">
        <v>489</v>
      </c>
      <c r="H809">
        <v>2015</v>
      </c>
      <c r="I809">
        <v>3</v>
      </c>
      <c r="J809">
        <v>21</v>
      </c>
      <c r="K809" t="s">
        <v>101</v>
      </c>
      <c r="L809">
        <f t="shared" si="62"/>
        <v>0</v>
      </c>
      <c r="M809">
        <f t="shared" si="63"/>
        <v>1</v>
      </c>
      <c r="N809">
        <f t="shared" si="64"/>
        <v>1</v>
      </c>
      <c r="O809">
        <f t="shared" si="65"/>
        <v>12</v>
      </c>
    </row>
    <row r="810" spans="1:15" hidden="1" x14ac:dyDescent="0.2">
      <c r="A810" s="2">
        <v>42085</v>
      </c>
      <c r="B810">
        <v>60</v>
      </c>
      <c r="C810">
        <v>61.21</v>
      </c>
      <c r="D810">
        <v>61.22</v>
      </c>
      <c r="E810">
        <v>35.53</v>
      </c>
      <c r="F810">
        <f t="shared" si="61"/>
        <v>61.22</v>
      </c>
      <c r="G810" t="s">
        <v>489</v>
      </c>
      <c r="H810">
        <v>2015</v>
      </c>
      <c r="I810">
        <v>3</v>
      </c>
      <c r="J810">
        <v>22</v>
      </c>
      <c r="K810" t="s">
        <v>102</v>
      </c>
      <c r="L810">
        <f t="shared" si="62"/>
        <v>1</v>
      </c>
      <c r="M810">
        <f t="shared" si="63"/>
        <v>1</v>
      </c>
      <c r="N810">
        <f t="shared" si="64"/>
        <v>1</v>
      </c>
      <c r="O810">
        <f t="shared" si="65"/>
        <v>12</v>
      </c>
    </row>
    <row r="811" spans="1:15" hidden="1" x14ac:dyDescent="0.2">
      <c r="A811" s="2">
        <v>42086</v>
      </c>
      <c r="B811">
        <v>74</v>
      </c>
      <c r="C811">
        <v>61.31</v>
      </c>
      <c r="D811">
        <v>62.16</v>
      </c>
      <c r="E811">
        <v>51.23</v>
      </c>
      <c r="F811">
        <f t="shared" si="61"/>
        <v>62.16</v>
      </c>
      <c r="G811" t="s">
        <v>489</v>
      </c>
      <c r="H811">
        <v>2015</v>
      </c>
      <c r="I811">
        <v>3</v>
      </c>
      <c r="J811">
        <v>23</v>
      </c>
      <c r="K811" t="s">
        <v>103</v>
      </c>
      <c r="L811">
        <f t="shared" si="62"/>
        <v>0</v>
      </c>
      <c r="M811">
        <f t="shared" si="63"/>
        <v>1</v>
      </c>
      <c r="N811">
        <f t="shared" si="64"/>
        <v>1</v>
      </c>
      <c r="O811">
        <f t="shared" si="65"/>
        <v>13</v>
      </c>
    </row>
    <row r="812" spans="1:15" hidden="1" x14ac:dyDescent="0.2">
      <c r="A812" s="2">
        <v>42087</v>
      </c>
      <c r="B812">
        <v>63</v>
      </c>
      <c r="C812">
        <v>59.57</v>
      </c>
      <c r="D812">
        <v>59.7</v>
      </c>
      <c r="E812">
        <v>44.15</v>
      </c>
      <c r="F812">
        <f t="shared" si="61"/>
        <v>59.7</v>
      </c>
      <c r="G812" t="s">
        <v>489</v>
      </c>
      <c r="H812">
        <v>2015</v>
      </c>
      <c r="I812">
        <v>3</v>
      </c>
      <c r="J812">
        <v>24</v>
      </c>
      <c r="K812" t="s">
        <v>104</v>
      </c>
      <c r="L812">
        <f t="shared" si="62"/>
        <v>0</v>
      </c>
      <c r="M812">
        <f t="shared" si="63"/>
        <v>1</v>
      </c>
      <c r="N812">
        <f t="shared" si="64"/>
        <v>1</v>
      </c>
      <c r="O812">
        <f t="shared" si="65"/>
        <v>13</v>
      </c>
    </row>
    <row r="813" spans="1:15" hidden="1" x14ac:dyDescent="0.2">
      <c r="A813" s="2">
        <v>42088</v>
      </c>
      <c r="B813">
        <v>96</v>
      </c>
      <c r="C813">
        <v>60.47</v>
      </c>
      <c r="D813">
        <v>61.1</v>
      </c>
      <c r="E813">
        <v>52.12</v>
      </c>
      <c r="F813">
        <f t="shared" si="61"/>
        <v>61.1</v>
      </c>
      <c r="G813" t="s">
        <v>489</v>
      </c>
      <c r="H813">
        <v>2015</v>
      </c>
      <c r="I813">
        <v>3</v>
      </c>
      <c r="J813">
        <v>25</v>
      </c>
      <c r="K813" t="s">
        <v>105</v>
      </c>
      <c r="L813">
        <f t="shared" si="62"/>
        <v>0</v>
      </c>
      <c r="M813">
        <f t="shared" si="63"/>
        <v>1</v>
      </c>
      <c r="N813">
        <f t="shared" si="64"/>
        <v>1</v>
      </c>
      <c r="O813">
        <f t="shared" si="65"/>
        <v>13</v>
      </c>
    </row>
    <row r="814" spans="1:15" hidden="1" x14ac:dyDescent="0.2">
      <c r="A814" s="2">
        <v>42089</v>
      </c>
      <c r="B814">
        <v>66</v>
      </c>
      <c r="C814">
        <v>60.38</v>
      </c>
      <c r="D814">
        <v>60.8</v>
      </c>
      <c r="E814">
        <v>47.67</v>
      </c>
      <c r="F814">
        <f t="shared" si="61"/>
        <v>60.8</v>
      </c>
      <c r="G814" t="s">
        <v>490</v>
      </c>
      <c r="H814">
        <v>2015</v>
      </c>
      <c r="I814">
        <v>3</v>
      </c>
      <c r="J814">
        <v>26</v>
      </c>
      <c r="K814" t="s">
        <v>107</v>
      </c>
      <c r="L814">
        <f t="shared" si="62"/>
        <v>0</v>
      </c>
      <c r="M814">
        <f t="shared" si="63"/>
        <v>1</v>
      </c>
      <c r="N814">
        <f t="shared" si="64"/>
        <v>1</v>
      </c>
      <c r="O814">
        <f t="shared" si="65"/>
        <v>13</v>
      </c>
    </row>
    <row r="815" spans="1:15" hidden="1" x14ac:dyDescent="0.2">
      <c r="A815" s="2">
        <v>42090</v>
      </c>
      <c r="B815">
        <v>70</v>
      </c>
      <c r="C815">
        <v>61.17</v>
      </c>
      <c r="D815">
        <v>61.29</v>
      </c>
      <c r="E815">
        <v>44.86</v>
      </c>
      <c r="F815">
        <f t="shared" si="61"/>
        <v>61.29</v>
      </c>
      <c r="G815" t="s">
        <v>490</v>
      </c>
      <c r="H815">
        <v>2015</v>
      </c>
      <c r="I815">
        <v>3</v>
      </c>
      <c r="J815">
        <v>27</v>
      </c>
      <c r="K815" t="s">
        <v>108</v>
      </c>
      <c r="L815">
        <f t="shared" si="62"/>
        <v>0</v>
      </c>
      <c r="M815">
        <f t="shared" si="63"/>
        <v>1</v>
      </c>
      <c r="N815">
        <f t="shared" si="64"/>
        <v>1</v>
      </c>
      <c r="O815">
        <f t="shared" si="65"/>
        <v>13</v>
      </c>
    </row>
    <row r="816" spans="1:15" hidden="1" x14ac:dyDescent="0.2">
      <c r="A816" s="2">
        <v>42091</v>
      </c>
      <c r="B816">
        <v>47</v>
      </c>
      <c r="C816">
        <v>57.74</v>
      </c>
      <c r="D816">
        <v>58.51</v>
      </c>
      <c r="E816">
        <v>49.88</v>
      </c>
      <c r="F816">
        <f t="shared" si="61"/>
        <v>58.51</v>
      </c>
      <c r="G816" t="s">
        <v>490</v>
      </c>
      <c r="H816">
        <v>2015</v>
      </c>
      <c r="I816">
        <v>3</v>
      </c>
      <c r="J816">
        <v>28</v>
      </c>
      <c r="K816" t="s">
        <v>109</v>
      </c>
      <c r="L816">
        <f t="shared" si="62"/>
        <v>1</v>
      </c>
      <c r="M816">
        <f t="shared" si="63"/>
        <v>1</v>
      </c>
      <c r="N816">
        <f t="shared" si="64"/>
        <v>1</v>
      </c>
      <c r="O816">
        <f t="shared" si="65"/>
        <v>13</v>
      </c>
    </row>
    <row r="817" spans="1:15" hidden="1" x14ac:dyDescent="0.2">
      <c r="A817" s="2">
        <v>42092</v>
      </c>
      <c r="B817">
        <v>66</v>
      </c>
      <c r="C817">
        <v>60.23</v>
      </c>
      <c r="D817">
        <v>60.46</v>
      </c>
      <c r="E817">
        <v>47.64</v>
      </c>
      <c r="F817">
        <f t="shared" si="61"/>
        <v>60.46</v>
      </c>
      <c r="G817" t="s">
        <v>490</v>
      </c>
      <c r="H817">
        <v>2015</v>
      </c>
      <c r="I817">
        <v>3</v>
      </c>
      <c r="J817">
        <v>29</v>
      </c>
      <c r="K817" t="s">
        <v>110</v>
      </c>
      <c r="L817">
        <f t="shared" si="62"/>
        <v>0</v>
      </c>
      <c r="M817">
        <f t="shared" si="63"/>
        <v>1</v>
      </c>
      <c r="N817">
        <f t="shared" si="64"/>
        <v>1</v>
      </c>
      <c r="O817">
        <f t="shared" si="65"/>
        <v>13</v>
      </c>
    </row>
    <row r="818" spans="1:15" hidden="1" x14ac:dyDescent="0.2">
      <c r="A818" s="2">
        <v>42093</v>
      </c>
      <c r="B818">
        <v>70</v>
      </c>
      <c r="C818">
        <v>62.86</v>
      </c>
      <c r="D818">
        <v>63.38</v>
      </c>
      <c r="E818">
        <v>53.96</v>
      </c>
      <c r="F818">
        <f t="shared" si="61"/>
        <v>63.38</v>
      </c>
      <c r="G818" t="s">
        <v>490</v>
      </c>
      <c r="H818">
        <v>2015</v>
      </c>
      <c r="I818">
        <v>3</v>
      </c>
      <c r="J818">
        <v>30</v>
      </c>
      <c r="K818" t="s">
        <v>111</v>
      </c>
      <c r="L818">
        <f t="shared" si="62"/>
        <v>0</v>
      </c>
      <c r="M818">
        <f t="shared" si="63"/>
        <v>1</v>
      </c>
      <c r="N818">
        <f t="shared" si="64"/>
        <v>1</v>
      </c>
      <c r="O818">
        <f t="shared" si="65"/>
        <v>14</v>
      </c>
    </row>
    <row r="819" spans="1:15" hidden="1" x14ac:dyDescent="0.2">
      <c r="A819" s="2">
        <v>42094</v>
      </c>
      <c r="B819">
        <v>65</v>
      </c>
      <c r="C819">
        <v>64.81</v>
      </c>
      <c r="D819">
        <v>65.19</v>
      </c>
      <c r="E819">
        <v>49.41</v>
      </c>
      <c r="F819">
        <f t="shared" si="61"/>
        <v>65.19</v>
      </c>
      <c r="G819" t="s">
        <v>490</v>
      </c>
      <c r="H819">
        <v>2015</v>
      </c>
      <c r="I819">
        <v>3</v>
      </c>
      <c r="J819">
        <v>31</v>
      </c>
      <c r="K819" t="s">
        <v>112</v>
      </c>
      <c r="L819">
        <f t="shared" si="62"/>
        <v>0</v>
      </c>
      <c r="M819">
        <f t="shared" si="63"/>
        <v>1</v>
      </c>
      <c r="N819">
        <f t="shared" si="64"/>
        <v>1</v>
      </c>
      <c r="O819">
        <f t="shared" si="65"/>
        <v>14</v>
      </c>
    </row>
    <row r="820" spans="1:15" hidden="1" x14ac:dyDescent="0.2">
      <c r="A820" s="2">
        <v>42095</v>
      </c>
      <c r="B820">
        <v>115</v>
      </c>
      <c r="C820">
        <v>63.48</v>
      </c>
      <c r="D820">
        <v>65.13</v>
      </c>
      <c r="E820">
        <v>59.3</v>
      </c>
      <c r="F820">
        <f t="shared" si="61"/>
        <v>65.13</v>
      </c>
      <c r="G820" t="s">
        <v>490</v>
      </c>
      <c r="H820">
        <v>2015</v>
      </c>
      <c r="I820">
        <v>4</v>
      </c>
      <c r="J820">
        <v>1</v>
      </c>
      <c r="K820" t="s">
        <v>113</v>
      </c>
      <c r="L820">
        <f t="shared" si="62"/>
        <v>0</v>
      </c>
      <c r="M820">
        <f t="shared" si="63"/>
        <v>1</v>
      </c>
      <c r="N820">
        <f t="shared" si="64"/>
        <v>1</v>
      </c>
      <c r="O820">
        <f t="shared" si="65"/>
        <v>14</v>
      </c>
    </row>
    <row r="821" spans="1:15" hidden="1" x14ac:dyDescent="0.2">
      <c r="A821" s="2">
        <v>42096</v>
      </c>
      <c r="B821">
        <v>81</v>
      </c>
      <c r="C821">
        <v>61.94</v>
      </c>
      <c r="D821">
        <v>62.4</v>
      </c>
      <c r="E821">
        <v>50.19</v>
      </c>
      <c r="F821">
        <f t="shared" si="61"/>
        <v>62.4</v>
      </c>
      <c r="G821" t="s">
        <v>491</v>
      </c>
      <c r="H821">
        <v>2015</v>
      </c>
      <c r="I821">
        <v>4</v>
      </c>
      <c r="J821">
        <v>2</v>
      </c>
      <c r="K821" t="s">
        <v>115</v>
      </c>
      <c r="L821">
        <f t="shared" si="62"/>
        <v>0</v>
      </c>
      <c r="M821">
        <f t="shared" si="63"/>
        <v>1</v>
      </c>
      <c r="N821">
        <f t="shared" si="64"/>
        <v>1</v>
      </c>
      <c r="O821">
        <f t="shared" si="65"/>
        <v>14</v>
      </c>
    </row>
    <row r="822" spans="1:15" hidden="1" x14ac:dyDescent="0.2">
      <c r="A822" s="2">
        <v>42097</v>
      </c>
      <c r="B822">
        <v>77</v>
      </c>
      <c r="C822">
        <v>58.87</v>
      </c>
      <c r="D822">
        <v>59.06</v>
      </c>
      <c r="E822">
        <v>45.23</v>
      </c>
      <c r="F822">
        <f t="shared" si="61"/>
        <v>59.06</v>
      </c>
      <c r="G822" t="s">
        <v>491</v>
      </c>
      <c r="H822">
        <v>2015</v>
      </c>
      <c r="I822">
        <v>4</v>
      </c>
      <c r="J822">
        <v>3</v>
      </c>
      <c r="K822" t="s">
        <v>116</v>
      </c>
      <c r="L822">
        <f t="shared" si="62"/>
        <v>0</v>
      </c>
      <c r="M822">
        <f t="shared" si="63"/>
        <v>1</v>
      </c>
      <c r="N822">
        <f t="shared" si="64"/>
        <v>1</v>
      </c>
      <c r="O822">
        <f t="shared" si="65"/>
        <v>14</v>
      </c>
    </row>
    <row r="823" spans="1:15" hidden="1" x14ac:dyDescent="0.2">
      <c r="A823" s="2">
        <v>42098</v>
      </c>
      <c r="B823">
        <v>52</v>
      </c>
      <c r="C823">
        <v>60.23</v>
      </c>
      <c r="D823">
        <v>60.39</v>
      </c>
      <c r="E823">
        <v>43.65</v>
      </c>
      <c r="F823">
        <f t="shared" si="61"/>
        <v>60.39</v>
      </c>
      <c r="G823" t="s">
        <v>491</v>
      </c>
      <c r="H823">
        <v>2015</v>
      </c>
      <c r="I823">
        <v>4</v>
      </c>
      <c r="J823">
        <v>4</v>
      </c>
      <c r="K823" t="s">
        <v>117</v>
      </c>
      <c r="L823">
        <f t="shared" si="62"/>
        <v>1</v>
      </c>
      <c r="M823">
        <f t="shared" si="63"/>
        <v>1</v>
      </c>
      <c r="N823">
        <f t="shared" si="64"/>
        <v>1</v>
      </c>
      <c r="O823">
        <f t="shared" si="65"/>
        <v>14</v>
      </c>
    </row>
    <row r="824" spans="1:15" hidden="1" x14ac:dyDescent="0.2">
      <c r="A824" s="2">
        <v>42099</v>
      </c>
      <c r="B824">
        <v>58</v>
      </c>
      <c r="C824">
        <v>60.38</v>
      </c>
      <c r="D824">
        <v>60.38</v>
      </c>
      <c r="E824">
        <v>29.14</v>
      </c>
      <c r="F824">
        <f t="shared" si="61"/>
        <v>60.38</v>
      </c>
      <c r="G824" t="s">
        <v>491</v>
      </c>
      <c r="H824">
        <v>2015</v>
      </c>
      <c r="I824">
        <v>4</v>
      </c>
      <c r="J824">
        <v>5</v>
      </c>
      <c r="K824" t="s">
        <v>118</v>
      </c>
      <c r="L824">
        <f t="shared" si="62"/>
        <v>1</v>
      </c>
      <c r="M824">
        <f t="shared" si="63"/>
        <v>1</v>
      </c>
      <c r="N824">
        <f t="shared" si="64"/>
        <v>1</v>
      </c>
      <c r="O824">
        <f t="shared" si="65"/>
        <v>14</v>
      </c>
    </row>
    <row r="825" spans="1:15" hidden="1" x14ac:dyDescent="0.2">
      <c r="A825" s="2">
        <v>42100</v>
      </c>
      <c r="B825">
        <v>47</v>
      </c>
      <c r="C825">
        <v>58.26</v>
      </c>
      <c r="D825">
        <v>58.58</v>
      </c>
      <c r="E825">
        <v>40.79</v>
      </c>
      <c r="F825">
        <f t="shared" si="61"/>
        <v>58.58</v>
      </c>
      <c r="G825" t="s">
        <v>491</v>
      </c>
      <c r="H825">
        <v>2015</v>
      </c>
      <c r="I825">
        <v>4</v>
      </c>
      <c r="J825">
        <v>6</v>
      </c>
      <c r="K825" t="s">
        <v>119</v>
      </c>
      <c r="L825">
        <f t="shared" si="62"/>
        <v>1</v>
      </c>
      <c r="M825">
        <f t="shared" si="63"/>
        <v>1</v>
      </c>
      <c r="N825">
        <f t="shared" si="64"/>
        <v>1</v>
      </c>
      <c r="O825">
        <f t="shared" si="65"/>
        <v>15</v>
      </c>
    </row>
    <row r="826" spans="1:15" hidden="1" x14ac:dyDescent="0.2">
      <c r="A826" s="2">
        <v>42101</v>
      </c>
      <c r="B826">
        <v>52</v>
      </c>
      <c r="C826">
        <v>59.99</v>
      </c>
      <c r="D826">
        <v>60.43</v>
      </c>
      <c r="E826">
        <v>50.27</v>
      </c>
      <c r="F826">
        <f t="shared" si="61"/>
        <v>60.43</v>
      </c>
      <c r="G826" t="s">
        <v>491</v>
      </c>
      <c r="H826">
        <v>2015</v>
      </c>
      <c r="I826">
        <v>4</v>
      </c>
      <c r="J826">
        <v>7</v>
      </c>
      <c r="K826" t="s">
        <v>120</v>
      </c>
      <c r="L826">
        <f t="shared" si="62"/>
        <v>1</v>
      </c>
      <c r="M826">
        <f t="shared" si="63"/>
        <v>1</v>
      </c>
      <c r="N826">
        <f t="shared" si="64"/>
        <v>1</v>
      </c>
      <c r="O826">
        <f t="shared" si="65"/>
        <v>15</v>
      </c>
    </row>
    <row r="827" spans="1:15" hidden="1" x14ac:dyDescent="0.2">
      <c r="A827" s="2">
        <v>42102</v>
      </c>
      <c r="B827">
        <v>60</v>
      </c>
      <c r="C827">
        <v>58.95</v>
      </c>
      <c r="D827">
        <v>59.69</v>
      </c>
      <c r="E827">
        <v>47.01</v>
      </c>
      <c r="F827">
        <f t="shared" si="61"/>
        <v>59.69</v>
      </c>
      <c r="G827" t="s">
        <v>491</v>
      </c>
      <c r="H827">
        <v>2015</v>
      </c>
      <c r="I827">
        <v>4</v>
      </c>
      <c r="J827">
        <v>8</v>
      </c>
      <c r="K827" t="s">
        <v>121</v>
      </c>
      <c r="L827">
        <f t="shared" si="62"/>
        <v>0</v>
      </c>
      <c r="M827">
        <f t="shared" si="63"/>
        <v>1</v>
      </c>
      <c r="N827">
        <f t="shared" si="64"/>
        <v>1</v>
      </c>
      <c r="O827">
        <f t="shared" si="65"/>
        <v>15</v>
      </c>
    </row>
    <row r="828" spans="1:15" hidden="1" x14ac:dyDescent="0.2">
      <c r="A828" s="2">
        <v>42103</v>
      </c>
      <c r="B828">
        <v>62</v>
      </c>
      <c r="C828">
        <v>58.97</v>
      </c>
      <c r="D828">
        <v>59.01</v>
      </c>
      <c r="E828">
        <v>38.42</v>
      </c>
      <c r="F828">
        <f t="shared" si="61"/>
        <v>59.01</v>
      </c>
      <c r="G828" t="s">
        <v>492</v>
      </c>
      <c r="H828">
        <v>2015</v>
      </c>
      <c r="I828">
        <v>4</v>
      </c>
      <c r="J828">
        <v>9</v>
      </c>
      <c r="K828" t="s">
        <v>123</v>
      </c>
      <c r="L828">
        <f t="shared" si="62"/>
        <v>0</v>
      </c>
      <c r="M828">
        <f t="shared" si="63"/>
        <v>1</v>
      </c>
      <c r="N828">
        <f t="shared" si="64"/>
        <v>1</v>
      </c>
      <c r="O828">
        <f t="shared" si="65"/>
        <v>15</v>
      </c>
    </row>
    <row r="829" spans="1:15" hidden="1" x14ac:dyDescent="0.2">
      <c r="A829" s="2">
        <v>42104</v>
      </c>
      <c r="B829">
        <v>83</v>
      </c>
      <c r="C829">
        <v>60.21</v>
      </c>
      <c r="D829">
        <v>60.53</v>
      </c>
      <c r="E829">
        <v>49.08</v>
      </c>
      <c r="F829">
        <f t="shared" si="61"/>
        <v>60.53</v>
      </c>
      <c r="G829" t="s">
        <v>492</v>
      </c>
      <c r="H829">
        <v>2015</v>
      </c>
      <c r="I829">
        <v>4</v>
      </c>
      <c r="J829">
        <v>10</v>
      </c>
      <c r="K829" t="s">
        <v>124</v>
      </c>
      <c r="L829">
        <f t="shared" si="62"/>
        <v>0</v>
      </c>
      <c r="M829">
        <f t="shared" si="63"/>
        <v>1</v>
      </c>
      <c r="N829">
        <f t="shared" si="64"/>
        <v>1</v>
      </c>
      <c r="O829">
        <f t="shared" si="65"/>
        <v>15</v>
      </c>
    </row>
    <row r="830" spans="1:15" hidden="1" x14ac:dyDescent="0.2">
      <c r="A830" s="2">
        <v>42105</v>
      </c>
      <c r="B830">
        <v>58</v>
      </c>
      <c r="C830">
        <v>59.86</v>
      </c>
      <c r="D830">
        <v>59.95</v>
      </c>
      <c r="E830">
        <v>40.75</v>
      </c>
      <c r="F830">
        <f t="shared" si="61"/>
        <v>59.95</v>
      </c>
      <c r="G830" t="s">
        <v>492</v>
      </c>
      <c r="H830">
        <v>2015</v>
      </c>
      <c r="I830">
        <v>4</v>
      </c>
      <c r="J830">
        <v>11</v>
      </c>
      <c r="K830" t="s">
        <v>125</v>
      </c>
      <c r="L830">
        <f t="shared" si="62"/>
        <v>1</v>
      </c>
      <c r="M830">
        <f t="shared" si="63"/>
        <v>1</v>
      </c>
      <c r="N830">
        <f t="shared" si="64"/>
        <v>1</v>
      </c>
      <c r="O830">
        <f t="shared" si="65"/>
        <v>15</v>
      </c>
    </row>
    <row r="831" spans="1:15" hidden="1" x14ac:dyDescent="0.2">
      <c r="A831" s="2">
        <v>42106</v>
      </c>
      <c r="B831">
        <v>58</v>
      </c>
      <c r="C831">
        <v>60.91</v>
      </c>
      <c r="D831">
        <v>60.93</v>
      </c>
      <c r="E831">
        <v>36.840000000000003</v>
      </c>
      <c r="F831">
        <f t="shared" si="61"/>
        <v>60.93</v>
      </c>
      <c r="G831" t="s">
        <v>492</v>
      </c>
      <c r="H831">
        <v>2015</v>
      </c>
      <c r="I831">
        <v>4</v>
      </c>
      <c r="J831">
        <v>12</v>
      </c>
      <c r="K831" t="s">
        <v>126</v>
      </c>
      <c r="L831">
        <f t="shared" si="62"/>
        <v>1</v>
      </c>
      <c r="M831">
        <f t="shared" si="63"/>
        <v>1</v>
      </c>
      <c r="N831">
        <f t="shared" si="64"/>
        <v>1</v>
      </c>
      <c r="O831">
        <f t="shared" si="65"/>
        <v>15</v>
      </c>
    </row>
    <row r="832" spans="1:15" hidden="1" x14ac:dyDescent="0.2">
      <c r="A832" s="2">
        <v>42107</v>
      </c>
      <c r="B832">
        <v>61</v>
      </c>
      <c r="C832">
        <v>60.74</v>
      </c>
      <c r="D832">
        <v>60.88</v>
      </c>
      <c r="E832">
        <v>45.96</v>
      </c>
      <c r="F832">
        <f t="shared" si="61"/>
        <v>60.88</v>
      </c>
      <c r="G832" t="s">
        <v>492</v>
      </c>
      <c r="H832">
        <v>2015</v>
      </c>
      <c r="I832">
        <v>4</v>
      </c>
      <c r="J832">
        <v>13</v>
      </c>
      <c r="K832" t="s">
        <v>127</v>
      </c>
      <c r="L832">
        <f t="shared" si="62"/>
        <v>0</v>
      </c>
      <c r="M832">
        <f t="shared" si="63"/>
        <v>1</v>
      </c>
      <c r="N832">
        <f t="shared" si="64"/>
        <v>1</v>
      </c>
      <c r="O832">
        <f t="shared" si="65"/>
        <v>16</v>
      </c>
    </row>
    <row r="833" spans="1:15" hidden="1" x14ac:dyDescent="0.2">
      <c r="A833" s="2">
        <v>42108</v>
      </c>
      <c r="B833">
        <v>67</v>
      </c>
      <c r="C833">
        <v>59.28</v>
      </c>
      <c r="D833">
        <v>59.41</v>
      </c>
      <c r="E833">
        <v>44.13</v>
      </c>
      <c r="F833">
        <f t="shared" si="61"/>
        <v>59.41</v>
      </c>
      <c r="G833" t="s">
        <v>492</v>
      </c>
      <c r="H833">
        <v>2015</v>
      </c>
      <c r="I833">
        <v>4</v>
      </c>
      <c r="J833">
        <v>14</v>
      </c>
      <c r="K833" t="s">
        <v>128</v>
      </c>
      <c r="L833">
        <f t="shared" si="62"/>
        <v>0</v>
      </c>
      <c r="M833">
        <f t="shared" si="63"/>
        <v>1</v>
      </c>
      <c r="N833">
        <f t="shared" si="64"/>
        <v>1</v>
      </c>
      <c r="O833">
        <f t="shared" si="65"/>
        <v>16</v>
      </c>
    </row>
    <row r="834" spans="1:15" hidden="1" x14ac:dyDescent="0.2">
      <c r="A834" s="2">
        <v>42109</v>
      </c>
      <c r="B834">
        <v>79</v>
      </c>
      <c r="C834">
        <v>60.32</v>
      </c>
      <c r="D834">
        <v>60.72</v>
      </c>
      <c r="E834">
        <v>49.93</v>
      </c>
      <c r="F834">
        <f t="shared" si="61"/>
        <v>60.72</v>
      </c>
      <c r="G834" t="s">
        <v>492</v>
      </c>
      <c r="H834">
        <v>2015</v>
      </c>
      <c r="I834">
        <v>4</v>
      </c>
      <c r="J834">
        <v>15</v>
      </c>
      <c r="K834" t="s">
        <v>129</v>
      </c>
      <c r="L834">
        <f t="shared" si="62"/>
        <v>0</v>
      </c>
      <c r="M834">
        <f t="shared" si="63"/>
        <v>1</v>
      </c>
      <c r="N834">
        <f t="shared" si="64"/>
        <v>1</v>
      </c>
      <c r="O834">
        <f t="shared" si="65"/>
        <v>16</v>
      </c>
    </row>
    <row r="835" spans="1:15" hidden="1" x14ac:dyDescent="0.2">
      <c r="A835" s="2">
        <v>42110</v>
      </c>
      <c r="B835">
        <v>63</v>
      </c>
      <c r="C835">
        <v>59.18</v>
      </c>
      <c r="D835">
        <v>59.45</v>
      </c>
      <c r="E835">
        <v>45.68</v>
      </c>
      <c r="F835">
        <f t="shared" ref="F835:F898" si="66">IF(OR(ISBLANK(D835),D835=9),C835,D835)</f>
        <v>59.45</v>
      </c>
      <c r="G835" t="s">
        <v>493</v>
      </c>
      <c r="H835">
        <v>2015</v>
      </c>
      <c r="I835">
        <v>4</v>
      </c>
      <c r="J835">
        <v>16</v>
      </c>
      <c r="K835" t="s">
        <v>131</v>
      </c>
      <c r="L835">
        <f t="shared" ref="L835:L898" si="67">IF(ISBLANK(C835),"Null",IF(C835&gt;B835,1,0))</f>
        <v>0</v>
      </c>
      <c r="M835">
        <f t="shared" ref="M835:M898" si="68">IF(ISBLANK(E835),"Null",IF(C835&gt;E835,1,0))</f>
        <v>1</v>
      </c>
      <c r="N835">
        <f t="shared" ref="N835:N898" si="69">IF(AND(I835&gt;=1,I835&lt;=4),1,IF(AND(I835&gt;=9,I835&lt;=12),3,2))</f>
        <v>1</v>
      </c>
      <c r="O835">
        <f t="shared" ref="O835:O898" si="70">WEEKNUM(A835,2)</f>
        <v>16</v>
      </c>
    </row>
    <row r="836" spans="1:15" hidden="1" x14ac:dyDescent="0.2">
      <c r="A836" s="2">
        <v>42111</v>
      </c>
      <c r="B836">
        <v>71</v>
      </c>
      <c r="C836">
        <v>60.44</v>
      </c>
      <c r="D836">
        <v>60.58</v>
      </c>
      <c r="E836">
        <v>45.6</v>
      </c>
      <c r="F836">
        <f t="shared" si="66"/>
        <v>60.58</v>
      </c>
      <c r="G836" t="s">
        <v>493</v>
      </c>
      <c r="H836">
        <v>2015</v>
      </c>
      <c r="I836">
        <v>4</v>
      </c>
      <c r="J836">
        <v>17</v>
      </c>
      <c r="K836" t="s">
        <v>132</v>
      </c>
      <c r="L836">
        <f t="shared" si="67"/>
        <v>0</v>
      </c>
      <c r="M836">
        <f t="shared" si="68"/>
        <v>1</v>
      </c>
      <c r="N836">
        <f t="shared" si="69"/>
        <v>1</v>
      </c>
      <c r="O836">
        <f t="shared" si="70"/>
        <v>16</v>
      </c>
    </row>
    <row r="837" spans="1:15" hidden="1" x14ac:dyDescent="0.2">
      <c r="A837" s="2">
        <v>42112</v>
      </c>
      <c r="B837">
        <v>60</v>
      </c>
      <c r="C837">
        <v>60.93</v>
      </c>
      <c r="D837">
        <v>61.1</v>
      </c>
      <c r="E837">
        <v>44.14</v>
      </c>
      <c r="F837">
        <f t="shared" si="66"/>
        <v>61.1</v>
      </c>
      <c r="G837" t="s">
        <v>493</v>
      </c>
      <c r="H837">
        <v>2015</v>
      </c>
      <c r="I837">
        <v>4</v>
      </c>
      <c r="J837">
        <v>18</v>
      </c>
      <c r="K837" t="s">
        <v>133</v>
      </c>
      <c r="L837">
        <f t="shared" si="67"/>
        <v>1</v>
      </c>
      <c r="M837">
        <f t="shared" si="68"/>
        <v>1</v>
      </c>
      <c r="N837">
        <f t="shared" si="69"/>
        <v>1</v>
      </c>
      <c r="O837">
        <f t="shared" si="70"/>
        <v>16</v>
      </c>
    </row>
    <row r="838" spans="1:15" hidden="1" x14ac:dyDescent="0.2">
      <c r="A838" s="2">
        <v>42113</v>
      </c>
      <c r="B838">
        <v>63</v>
      </c>
      <c r="C838">
        <v>59.71</v>
      </c>
      <c r="D838">
        <v>59.72</v>
      </c>
      <c r="E838">
        <v>33.049999999999997</v>
      </c>
      <c r="F838">
        <f t="shared" si="66"/>
        <v>59.72</v>
      </c>
      <c r="G838" t="s">
        <v>493</v>
      </c>
      <c r="H838">
        <v>2015</v>
      </c>
      <c r="I838">
        <v>4</v>
      </c>
      <c r="J838">
        <v>19</v>
      </c>
      <c r="K838" t="s">
        <v>134</v>
      </c>
      <c r="L838">
        <f t="shared" si="67"/>
        <v>0</v>
      </c>
      <c r="M838">
        <f t="shared" si="68"/>
        <v>1</v>
      </c>
      <c r="N838">
        <f t="shared" si="69"/>
        <v>1</v>
      </c>
      <c r="O838">
        <f t="shared" si="70"/>
        <v>16</v>
      </c>
    </row>
    <row r="839" spans="1:15" hidden="1" x14ac:dyDescent="0.2">
      <c r="A839" s="2">
        <v>42114</v>
      </c>
      <c r="B839">
        <v>63</v>
      </c>
      <c r="C839">
        <v>59.57</v>
      </c>
      <c r="D839">
        <v>59.99</v>
      </c>
      <c r="E839">
        <v>46.04</v>
      </c>
      <c r="F839">
        <f t="shared" si="66"/>
        <v>59.99</v>
      </c>
      <c r="G839" t="s">
        <v>493</v>
      </c>
      <c r="H839">
        <v>2015</v>
      </c>
      <c r="I839">
        <v>4</v>
      </c>
      <c r="J839">
        <v>20</v>
      </c>
      <c r="K839" t="s">
        <v>135</v>
      </c>
      <c r="L839">
        <f t="shared" si="67"/>
        <v>0</v>
      </c>
      <c r="M839">
        <f t="shared" si="68"/>
        <v>1</v>
      </c>
      <c r="N839">
        <f t="shared" si="69"/>
        <v>1</v>
      </c>
      <c r="O839">
        <f t="shared" si="70"/>
        <v>17</v>
      </c>
    </row>
    <row r="840" spans="1:15" hidden="1" x14ac:dyDescent="0.2">
      <c r="A840" s="2">
        <v>42115</v>
      </c>
      <c r="B840">
        <v>60</v>
      </c>
      <c r="C840">
        <v>59.28</v>
      </c>
      <c r="D840">
        <v>60.04</v>
      </c>
      <c r="E840">
        <v>47.79</v>
      </c>
      <c r="F840">
        <f t="shared" si="66"/>
        <v>60.04</v>
      </c>
      <c r="G840" t="s">
        <v>493</v>
      </c>
      <c r="H840">
        <v>2015</v>
      </c>
      <c r="I840">
        <v>4</v>
      </c>
      <c r="J840">
        <v>21</v>
      </c>
      <c r="K840" t="s">
        <v>136</v>
      </c>
      <c r="L840">
        <f t="shared" si="67"/>
        <v>0</v>
      </c>
      <c r="M840">
        <f t="shared" si="68"/>
        <v>1</v>
      </c>
      <c r="N840">
        <f t="shared" si="69"/>
        <v>1</v>
      </c>
      <c r="O840">
        <f t="shared" si="70"/>
        <v>17</v>
      </c>
    </row>
    <row r="841" spans="1:15" hidden="1" x14ac:dyDescent="0.2">
      <c r="A841" s="2">
        <v>42116</v>
      </c>
      <c r="B841">
        <v>67</v>
      </c>
      <c r="C841">
        <v>59.36</v>
      </c>
      <c r="D841">
        <v>59.72</v>
      </c>
      <c r="E841">
        <v>48.17</v>
      </c>
      <c r="F841">
        <f t="shared" si="66"/>
        <v>59.72</v>
      </c>
      <c r="G841" t="s">
        <v>493</v>
      </c>
      <c r="H841">
        <v>2015</v>
      </c>
      <c r="I841">
        <v>4</v>
      </c>
      <c r="J841">
        <v>22</v>
      </c>
      <c r="K841" t="s">
        <v>137</v>
      </c>
      <c r="L841">
        <f t="shared" si="67"/>
        <v>0</v>
      </c>
      <c r="M841">
        <f t="shared" si="68"/>
        <v>1</v>
      </c>
      <c r="N841">
        <f t="shared" si="69"/>
        <v>1</v>
      </c>
      <c r="O841">
        <f t="shared" si="70"/>
        <v>17</v>
      </c>
    </row>
    <row r="842" spans="1:15" hidden="1" x14ac:dyDescent="0.2">
      <c r="A842" s="2">
        <v>42117</v>
      </c>
      <c r="B842">
        <v>57</v>
      </c>
      <c r="C842">
        <v>58.97</v>
      </c>
      <c r="D842">
        <v>59.28</v>
      </c>
      <c r="E842">
        <v>47.6</v>
      </c>
      <c r="F842">
        <f t="shared" si="66"/>
        <v>59.28</v>
      </c>
      <c r="G842" t="s">
        <v>494</v>
      </c>
      <c r="H842">
        <v>2015</v>
      </c>
      <c r="I842">
        <v>4</v>
      </c>
      <c r="J842">
        <v>23</v>
      </c>
      <c r="K842" t="s">
        <v>139</v>
      </c>
      <c r="L842">
        <f t="shared" si="67"/>
        <v>1</v>
      </c>
      <c r="M842">
        <f t="shared" si="68"/>
        <v>1</v>
      </c>
      <c r="N842">
        <f t="shared" si="69"/>
        <v>1</v>
      </c>
      <c r="O842">
        <f t="shared" si="70"/>
        <v>17</v>
      </c>
    </row>
    <row r="843" spans="1:15" hidden="1" x14ac:dyDescent="0.2">
      <c r="A843" s="2">
        <v>42118</v>
      </c>
      <c r="B843">
        <v>73</v>
      </c>
      <c r="C843">
        <v>61.17</v>
      </c>
      <c r="D843">
        <v>61.37</v>
      </c>
      <c r="E843">
        <v>46.85</v>
      </c>
      <c r="F843">
        <f t="shared" si="66"/>
        <v>61.37</v>
      </c>
      <c r="G843" t="s">
        <v>494</v>
      </c>
      <c r="H843">
        <v>2015</v>
      </c>
      <c r="I843">
        <v>4</v>
      </c>
      <c r="J843">
        <v>24</v>
      </c>
      <c r="K843" t="s">
        <v>140</v>
      </c>
      <c r="L843">
        <f t="shared" si="67"/>
        <v>0</v>
      </c>
      <c r="M843">
        <f t="shared" si="68"/>
        <v>1</v>
      </c>
      <c r="N843">
        <f t="shared" si="69"/>
        <v>1</v>
      </c>
      <c r="O843">
        <f t="shared" si="70"/>
        <v>17</v>
      </c>
    </row>
    <row r="844" spans="1:15" hidden="1" x14ac:dyDescent="0.2">
      <c r="A844" s="2">
        <v>42119</v>
      </c>
      <c r="B844">
        <v>68</v>
      </c>
      <c r="C844">
        <v>60.59</v>
      </c>
      <c r="D844">
        <v>60.66</v>
      </c>
      <c r="E844">
        <v>34.03</v>
      </c>
      <c r="F844">
        <f t="shared" si="66"/>
        <v>60.66</v>
      </c>
      <c r="G844" t="s">
        <v>494</v>
      </c>
      <c r="H844">
        <v>2015</v>
      </c>
      <c r="I844">
        <v>4</v>
      </c>
      <c r="J844">
        <v>25</v>
      </c>
      <c r="K844" t="s">
        <v>141</v>
      </c>
      <c r="L844">
        <f t="shared" si="67"/>
        <v>0</v>
      </c>
      <c r="M844">
        <f t="shared" si="68"/>
        <v>1</v>
      </c>
      <c r="N844">
        <f t="shared" si="69"/>
        <v>1</v>
      </c>
      <c r="O844">
        <f t="shared" si="70"/>
        <v>17</v>
      </c>
    </row>
    <row r="845" spans="1:15" hidden="1" x14ac:dyDescent="0.2">
      <c r="A845" s="2">
        <v>42120</v>
      </c>
      <c r="B845">
        <v>61</v>
      </c>
      <c r="C845">
        <v>60.31</v>
      </c>
      <c r="D845">
        <v>60.4</v>
      </c>
      <c r="E845">
        <v>43.78</v>
      </c>
      <c r="F845">
        <f t="shared" si="66"/>
        <v>60.4</v>
      </c>
      <c r="G845" t="s">
        <v>494</v>
      </c>
      <c r="H845">
        <v>2015</v>
      </c>
      <c r="I845">
        <v>4</v>
      </c>
      <c r="J845">
        <v>26</v>
      </c>
      <c r="K845" t="s">
        <v>142</v>
      </c>
      <c r="L845">
        <f t="shared" si="67"/>
        <v>0</v>
      </c>
      <c r="M845">
        <f t="shared" si="68"/>
        <v>1</v>
      </c>
      <c r="N845">
        <f t="shared" si="69"/>
        <v>1</v>
      </c>
      <c r="O845">
        <f t="shared" si="70"/>
        <v>17</v>
      </c>
    </row>
    <row r="846" spans="1:15" hidden="1" x14ac:dyDescent="0.2">
      <c r="A846" s="2">
        <v>42121</v>
      </c>
      <c r="B846">
        <v>64</v>
      </c>
      <c r="C846">
        <v>60.35</v>
      </c>
      <c r="D846">
        <v>60.63</v>
      </c>
      <c r="E846">
        <v>48.62</v>
      </c>
      <c r="F846">
        <f t="shared" si="66"/>
        <v>60.63</v>
      </c>
      <c r="G846" t="s">
        <v>494</v>
      </c>
      <c r="H846">
        <v>2015</v>
      </c>
      <c r="I846">
        <v>4</v>
      </c>
      <c r="J846">
        <v>27</v>
      </c>
      <c r="K846" t="s">
        <v>143</v>
      </c>
      <c r="L846">
        <f t="shared" si="67"/>
        <v>0</v>
      </c>
      <c r="M846">
        <f t="shared" si="68"/>
        <v>1</v>
      </c>
      <c r="N846">
        <f t="shared" si="69"/>
        <v>1</v>
      </c>
      <c r="O846">
        <f t="shared" si="70"/>
        <v>18</v>
      </c>
    </row>
    <row r="847" spans="1:15" hidden="1" x14ac:dyDescent="0.2">
      <c r="A847" s="2">
        <v>42122</v>
      </c>
      <c r="B847">
        <v>70</v>
      </c>
      <c r="C847">
        <v>62.53</v>
      </c>
      <c r="D847">
        <v>62.66</v>
      </c>
      <c r="E847">
        <v>47.57</v>
      </c>
      <c r="F847">
        <f t="shared" si="66"/>
        <v>62.66</v>
      </c>
      <c r="G847" t="s">
        <v>494</v>
      </c>
      <c r="H847">
        <v>2015</v>
      </c>
      <c r="I847">
        <v>4</v>
      </c>
      <c r="J847">
        <v>28</v>
      </c>
      <c r="K847" t="s">
        <v>144</v>
      </c>
      <c r="L847">
        <f t="shared" si="67"/>
        <v>0</v>
      </c>
      <c r="M847">
        <f t="shared" si="68"/>
        <v>1</v>
      </c>
      <c r="N847">
        <f t="shared" si="69"/>
        <v>1</v>
      </c>
      <c r="O847">
        <f t="shared" si="70"/>
        <v>18</v>
      </c>
    </row>
    <row r="848" spans="1:15" hidden="1" x14ac:dyDescent="0.2">
      <c r="A848" s="2">
        <v>42123</v>
      </c>
      <c r="B848">
        <v>74</v>
      </c>
      <c r="C848">
        <v>59.75</v>
      </c>
      <c r="D848">
        <v>59.97</v>
      </c>
      <c r="E848">
        <v>46.91</v>
      </c>
      <c r="F848">
        <f t="shared" si="66"/>
        <v>59.97</v>
      </c>
      <c r="G848" t="s">
        <v>494</v>
      </c>
      <c r="H848">
        <v>2015</v>
      </c>
      <c r="I848">
        <v>4</v>
      </c>
      <c r="J848">
        <v>29</v>
      </c>
      <c r="K848" t="s">
        <v>145</v>
      </c>
      <c r="L848">
        <f t="shared" si="67"/>
        <v>0</v>
      </c>
      <c r="M848">
        <f t="shared" si="68"/>
        <v>1</v>
      </c>
      <c r="N848">
        <f t="shared" si="69"/>
        <v>1</v>
      </c>
      <c r="O848">
        <f t="shared" si="70"/>
        <v>18</v>
      </c>
    </row>
    <row r="849" spans="1:15" hidden="1" x14ac:dyDescent="0.2">
      <c r="A849" s="2">
        <v>42124</v>
      </c>
      <c r="B849">
        <v>68</v>
      </c>
      <c r="C849">
        <v>60.63</v>
      </c>
      <c r="D849">
        <v>60.85</v>
      </c>
      <c r="E849">
        <v>47.63</v>
      </c>
      <c r="F849">
        <f t="shared" si="66"/>
        <v>60.85</v>
      </c>
      <c r="G849" t="s">
        <v>495</v>
      </c>
      <c r="H849">
        <v>2015</v>
      </c>
      <c r="I849">
        <v>4</v>
      </c>
      <c r="J849">
        <v>30</v>
      </c>
      <c r="K849" t="s">
        <v>147</v>
      </c>
      <c r="L849">
        <f t="shared" si="67"/>
        <v>0</v>
      </c>
      <c r="M849">
        <f t="shared" si="68"/>
        <v>1</v>
      </c>
      <c r="N849">
        <f t="shared" si="69"/>
        <v>1</v>
      </c>
      <c r="O849">
        <f t="shared" si="70"/>
        <v>18</v>
      </c>
    </row>
    <row r="850" spans="1:15" hidden="1" x14ac:dyDescent="0.2">
      <c r="A850" s="2">
        <v>42125</v>
      </c>
      <c r="B850">
        <v>57</v>
      </c>
      <c r="C850">
        <v>59.23</v>
      </c>
      <c r="D850">
        <v>59.37</v>
      </c>
      <c r="E850">
        <v>41.45</v>
      </c>
      <c r="F850">
        <f t="shared" si="66"/>
        <v>59.37</v>
      </c>
      <c r="G850" t="s">
        <v>495</v>
      </c>
      <c r="H850">
        <v>2015</v>
      </c>
      <c r="I850">
        <v>5</v>
      </c>
      <c r="J850">
        <v>1</v>
      </c>
      <c r="K850" t="s">
        <v>148</v>
      </c>
      <c r="L850">
        <f t="shared" si="67"/>
        <v>1</v>
      </c>
      <c r="M850">
        <f t="shared" si="68"/>
        <v>1</v>
      </c>
      <c r="N850">
        <f t="shared" si="69"/>
        <v>2</v>
      </c>
      <c r="O850">
        <f t="shared" si="70"/>
        <v>18</v>
      </c>
    </row>
    <row r="851" spans="1:15" hidden="1" x14ac:dyDescent="0.2">
      <c r="A851" s="2">
        <v>42126</v>
      </c>
      <c r="B851">
        <v>52</v>
      </c>
      <c r="C851">
        <v>58.72</v>
      </c>
      <c r="D851">
        <v>58.75</v>
      </c>
      <c r="E851">
        <v>38.04</v>
      </c>
      <c r="F851">
        <f t="shared" si="66"/>
        <v>58.75</v>
      </c>
      <c r="G851" t="s">
        <v>495</v>
      </c>
      <c r="H851">
        <v>2015</v>
      </c>
      <c r="I851">
        <v>5</v>
      </c>
      <c r="J851">
        <v>2</v>
      </c>
      <c r="K851" t="s">
        <v>149</v>
      </c>
      <c r="L851">
        <f t="shared" si="67"/>
        <v>1</v>
      </c>
      <c r="M851">
        <f t="shared" si="68"/>
        <v>1</v>
      </c>
      <c r="N851">
        <f t="shared" si="69"/>
        <v>2</v>
      </c>
      <c r="O851">
        <f t="shared" si="70"/>
        <v>18</v>
      </c>
    </row>
    <row r="852" spans="1:15" hidden="1" x14ac:dyDescent="0.2">
      <c r="A852" s="2">
        <v>42127</v>
      </c>
      <c r="B852">
        <v>84</v>
      </c>
      <c r="C852">
        <v>61.74</v>
      </c>
      <c r="D852">
        <v>61.76</v>
      </c>
      <c r="E852">
        <v>39.24</v>
      </c>
      <c r="F852">
        <f t="shared" si="66"/>
        <v>61.76</v>
      </c>
      <c r="G852" t="s">
        <v>495</v>
      </c>
      <c r="H852">
        <v>2015</v>
      </c>
      <c r="I852">
        <v>5</v>
      </c>
      <c r="J852">
        <v>3</v>
      </c>
      <c r="K852" t="s">
        <v>150</v>
      </c>
      <c r="L852">
        <f t="shared" si="67"/>
        <v>0</v>
      </c>
      <c r="M852">
        <f t="shared" si="68"/>
        <v>1</v>
      </c>
      <c r="N852">
        <f t="shared" si="69"/>
        <v>2</v>
      </c>
      <c r="O852">
        <f t="shared" si="70"/>
        <v>18</v>
      </c>
    </row>
    <row r="853" spans="1:15" hidden="1" x14ac:dyDescent="0.2">
      <c r="A853" s="2">
        <v>42128</v>
      </c>
      <c r="B853">
        <v>74</v>
      </c>
      <c r="C853">
        <v>61.07</v>
      </c>
      <c r="D853">
        <v>61.15</v>
      </c>
      <c r="E853">
        <v>41.37</v>
      </c>
      <c r="F853">
        <f t="shared" si="66"/>
        <v>61.15</v>
      </c>
      <c r="G853" t="s">
        <v>495</v>
      </c>
      <c r="H853">
        <v>2015</v>
      </c>
      <c r="I853">
        <v>5</v>
      </c>
      <c r="J853">
        <v>4</v>
      </c>
      <c r="K853" t="s">
        <v>151</v>
      </c>
      <c r="L853">
        <f t="shared" si="67"/>
        <v>0</v>
      </c>
      <c r="M853">
        <f t="shared" si="68"/>
        <v>1</v>
      </c>
      <c r="N853">
        <f t="shared" si="69"/>
        <v>2</v>
      </c>
      <c r="O853">
        <f t="shared" si="70"/>
        <v>19</v>
      </c>
    </row>
    <row r="854" spans="1:15" hidden="1" x14ac:dyDescent="0.2">
      <c r="A854" s="2">
        <v>42129</v>
      </c>
      <c r="B854">
        <v>74</v>
      </c>
      <c r="C854">
        <v>61.6</v>
      </c>
      <c r="D854">
        <v>62.64</v>
      </c>
      <c r="E854">
        <v>48.91</v>
      </c>
      <c r="F854">
        <f t="shared" si="66"/>
        <v>62.64</v>
      </c>
      <c r="G854" t="s">
        <v>495</v>
      </c>
      <c r="H854">
        <v>2015</v>
      </c>
      <c r="I854">
        <v>5</v>
      </c>
      <c r="J854">
        <v>5</v>
      </c>
      <c r="K854" t="s">
        <v>152</v>
      </c>
      <c r="L854">
        <f t="shared" si="67"/>
        <v>0</v>
      </c>
      <c r="M854">
        <f t="shared" si="68"/>
        <v>1</v>
      </c>
      <c r="N854">
        <f t="shared" si="69"/>
        <v>2</v>
      </c>
      <c r="O854">
        <f t="shared" si="70"/>
        <v>19</v>
      </c>
    </row>
    <row r="855" spans="1:15" hidden="1" x14ac:dyDescent="0.2">
      <c r="A855" s="2">
        <v>42130</v>
      </c>
      <c r="B855">
        <v>101</v>
      </c>
      <c r="C855">
        <v>62.13</v>
      </c>
      <c r="D855">
        <v>62.15</v>
      </c>
      <c r="E855">
        <v>39.270000000000003</v>
      </c>
      <c r="F855">
        <f t="shared" si="66"/>
        <v>62.15</v>
      </c>
      <c r="G855" t="s">
        <v>495</v>
      </c>
      <c r="H855">
        <v>2015</v>
      </c>
      <c r="I855">
        <v>5</v>
      </c>
      <c r="J855">
        <v>6</v>
      </c>
      <c r="K855" t="s">
        <v>153</v>
      </c>
      <c r="L855">
        <f t="shared" si="67"/>
        <v>0</v>
      </c>
      <c r="M855">
        <f t="shared" si="68"/>
        <v>1</v>
      </c>
      <c r="N855">
        <f t="shared" si="69"/>
        <v>2</v>
      </c>
      <c r="O855">
        <f t="shared" si="70"/>
        <v>19</v>
      </c>
    </row>
    <row r="856" spans="1:15" hidden="1" x14ac:dyDescent="0.2">
      <c r="A856" s="2">
        <v>42131</v>
      </c>
      <c r="B856">
        <v>71</v>
      </c>
      <c r="C856">
        <v>60.39</v>
      </c>
      <c r="D856">
        <v>60.52</v>
      </c>
      <c r="E856">
        <v>45.16</v>
      </c>
      <c r="F856">
        <f t="shared" si="66"/>
        <v>60.52</v>
      </c>
      <c r="G856" t="s">
        <v>496</v>
      </c>
      <c r="H856">
        <v>2015</v>
      </c>
      <c r="I856">
        <v>5</v>
      </c>
      <c r="J856">
        <v>7</v>
      </c>
      <c r="K856" t="s">
        <v>155</v>
      </c>
      <c r="L856">
        <f t="shared" si="67"/>
        <v>0</v>
      </c>
      <c r="M856">
        <f t="shared" si="68"/>
        <v>1</v>
      </c>
      <c r="N856">
        <f t="shared" si="69"/>
        <v>2</v>
      </c>
      <c r="O856">
        <f t="shared" si="70"/>
        <v>19</v>
      </c>
    </row>
    <row r="857" spans="1:15" hidden="1" x14ac:dyDescent="0.2">
      <c r="A857" s="2">
        <v>42132</v>
      </c>
      <c r="B857">
        <v>73</v>
      </c>
      <c r="C857">
        <v>60.01</v>
      </c>
      <c r="D857">
        <v>60.4</v>
      </c>
      <c r="E857">
        <v>49.76</v>
      </c>
      <c r="F857">
        <f t="shared" si="66"/>
        <v>60.4</v>
      </c>
      <c r="G857" t="s">
        <v>496</v>
      </c>
      <c r="H857">
        <v>2015</v>
      </c>
      <c r="I857">
        <v>5</v>
      </c>
      <c r="J857">
        <v>8</v>
      </c>
      <c r="K857" t="s">
        <v>156</v>
      </c>
      <c r="L857">
        <f t="shared" si="67"/>
        <v>0</v>
      </c>
      <c r="M857">
        <f t="shared" si="68"/>
        <v>1</v>
      </c>
      <c r="N857">
        <f t="shared" si="69"/>
        <v>2</v>
      </c>
      <c r="O857">
        <f t="shared" si="70"/>
        <v>19</v>
      </c>
    </row>
    <row r="858" spans="1:15" hidden="1" x14ac:dyDescent="0.2">
      <c r="A858" s="2">
        <v>42133</v>
      </c>
      <c r="B858">
        <v>62</v>
      </c>
      <c r="C858">
        <v>59.22</v>
      </c>
      <c r="D858">
        <v>59.67</v>
      </c>
      <c r="E858">
        <v>48.45</v>
      </c>
      <c r="F858">
        <f t="shared" si="66"/>
        <v>59.67</v>
      </c>
      <c r="G858" t="s">
        <v>496</v>
      </c>
      <c r="H858">
        <v>2015</v>
      </c>
      <c r="I858">
        <v>5</v>
      </c>
      <c r="J858">
        <v>9</v>
      </c>
      <c r="K858" t="s">
        <v>157</v>
      </c>
      <c r="L858">
        <f t="shared" si="67"/>
        <v>0</v>
      </c>
      <c r="M858">
        <f t="shared" si="68"/>
        <v>1</v>
      </c>
      <c r="N858">
        <f t="shared" si="69"/>
        <v>2</v>
      </c>
      <c r="O858">
        <f t="shared" si="70"/>
        <v>19</v>
      </c>
    </row>
    <row r="859" spans="1:15" hidden="1" x14ac:dyDescent="0.2">
      <c r="A859" s="2">
        <v>42134</v>
      </c>
      <c r="B859">
        <v>44</v>
      </c>
      <c r="C859">
        <v>57.82</v>
      </c>
      <c r="D859">
        <v>59.52</v>
      </c>
      <c r="E859">
        <v>53.64</v>
      </c>
      <c r="F859">
        <f t="shared" si="66"/>
        <v>59.52</v>
      </c>
      <c r="G859" t="s">
        <v>496</v>
      </c>
      <c r="H859">
        <v>2015</v>
      </c>
      <c r="I859">
        <v>5</v>
      </c>
      <c r="J859">
        <v>10</v>
      </c>
      <c r="K859" t="s">
        <v>158</v>
      </c>
      <c r="L859">
        <f t="shared" si="67"/>
        <v>1</v>
      </c>
      <c r="M859">
        <f t="shared" si="68"/>
        <v>1</v>
      </c>
      <c r="N859">
        <f t="shared" si="69"/>
        <v>2</v>
      </c>
      <c r="O859">
        <f t="shared" si="70"/>
        <v>19</v>
      </c>
    </row>
    <row r="860" spans="1:15" hidden="1" x14ac:dyDescent="0.2">
      <c r="A860" s="2">
        <v>42135</v>
      </c>
      <c r="B860">
        <v>72</v>
      </c>
      <c r="C860">
        <v>60.54</v>
      </c>
      <c r="D860">
        <v>60.98</v>
      </c>
      <c r="E860">
        <v>44.52</v>
      </c>
      <c r="F860">
        <f t="shared" si="66"/>
        <v>60.98</v>
      </c>
      <c r="G860" t="s">
        <v>496</v>
      </c>
      <c r="H860">
        <v>2015</v>
      </c>
      <c r="I860">
        <v>5</v>
      </c>
      <c r="J860">
        <v>11</v>
      </c>
      <c r="K860" t="s">
        <v>159</v>
      </c>
      <c r="L860">
        <f t="shared" si="67"/>
        <v>0</v>
      </c>
      <c r="M860">
        <f t="shared" si="68"/>
        <v>1</v>
      </c>
      <c r="N860">
        <f t="shared" si="69"/>
        <v>2</v>
      </c>
      <c r="O860">
        <f t="shared" si="70"/>
        <v>20</v>
      </c>
    </row>
    <row r="861" spans="1:15" hidden="1" x14ac:dyDescent="0.2">
      <c r="A861" s="2">
        <v>42136</v>
      </c>
      <c r="B861">
        <v>65</v>
      </c>
      <c r="C861">
        <v>58.75</v>
      </c>
      <c r="D861">
        <v>58.78</v>
      </c>
      <c r="E861">
        <v>37.4</v>
      </c>
      <c r="F861">
        <f t="shared" si="66"/>
        <v>58.78</v>
      </c>
      <c r="G861" t="s">
        <v>496</v>
      </c>
      <c r="H861">
        <v>2015</v>
      </c>
      <c r="I861">
        <v>5</v>
      </c>
      <c r="J861">
        <v>12</v>
      </c>
      <c r="K861" t="s">
        <v>160</v>
      </c>
      <c r="L861">
        <f t="shared" si="67"/>
        <v>0</v>
      </c>
      <c r="M861">
        <f t="shared" si="68"/>
        <v>1</v>
      </c>
      <c r="N861">
        <f t="shared" si="69"/>
        <v>2</v>
      </c>
      <c r="O861">
        <f t="shared" si="70"/>
        <v>20</v>
      </c>
    </row>
    <row r="862" spans="1:15" hidden="1" x14ac:dyDescent="0.2">
      <c r="A862" s="2">
        <v>42137</v>
      </c>
      <c r="B862">
        <v>87</v>
      </c>
      <c r="C862">
        <v>63.72</v>
      </c>
      <c r="D862">
        <v>63.75</v>
      </c>
      <c r="E862">
        <v>41.98</v>
      </c>
      <c r="F862">
        <f t="shared" si="66"/>
        <v>63.75</v>
      </c>
      <c r="G862" t="s">
        <v>496</v>
      </c>
      <c r="H862">
        <v>2015</v>
      </c>
      <c r="I862">
        <v>5</v>
      </c>
      <c r="J862">
        <v>13</v>
      </c>
      <c r="K862" t="s">
        <v>161</v>
      </c>
      <c r="L862">
        <f t="shared" si="67"/>
        <v>0</v>
      </c>
      <c r="M862">
        <f t="shared" si="68"/>
        <v>1</v>
      </c>
      <c r="N862">
        <f t="shared" si="69"/>
        <v>2</v>
      </c>
      <c r="O862">
        <f t="shared" si="70"/>
        <v>20</v>
      </c>
    </row>
    <row r="863" spans="1:15" hidden="1" x14ac:dyDescent="0.2">
      <c r="A863" s="2">
        <v>42138</v>
      </c>
      <c r="B863">
        <v>70</v>
      </c>
      <c r="C863">
        <v>59.26</v>
      </c>
      <c r="D863">
        <v>59.3</v>
      </c>
      <c r="E863">
        <v>39.44</v>
      </c>
      <c r="F863">
        <f t="shared" si="66"/>
        <v>59.3</v>
      </c>
      <c r="G863" t="s">
        <v>497</v>
      </c>
      <c r="H863">
        <v>2015</v>
      </c>
      <c r="I863">
        <v>5</v>
      </c>
      <c r="J863">
        <v>14</v>
      </c>
      <c r="K863" t="s">
        <v>163</v>
      </c>
      <c r="L863">
        <f t="shared" si="67"/>
        <v>0</v>
      </c>
      <c r="M863">
        <f t="shared" si="68"/>
        <v>1</v>
      </c>
      <c r="N863">
        <f t="shared" si="69"/>
        <v>2</v>
      </c>
      <c r="O863">
        <f t="shared" si="70"/>
        <v>20</v>
      </c>
    </row>
    <row r="864" spans="1:15" hidden="1" x14ac:dyDescent="0.2">
      <c r="A864" s="2">
        <v>42139</v>
      </c>
      <c r="B864">
        <v>94</v>
      </c>
      <c r="C864">
        <v>63.26</v>
      </c>
      <c r="D864">
        <v>63.42</v>
      </c>
      <c r="E864">
        <v>48.76</v>
      </c>
      <c r="F864">
        <f t="shared" si="66"/>
        <v>63.42</v>
      </c>
      <c r="G864" t="s">
        <v>497</v>
      </c>
      <c r="H864">
        <v>2015</v>
      </c>
      <c r="I864">
        <v>5</v>
      </c>
      <c r="J864">
        <v>15</v>
      </c>
      <c r="K864" t="s">
        <v>164</v>
      </c>
      <c r="L864">
        <f t="shared" si="67"/>
        <v>0</v>
      </c>
      <c r="M864">
        <f t="shared" si="68"/>
        <v>1</v>
      </c>
      <c r="N864">
        <f t="shared" si="69"/>
        <v>2</v>
      </c>
      <c r="O864">
        <f t="shared" si="70"/>
        <v>20</v>
      </c>
    </row>
    <row r="865" spans="1:15" hidden="1" x14ac:dyDescent="0.2">
      <c r="A865" s="2">
        <v>42140</v>
      </c>
      <c r="B865">
        <v>62</v>
      </c>
      <c r="C865">
        <v>61.5</v>
      </c>
      <c r="D865">
        <v>61.59</v>
      </c>
      <c r="E865">
        <v>41.67</v>
      </c>
      <c r="F865">
        <f t="shared" si="66"/>
        <v>61.59</v>
      </c>
      <c r="G865" t="s">
        <v>497</v>
      </c>
      <c r="H865">
        <v>2015</v>
      </c>
      <c r="I865">
        <v>5</v>
      </c>
      <c r="J865">
        <v>16</v>
      </c>
      <c r="K865" t="s">
        <v>165</v>
      </c>
      <c r="L865">
        <f t="shared" si="67"/>
        <v>0</v>
      </c>
      <c r="M865">
        <f t="shared" si="68"/>
        <v>1</v>
      </c>
      <c r="N865">
        <f t="shared" si="69"/>
        <v>2</v>
      </c>
      <c r="O865">
        <f t="shared" si="70"/>
        <v>20</v>
      </c>
    </row>
    <row r="866" spans="1:15" hidden="1" x14ac:dyDescent="0.2">
      <c r="A866" s="2">
        <v>42141</v>
      </c>
      <c r="B866">
        <v>68</v>
      </c>
      <c r="C866">
        <v>60.12</v>
      </c>
      <c r="D866">
        <v>60.16</v>
      </c>
      <c r="E866">
        <v>39.549999999999997</v>
      </c>
      <c r="F866">
        <f t="shared" si="66"/>
        <v>60.16</v>
      </c>
      <c r="G866" t="s">
        <v>497</v>
      </c>
      <c r="H866">
        <v>2015</v>
      </c>
      <c r="I866">
        <v>5</v>
      </c>
      <c r="J866">
        <v>17</v>
      </c>
      <c r="K866" t="s">
        <v>166</v>
      </c>
      <c r="L866">
        <f t="shared" si="67"/>
        <v>0</v>
      </c>
      <c r="M866">
        <f t="shared" si="68"/>
        <v>1</v>
      </c>
      <c r="N866">
        <f t="shared" si="69"/>
        <v>2</v>
      </c>
      <c r="O866">
        <f t="shared" si="70"/>
        <v>20</v>
      </c>
    </row>
    <row r="867" spans="1:15" hidden="1" x14ac:dyDescent="0.2">
      <c r="A867" s="2">
        <v>42142</v>
      </c>
      <c r="B867">
        <v>72</v>
      </c>
      <c r="C867">
        <v>61.01</v>
      </c>
      <c r="D867">
        <v>61.84</v>
      </c>
      <c r="E867">
        <v>49.29</v>
      </c>
      <c r="F867">
        <f t="shared" si="66"/>
        <v>61.84</v>
      </c>
      <c r="G867" t="s">
        <v>497</v>
      </c>
      <c r="H867">
        <v>2015</v>
      </c>
      <c r="I867">
        <v>5</v>
      </c>
      <c r="J867">
        <v>18</v>
      </c>
      <c r="K867" t="s">
        <v>167</v>
      </c>
      <c r="L867">
        <f t="shared" si="67"/>
        <v>0</v>
      </c>
      <c r="M867">
        <f t="shared" si="68"/>
        <v>1</v>
      </c>
      <c r="N867">
        <f t="shared" si="69"/>
        <v>2</v>
      </c>
      <c r="O867">
        <f t="shared" si="70"/>
        <v>21</v>
      </c>
    </row>
    <row r="868" spans="1:15" hidden="1" x14ac:dyDescent="0.2">
      <c r="A868" s="2">
        <v>42143</v>
      </c>
      <c r="B868">
        <v>60</v>
      </c>
      <c r="C868">
        <v>59.02</v>
      </c>
      <c r="D868">
        <v>59.05</v>
      </c>
      <c r="E868">
        <v>37.03</v>
      </c>
      <c r="F868">
        <f t="shared" si="66"/>
        <v>59.05</v>
      </c>
      <c r="G868" t="s">
        <v>497</v>
      </c>
      <c r="H868">
        <v>2015</v>
      </c>
      <c r="I868">
        <v>5</v>
      </c>
      <c r="J868">
        <v>19</v>
      </c>
      <c r="K868" t="s">
        <v>168</v>
      </c>
      <c r="L868">
        <f t="shared" si="67"/>
        <v>0</v>
      </c>
      <c r="M868">
        <f t="shared" si="68"/>
        <v>1</v>
      </c>
      <c r="N868">
        <f t="shared" si="69"/>
        <v>2</v>
      </c>
      <c r="O868">
        <f t="shared" si="70"/>
        <v>21</v>
      </c>
    </row>
    <row r="869" spans="1:15" hidden="1" x14ac:dyDescent="0.2">
      <c r="A869" s="2">
        <v>42144</v>
      </c>
      <c r="B869">
        <v>104</v>
      </c>
      <c r="C869">
        <v>60.53</v>
      </c>
      <c r="D869">
        <v>60.93</v>
      </c>
      <c r="E869">
        <v>49.5</v>
      </c>
      <c r="F869">
        <f t="shared" si="66"/>
        <v>60.93</v>
      </c>
      <c r="G869" t="s">
        <v>497</v>
      </c>
      <c r="H869">
        <v>2015</v>
      </c>
      <c r="I869">
        <v>5</v>
      </c>
      <c r="J869">
        <v>20</v>
      </c>
      <c r="K869" t="s">
        <v>169</v>
      </c>
      <c r="L869">
        <f t="shared" si="67"/>
        <v>0</v>
      </c>
      <c r="M869">
        <f t="shared" si="68"/>
        <v>1</v>
      </c>
      <c r="N869">
        <f t="shared" si="69"/>
        <v>2</v>
      </c>
      <c r="O869">
        <f t="shared" si="70"/>
        <v>21</v>
      </c>
    </row>
    <row r="870" spans="1:15" hidden="1" x14ac:dyDescent="0.2">
      <c r="A870" s="2">
        <v>42145</v>
      </c>
      <c r="B870">
        <v>78</v>
      </c>
      <c r="C870">
        <v>63.76</v>
      </c>
      <c r="D870">
        <v>63.77</v>
      </c>
      <c r="E870">
        <v>38.44</v>
      </c>
      <c r="F870">
        <f t="shared" si="66"/>
        <v>63.77</v>
      </c>
      <c r="G870" t="s">
        <v>498</v>
      </c>
      <c r="H870">
        <v>2015</v>
      </c>
      <c r="I870">
        <v>5</v>
      </c>
      <c r="J870">
        <v>21</v>
      </c>
      <c r="K870" t="s">
        <v>171</v>
      </c>
      <c r="L870">
        <f t="shared" si="67"/>
        <v>0</v>
      </c>
      <c r="M870">
        <f t="shared" si="68"/>
        <v>1</v>
      </c>
      <c r="N870">
        <f t="shared" si="69"/>
        <v>2</v>
      </c>
      <c r="O870">
        <f t="shared" si="70"/>
        <v>21</v>
      </c>
    </row>
    <row r="871" spans="1:15" hidden="1" x14ac:dyDescent="0.2">
      <c r="A871" s="2">
        <v>42146</v>
      </c>
      <c r="B871">
        <v>118</v>
      </c>
      <c r="C871">
        <v>65.23</v>
      </c>
      <c r="D871">
        <v>65.3</v>
      </c>
      <c r="E871">
        <v>46.93</v>
      </c>
      <c r="F871">
        <f t="shared" si="66"/>
        <v>65.3</v>
      </c>
      <c r="G871" t="s">
        <v>498</v>
      </c>
      <c r="H871">
        <v>2015</v>
      </c>
      <c r="I871">
        <v>5</v>
      </c>
      <c r="J871">
        <v>22</v>
      </c>
      <c r="K871" t="s">
        <v>172</v>
      </c>
      <c r="L871">
        <f t="shared" si="67"/>
        <v>0</v>
      </c>
      <c r="M871">
        <f t="shared" si="68"/>
        <v>1</v>
      </c>
      <c r="N871">
        <f t="shared" si="69"/>
        <v>2</v>
      </c>
      <c r="O871">
        <f t="shared" si="70"/>
        <v>21</v>
      </c>
    </row>
    <row r="872" spans="1:15" hidden="1" x14ac:dyDescent="0.2">
      <c r="A872" s="2">
        <v>42147</v>
      </c>
      <c r="B872">
        <v>74</v>
      </c>
      <c r="C872">
        <v>63.35</v>
      </c>
      <c r="D872">
        <v>63.4</v>
      </c>
      <c r="E872">
        <v>43.96</v>
      </c>
      <c r="F872">
        <f t="shared" si="66"/>
        <v>63.4</v>
      </c>
      <c r="G872" t="s">
        <v>498</v>
      </c>
      <c r="H872">
        <v>2015</v>
      </c>
      <c r="I872">
        <v>5</v>
      </c>
      <c r="J872">
        <v>23</v>
      </c>
      <c r="K872" t="s">
        <v>173</v>
      </c>
      <c r="L872">
        <f t="shared" si="67"/>
        <v>0</v>
      </c>
      <c r="M872">
        <f t="shared" si="68"/>
        <v>1</v>
      </c>
      <c r="N872">
        <f t="shared" si="69"/>
        <v>2</v>
      </c>
      <c r="O872">
        <f t="shared" si="70"/>
        <v>21</v>
      </c>
    </row>
    <row r="873" spans="1:15" hidden="1" x14ac:dyDescent="0.2">
      <c r="A873" s="2">
        <v>42148</v>
      </c>
      <c r="B873">
        <v>79</v>
      </c>
      <c r="C873">
        <v>63.83</v>
      </c>
      <c r="D873">
        <v>63.98</v>
      </c>
      <c r="E873">
        <v>49.28</v>
      </c>
      <c r="F873">
        <f t="shared" si="66"/>
        <v>63.98</v>
      </c>
      <c r="G873" t="s">
        <v>498</v>
      </c>
      <c r="H873">
        <v>2015</v>
      </c>
      <c r="I873">
        <v>5</v>
      </c>
      <c r="J873">
        <v>24</v>
      </c>
      <c r="K873" t="s">
        <v>174</v>
      </c>
      <c r="L873">
        <f t="shared" si="67"/>
        <v>0</v>
      </c>
      <c r="M873">
        <f t="shared" si="68"/>
        <v>1</v>
      </c>
      <c r="N873">
        <f t="shared" si="69"/>
        <v>2</v>
      </c>
      <c r="O873">
        <f t="shared" si="70"/>
        <v>21</v>
      </c>
    </row>
    <row r="874" spans="1:15" hidden="1" x14ac:dyDescent="0.2">
      <c r="A874" s="2">
        <v>42149</v>
      </c>
      <c r="B874">
        <v>57</v>
      </c>
      <c r="C874">
        <v>60.37</v>
      </c>
      <c r="D874">
        <v>60.48</v>
      </c>
      <c r="E874">
        <v>44.56</v>
      </c>
      <c r="F874">
        <f t="shared" si="66"/>
        <v>60.48</v>
      </c>
      <c r="G874" t="s">
        <v>498</v>
      </c>
      <c r="H874">
        <v>2015</v>
      </c>
      <c r="I874">
        <v>5</v>
      </c>
      <c r="J874">
        <v>25</v>
      </c>
      <c r="K874" t="s">
        <v>175</v>
      </c>
      <c r="L874">
        <f t="shared" si="67"/>
        <v>1</v>
      </c>
      <c r="M874">
        <f t="shared" si="68"/>
        <v>1</v>
      </c>
      <c r="N874">
        <f t="shared" si="69"/>
        <v>2</v>
      </c>
      <c r="O874">
        <f t="shared" si="70"/>
        <v>22</v>
      </c>
    </row>
    <row r="875" spans="1:15" hidden="1" x14ac:dyDescent="0.2">
      <c r="A875" s="2">
        <v>42150</v>
      </c>
      <c r="B875">
        <v>81</v>
      </c>
      <c r="C875">
        <v>61.77</v>
      </c>
      <c r="D875">
        <v>61.78</v>
      </c>
      <c r="E875">
        <v>35.590000000000003</v>
      </c>
      <c r="F875">
        <f t="shared" si="66"/>
        <v>61.78</v>
      </c>
      <c r="G875" t="s">
        <v>498</v>
      </c>
      <c r="H875">
        <v>2015</v>
      </c>
      <c r="I875">
        <v>5</v>
      </c>
      <c r="J875">
        <v>26</v>
      </c>
      <c r="K875" t="s">
        <v>176</v>
      </c>
      <c r="L875">
        <f t="shared" si="67"/>
        <v>0</v>
      </c>
      <c r="M875">
        <f t="shared" si="68"/>
        <v>1</v>
      </c>
      <c r="N875">
        <f t="shared" si="69"/>
        <v>2</v>
      </c>
      <c r="O875">
        <f t="shared" si="70"/>
        <v>22</v>
      </c>
    </row>
    <row r="876" spans="1:15" hidden="1" x14ac:dyDescent="0.2">
      <c r="A876" s="2">
        <v>42151</v>
      </c>
      <c r="B876">
        <v>86</v>
      </c>
      <c r="C876">
        <v>60.69</v>
      </c>
      <c r="D876">
        <v>60.75</v>
      </c>
      <c r="E876">
        <v>42.04</v>
      </c>
      <c r="F876">
        <f t="shared" si="66"/>
        <v>60.75</v>
      </c>
      <c r="G876" t="s">
        <v>498</v>
      </c>
      <c r="H876">
        <v>2015</v>
      </c>
      <c r="I876">
        <v>5</v>
      </c>
      <c r="J876">
        <v>27</v>
      </c>
      <c r="K876" t="s">
        <v>177</v>
      </c>
      <c r="L876">
        <f t="shared" si="67"/>
        <v>0</v>
      </c>
      <c r="M876">
        <f t="shared" si="68"/>
        <v>1</v>
      </c>
      <c r="N876">
        <f t="shared" si="69"/>
        <v>2</v>
      </c>
      <c r="O876">
        <f t="shared" si="70"/>
        <v>22</v>
      </c>
    </row>
    <row r="877" spans="1:15" hidden="1" x14ac:dyDescent="0.2">
      <c r="A877" s="2">
        <v>42152</v>
      </c>
      <c r="B877">
        <v>76</v>
      </c>
      <c r="C877">
        <v>60.86</v>
      </c>
      <c r="D877">
        <v>60.94</v>
      </c>
      <c r="E877">
        <v>43.27</v>
      </c>
      <c r="F877">
        <f t="shared" si="66"/>
        <v>60.94</v>
      </c>
      <c r="G877" t="s">
        <v>499</v>
      </c>
      <c r="H877">
        <v>2015</v>
      </c>
      <c r="I877">
        <v>5</v>
      </c>
      <c r="J877">
        <v>28</v>
      </c>
      <c r="K877" t="s">
        <v>179</v>
      </c>
      <c r="L877">
        <f t="shared" si="67"/>
        <v>0</v>
      </c>
      <c r="M877">
        <f t="shared" si="68"/>
        <v>1</v>
      </c>
      <c r="N877">
        <f t="shared" si="69"/>
        <v>2</v>
      </c>
      <c r="O877">
        <f t="shared" si="70"/>
        <v>22</v>
      </c>
    </row>
    <row r="878" spans="1:15" hidden="1" x14ac:dyDescent="0.2">
      <c r="A878" s="2">
        <v>42153</v>
      </c>
      <c r="B878">
        <v>79</v>
      </c>
      <c r="C878">
        <v>61.5</v>
      </c>
      <c r="D878">
        <v>61.6</v>
      </c>
      <c r="E878">
        <v>44.98</v>
      </c>
      <c r="F878">
        <f t="shared" si="66"/>
        <v>61.6</v>
      </c>
      <c r="G878" t="s">
        <v>499</v>
      </c>
      <c r="H878">
        <v>2015</v>
      </c>
      <c r="I878">
        <v>5</v>
      </c>
      <c r="J878">
        <v>29</v>
      </c>
      <c r="K878" t="s">
        <v>180</v>
      </c>
      <c r="L878">
        <f t="shared" si="67"/>
        <v>0</v>
      </c>
      <c r="M878">
        <f t="shared" si="68"/>
        <v>1</v>
      </c>
      <c r="N878">
        <f t="shared" si="69"/>
        <v>2</v>
      </c>
      <c r="O878">
        <f t="shared" si="70"/>
        <v>22</v>
      </c>
    </row>
    <row r="879" spans="1:15" hidden="1" x14ac:dyDescent="0.2">
      <c r="A879" s="2">
        <v>42154</v>
      </c>
      <c r="B879">
        <v>70</v>
      </c>
      <c r="C879">
        <v>60.2</v>
      </c>
      <c r="D879">
        <v>60.22</v>
      </c>
      <c r="E879">
        <v>36.44</v>
      </c>
      <c r="F879">
        <f t="shared" si="66"/>
        <v>60.22</v>
      </c>
      <c r="G879" t="s">
        <v>499</v>
      </c>
      <c r="H879">
        <v>2015</v>
      </c>
      <c r="I879">
        <v>5</v>
      </c>
      <c r="J879">
        <v>30</v>
      </c>
      <c r="K879" t="s">
        <v>181</v>
      </c>
      <c r="L879">
        <f t="shared" si="67"/>
        <v>0</v>
      </c>
      <c r="M879">
        <f t="shared" si="68"/>
        <v>1</v>
      </c>
      <c r="N879">
        <f t="shared" si="69"/>
        <v>2</v>
      </c>
      <c r="O879">
        <f t="shared" si="70"/>
        <v>22</v>
      </c>
    </row>
    <row r="880" spans="1:15" hidden="1" x14ac:dyDescent="0.2">
      <c r="A880" s="2">
        <v>42155</v>
      </c>
      <c r="B880">
        <v>71</v>
      </c>
      <c r="C880">
        <v>60.42</v>
      </c>
      <c r="D880">
        <v>60.49</v>
      </c>
      <c r="E880">
        <v>42.51</v>
      </c>
      <c r="F880">
        <f t="shared" si="66"/>
        <v>60.49</v>
      </c>
      <c r="G880" t="s">
        <v>499</v>
      </c>
      <c r="H880">
        <v>2015</v>
      </c>
      <c r="I880">
        <v>5</v>
      </c>
      <c r="J880">
        <v>31</v>
      </c>
      <c r="K880" t="s">
        <v>182</v>
      </c>
      <c r="L880">
        <f t="shared" si="67"/>
        <v>0</v>
      </c>
      <c r="M880">
        <f t="shared" si="68"/>
        <v>1</v>
      </c>
      <c r="N880">
        <f t="shared" si="69"/>
        <v>2</v>
      </c>
      <c r="O880">
        <f t="shared" si="70"/>
        <v>22</v>
      </c>
    </row>
    <row r="881" spans="1:15" hidden="1" x14ac:dyDescent="0.2">
      <c r="A881" s="2">
        <v>42156</v>
      </c>
      <c r="B881">
        <v>74</v>
      </c>
      <c r="C881">
        <v>60.05</v>
      </c>
      <c r="D881">
        <v>60.07</v>
      </c>
      <c r="E881">
        <v>37.049999999999997</v>
      </c>
      <c r="F881">
        <f t="shared" si="66"/>
        <v>60.07</v>
      </c>
      <c r="G881" t="s">
        <v>499</v>
      </c>
      <c r="H881">
        <v>2015</v>
      </c>
      <c r="I881">
        <v>6</v>
      </c>
      <c r="J881">
        <v>1</v>
      </c>
      <c r="K881" t="s">
        <v>183</v>
      </c>
      <c r="L881">
        <f t="shared" si="67"/>
        <v>0</v>
      </c>
      <c r="M881">
        <f t="shared" si="68"/>
        <v>1</v>
      </c>
      <c r="N881">
        <f t="shared" si="69"/>
        <v>2</v>
      </c>
      <c r="O881">
        <f t="shared" si="70"/>
        <v>23</v>
      </c>
    </row>
    <row r="882" spans="1:15" hidden="1" x14ac:dyDescent="0.2">
      <c r="A882" s="2">
        <v>42157</v>
      </c>
      <c r="B882">
        <v>74</v>
      </c>
      <c r="C882">
        <v>60.94</v>
      </c>
      <c r="D882">
        <v>60.96</v>
      </c>
      <c r="E882">
        <v>37.83</v>
      </c>
      <c r="F882">
        <f t="shared" si="66"/>
        <v>60.96</v>
      </c>
      <c r="G882" t="s">
        <v>499</v>
      </c>
      <c r="H882">
        <v>2015</v>
      </c>
      <c r="I882">
        <v>6</v>
      </c>
      <c r="J882">
        <v>2</v>
      </c>
      <c r="K882" t="s">
        <v>184</v>
      </c>
      <c r="L882">
        <f t="shared" si="67"/>
        <v>0</v>
      </c>
      <c r="M882">
        <f t="shared" si="68"/>
        <v>1</v>
      </c>
      <c r="N882">
        <f t="shared" si="69"/>
        <v>2</v>
      </c>
      <c r="O882">
        <f t="shared" si="70"/>
        <v>23</v>
      </c>
    </row>
    <row r="883" spans="1:15" hidden="1" x14ac:dyDescent="0.2">
      <c r="A883" s="2">
        <v>42158</v>
      </c>
      <c r="B883">
        <v>77</v>
      </c>
      <c r="C883">
        <v>60.88</v>
      </c>
      <c r="D883">
        <v>60.89</v>
      </c>
      <c r="E883">
        <v>35.450000000000003</v>
      </c>
      <c r="F883">
        <f t="shared" si="66"/>
        <v>60.89</v>
      </c>
      <c r="G883" t="s">
        <v>499</v>
      </c>
      <c r="H883">
        <v>2015</v>
      </c>
      <c r="I883">
        <v>6</v>
      </c>
      <c r="J883">
        <v>3</v>
      </c>
      <c r="K883" t="s">
        <v>185</v>
      </c>
      <c r="L883">
        <f t="shared" si="67"/>
        <v>0</v>
      </c>
      <c r="M883">
        <f t="shared" si="68"/>
        <v>1</v>
      </c>
      <c r="N883">
        <f t="shared" si="69"/>
        <v>2</v>
      </c>
      <c r="O883">
        <f t="shared" si="70"/>
        <v>23</v>
      </c>
    </row>
    <row r="884" spans="1:15" hidden="1" x14ac:dyDescent="0.2">
      <c r="A884" s="2">
        <v>42166</v>
      </c>
      <c r="B884">
        <v>71</v>
      </c>
      <c r="C884">
        <v>61.05</v>
      </c>
      <c r="D884">
        <v>61.13</v>
      </c>
      <c r="E884">
        <v>43.8</v>
      </c>
      <c r="F884">
        <f t="shared" si="66"/>
        <v>61.13</v>
      </c>
      <c r="G884" t="s">
        <v>500</v>
      </c>
      <c r="H884">
        <v>2015</v>
      </c>
      <c r="I884">
        <v>6</v>
      </c>
      <c r="J884">
        <v>11</v>
      </c>
      <c r="K884" t="s">
        <v>195</v>
      </c>
      <c r="L884">
        <f t="shared" si="67"/>
        <v>0</v>
      </c>
      <c r="M884">
        <f t="shared" si="68"/>
        <v>1</v>
      </c>
      <c r="N884">
        <f t="shared" si="69"/>
        <v>2</v>
      </c>
      <c r="O884">
        <f t="shared" si="70"/>
        <v>24</v>
      </c>
    </row>
    <row r="885" spans="1:15" hidden="1" x14ac:dyDescent="0.2">
      <c r="A885" s="2">
        <v>42167</v>
      </c>
      <c r="B885">
        <v>74</v>
      </c>
      <c r="C885">
        <v>60.39</v>
      </c>
      <c r="D885">
        <v>60.44</v>
      </c>
      <c r="E885">
        <v>41.15</v>
      </c>
      <c r="F885">
        <f t="shared" si="66"/>
        <v>60.44</v>
      </c>
      <c r="G885" t="s">
        <v>500</v>
      </c>
      <c r="H885">
        <v>2015</v>
      </c>
      <c r="I885">
        <v>6</v>
      </c>
      <c r="J885">
        <v>12</v>
      </c>
      <c r="K885" t="s">
        <v>196</v>
      </c>
      <c r="L885">
        <f t="shared" si="67"/>
        <v>0</v>
      </c>
      <c r="M885">
        <f t="shared" si="68"/>
        <v>1</v>
      </c>
      <c r="N885">
        <f t="shared" si="69"/>
        <v>2</v>
      </c>
      <c r="O885">
        <f t="shared" si="70"/>
        <v>24</v>
      </c>
    </row>
    <row r="886" spans="1:15" hidden="1" x14ac:dyDescent="0.2">
      <c r="A886" s="2">
        <v>42168</v>
      </c>
      <c r="B886">
        <v>66</v>
      </c>
      <c r="C886">
        <v>60.26</v>
      </c>
      <c r="D886">
        <v>60.42</v>
      </c>
      <c r="E886">
        <v>43.99</v>
      </c>
      <c r="F886">
        <f t="shared" si="66"/>
        <v>60.42</v>
      </c>
      <c r="G886" t="s">
        <v>500</v>
      </c>
      <c r="H886">
        <v>2015</v>
      </c>
      <c r="I886">
        <v>6</v>
      </c>
      <c r="J886">
        <v>13</v>
      </c>
      <c r="K886" t="s">
        <v>197</v>
      </c>
      <c r="L886">
        <f t="shared" si="67"/>
        <v>0</v>
      </c>
      <c r="M886">
        <f t="shared" si="68"/>
        <v>1</v>
      </c>
      <c r="N886">
        <f t="shared" si="69"/>
        <v>2</v>
      </c>
      <c r="O886">
        <f t="shared" si="70"/>
        <v>24</v>
      </c>
    </row>
    <row r="887" spans="1:15" hidden="1" x14ac:dyDescent="0.2">
      <c r="A887" s="2">
        <v>42169</v>
      </c>
      <c r="B887">
        <v>81</v>
      </c>
      <c r="C887">
        <v>62.36</v>
      </c>
      <c r="D887">
        <v>62.41</v>
      </c>
      <c r="E887">
        <v>40.68</v>
      </c>
      <c r="F887">
        <f t="shared" si="66"/>
        <v>62.41</v>
      </c>
      <c r="G887" t="s">
        <v>500</v>
      </c>
      <c r="H887">
        <v>2015</v>
      </c>
      <c r="I887">
        <v>6</v>
      </c>
      <c r="J887">
        <v>14</v>
      </c>
      <c r="K887" t="s">
        <v>198</v>
      </c>
      <c r="L887">
        <f t="shared" si="67"/>
        <v>0</v>
      </c>
      <c r="M887">
        <f t="shared" si="68"/>
        <v>1</v>
      </c>
      <c r="N887">
        <f t="shared" si="69"/>
        <v>2</v>
      </c>
      <c r="O887">
        <f t="shared" si="70"/>
        <v>24</v>
      </c>
    </row>
    <row r="888" spans="1:15" hidden="1" x14ac:dyDescent="0.2">
      <c r="A888" s="2">
        <v>42170</v>
      </c>
      <c r="B888">
        <v>70</v>
      </c>
      <c r="C888">
        <v>62.17</v>
      </c>
      <c r="D888">
        <v>62.42</v>
      </c>
      <c r="E888">
        <v>49.85</v>
      </c>
      <c r="F888">
        <f t="shared" si="66"/>
        <v>62.42</v>
      </c>
      <c r="G888" t="s">
        <v>500</v>
      </c>
      <c r="H888">
        <v>2015</v>
      </c>
      <c r="I888">
        <v>6</v>
      </c>
      <c r="J888">
        <v>15</v>
      </c>
      <c r="K888" t="s">
        <v>199</v>
      </c>
      <c r="L888">
        <f t="shared" si="67"/>
        <v>0</v>
      </c>
      <c r="M888">
        <f t="shared" si="68"/>
        <v>1</v>
      </c>
      <c r="N888">
        <f t="shared" si="69"/>
        <v>2</v>
      </c>
      <c r="O888">
        <f t="shared" si="70"/>
        <v>25</v>
      </c>
    </row>
    <row r="889" spans="1:15" hidden="1" x14ac:dyDescent="0.2">
      <c r="A889" s="2">
        <v>42171</v>
      </c>
      <c r="B889">
        <v>66</v>
      </c>
      <c r="C889">
        <v>59.96</v>
      </c>
      <c r="D889">
        <v>60.3</v>
      </c>
      <c r="E889">
        <v>49.02</v>
      </c>
      <c r="F889">
        <f t="shared" si="66"/>
        <v>60.3</v>
      </c>
      <c r="G889" t="s">
        <v>500</v>
      </c>
      <c r="H889">
        <v>2015</v>
      </c>
      <c r="I889">
        <v>6</v>
      </c>
      <c r="J889">
        <v>16</v>
      </c>
      <c r="K889" t="s">
        <v>200</v>
      </c>
      <c r="L889">
        <f t="shared" si="67"/>
        <v>0</v>
      </c>
      <c r="M889">
        <f t="shared" si="68"/>
        <v>1</v>
      </c>
      <c r="N889">
        <f t="shared" si="69"/>
        <v>2</v>
      </c>
      <c r="O889">
        <f t="shared" si="70"/>
        <v>25</v>
      </c>
    </row>
    <row r="890" spans="1:15" hidden="1" x14ac:dyDescent="0.2">
      <c r="A890" s="2">
        <v>42172</v>
      </c>
      <c r="B890">
        <v>91</v>
      </c>
      <c r="C890">
        <v>61.45</v>
      </c>
      <c r="D890">
        <v>61.5</v>
      </c>
      <c r="E890">
        <v>42.06</v>
      </c>
      <c r="F890">
        <f t="shared" si="66"/>
        <v>61.5</v>
      </c>
      <c r="G890" t="s">
        <v>500</v>
      </c>
      <c r="H890">
        <v>2015</v>
      </c>
      <c r="I890">
        <v>6</v>
      </c>
      <c r="J890">
        <v>17</v>
      </c>
      <c r="K890" t="s">
        <v>201</v>
      </c>
      <c r="L890">
        <f t="shared" si="67"/>
        <v>0</v>
      </c>
      <c r="M890">
        <f t="shared" si="68"/>
        <v>1</v>
      </c>
      <c r="N890">
        <f t="shared" si="69"/>
        <v>2</v>
      </c>
      <c r="O890">
        <f t="shared" si="70"/>
        <v>25</v>
      </c>
    </row>
    <row r="891" spans="1:15" hidden="1" x14ac:dyDescent="0.2">
      <c r="A891" s="2">
        <v>42173</v>
      </c>
      <c r="B891">
        <v>74</v>
      </c>
      <c r="C891">
        <v>60.27</v>
      </c>
      <c r="D891">
        <v>60.29</v>
      </c>
      <c r="E891">
        <v>37.97</v>
      </c>
      <c r="F891">
        <f t="shared" si="66"/>
        <v>60.29</v>
      </c>
      <c r="G891" t="s">
        <v>501</v>
      </c>
      <c r="H891">
        <v>2015</v>
      </c>
      <c r="I891">
        <v>6</v>
      </c>
      <c r="J891">
        <v>18</v>
      </c>
      <c r="K891" t="s">
        <v>203</v>
      </c>
      <c r="L891">
        <f t="shared" si="67"/>
        <v>0</v>
      </c>
      <c r="M891">
        <f t="shared" si="68"/>
        <v>1</v>
      </c>
      <c r="N891">
        <f t="shared" si="69"/>
        <v>2</v>
      </c>
      <c r="O891">
        <f t="shared" si="70"/>
        <v>25</v>
      </c>
    </row>
    <row r="892" spans="1:15" hidden="1" x14ac:dyDescent="0.2">
      <c r="A892" s="2">
        <v>42174</v>
      </c>
      <c r="B892">
        <v>85</v>
      </c>
      <c r="C892">
        <v>61.87</v>
      </c>
      <c r="D892">
        <v>61.93</v>
      </c>
      <c r="E892">
        <v>42.74</v>
      </c>
      <c r="F892">
        <f t="shared" si="66"/>
        <v>61.93</v>
      </c>
      <c r="G892" t="s">
        <v>501</v>
      </c>
      <c r="H892">
        <v>2015</v>
      </c>
      <c r="I892">
        <v>6</v>
      </c>
      <c r="J892">
        <v>19</v>
      </c>
      <c r="K892" t="s">
        <v>204</v>
      </c>
      <c r="L892">
        <f t="shared" si="67"/>
        <v>0</v>
      </c>
      <c r="M892">
        <f t="shared" si="68"/>
        <v>1</v>
      </c>
      <c r="N892">
        <f t="shared" si="69"/>
        <v>2</v>
      </c>
      <c r="O892">
        <f t="shared" si="70"/>
        <v>25</v>
      </c>
    </row>
    <row r="893" spans="1:15" hidden="1" x14ac:dyDescent="0.2">
      <c r="A893" s="2">
        <v>42175</v>
      </c>
      <c r="B893">
        <v>75</v>
      </c>
      <c r="C893">
        <v>60.54</v>
      </c>
      <c r="D893">
        <v>60.67</v>
      </c>
      <c r="E893">
        <v>44.65</v>
      </c>
      <c r="F893">
        <f t="shared" si="66"/>
        <v>60.67</v>
      </c>
      <c r="G893" t="s">
        <v>501</v>
      </c>
      <c r="H893">
        <v>2015</v>
      </c>
      <c r="I893">
        <v>6</v>
      </c>
      <c r="J893">
        <v>20</v>
      </c>
      <c r="K893" t="s">
        <v>205</v>
      </c>
      <c r="L893">
        <f t="shared" si="67"/>
        <v>0</v>
      </c>
      <c r="M893">
        <f t="shared" si="68"/>
        <v>1</v>
      </c>
      <c r="N893">
        <f t="shared" si="69"/>
        <v>2</v>
      </c>
      <c r="O893">
        <f t="shared" si="70"/>
        <v>25</v>
      </c>
    </row>
    <row r="894" spans="1:15" hidden="1" x14ac:dyDescent="0.2">
      <c r="A894" s="2">
        <v>42176</v>
      </c>
      <c r="B894">
        <v>84</v>
      </c>
      <c r="C894">
        <v>62.05</v>
      </c>
      <c r="D894">
        <v>62.06</v>
      </c>
      <c r="E894">
        <v>35.47</v>
      </c>
      <c r="F894">
        <f t="shared" si="66"/>
        <v>62.06</v>
      </c>
      <c r="G894" t="s">
        <v>501</v>
      </c>
      <c r="H894">
        <v>2015</v>
      </c>
      <c r="I894">
        <v>6</v>
      </c>
      <c r="J894">
        <v>21</v>
      </c>
      <c r="K894" t="s">
        <v>206</v>
      </c>
      <c r="L894">
        <f t="shared" si="67"/>
        <v>0</v>
      </c>
      <c r="M894">
        <f t="shared" si="68"/>
        <v>1</v>
      </c>
      <c r="N894">
        <f t="shared" si="69"/>
        <v>2</v>
      </c>
      <c r="O894">
        <f t="shared" si="70"/>
        <v>25</v>
      </c>
    </row>
    <row r="895" spans="1:15" hidden="1" x14ac:dyDescent="0.2">
      <c r="A895" s="2">
        <v>42177</v>
      </c>
      <c r="B895">
        <v>74</v>
      </c>
      <c r="C895">
        <v>61.71</v>
      </c>
      <c r="D895">
        <v>61.73</v>
      </c>
      <c r="E895">
        <v>34.67</v>
      </c>
      <c r="F895">
        <f t="shared" si="66"/>
        <v>61.73</v>
      </c>
      <c r="G895" t="s">
        <v>501</v>
      </c>
      <c r="H895">
        <v>2015</v>
      </c>
      <c r="I895">
        <v>6</v>
      </c>
      <c r="J895">
        <v>22</v>
      </c>
      <c r="K895" t="s">
        <v>207</v>
      </c>
      <c r="L895">
        <f t="shared" si="67"/>
        <v>0</v>
      </c>
      <c r="M895">
        <f t="shared" si="68"/>
        <v>1</v>
      </c>
      <c r="N895">
        <f t="shared" si="69"/>
        <v>2</v>
      </c>
      <c r="O895">
        <f t="shared" si="70"/>
        <v>26</v>
      </c>
    </row>
    <row r="896" spans="1:15" hidden="1" x14ac:dyDescent="0.2">
      <c r="A896" s="2">
        <v>42178</v>
      </c>
      <c r="B896">
        <v>76</v>
      </c>
      <c r="C896">
        <v>60.75</v>
      </c>
      <c r="D896">
        <v>60.82</v>
      </c>
      <c r="E896">
        <v>43.13</v>
      </c>
      <c r="F896">
        <f t="shared" si="66"/>
        <v>60.82</v>
      </c>
      <c r="G896" t="s">
        <v>501</v>
      </c>
      <c r="H896">
        <v>2015</v>
      </c>
      <c r="I896">
        <v>6</v>
      </c>
      <c r="J896">
        <v>23</v>
      </c>
      <c r="K896" t="s">
        <v>208</v>
      </c>
      <c r="L896">
        <f t="shared" si="67"/>
        <v>0</v>
      </c>
      <c r="M896">
        <f t="shared" si="68"/>
        <v>1</v>
      </c>
      <c r="N896">
        <f t="shared" si="69"/>
        <v>2</v>
      </c>
      <c r="O896">
        <f t="shared" si="70"/>
        <v>26</v>
      </c>
    </row>
    <row r="897" spans="1:15" hidden="1" x14ac:dyDescent="0.2">
      <c r="A897" s="2">
        <v>42179</v>
      </c>
      <c r="B897">
        <v>71</v>
      </c>
      <c r="C897">
        <v>61.91</v>
      </c>
      <c r="D897">
        <v>62.05</v>
      </c>
      <c r="E897">
        <v>46.05</v>
      </c>
      <c r="F897">
        <f t="shared" si="66"/>
        <v>62.05</v>
      </c>
      <c r="G897" t="s">
        <v>501</v>
      </c>
      <c r="H897">
        <v>2015</v>
      </c>
      <c r="I897">
        <v>6</v>
      </c>
      <c r="J897">
        <v>24</v>
      </c>
      <c r="K897" t="s">
        <v>209</v>
      </c>
      <c r="L897">
        <f t="shared" si="67"/>
        <v>0</v>
      </c>
      <c r="M897">
        <f t="shared" si="68"/>
        <v>1</v>
      </c>
      <c r="N897">
        <f t="shared" si="69"/>
        <v>2</v>
      </c>
      <c r="O897">
        <f t="shared" si="70"/>
        <v>26</v>
      </c>
    </row>
    <row r="898" spans="1:15" hidden="1" x14ac:dyDescent="0.2">
      <c r="A898" s="2">
        <v>42180</v>
      </c>
      <c r="B898">
        <v>74</v>
      </c>
      <c r="C898">
        <v>60.77</v>
      </c>
      <c r="D898">
        <v>60.8</v>
      </c>
      <c r="E898">
        <v>39.19</v>
      </c>
      <c r="F898">
        <f t="shared" si="66"/>
        <v>60.8</v>
      </c>
      <c r="G898" t="s">
        <v>502</v>
      </c>
      <c r="H898">
        <v>2015</v>
      </c>
      <c r="I898">
        <v>6</v>
      </c>
      <c r="J898">
        <v>25</v>
      </c>
      <c r="K898" t="s">
        <v>211</v>
      </c>
      <c r="L898">
        <f t="shared" si="67"/>
        <v>0</v>
      </c>
      <c r="M898">
        <f t="shared" si="68"/>
        <v>1</v>
      </c>
      <c r="N898">
        <f t="shared" si="69"/>
        <v>2</v>
      </c>
      <c r="O898">
        <f t="shared" si="70"/>
        <v>26</v>
      </c>
    </row>
    <row r="899" spans="1:15" hidden="1" x14ac:dyDescent="0.2">
      <c r="A899" s="2">
        <v>42181</v>
      </c>
      <c r="B899">
        <v>88</v>
      </c>
      <c r="C899">
        <v>61.58</v>
      </c>
      <c r="D899">
        <v>61.59</v>
      </c>
      <c r="E899">
        <v>36.049999999999997</v>
      </c>
      <c r="F899">
        <f t="shared" ref="F899:F962" si="71">IF(OR(ISBLANK(D899),D899=9),C899,D899)</f>
        <v>61.59</v>
      </c>
      <c r="G899" t="s">
        <v>502</v>
      </c>
      <c r="H899">
        <v>2015</v>
      </c>
      <c r="I899">
        <v>6</v>
      </c>
      <c r="J899">
        <v>26</v>
      </c>
      <c r="K899" t="s">
        <v>212</v>
      </c>
      <c r="L899">
        <f t="shared" ref="L899:L962" si="72">IF(ISBLANK(C899),"Null",IF(C899&gt;B899,1,0))</f>
        <v>0</v>
      </c>
      <c r="M899">
        <f t="shared" ref="M899:M962" si="73">IF(ISBLANK(E899),"Null",IF(C899&gt;E899,1,0))</f>
        <v>1</v>
      </c>
      <c r="N899">
        <f t="shared" ref="N899:N962" si="74">IF(AND(I899&gt;=1,I899&lt;=4),1,IF(AND(I899&gt;=9,I899&lt;=12),3,2))</f>
        <v>2</v>
      </c>
      <c r="O899">
        <f t="shared" ref="O899:O962" si="75">WEEKNUM(A899,2)</f>
        <v>26</v>
      </c>
    </row>
    <row r="900" spans="1:15" hidden="1" x14ac:dyDescent="0.2">
      <c r="A900" s="2">
        <v>42182</v>
      </c>
      <c r="B900">
        <v>69</v>
      </c>
      <c r="C900">
        <v>61.27</v>
      </c>
      <c r="D900">
        <v>61.32</v>
      </c>
      <c r="E900">
        <v>36.4</v>
      </c>
      <c r="F900">
        <f t="shared" si="71"/>
        <v>61.32</v>
      </c>
      <c r="G900" t="s">
        <v>502</v>
      </c>
      <c r="H900">
        <v>2015</v>
      </c>
      <c r="I900">
        <v>6</v>
      </c>
      <c r="J900">
        <v>27</v>
      </c>
      <c r="K900" t="s">
        <v>213</v>
      </c>
      <c r="L900">
        <f t="shared" si="72"/>
        <v>0</v>
      </c>
      <c r="M900">
        <f t="shared" si="73"/>
        <v>1</v>
      </c>
      <c r="N900">
        <f t="shared" si="74"/>
        <v>2</v>
      </c>
      <c r="O900">
        <f t="shared" si="75"/>
        <v>26</v>
      </c>
    </row>
    <row r="901" spans="1:15" hidden="1" x14ac:dyDescent="0.2">
      <c r="A901" s="2">
        <v>42183</v>
      </c>
      <c r="B901">
        <v>79</v>
      </c>
      <c r="C901">
        <v>62.06</v>
      </c>
      <c r="D901">
        <v>62.08</v>
      </c>
      <c r="E901">
        <v>38.51</v>
      </c>
      <c r="F901">
        <f t="shared" si="71"/>
        <v>62.08</v>
      </c>
      <c r="G901" t="s">
        <v>502</v>
      </c>
      <c r="H901">
        <v>2015</v>
      </c>
      <c r="I901">
        <v>6</v>
      </c>
      <c r="J901">
        <v>28</v>
      </c>
      <c r="K901" t="s">
        <v>214</v>
      </c>
      <c r="L901">
        <f t="shared" si="72"/>
        <v>0</v>
      </c>
      <c r="M901">
        <f t="shared" si="73"/>
        <v>1</v>
      </c>
      <c r="N901">
        <f t="shared" si="74"/>
        <v>2</v>
      </c>
      <c r="O901">
        <f t="shared" si="75"/>
        <v>26</v>
      </c>
    </row>
    <row r="902" spans="1:15" hidden="1" x14ac:dyDescent="0.2">
      <c r="A902" s="2">
        <v>42184</v>
      </c>
      <c r="B902">
        <v>71</v>
      </c>
      <c r="C902">
        <v>60.17</v>
      </c>
      <c r="D902">
        <v>60.43</v>
      </c>
      <c r="E902">
        <v>48.14</v>
      </c>
      <c r="F902">
        <f t="shared" si="71"/>
        <v>60.43</v>
      </c>
      <c r="G902" t="s">
        <v>502</v>
      </c>
      <c r="H902">
        <v>2015</v>
      </c>
      <c r="I902">
        <v>6</v>
      </c>
      <c r="J902">
        <v>29</v>
      </c>
      <c r="K902" t="s">
        <v>215</v>
      </c>
      <c r="L902">
        <f t="shared" si="72"/>
        <v>0</v>
      </c>
      <c r="M902">
        <f t="shared" si="73"/>
        <v>1</v>
      </c>
      <c r="N902">
        <f t="shared" si="74"/>
        <v>2</v>
      </c>
      <c r="O902">
        <f t="shared" si="75"/>
        <v>27</v>
      </c>
    </row>
    <row r="903" spans="1:15" hidden="1" x14ac:dyDescent="0.2">
      <c r="A903" s="2">
        <v>42185</v>
      </c>
      <c r="B903">
        <v>72</v>
      </c>
      <c r="C903">
        <v>60.48</v>
      </c>
      <c r="D903">
        <v>60.49</v>
      </c>
      <c r="E903">
        <v>32.049999999999997</v>
      </c>
      <c r="F903">
        <f t="shared" si="71"/>
        <v>60.49</v>
      </c>
      <c r="G903" t="s">
        <v>502</v>
      </c>
      <c r="H903">
        <v>2015</v>
      </c>
      <c r="I903">
        <v>6</v>
      </c>
      <c r="J903">
        <v>30</v>
      </c>
      <c r="K903" t="s">
        <v>216</v>
      </c>
      <c r="L903">
        <f t="shared" si="72"/>
        <v>0</v>
      </c>
      <c r="M903">
        <f t="shared" si="73"/>
        <v>1</v>
      </c>
      <c r="N903">
        <f t="shared" si="74"/>
        <v>2</v>
      </c>
      <c r="O903">
        <f t="shared" si="75"/>
        <v>27</v>
      </c>
    </row>
    <row r="904" spans="1:15" hidden="1" x14ac:dyDescent="0.2">
      <c r="A904" s="2">
        <v>42186</v>
      </c>
      <c r="B904">
        <v>65</v>
      </c>
      <c r="C904">
        <v>60.33</v>
      </c>
      <c r="D904">
        <v>60.55</v>
      </c>
      <c r="E904">
        <v>47.58</v>
      </c>
      <c r="F904">
        <f t="shared" si="71"/>
        <v>60.55</v>
      </c>
      <c r="G904" t="s">
        <v>502</v>
      </c>
      <c r="H904">
        <v>2015</v>
      </c>
      <c r="I904">
        <v>7</v>
      </c>
      <c r="J904">
        <v>1</v>
      </c>
      <c r="K904" t="s">
        <v>217</v>
      </c>
      <c r="L904">
        <f t="shared" si="72"/>
        <v>0</v>
      </c>
      <c r="M904">
        <f t="shared" si="73"/>
        <v>1</v>
      </c>
      <c r="N904">
        <f t="shared" si="74"/>
        <v>2</v>
      </c>
      <c r="O904">
        <f t="shared" si="75"/>
        <v>27</v>
      </c>
    </row>
    <row r="905" spans="1:15" hidden="1" x14ac:dyDescent="0.2">
      <c r="A905" s="2">
        <v>42187</v>
      </c>
      <c r="B905">
        <v>70</v>
      </c>
      <c r="C905">
        <v>60.67</v>
      </c>
      <c r="D905">
        <v>60.82</v>
      </c>
      <c r="E905">
        <v>45.97</v>
      </c>
      <c r="F905">
        <f t="shared" si="71"/>
        <v>60.82</v>
      </c>
      <c r="G905" t="s">
        <v>503</v>
      </c>
      <c r="H905">
        <v>2015</v>
      </c>
      <c r="I905">
        <v>7</v>
      </c>
      <c r="J905">
        <v>2</v>
      </c>
      <c r="K905" t="s">
        <v>219</v>
      </c>
      <c r="L905">
        <f t="shared" si="72"/>
        <v>0</v>
      </c>
      <c r="M905">
        <f t="shared" si="73"/>
        <v>1</v>
      </c>
      <c r="N905">
        <f t="shared" si="74"/>
        <v>2</v>
      </c>
      <c r="O905">
        <f t="shared" si="75"/>
        <v>27</v>
      </c>
    </row>
    <row r="906" spans="1:15" hidden="1" x14ac:dyDescent="0.2">
      <c r="A906" s="2">
        <v>42188</v>
      </c>
      <c r="B906">
        <v>87</v>
      </c>
      <c r="C906">
        <v>61.18</v>
      </c>
      <c r="D906">
        <v>61.3</v>
      </c>
      <c r="E906">
        <v>45.66</v>
      </c>
      <c r="F906">
        <f t="shared" si="71"/>
        <v>61.3</v>
      </c>
      <c r="G906" t="s">
        <v>503</v>
      </c>
      <c r="H906">
        <v>2015</v>
      </c>
      <c r="I906">
        <v>7</v>
      </c>
      <c r="J906">
        <v>3</v>
      </c>
      <c r="K906" t="s">
        <v>220</v>
      </c>
      <c r="L906">
        <f t="shared" si="72"/>
        <v>0</v>
      </c>
      <c r="M906">
        <f t="shared" si="73"/>
        <v>1</v>
      </c>
      <c r="N906">
        <f t="shared" si="74"/>
        <v>2</v>
      </c>
      <c r="O906">
        <f t="shared" si="75"/>
        <v>27</v>
      </c>
    </row>
    <row r="907" spans="1:15" hidden="1" x14ac:dyDescent="0.2">
      <c r="A907" s="2">
        <v>42189</v>
      </c>
      <c r="B907">
        <v>69</v>
      </c>
      <c r="C907">
        <v>60.96</v>
      </c>
      <c r="D907">
        <v>61.06</v>
      </c>
      <c r="E907">
        <v>44.67</v>
      </c>
      <c r="F907">
        <f t="shared" si="71"/>
        <v>61.06</v>
      </c>
      <c r="G907" t="s">
        <v>503</v>
      </c>
      <c r="H907">
        <v>2015</v>
      </c>
      <c r="I907">
        <v>7</v>
      </c>
      <c r="J907">
        <v>4</v>
      </c>
      <c r="K907" t="s">
        <v>221</v>
      </c>
      <c r="L907">
        <f t="shared" si="72"/>
        <v>0</v>
      </c>
      <c r="M907">
        <f t="shared" si="73"/>
        <v>1</v>
      </c>
      <c r="N907">
        <f t="shared" si="74"/>
        <v>2</v>
      </c>
      <c r="O907">
        <f t="shared" si="75"/>
        <v>27</v>
      </c>
    </row>
    <row r="908" spans="1:15" hidden="1" x14ac:dyDescent="0.2">
      <c r="A908" s="2">
        <v>42190</v>
      </c>
      <c r="B908">
        <v>73</v>
      </c>
      <c r="C908">
        <v>60.87</v>
      </c>
      <c r="D908">
        <v>60.88</v>
      </c>
      <c r="E908">
        <v>33.880000000000003</v>
      </c>
      <c r="F908">
        <f t="shared" si="71"/>
        <v>60.88</v>
      </c>
      <c r="G908" t="s">
        <v>503</v>
      </c>
      <c r="H908">
        <v>2015</v>
      </c>
      <c r="I908">
        <v>7</v>
      </c>
      <c r="J908">
        <v>5</v>
      </c>
      <c r="K908" t="s">
        <v>222</v>
      </c>
      <c r="L908">
        <f t="shared" si="72"/>
        <v>0</v>
      </c>
      <c r="M908">
        <f t="shared" si="73"/>
        <v>1</v>
      </c>
      <c r="N908">
        <f t="shared" si="74"/>
        <v>2</v>
      </c>
      <c r="O908">
        <f t="shared" si="75"/>
        <v>27</v>
      </c>
    </row>
    <row r="909" spans="1:15" hidden="1" x14ac:dyDescent="0.2">
      <c r="A909" s="2">
        <v>42191</v>
      </c>
      <c r="B909">
        <v>74</v>
      </c>
      <c r="C909">
        <v>60.65</v>
      </c>
      <c r="D909">
        <v>60.71</v>
      </c>
      <c r="E909">
        <v>41.85</v>
      </c>
      <c r="F909">
        <f t="shared" si="71"/>
        <v>60.71</v>
      </c>
      <c r="G909" t="s">
        <v>503</v>
      </c>
      <c r="H909">
        <v>2015</v>
      </c>
      <c r="I909">
        <v>7</v>
      </c>
      <c r="J909">
        <v>6</v>
      </c>
      <c r="K909" t="s">
        <v>223</v>
      </c>
      <c r="L909">
        <f t="shared" si="72"/>
        <v>0</v>
      </c>
      <c r="M909">
        <f t="shared" si="73"/>
        <v>1</v>
      </c>
      <c r="N909">
        <f t="shared" si="74"/>
        <v>2</v>
      </c>
      <c r="O909">
        <f t="shared" si="75"/>
        <v>28</v>
      </c>
    </row>
    <row r="910" spans="1:15" hidden="1" x14ac:dyDescent="0.2">
      <c r="A910" s="2">
        <v>42192</v>
      </c>
      <c r="B910">
        <v>84</v>
      </c>
      <c r="C910">
        <v>61.43</v>
      </c>
      <c r="D910">
        <v>61.53</v>
      </c>
      <c r="E910">
        <v>44.76</v>
      </c>
      <c r="F910">
        <f t="shared" si="71"/>
        <v>61.53</v>
      </c>
      <c r="G910" t="s">
        <v>503</v>
      </c>
      <c r="H910">
        <v>2015</v>
      </c>
      <c r="I910">
        <v>7</v>
      </c>
      <c r="J910">
        <v>7</v>
      </c>
      <c r="K910" t="s">
        <v>224</v>
      </c>
      <c r="L910">
        <f t="shared" si="72"/>
        <v>0</v>
      </c>
      <c r="M910">
        <f t="shared" si="73"/>
        <v>1</v>
      </c>
      <c r="N910">
        <f t="shared" si="74"/>
        <v>2</v>
      </c>
      <c r="O910">
        <f t="shared" si="75"/>
        <v>28</v>
      </c>
    </row>
    <row r="911" spans="1:15" hidden="1" x14ac:dyDescent="0.2">
      <c r="A911" s="2">
        <v>42193</v>
      </c>
      <c r="B911">
        <v>67</v>
      </c>
      <c r="C911">
        <v>60.81</v>
      </c>
      <c r="D911">
        <v>61.25</v>
      </c>
      <c r="E911">
        <v>51.11</v>
      </c>
      <c r="F911">
        <f t="shared" si="71"/>
        <v>61.25</v>
      </c>
      <c r="G911" t="s">
        <v>503</v>
      </c>
      <c r="H911">
        <v>2015</v>
      </c>
      <c r="I911">
        <v>7</v>
      </c>
      <c r="J911">
        <v>8</v>
      </c>
      <c r="K911" t="s">
        <v>225</v>
      </c>
      <c r="L911">
        <f t="shared" si="72"/>
        <v>0</v>
      </c>
      <c r="M911">
        <f t="shared" si="73"/>
        <v>1</v>
      </c>
      <c r="N911">
        <f t="shared" si="74"/>
        <v>2</v>
      </c>
      <c r="O911">
        <f t="shared" si="75"/>
        <v>28</v>
      </c>
    </row>
    <row r="912" spans="1:15" hidden="1" x14ac:dyDescent="0.2">
      <c r="A912" s="2">
        <v>42194</v>
      </c>
      <c r="B912">
        <v>83</v>
      </c>
      <c r="C912">
        <v>59.83</v>
      </c>
      <c r="D912">
        <v>60.02</v>
      </c>
      <c r="E912">
        <v>46.44</v>
      </c>
      <c r="F912">
        <f t="shared" si="71"/>
        <v>60.02</v>
      </c>
      <c r="G912" t="s">
        <v>504</v>
      </c>
      <c r="H912">
        <v>2015</v>
      </c>
      <c r="I912">
        <v>7</v>
      </c>
      <c r="J912">
        <v>9</v>
      </c>
      <c r="K912" t="s">
        <v>227</v>
      </c>
      <c r="L912">
        <f t="shared" si="72"/>
        <v>0</v>
      </c>
      <c r="M912">
        <f t="shared" si="73"/>
        <v>1</v>
      </c>
      <c r="N912">
        <f t="shared" si="74"/>
        <v>2</v>
      </c>
      <c r="O912">
        <f t="shared" si="75"/>
        <v>28</v>
      </c>
    </row>
    <row r="913" spans="1:15" hidden="1" x14ac:dyDescent="0.2">
      <c r="A913" s="2">
        <v>42195</v>
      </c>
      <c r="B913">
        <v>87</v>
      </c>
      <c r="C913">
        <v>60.84</v>
      </c>
      <c r="D913">
        <v>61.03</v>
      </c>
      <c r="E913">
        <v>46.93</v>
      </c>
      <c r="F913">
        <f t="shared" si="71"/>
        <v>61.03</v>
      </c>
      <c r="G913" t="s">
        <v>504</v>
      </c>
      <c r="H913">
        <v>2015</v>
      </c>
      <c r="I913">
        <v>7</v>
      </c>
      <c r="J913">
        <v>10</v>
      </c>
      <c r="K913" t="s">
        <v>228</v>
      </c>
      <c r="L913">
        <f t="shared" si="72"/>
        <v>0</v>
      </c>
      <c r="M913">
        <f t="shared" si="73"/>
        <v>1</v>
      </c>
      <c r="N913">
        <f t="shared" si="74"/>
        <v>2</v>
      </c>
      <c r="O913">
        <f t="shared" si="75"/>
        <v>28</v>
      </c>
    </row>
    <row r="914" spans="1:15" hidden="1" x14ac:dyDescent="0.2">
      <c r="A914" s="2">
        <v>42196</v>
      </c>
      <c r="B914">
        <v>76</v>
      </c>
      <c r="C914">
        <v>61.91</v>
      </c>
      <c r="D914">
        <v>61.93</v>
      </c>
      <c r="E914">
        <v>38.68</v>
      </c>
      <c r="F914">
        <f t="shared" si="71"/>
        <v>61.93</v>
      </c>
      <c r="G914" t="s">
        <v>504</v>
      </c>
      <c r="H914">
        <v>2015</v>
      </c>
      <c r="I914">
        <v>7</v>
      </c>
      <c r="J914">
        <v>11</v>
      </c>
      <c r="K914" t="s">
        <v>229</v>
      </c>
      <c r="L914">
        <f t="shared" si="72"/>
        <v>0</v>
      </c>
      <c r="M914">
        <f t="shared" si="73"/>
        <v>1</v>
      </c>
      <c r="N914">
        <f t="shared" si="74"/>
        <v>2</v>
      </c>
      <c r="O914">
        <f t="shared" si="75"/>
        <v>28</v>
      </c>
    </row>
    <row r="915" spans="1:15" hidden="1" x14ac:dyDescent="0.2">
      <c r="A915" s="2">
        <v>42197</v>
      </c>
      <c r="B915">
        <v>68</v>
      </c>
      <c r="C915">
        <v>61.28</v>
      </c>
      <c r="D915">
        <v>61.34</v>
      </c>
      <c r="E915">
        <v>42.94</v>
      </c>
      <c r="F915">
        <f t="shared" si="71"/>
        <v>61.34</v>
      </c>
      <c r="G915" t="s">
        <v>504</v>
      </c>
      <c r="H915">
        <v>2015</v>
      </c>
      <c r="I915">
        <v>7</v>
      </c>
      <c r="J915">
        <v>12</v>
      </c>
      <c r="K915" t="s">
        <v>230</v>
      </c>
      <c r="L915">
        <f t="shared" si="72"/>
        <v>0</v>
      </c>
      <c r="M915">
        <f t="shared" si="73"/>
        <v>1</v>
      </c>
      <c r="N915">
        <f t="shared" si="74"/>
        <v>2</v>
      </c>
      <c r="O915">
        <f t="shared" si="75"/>
        <v>28</v>
      </c>
    </row>
    <row r="916" spans="1:15" hidden="1" x14ac:dyDescent="0.2">
      <c r="A916" s="2">
        <v>42198</v>
      </c>
      <c r="B916">
        <v>87</v>
      </c>
      <c r="C916">
        <v>63.78</v>
      </c>
      <c r="D916">
        <v>64.53</v>
      </c>
      <c r="E916">
        <v>52.75</v>
      </c>
      <c r="F916">
        <f t="shared" si="71"/>
        <v>64.53</v>
      </c>
      <c r="G916" t="s">
        <v>504</v>
      </c>
      <c r="H916">
        <v>2015</v>
      </c>
      <c r="I916">
        <v>7</v>
      </c>
      <c r="J916">
        <v>13</v>
      </c>
      <c r="K916" t="s">
        <v>231</v>
      </c>
      <c r="L916">
        <f t="shared" si="72"/>
        <v>0</v>
      </c>
      <c r="M916">
        <f t="shared" si="73"/>
        <v>1</v>
      </c>
      <c r="N916">
        <f t="shared" si="74"/>
        <v>2</v>
      </c>
      <c r="O916">
        <f t="shared" si="75"/>
        <v>29</v>
      </c>
    </row>
    <row r="917" spans="1:15" hidden="1" x14ac:dyDescent="0.2">
      <c r="A917" s="2">
        <v>42199</v>
      </c>
      <c r="B917">
        <v>45</v>
      </c>
      <c r="C917">
        <v>59.39</v>
      </c>
      <c r="D917">
        <v>60.19</v>
      </c>
      <c r="E917">
        <v>52.45</v>
      </c>
      <c r="F917">
        <f t="shared" si="71"/>
        <v>60.19</v>
      </c>
      <c r="G917" t="s">
        <v>504</v>
      </c>
      <c r="H917">
        <v>2015</v>
      </c>
      <c r="I917">
        <v>7</v>
      </c>
      <c r="J917">
        <v>14</v>
      </c>
      <c r="K917" t="s">
        <v>232</v>
      </c>
      <c r="L917">
        <f t="shared" si="72"/>
        <v>1</v>
      </c>
      <c r="M917">
        <f t="shared" si="73"/>
        <v>1</v>
      </c>
      <c r="N917">
        <f t="shared" si="74"/>
        <v>2</v>
      </c>
      <c r="O917">
        <f t="shared" si="75"/>
        <v>29</v>
      </c>
    </row>
    <row r="918" spans="1:15" hidden="1" x14ac:dyDescent="0.2">
      <c r="A918" s="2">
        <v>42200</v>
      </c>
      <c r="B918">
        <v>79</v>
      </c>
      <c r="C918">
        <v>61.02</v>
      </c>
      <c r="D918">
        <v>61.51</v>
      </c>
      <c r="E918">
        <v>50.84</v>
      </c>
      <c r="F918">
        <f t="shared" si="71"/>
        <v>61.51</v>
      </c>
      <c r="G918" t="s">
        <v>504</v>
      </c>
      <c r="H918">
        <v>2015</v>
      </c>
      <c r="I918">
        <v>7</v>
      </c>
      <c r="J918">
        <v>15</v>
      </c>
      <c r="K918" t="s">
        <v>233</v>
      </c>
      <c r="L918">
        <f t="shared" si="72"/>
        <v>0</v>
      </c>
      <c r="M918">
        <f t="shared" si="73"/>
        <v>1</v>
      </c>
      <c r="N918">
        <f t="shared" si="74"/>
        <v>2</v>
      </c>
      <c r="O918">
        <f t="shared" si="75"/>
        <v>29</v>
      </c>
    </row>
    <row r="919" spans="1:15" hidden="1" x14ac:dyDescent="0.2">
      <c r="A919" s="2">
        <v>42201</v>
      </c>
      <c r="B919">
        <v>79</v>
      </c>
      <c r="C919">
        <v>61.03</v>
      </c>
      <c r="D919">
        <v>61.72</v>
      </c>
      <c r="E919">
        <v>53.36</v>
      </c>
      <c r="F919">
        <f t="shared" si="71"/>
        <v>61.72</v>
      </c>
      <c r="G919" t="s">
        <v>505</v>
      </c>
      <c r="H919">
        <v>2015</v>
      </c>
      <c r="I919">
        <v>7</v>
      </c>
      <c r="J919">
        <v>16</v>
      </c>
      <c r="K919" t="s">
        <v>235</v>
      </c>
      <c r="L919">
        <f t="shared" si="72"/>
        <v>0</v>
      </c>
      <c r="M919">
        <f t="shared" si="73"/>
        <v>1</v>
      </c>
      <c r="N919">
        <f t="shared" si="74"/>
        <v>2</v>
      </c>
      <c r="O919">
        <f t="shared" si="75"/>
        <v>29</v>
      </c>
    </row>
    <row r="920" spans="1:15" hidden="1" x14ac:dyDescent="0.2">
      <c r="A920" s="2">
        <v>42202</v>
      </c>
      <c r="B920">
        <v>111</v>
      </c>
      <c r="C920">
        <v>61.64</v>
      </c>
      <c r="D920">
        <v>61.85</v>
      </c>
      <c r="E920">
        <v>48.51</v>
      </c>
      <c r="F920">
        <f t="shared" si="71"/>
        <v>61.85</v>
      </c>
      <c r="G920" t="s">
        <v>505</v>
      </c>
      <c r="H920">
        <v>2015</v>
      </c>
      <c r="I920">
        <v>7</v>
      </c>
      <c r="J920">
        <v>17</v>
      </c>
      <c r="K920" t="s">
        <v>236</v>
      </c>
      <c r="L920">
        <f t="shared" si="72"/>
        <v>0</v>
      </c>
      <c r="M920">
        <f t="shared" si="73"/>
        <v>1</v>
      </c>
      <c r="N920">
        <f t="shared" si="74"/>
        <v>2</v>
      </c>
      <c r="O920">
        <f t="shared" si="75"/>
        <v>29</v>
      </c>
    </row>
    <row r="921" spans="1:15" hidden="1" x14ac:dyDescent="0.2">
      <c r="A921" s="2">
        <v>42203</v>
      </c>
      <c r="B921">
        <v>63</v>
      </c>
      <c r="C921">
        <v>61.73</v>
      </c>
      <c r="D921">
        <v>62.46</v>
      </c>
      <c r="E921">
        <v>54.13</v>
      </c>
      <c r="F921">
        <f t="shared" si="71"/>
        <v>62.46</v>
      </c>
      <c r="G921" t="s">
        <v>505</v>
      </c>
      <c r="H921">
        <v>2015</v>
      </c>
      <c r="I921">
        <v>7</v>
      </c>
      <c r="J921">
        <v>18</v>
      </c>
      <c r="K921" t="s">
        <v>237</v>
      </c>
      <c r="L921">
        <f t="shared" si="72"/>
        <v>0</v>
      </c>
      <c r="M921">
        <f t="shared" si="73"/>
        <v>1</v>
      </c>
      <c r="N921">
        <f t="shared" si="74"/>
        <v>2</v>
      </c>
      <c r="O921">
        <f t="shared" si="75"/>
        <v>29</v>
      </c>
    </row>
    <row r="922" spans="1:15" hidden="1" x14ac:dyDescent="0.2">
      <c r="A922" s="2">
        <v>42204</v>
      </c>
      <c r="B922">
        <v>79</v>
      </c>
      <c r="C922">
        <v>61.51</v>
      </c>
      <c r="D922">
        <v>61.56</v>
      </c>
      <c r="E922">
        <v>42.19</v>
      </c>
      <c r="F922">
        <f t="shared" si="71"/>
        <v>61.56</v>
      </c>
      <c r="G922" t="s">
        <v>505</v>
      </c>
      <c r="H922">
        <v>2015</v>
      </c>
      <c r="I922">
        <v>7</v>
      </c>
      <c r="J922">
        <v>19</v>
      </c>
      <c r="K922" t="s">
        <v>238</v>
      </c>
      <c r="L922">
        <f t="shared" si="72"/>
        <v>0</v>
      </c>
      <c r="M922">
        <f t="shared" si="73"/>
        <v>1</v>
      </c>
      <c r="N922">
        <f t="shared" si="74"/>
        <v>2</v>
      </c>
      <c r="O922">
        <f t="shared" si="75"/>
        <v>29</v>
      </c>
    </row>
    <row r="923" spans="1:15" hidden="1" x14ac:dyDescent="0.2">
      <c r="A923" s="2">
        <v>42205</v>
      </c>
      <c r="B923">
        <v>77</v>
      </c>
      <c r="C923">
        <v>61.67</v>
      </c>
      <c r="D923">
        <v>61.76</v>
      </c>
      <c r="E923">
        <v>44.63</v>
      </c>
      <c r="F923">
        <f t="shared" si="71"/>
        <v>61.76</v>
      </c>
      <c r="G923" t="s">
        <v>505</v>
      </c>
      <c r="H923">
        <v>2015</v>
      </c>
      <c r="I923">
        <v>7</v>
      </c>
      <c r="J923">
        <v>20</v>
      </c>
      <c r="K923" t="s">
        <v>239</v>
      </c>
      <c r="L923">
        <f t="shared" si="72"/>
        <v>0</v>
      </c>
      <c r="M923">
        <f t="shared" si="73"/>
        <v>1</v>
      </c>
      <c r="N923">
        <f t="shared" si="74"/>
        <v>2</v>
      </c>
      <c r="O923">
        <f t="shared" si="75"/>
        <v>30</v>
      </c>
    </row>
    <row r="924" spans="1:15" hidden="1" x14ac:dyDescent="0.2">
      <c r="A924" s="2">
        <v>42206</v>
      </c>
      <c r="B924">
        <v>73</v>
      </c>
      <c r="C924">
        <v>61.33</v>
      </c>
      <c r="D924">
        <v>61.67</v>
      </c>
      <c r="E924">
        <v>50.46</v>
      </c>
      <c r="F924">
        <f t="shared" si="71"/>
        <v>61.67</v>
      </c>
      <c r="G924" t="s">
        <v>505</v>
      </c>
      <c r="H924">
        <v>2015</v>
      </c>
      <c r="I924">
        <v>7</v>
      </c>
      <c r="J924">
        <v>21</v>
      </c>
      <c r="K924" t="s">
        <v>240</v>
      </c>
      <c r="L924">
        <f t="shared" si="72"/>
        <v>0</v>
      </c>
      <c r="M924">
        <f t="shared" si="73"/>
        <v>1</v>
      </c>
      <c r="N924">
        <f t="shared" si="74"/>
        <v>2</v>
      </c>
      <c r="O924">
        <f t="shared" si="75"/>
        <v>30</v>
      </c>
    </row>
    <row r="925" spans="1:15" hidden="1" x14ac:dyDescent="0.2">
      <c r="A925" s="2">
        <v>42207</v>
      </c>
      <c r="B925">
        <v>94</v>
      </c>
      <c r="C925">
        <v>64.12</v>
      </c>
      <c r="D925">
        <v>64.489999999999995</v>
      </c>
      <c r="E925">
        <v>44.61</v>
      </c>
      <c r="F925">
        <f t="shared" si="71"/>
        <v>64.489999999999995</v>
      </c>
      <c r="G925" t="s">
        <v>505</v>
      </c>
      <c r="H925">
        <v>2015</v>
      </c>
      <c r="I925">
        <v>7</v>
      </c>
      <c r="J925">
        <v>22</v>
      </c>
      <c r="K925" t="s">
        <v>241</v>
      </c>
      <c r="L925">
        <f t="shared" si="72"/>
        <v>0</v>
      </c>
      <c r="M925">
        <f t="shared" si="73"/>
        <v>1</v>
      </c>
      <c r="N925">
        <f t="shared" si="74"/>
        <v>2</v>
      </c>
      <c r="O925">
        <f t="shared" si="75"/>
        <v>30</v>
      </c>
    </row>
    <row r="926" spans="1:15" hidden="1" x14ac:dyDescent="0.2">
      <c r="A926" s="2">
        <v>42208</v>
      </c>
      <c r="B926">
        <v>71</v>
      </c>
      <c r="C926">
        <v>60.44</v>
      </c>
      <c r="D926">
        <v>60.67</v>
      </c>
      <c r="E926">
        <v>47.72</v>
      </c>
      <c r="F926">
        <f t="shared" si="71"/>
        <v>60.67</v>
      </c>
      <c r="G926" t="s">
        <v>506</v>
      </c>
      <c r="H926">
        <v>2015</v>
      </c>
      <c r="I926">
        <v>7</v>
      </c>
      <c r="J926">
        <v>23</v>
      </c>
      <c r="K926" t="s">
        <v>243</v>
      </c>
      <c r="L926">
        <f t="shared" si="72"/>
        <v>0</v>
      </c>
      <c r="M926">
        <f t="shared" si="73"/>
        <v>1</v>
      </c>
      <c r="N926">
        <f t="shared" si="74"/>
        <v>2</v>
      </c>
      <c r="O926">
        <f t="shared" si="75"/>
        <v>30</v>
      </c>
    </row>
    <row r="927" spans="1:15" hidden="1" x14ac:dyDescent="0.2">
      <c r="A927" s="2">
        <v>42209</v>
      </c>
      <c r="B927">
        <v>69</v>
      </c>
      <c r="C927">
        <v>61.01</v>
      </c>
      <c r="D927">
        <v>61.6</v>
      </c>
      <c r="E927">
        <v>52.66</v>
      </c>
      <c r="F927">
        <f t="shared" si="71"/>
        <v>61.6</v>
      </c>
      <c r="G927" t="s">
        <v>506</v>
      </c>
      <c r="H927">
        <v>2015</v>
      </c>
      <c r="I927">
        <v>7</v>
      </c>
      <c r="J927">
        <v>24</v>
      </c>
      <c r="K927" t="s">
        <v>244</v>
      </c>
      <c r="L927">
        <f t="shared" si="72"/>
        <v>0</v>
      </c>
      <c r="M927">
        <f t="shared" si="73"/>
        <v>1</v>
      </c>
      <c r="N927">
        <f t="shared" si="74"/>
        <v>2</v>
      </c>
      <c r="O927">
        <f t="shared" si="75"/>
        <v>30</v>
      </c>
    </row>
    <row r="928" spans="1:15" hidden="1" x14ac:dyDescent="0.2">
      <c r="A928" s="2">
        <v>42210</v>
      </c>
      <c r="B928">
        <v>71</v>
      </c>
      <c r="C928">
        <v>60.33</v>
      </c>
      <c r="D928">
        <v>62.04</v>
      </c>
      <c r="E928">
        <v>53.27</v>
      </c>
      <c r="F928">
        <f t="shared" si="71"/>
        <v>62.04</v>
      </c>
      <c r="G928" t="s">
        <v>506</v>
      </c>
      <c r="H928">
        <v>2015</v>
      </c>
      <c r="I928">
        <v>7</v>
      </c>
      <c r="J928">
        <v>25</v>
      </c>
      <c r="K928" t="s">
        <v>245</v>
      </c>
      <c r="L928">
        <f t="shared" si="72"/>
        <v>0</v>
      </c>
      <c r="M928">
        <f t="shared" si="73"/>
        <v>1</v>
      </c>
      <c r="N928">
        <f t="shared" si="74"/>
        <v>2</v>
      </c>
      <c r="O928">
        <f t="shared" si="75"/>
        <v>30</v>
      </c>
    </row>
    <row r="929" spans="1:15" hidden="1" x14ac:dyDescent="0.2">
      <c r="A929" s="2">
        <v>42211</v>
      </c>
      <c r="B929">
        <v>73</v>
      </c>
      <c r="C929">
        <v>60.86</v>
      </c>
      <c r="D929">
        <v>61.14</v>
      </c>
      <c r="E929">
        <v>49.12</v>
      </c>
      <c r="F929">
        <f t="shared" si="71"/>
        <v>61.14</v>
      </c>
      <c r="G929" t="s">
        <v>506</v>
      </c>
      <c r="H929">
        <v>2015</v>
      </c>
      <c r="I929">
        <v>7</v>
      </c>
      <c r="J929">
        <v>26</v>
      </c>
      <c r="K929" t="s">
        <v>246</v>
      </c>
      <c r="L929">
        <f t="shared" si="72"/>
        <v>0</v>
      </c>
      <c r="M929">
        <f t="shared" si="73"/>
        <v>1</v>
      </c>
      <c r="N929">
        <f t="shared" si="74"/>
        <v>2</v>
      </c>
      <c r="O929">
        <f t="shared" si="75"/>
        <v>30</v>
      </c>
    </row>
    <row r="930" spans="1:15" hidden="1" x14ac:dyDescent="0.2">
      <c r="A930" s="2">
        <v>42212</v>
      </c>
      <c r="B930">
        <v>83</v>
      </c>
      <c r="C930">
        <v>62.66</v>
      </c>
      <c r="D930">
        <v>63.18</v>
      </c>
      <c r="E930">
        <v>48.67</v>
      </c>
      <c r="F930">
        <f t="shared" si="71"/>
        <v>63.18</v>
      </c>
      <c r="G930" t="s">
        <v>506</v>
      </c>
      <c r="H930">
        <v>2015</v>
      </c>
      <c r="I930">
        <v>7</v>
      </c>
      <c r="J930">
        <v>27</v>
      </c>
      <c r="K930" t="s">
        <v>247</v>
      </c>
      <c r="L930">
        <f t="shared" si="72"/>
        <v>0</v>
      </c>
      <c r="M930">
        <f t="shared" si="73"/>
        <v>1</v>
      </c>
      <c r="N930">
        <f t="shared" si="74"/>
        <v>2</v>
      </c>
      <c r="O930">
        <f t="shared" si="75"/>
        <v>31</v>
      </c>
    </row>
    <row r="931" spans="1:15" hidden="1" x14ac:dyDescent="0.2">
      <c r="A931" s="2">
        <v>42213</v>
      </c>
      <c r="B931">
        <v>75</v>
      </c>
      <c r="C931">
        <v>62.35</v>
      </c>
      <c r="D931">
        <v>62.41</v>
      </c>
      <c r="E931">
        <v>43.98</v>
      </c>
      <c r="F931">
        <f t="shared" si="71"/>
        <v>62.41</v>
      </c>
      <c r="G931" t="s">
        <v>506</v>
      </c>
      <c r="H931">
        <v>2015</v>
      </c>
      <c r="I931">
        <v>7</v>
      </c>
      <c r="J931">
        <v>28</v>
      </c>
      <c r="K931" t="s">
        <v>248</v>
      </c>
      <c r="L931">
        <f t="shared" si="72"/>
        <v>0</v>
      </c>
      <c r="M931">
        <f t="shared" si="73"/>
        <v>1</v>
      </c>
      <c r="N931">
        <f t="shared" si="74"/>
        <v>2</v>
      </c>
      <c r="O931">
        <f t="shared" si="75"/>
        <v>31</v>
      </c>
    </row>
    <row r="932" spans="1:15" hidden="1" x14ac:dyDescent="0.2">
      <c r="A932" s="2">
        <v>42214</v>
      </c>
      <c r="B932">
        <v>77</v>
      </c>
      <c r="C932">
        <v>60.91</v>
      </c>
      <c r="D932">
        <v>62</v>
      </c>
      <c r="E932">
        <v>51.7</v>
      </c>
      <c r="F932">
        <f t="shared" si="71"/>
        <v>62</v>
      </c>
      <c r="G932" t="s">
        <v>506</v>
      </c>
      <c r="H932">
        <v>2015</v>
      </c>
      <c r="I932">
        <v>7</v>
      </c>
      <c r="J932">
        <v>29</v>
      </c>
      <c r="K932" t="s">
        <v>249</v>
      </c>
      <c r="L932">
        <f t="shared" si="72"/>
        <v>0</v>
      </c>
      <c r="M932">
        <f t="shared" si="73"/>
        <v>1</v>
      </c>
      <c r="N932">
        <f t="shared" si="74"/>
        <v>2</v>
      </c>
      <c r="O932">
        <f t="shared" si="75"/>
        <v>31</v>
      </c>
    </row>
    <row r="933" spans="1:15" hidden="1" x14ac:dyDescent="0.2">
      <c r="A933" s="2">
        <v>42215</v>
      </c>
      <c r="B933">
        <v>72</v>
      </c>
      <c r="C933">
        <v>62.44</v>
      </c>
      <c r="D933">
        <v>62.62</v>
      </c>
      <c r="E933">
        <v>48.78</v>
      </c>
      <c r="F933">
        <f t="shared" si="71"/>
        <v>62.62</v>
      </c>
      <c r="G933" t="s">
        <v>507</v>
      </c>
      <c r="H933">
        <v>2015</v>
      </c>
      <c r="I933">
        <v>7</v>
      </c>
      <c r="J933">
        <v>30</v>
      </c>
      <c r="K933" t="s">
        <v>251</v>
      </c>
      <c r="L933">
        <f t="shared" si="72"/>
        <v>0</v>
      </c>
      <c r="M933">
        <f t="shared" si="73"/>
        <v>1</v>
      </c>
      <c r="N933">
        <f t="shared" si="74"/>
        <v>2</v>
      </c>
      <c r="O933">
        <f t="shared" si="75"/>
        <v>31</v>
      </c>
    </row>
    <row r="934" spans="1:15" hidden="1" x14ac:dyDescent="0.2">
      <c r="A934" s="2">
        <v>42216</v>
      </c>
      <c r="B934">
        <v>77</v>
      </c>
      <c r="C934">
        <v>61.32</v>
      </c>
      <c r="D934">
        <v>61.35</v>
      </c>
      <c r="E934">
        <v>40.409999999999997</v>
      </c>
      <c r="F934">
        <f t="shared" si="71"/>
        <v>61.35</v>
      </c>
      <c r="G934" t="s">
        <v>507</v>
      </c>
      <c r="H934">
        <v>2015</v>
      </c>
      <c r="I934">
        <v>7</v>
      </c>
      <c r="J934">
        <v>31</v>
      </c>
      <c r="K934" t="s">
        <v>252</v>
      </c>
      <c r="L934">
        <f t="shared" si="72"/>
        <v>0</v>
      </c>
      <c r="M934">
        <f t="shared" si="73"/>
        <v>1</v>
      </c>
      <c r="N934">
        <f t="shared" si="74"/>
        <v>2</v>
      </c>
      <c r="O934">
        <f t="shared" si="75"/>
        <v>31</v>
      </c>
    </row>
    <row r="935" spans="1:15" hidden="1" x14ac:dyDescent="0.2">
      <c r="A935" s="2">
        <v>42217</v>
      </c>
      <c r="B935">
        <v>78</v>
      </c>
      <c r="C935">
        <v>64.290000000000006</v>
      </c>
      <c r="D935">
        <v>64.75</v>
      </c>
      <c r="E935">
        <v>45.24</v>
      </c>
      <c r="F935">
        <f t="shared" si="71"/>
        <v>64.75</v>
      </c>
      <c r="G935" t="s">
        <v>507</v>
      </c>
      <c r="H935">
        <v>2015</v>
      </c>
      <c r="I935">
        <v>8</v>
      </c>
      <c r="J935">
        <v>1</v>
      </c>
      <c r="K935" t="s">
        <v>253</v>
      </c>
      <c r="L935">
        <f t="shared" si="72"/>
        <v>0</v>
      </c>
      <c r="M935">
        <f t="shared" si="73"/>
        <v>1</v>
      </c>
      <c r="N935">
        <f t="shared" si="74"/>
        <v>2</v>
      </c>
      <c r="O935">
        <f t="shared" si="75"/>
        <v>31</v>
      </c>
    </row>
    <row r="936" spans="1:15" hidden="1" x14ac:dyDescent="0.2">
      <c r="A936" s="2">
        <v>42218</v>
      </c>
      <c r="B936">
        <v>83</v>
      </c>
      <c r="C936">
        <v>63.11</v>
      </c>
      <c r="D936">
        <v>63.24</v>
      </c>
      <c r="E936">
        <v>48.01</v>
      </c>
      <c r="F936">
        <f t="shared" si="71"/>
        <v>63.24</v>
      </c>
      <c r="G936" t="s">
        <v>507</v>
      </c>
      <c r="H936">
        <v>2015</v>
      </c>
      <c r="I936">
        <v>8</v>
      </c>
      <c r="J936">
        <v>2</v>
      </c>
      <c r="K936" t="s">
        <v>254</v>
      </c>
      <c r="L936">
        <f t="shared" si="72"/>
        <v>0</v>
      </c>
      <c r="M936">
        <f t="shared" si="73"/>
        <v>1</v>
      </c>
      <c r="N936">
        <f t="shared" si="74"/>
        <v>2</v>
      </c>
      <c r="O936">
        <f t="shared" si="75"/>
        <v>31</v>
      </c>
    </row>
    <row r="937" spans="1:15" hidden="1" x14ac:dyDescent="0.2">
      <c r="A937" s="2">
        <v>42219</v>
      </c>
      <c r="B937">
        <v>71</v>
      </c>
      <c r="C937">
        <v>62.65</v>
      </c>
      <c r="D937">
        <v>62.66</v>
      </c>
      <c r="E937">
        <v>32.71</v>
      </c>
      <c r="F937">
        <f t="shared" si="71"/>
        <v>62.66</v>
      </c>
      <c r="G937" t="s">
        <v>507</v>
      </c>
      <c r="H937">
        <v>2015</v>
      </c>
      <c r="I937">
        <v>8</v>
      </c>
      <c r="J937">
        <v>3</v>
      </c>
      <c r="K937" t="s">
        <v>255</v>
      </c>
      <c r="L937">
        <f t="shared" si="72"/>
        <v>0</v>
      </c>
      <c r="M937">
        <f t="shared" si="73"/>
        <v>1</v>
      </c>
      <c r="N937">
        <f t="shared" si="74"/>
        <v>2</v>
      </c>
      <c r="O937">
        <f t="shared" si="75"/>
        <v>32</v>
      </c>
    </row>
    <row r="938" spans="1:15" hidden="1" x14ac:dyDescent="0.2">
      <c r="A938" s="2">
        <v>42220</v>
      </c>
      <c r="B938">
        <v>56</v>
      </c>
      <c r="C938">
        <v>60.67</v>
      </c>
      <c r="D938">
        <v>60.7</v>
      </c>
      <c r="E938">
        <v>39.450000000000003</v>
      </c>
      <c r="F938">
        <f t="shared" si="71"/>
        <v>60.7</v>
      </c>
      <c r="G938" t="s">
        <v>507</v>
      </c>
      <c r="H938">
        <v>2015</v>
      </c>
      <c r="I938">
        <v>8</v>
      </c>
      <c r="J938">
        <v>4</v>
      </c>
      <c r="K938" t="s">
        <v>256</v>
      </c>
      <c r="L938">
        <f t="shared" si="72"/>
        <v>1</v>
      </c>
      <c r="M938">
        <f t="shared" si="73"/>
        <v>1</v>
      </c>
      <c r="N938">
        <f t="shared" si="74"/>
        <v>2</v>
      </c>
      <c r="O938">
        <f t="shared" si="75"/>
        <v>32</v>
      </c>
    </row>
    <row r="939" spans="1:15" hidden="1" x14ac:dyDescent="0.2">
      <c r="A939" s="2">
        <v>42221</v>
      </c>
      <c r="B939">
        <v>76</v>
      </c>
      <c r="C939">
        <v>62.28</v>
      </c>
      <c r="D939">
        <v>62.44</v>
      </c>
      <c r="E939">
        <v>46.94</v>
      </c>
      <c r="F939">
        <f t="shared" si="71"/>
        <v>62.44</v>
      </c>
      <c r="G939" t="s">
        <v>507</v>
      </c>
      <c r="H939">
        <v>2015</v>
      </c>
      <c r="I939">
        <v>8</v>
      </c>
      <c r="J939">
        <v>5</v>
      </c>
      <c r="K939" t="s">
        <v>257</v>
      </c>
      <c r="L939">
        <f t="shared" si="72"/>
        <v>0</v>
      </c>
      <c r="M939">
        <f t="shared" si="73"/>
        <v>1</v>
      </c>
      <c r="N939">
        <f t="shared" si="74"/>
        <v>2</v>
      </c>
      <c r="O939">
        <f t="shared" si="75"/>
        <v>32</v>
      </c>
    </row>
    <row r="940" spans="1:15" hidden="1" x14ac:dyDescent="0.2">
      <c r="A940" s="2">
        <v>42222</v>
      </c>
      <c r="B940">
        <v>60</v>
      </c>
      <c r="C940">
        <v>61.26</v>
      </c>
      <c r="D940">
        <v>61.3</v>
      </c>
      <c r="E940">
        <v>40.950000000000003</v>
      </c>
      <c r="F940">
        <f t="shared" si="71"/>
        <v>61.3</v>
      </c>
      <c r="G940" t="s">
        <v>508</v>
      </c>
      <c r="H940">
        <v>2015</v>
      </c>
      <c r="I940">
        <v>8</v>
      </c>
      <c r="J940">
        <v>6</v>
      </c>
      <c r="K940" t="s">
        <v>259</v>
      </c>
      <c r="L940">
        <f t="shared" si="72"/>
        <v>1</v>
      </c>
      <c r="M940">
        <f t="shared" si="73"/>
        <v>1</v>
      </c>
      <c r="N940">
        <f t="shared" si="74"/>
        <v>2</v>
      </c>
      <c r="O940">
        <f t="shared" si="75"/>
        <v>32</v>
      </c>
    </row>
    <row r="941" spans="1:15" hidden="1" x14ac:dyDescent="0.2">
      <c r="A941" s="2">
        <v>42223</v>
      </c>
      <c r="B941">
        <v>71</v>
      </c>
      <c r="C941">
        <v>62.3</v>
      </c>
      <c r="D941">
        <v>62.44</v>
      </c>
      <c r="E941">
        <v>47.61</v>
      </c>
      <c r="F941">
        <f t="shared" si="71"/>
        <v>62.44</v>
      </c>
      <c r="G941" t="s">
        <v>508</v>
      </c>
      <c r="H941">
        <v>2015</v>
      </c>
      <c r="I941">
        <v>8</v>
      </c>
      <c r="J941">
        <v>7</v>
      </c>
      <c r="K941" t="s">
        <v>260</v>
      </c>
      <c r="L941">
        <f t="shared" si="72"/>
        <v>0</v>
      </c>
      <c r="M941">
        <f t="shared" si="73"/>
        <v>1</v>
      </c>
      <c r="N941">
        <f t="shared" si="74"/>
        <v>2</v>
      </c>
      <c r="O941">
        <f t="shared" si="75"/>
        <v>32</v>
      </c>
    </row>
    <row r="942" spans="1:15" hidden="1" x14ac:dyDescent="0.2">
      <c r="A942" s="2">
        <v>42224</v>
      </c>
      <c r="B942">
        <v>70</v>
      </c>
      <c r="C942">
        <v>62.35</v>
      </c>
      <c r="D942">
        <v>62.41</v>
      </c>
      <c r="E942">
        <v>42.47</v>
      </c>
      <c r="F942">
        <f t="shared" si="71"/>
        <v>62.41</v>
      </c>
      <c r="G942" t="s">
        <v>508</v>
      </c>
      <c r="H942">
        <v>2015</v>
      </c>
      <c r="I942">
        <v>8</v>
      </c>
      <c r="J942">
        <v>8</v>
      </c>
      <c r="K942" t="s">
        <v>261</v>
      </c>
      <c r="L942">
        <f t="shared" si="72"/>
        <v>0</v>
      </c>
      <c r="M942">
        <f t="shared" si="73"/>
        <v>1</v>
      </c>
      <c r="N942">
        <f t="shared" si="74"/>
        <v>2</v>
      </c>
      <c r="O942">
        <f t="shared" si="75"/>
        <v>32</v>
      </c>
    </row>
    <row r="943" spans="1:15" hidden="1" x14ac:dyDescent="0.2">
      <c r="A943" s="2">
        <v>42225</v>
      </c>
      <c r="B943">
        <v>84</v>
      </c>
      <c r="C943">
        <v>61.89</v>
      </c>
      <c r="D943">
        <v>61.94</v>
      </c>
      <c r="E943">
        <v>43.23</v>
      </c>
      <c r="F943">
        <f t="shared" si="71"/>
        <v>61.94</v>
      </c>
      <c r="G943" t="s">
        <v>508</v>
      </c>
      <c r="H943">
        <v>2015</v>
      </c>
      <c r="I943">
        <v>8</v>
      </c>
      <c r="J943">
        <v>9</v>
      </c>
      <c r="K943" t="s">
        <v>262</v>
      </c>
      <c r="L943">
        <f t="shared" si="72"/>
        <v>0</v>
      </c>
      <c r="M943">
        <f t="shared" si="73"/>
        <v>1</v>
      </c>
      <c r="N943">
        <f t="shared" si="74"/>
        <v>2</v>
      </c>
      <c r="O943">
        <f t="shared" si="75"/>
        <v>32</v>
      </c>
    </row>
    <row r="944" spans="1:15" hidden="1" x14ac:dyDescent="0.2">
      <c r="A944" s="2">
        <v>42226</v>
      </c>
      <c r="B944">
        <v>66</v>
      </c>
      <c r="C944">
        <v>61.98</v>
      </c>
      <c r="D944">
        <v>62.07</v>
      </c>
      <c r="E944">
        <v>45.55</v>
      </c>
      <c r="F944">
        <f t="shared" si="71"/>
        <v>62.07</v>
      </c>
      <c r="G944" t="s">
        <v>508</v>
      </c>
      <c r="H944">
        <v>2015</v>
      </c>
      <c r="I944">
        <v>8</v>
      </c>
      <c r="J944">
        <v>10</v>
      </c>
      <c r="K944" t="s">
        <v>263</v>
      </c>
      <c r="L944">
        <f t="shared" si="72"/>
        <v>0</v>
      </c>
      <c r="M944">
        <f t="shared" si="73"/>
        <v>1</v>
      </c>
      <c r="N944">
        <f t="shared" si="74"/>
        <v>2</v>
      </c>
      <c r="O944">
        <f t="shared" si="75"/>
        <v>33</v>
      </c>
    </row>
    <row r="945" spans="1:15" hidden="1" x14ac:dyDescent="0.2">
      <c r="A945" s="2">
        <v>42227</v>
      </c>
      <c r="B945">
        <v>70</v>
      </c>
      <c r="C945">
        <v>60.36</v>
      </c>
      <c r="D945">
        <v>60.54</v>
      </c>
      <c r="E945">
        <v>46.55</v>
      </c>
      <c r="F945">
        <f t="shared" si="71"/>
        <v>60.54</v>
      </c>
      <c r="G945" t="s">
        <v>508</v>
      </c>
      <c r="H945">
        <v>2015</v>
      </c>
      <c r="I945">
        <v>8</v>
      </c>
      <c r="J945">
        <v>11</v>
      </c>
      <c r="K945" t="s">
        <v>264</v>
      </c>
      <c r="L945">
        <f t="shared" si="72"/>
        <v>0</v>
      </c>
      <c r="M945">
        <f t="shared" si="73"/>
        <v>1</v>
      </c>
      <c r="N945">
        <f t="shared" si="74"/>
        <v>2</v>
      </c>
      <c r="O945">
        <f t="shared" si="75"/>
        <v>33</v>
      </c>
    </row>
    <row r="946" spans="1:15" hidden="1" x14ac:dyDescent="0.2">
      <c r="A946" s="2">
        <v>42228</v>
      </c>
      <c r="B946">
        <v>71</v>
      </c>
      <c r="C946">
        <v>62.09</v>
      </c>
      <c r="D946">
        <v>63.08</v>
      </c>
      <c r="E946">
        <v>49.24</v>
      </c>
      <c r="F946">
        <f t="shared" si="71"/>
        <v>63.08</v>
      </c>
      <c r="G946" t="s">
        <v>508</v>
      </c>
      <c r="H946">
        <v>2015</v>
      </c>
      <c r="I946">
        <v>8</v>
      </c>
      <c r="J946">
        <v>12</v>
      </c>
      <c r="K946" t="s">
        <v>265</v>
      </c>
      <c r="L946">
        <f t="shared" si="72"/>
        <v>0</v>
      </c>
      <c r="M946">
        <f t="shared" si="73"/>
        <v>1</v>
      </c>
      <c r="N946">
        <f t="shared" si="74"/>
        <v>2</v>
      </c>
      <c r="O946">
        <f t="shared" si="75"/>
        <v>33</v>
      </c>
    </row>
    <row r="947" spans="1:15" hidden="1" x14ac:dyDescent="0.2">
      <c r="A947" s="2">
        <v>42229</v>
      </c>
      <c r="B947">
        <v>56</v>
      </c>
      <c r="C947">
        <v>59.78</v>
      </c>
      <c r="D947">
        <v>59.78</v>
      </c>
      <c r="E947">
        <v>0</v>
      </c>
      <c r="F947">
        <f t="shared" si="71"/>
        <v>59.78</v>
      </c>
      <c r="G947" t="s">
        <v>509</v>
      </c>
      <c r="H947">
        <v>2015</v>
      </c>
      <c r="I947">
        <v>8</v>
      </c>
      <c r="J947">
        <v>13</v>
      </c>
      <c r="K947" t="s">
        <v>267</v>
      </c>
      <c r="L947">
        <f t="shared" si="72"/>
        <v>1</v>
      </c>
      <c r="M947">
        <f t="shared" si="73"/>
        <v>1</v>
      </c>
      <c r="N947">
        <f t="shared" si="74"/>
        <v>2</v>
      </c>
      <c r="O947">
        <f t="shared" si="75"/>
        <v>33</v>
      </c>
    </row>
    <row r="948" spans="1:15" hidden="1" x14ac:dyDescent="0.2">
      <c r="A948" s="2">
        <v>42230</v>
      </c>
      <c r="B948">
        <v>76</v>
      </c>
      <c r="C948">
        <v>62.53</v>
      </c>
      <c r="D948">
        <v>62.57</v>
      </c>
      <c r="E948">
        <v>42.24</v>
      </c>
      <c r="F948">
        <f t="shared" si="71"/>
        <v>62.57</v>
      </c>
      <c r="G948" t="s">
        <v>509</v>
      </c>
      <c r="H948">
        <v>2015</v>
      </c>
      <c r="I948">
        <v>8</v>
      </c>
      <c r="J948">
        <v>14</v>
      </c>
      <c r="K948" t="s">
        <v>268</v>
      </c>
      <c r="L948">
        <f t="shared" si="72"/>
        <v>0</v>
      </c>
      <c r="M948">
        <f t="shared" si="73"/>
        <v>1</v>
      </c>
      <c r="N948">
        <f t="shared" si="74"/>
        <v>2</v>
      </c>
      <c r="O948">
        <f t="shared" si="75"/>
        <v>33</v>
      </c>
    </row>
    <row r="949" spans="1:15" hidden="1" x14ac:dyDescent="0.2">
      <c r="A949" s="2">
        <v>42231</v>
      </c>
      <c r="B949">
        <v>68</v>
      </c>
      <c r="C949">
        <v>60.3</v>
      </c>
      <c r="D949">
        <v>60.38</v>
      </c>
      <c r="E949">
        <v>42.66</v>
      </c>
      <c r="F949">
        <f t="shared" si="71"/>
        <v>60.38</v>
      </c>
      <c r="G949" t="s">
        <v>509</v>
      </c>
      <c r="H949">
        <v>2015</v>
      </c>
      <c r="I949">
        <v>8</v>
      </c>
      <c r="J949">
        <v>15</v>
      </c>
      <c r="K949" t="s">
        <v>269</v>
      </c>
      <c r="L949">
        <f t="shared" si="72"/>
        <v>0</v>
      </c>
      <c r="M949">
        <f t="shared" si="73"/>
        <v>1</v>
      </c>
      <c r="N949">
        <f t="shared" si="74"/>
        <v>2</v>
      </c>
      <c r="O949">
        <f t="shared" si="75"/>
        <v>33</v>
      </c>
    </row>
    <row r="950" spans="1:15" hidden="1" x14ac:dyDescent="0.2">
      <c r="A950" s="2">
        <v>42232</v>
      </c>
      <c r="B950">
        <v>78</v>
      </c>
      <c r="C950">
        <v>61.91</v>
      </c>
      <c r="D950">
        <v>61.95</v>
      </c>
      <c r="E950">
        <v>41.39</v>
      </c>
      <c r="F950">
        <f t="shared" si="71"/>
        <v>61.95</v>
      </c>
      <c r="G950" t="s">
        <v>509</v>
      </c>
      <c r="H950">
        <v>2015</v>
      </c>
      <c r="I950">
        <v>8</v>
      </c>
      <c r="J950">
        <v>16</v>
      </c>
      <c r="K950" t="s">
        <v>270</v>
      </c>
      <c r="L950">
        <f t="shared" si="72"/>
        <v>0</v>
      </c>
      <c r="M950">
        <f t="shared" si="73"/>
        <v>1</v>
      </c>
      <c r="N950">
        <f t="shared" si="74"/>
        <v>2</v>
      </c>
      <c r="O950">
        <f t="shared" si="75"/>
        <v>33</v>
      </c>
    </row>
    <row r="951" spans="1:15" hidden="1" x14ac:dyDescent="0.2">
      <c r="A951" s="2">
        <v>42233</v>
      </c>
      <c r="B951">
        <v>81</v>
      </c>
      <c r="C951">
        <v>63.64</v>
      </c>
      <c r="D951">
        <v>63.65</v>
      </c>
      <c r="E951">
        <v>34.1</v>
      </c>
      <c r="F951">
        <f t="shared" si="71"/>
        <v>63.65</v>
      </c>
      <c r="G951" t="s">
        <v>509</v>
      </c>
      <c r="H951">
        <v>2015</v>
      </c>
      <c r="I951">
        <v>8</v>
      </c>
      <c r="J951">
        <v>17</v>
      </c>
      <c r="K951" t="s">
        <v>271</v>
      </c>
      <c r="L951">
        <f t="shared" si="72"/>
        <v>0</v>
      </c>
      <c r="M951">
        <f t="shared" si="73"/>
        <v>1</v>
      </c>
      <c r="N951">
        <f t="shared" si="74"/>
        <v>2</v>
      </c>
      <c r="O951">
        <f t="shared" si="75"/>
        <v>34</v>
      </c>
    </row>
    <row r="952" spans="1:15" hidden="1" x14ac:dyDescent="0.2">
      <c r="A952" s="2">
        <v>42234</v>
      </c>
      <c r="B952">
        <v>56</v>
      </c>
      <c r="C952">
        <v>59.7</v>
      </c>
      <c r="D952">
        <v>59.96</v>
      </c>
      <c r="E952">
        <v>44.7</v>
      </c>
      <c r="F952">
        <f t="shared" si="71"/>
        <v>59.96</v>
      </c>
      <c r="G952" t="s">
        <v>509</v>
      </c>
      <c r="H952">
        <v>2015</v>
      </c>
      <c r="I952">
        <v>8</v>
      </c>
      <c r="J952">
        <v>18</v>
      </c>
      <c r="K952" t="s">
        <v>272</v>
      </c>
      <c r="L952">
        <f t="shared" si="72"/>
        <v>1</v>
      </c>
      <c r="M952">
        <f t="shared" si="73"/>
        <v>1</v>
      </c>
      <c r="N952">
        <f t="shared" si="74"/>
        <v>2</v>
      </c>
      <c r="O952">
        <f t="shared" si="75"/>
        <v>34</v>
      </c>
    </row>
    <row r="953" spans="1:15" hidden="1" x14ac:dyDescent="0.2">
      <c r="A953" s="2">
        <v>42235</v>
      </c>
      <c r="B953">
        <v>82</v>
      </c>
      <c r="C953">
        <v>63.91</v>
      </c>
      <c r="D953">
        <v>63.97</v>
      </c>
      <c r="E953">
        <v>42.83</v>
      </c>
      <c r="F953">
        <f t="shared" si="71"/>
        <v>63.97</v>
      </c>
      <c r="G953" t="s">
        <v>509</v>
      </c>
      <c r="H953">
        <v>2015</v>
      </c>
      <c r="I953">
        <v>8</v>
      </c>
      <c r="J953">
        <v>19</v>
      </c>
      <c r="K953" t="s">
        <v>273</v>
      </c>
      <c r="L953">
        <f t="shared" si="72"/>
        <v>0</v>
      </c>
      <c r="M953">
        <f t="shared" si="73"/>
        <v>1</v>
      </c>
      <c r="N953">
        <f t="shared" si="74"/>
        <v>2</v>
      </c>
      <c r="O953">
        <f t="shared" si="75"/>
        <v>34</v>
      </c>
    </row>
    <row r="954" spans="1:15" hidden="1" x14ac:dyDescent="0.2">
      <c r="A954" s="2">
        <v>42236</v>
      </c>
      <c r="B954">
        <v>65</v>
      </c>
      <c r="C954">
        <v>59.97</v>
      </c>
      <c r="D954">
        <v>60.32</v>
      </c>
      <c r="E954">
        <v>49.31</v>
      </c>
      <c r="F954">
        <f t="shared" si="71"/>
        <v>60.32</v>
      </c>
      <c r="G954" t="s">
        <v>510</v>
      </c>
      <c r="H954">
        <v>2015</v>
      </c>
      <c r="I954">
        <v>8</v>
      </c>
      <c r="J954">
        <v>20</v>
      </c>
      <c r="K954" t="s">
        <v>275</v>
      </c>
      <c r="L954">
        <f t="shared" si="72"/>
        <v>0</v>
      </c>
      <c r="M954">
        <f t="shared" si="73"/>
        <v>1</v>
      </c>
      <c r="N954">
        <f t="shared" si="74"/>
        <v>2</v>
      </c>
      <c r="O954">
        <f t="shared" si="75"/>
        <v>34</v>
      </c>
    </row>
    <row r="955" spans="1:15" hidden="1" x14ac:dyDescent="0.2">
      <c r="A955" s="2">
        <v>42237</v>
      </c>
      <c r="B955">
        <v>65</v>
      </c>
      <c r="C955">
        <v>61.52</v>
      </c>
      <c r="D955">
        <v>61.52</v>
      </c>
      <c r="E955">
        <v>33.04</v>
      </c>
      <c r="F955">
        <f t="shared" si="71"/>
        <v>61.52</v>
      </c>
      <c r="G955" t="s">
        <v>510</v>
      </c>
      <c r="H955">
        <v>2015</v>
      </c>
      <c r="I955">
        <v>8</v>
      </c>
      <c r="J955">
        <v>21</v>
      </c>
      <c r="K955" t="s">
        <v>276</v>
      </c>
      <c r="L955">
        <f t="shared" si="72"/>
        <v>0</v>
      </c>
      <c r="M955">
        <f t="shared" si="73"/>
        <v>1</v>
      </c>
      <c r="N955">
        <f t="shared" si="74"/>
        <v>2</v>
      </c>
      <c r="O955">
        <f t="shared" si="75"/>
        <v>34</v>
      </c>
    </row>
    <row r="956" spans="1:15" hidden="1" x14ac:dyDescent="0.2">
      <c r="A956" s="2">
        <v>42238</v>
      </c>
      <c r="B956">
        <v>70</v>
      </c>
      <c r="C956">
        <v>61.49</v>
      </c>
      <c r="D956">
        <v>61.87</v>
      </c>
      <c r="E956">
        <v>49.62</v>
      </c>
      <c r="F956">
        <f t="shared" si="71"/>
        <v>61.87</v>
      </c>
      <c r="G956" t="s">
        <v>510</v>
      </c>
      <c r="H956">
        <v>2015</v>
      </c>
      <c r="I956">
        <v>8</v>
      </c>
      <c r="J956">
        <v>22</v>
      </c>
      <c r="K956" t="s">
        <v>277</v>
      </c>
      <c r="L956">
        <f t="shared" si="72"/>
        <v>0</v>
      </c>
      <c r="M956">
        <f t="shared" si="73"/>
        <v>1</v>
      </c>
      <c r="N956">
        <f t="shared" si="74"/>
        <v>2</v>
      </c>
      <c r="O956">
        <f t="shared" si="75"/>
        <v>34</v>
      </c>
    </row>
    <row r="957" spans="1:15" hidden="1" x14ac:dyDescent="0.2">
      <c r="A957" s="2">
        <v>42239</v>
      </c>
      <c r="B957">
        <v>65</v>
      </c>
      <c r="C957">
        <v>60.73</v>
      </c>
      <c r="D957">
        <v>60.81</v>
      </c>
      <c r="E957">
        <v>43.33</v>
      </c>
      <c r="F957">
        <f t="shared" si="71"/>
        <v>60.81</v>
      </c>
      <c r="G957" t="s">
        <v>510</v>
      </c>
      <c r="H957">
        <v>2015</v>
      </c>
      <c r="I957">
        <v>8</v>
      </c>
      <c r="J957">
        <v>23</v>
      </c>
      <c r="K957" t="s">
        <v>278</v>
      </c>
      <c r="L957">
        <f t="shared" si="72"/>
        <v>0</v>
      </c>
      <c r="M957">
        <f t="shared" si="73"/>
        <v>1</v>
      </c>
      <c r="N957">
        <f t="shared" si="74"/>
        <v>2</v>
      </c>
      <c r="O957">
        <f t="shared" si="75"/>
        <v>34</v>
      </c>
    </row>
    <row r="958" spans="1:15" hidden="1" x14ac:dyDescent="0.2">
      <c r="A958" s="2">
        <v>42240</v>
      </c>
      <c r="B958">
        <v>64</v>
      </c>
      <c r="C958">
        <v>60.22</v>
      </c>
      <c r="D958">
        <v>60.52</v>
      </c>
      <c r="E958">
        <v>47.61</v>
      </c>
      <c r="F958">
        <f t="shared" si="71"/>
        <v>60.52</v>
      </c>
      <c r="G958" t="s">
        <v>510</v>
      </c>
      <c r="H958">
        <v>2015</v>
      </c>
      <c r="I958">
        <v>8</v>
      </c>
      <c r="J958">
        <v>24</v>
      </c>
      <c r="K958" t="s">
        <v>279</v>
      </c>
      <c r="L958">
        <f t="shared" si="72"/>
        <v>0</v>
      </c>
      <c r="M958">
        <f t="shared" si="73"/>
        <v>1</v>
      </c>
      <c r="N958">
        <f t="shared" si="74"/>
        <v>2</v>
      </c>
      <c r="O958">
        <f t="shared" si="75"/>
        <v>35</v>
      </c>
    </row>
    <row r="959" spans="1:15" hidden="1" x14ac:dyDescent="0.2">
      <c r="A959" s="2">
        <v>42241</v>
      </c>
      <c r="B959">
        <v>59</v>
      </c>
      <c r="C959">
        <v>62.51</v>
      </c>
      <c r="D959">
        <v>62.89</v>
      </c>
      <c r="E959">
        <v>52.11</v>
      </c>
      <c r="F959">
        <f t="shared" si="71"/>
        <v>62.89</v>
      </c>
      <c r="G959" t="s">
        <v>510</v>
      </c>
      <c r="H959">
        <v>2015</v>
      </c>
      <c r="I959">
        <v>8</v>
      </c>
      <c r="J959">
        <v>25</v>
      </c>
      <c r="K959" t="s">
        <v>280</v>
      </c>
      <c r="L959">
        <f t="shared" si="72"/>
        <v>1</v>
      </c>
      <c r="M959">
        <f t="shared" si="73"/>
        <v>1</v>
      </c>
      <c r="N959">
        <f t="shared" si="74"/>
        <v>2</v>
      </c>
      <c r="O959">
        <f t="shared" si="75"/>
        <v>35</v>
      </c>
    </row>
    <row r="960" spans="1:15" hidden="1" x14ac:dyDescent="0.2">
      <c r="A960" s="2">
        <v>42242</v>
      </c>
      <c r="B960">
        <v>82</v>
      </c>
      <c r="C960">
        <v>61.04</v>
      </c>
      <c r="D960">
        <v>61.57</v>
      </c>
      <c r="E960">
        <v>47.53</v>
      </c>
      <c r="F960">
        <f t="shared" si="71"/>
        <v>61.57</v>
      </c>
      <c r="G960" t="s">
        <v>510</v>
      </c>
      <c r="H960">
        <v>2015</v>
      </c>
      <c r="I960">
        <v>8</v>
      </c>
      <c r="J960">
        <v>26</v>
      </c>
      <c r="K960" t="s">
        <v>281</v>
      </c>
      <c r="L960">
        <f t="shared" si="72"/>
        <v>0</v>
      </c>
      <c r="M960">
        <f t="shared" si="73"/>
        <v>1</v>
      </c>
      <c r="N960">
        <f t="shared" si="74"/>
        <v>2</v>
      </c>
      <c r="O960">
        <f t="shared" si="75"/>
        <v>35</v>
      </c>
    </row>
    <row r="961" spans="1:15" hidden="1" x14ac:dyDescent="0.2">
      <c r="A961" s="2">
        <v>42243</v>
      </c>
      <c r="B961">
        <v>61</v>
      </c>
      <c r="C961">
        <v>60.24</v>
      </c>
      <c r="D961">
        <v>60.44</v>
      </c>
      <c r="E961">
        <v>47.01</v>
      </c>
      <c r="F961">
        <f t="shared" si="71"/>
        <v>60.44</v>
      </c>
      <c r="G961" t="s">
        <v>511</v>
      </c>
      <c r="H961">
        <v>2015</v>
      </c>
      <c r="I961">
        <v>8</v>
      </c>
      <c r="J961">
        <v>27</v>
      </c>
      <c r="K961" t="s">
        <v>283</v>
      </c>
      <c r="L961">
        <f t="shared" si="72"/>
        <v>0</v>
      </c>
      <c r="M961">
        <f t="shared" si="73"/>
        <v>1</v>
      </c>
      <c r="N961">
        <f t="shared" si="74"/>
        <v>2</v>
      </c>
      <c r="O961">
        <f t="shared" si="75"/>
        <v>35</v>
      </c>
    </row>
    <row r="962" spans="1:15" hidden="1" x14ac:dyDescent="0.2">
      <c r="A962" s="2">
        <v>42244</v>
      </c>
      <c r="B962">
        <v>62</v>
      </c>
      <c r="C962">
        <v>59.58</v>
      </c>
      <c r="D962">
        <v>59.91</v>
      </c>
      <c r="E962">
        <v>47.03</v>
      </c>
      <c r="F962">
        <f t="shared" si="71"/>
        <v>59.91</v>
      </c>
      <c r="G962" t="s">
        <v>511</v>
      </c>
      <c r="H962">
        <v>2015</v>
      </c>
      <c r="I962">
        <v>8</v>
      </c>
      <c r="J962">
        <v>28</v>
      </c>
      <c r="K962" t="s">
        <v>284</v>
      </c>
      <c r="L962">
        <f t="shared" si="72"/>
        <v>0</v>
      </c>
      <c r="M962">
        <f t="shared" si="73"/>
        <v>1</v>
      </c>
      <c r="N962">
        <f t="shared" si="74"/>
        <v>2</v>
      </c>
      <c r="O962">
        <f t="shared" si="75"/>
        <v>35</v>
      </c>
    </row>
    <row r="963" spans="1:15" hidden="1" x14ac:dyDescent="0.2">
      <c r="A963" s="2">
        <v>42245</v>
      </c>
      <c r="B963">
        <v>80</v>
      </c>
      <c r="C963">
        <v>61.84</v>
      </c>
      <c r="D963">
        <v>61.85</v>
      </c>
      <c r="E963">
        <v>35.04</v>
      </c>
      <c r="F963">
        <f t="shared" ref="F963:F1026" si="76">IF(OR(ISBLANK(D963),D963=9),C963,D963)</f>
        <v>61.85</v>
      </c>
      <c r="G963" t="s">
        <v>511</v>
      </c>
      <c r="H963">
        <v>2015</v>
      </c>
      <c r="I963">
        <v>8</v>
      </c>
      <c r="J963">
        <v>29</v>
      </c>
      <c r="K963" t="s">
        <v>285</v>
      </c>
      <c r="L963">
        <f t="shared" ref="L963:L1026" si="77">IF(ISBLANK(C963),"Null",IF(C963&gt;B963,1,0))</f>
        <v>0</v>
      </c>
      <c r="M963">
        <f t="shared" ref="M963:M1026" si="78">IF(ISBLANK(E963),"Null",IF(C963&gt;E963,1,0))</f>
        <v>1</v>
      </c>
      <c r="N963">
        <f t="shared" ref="N963:N1026" si="79">IF(AND(I963&gt;=1,I963&lt;=4),1,IF(AND(I963&gt;=9,I963&lt;=12),3,2))</f>
        <v>2</v>
      </c>
      <c r="O963">
        <f t="shared" ref="O963:O1026" si="80">WEEKNUM(A963,2)</f>
        <v>35</v>
      </c>
    </row>
    <row r="964" spans="1:15" hidden="1" x14ac:dyDescent="0.2">
      <c r="A964" s="2">
        <v>42246</v>
      </c>
      <c r="B964">
        <v>67</v>
      </c>
      <c r="C964">
        <v>61.84</v>
      </c>
      <c r="D964">
        <v>61.9</v>
      </c>
      <c r="E964">
        <v>43.42</v>
      </c>
      <c r="F964">
        <f t="shared" si="76"/>
        <v>61.9</v>
      </c>
      <c r="G964" t="s">
        <v>511</v>
      </c>
      <c r="H964">
        <v>2015</v>
      </c>
      <c r="I964">
        <v>8</v>
      </c>
      <c r="J964">
        <v>30</v>
      </c>
      <c r="K964" t="s">
        <v>286</v>
      </c>
      <c r="L964">
        <f t="shared" si="77"/>
        <v>0</v>
      </c>
      <c r="M964">
        <f t="shared" si="78"/>
        <v>1</v>
      </c>
      <c r="N964">
        <f t="shared" si="79"/>
        <v>2</v>
      </c>
      <c r="O964">
        <f t="shared" si="80"/>
        <v>35</v>
      </c>
    </row>
    <row r="965" spans="1:15" hidden="1" x14ac:dyDescent="0.2">
      <c r="A965" s="2">
        <v>42247</v>
      </c>
      <c r="B965">
        <v>67</v>
      </c>
      <c r="C965">
        <v>59.98</v>
      </c>
      <c r="D965">
        <v>60.73</v>
      </c>
      <c r="E965">
        <v>48.62</v>
      </c>
      <c r="F965">
        <f t="shared" si="76"/>
        <v>60.73</v>
      </c>
      <c r="G965" t="s">
        <v>511</v>
      </c>
      <c r="H965">
        <v>2015</v>
      </c>
      <c r="I965">
        <v>8</v>
      </c>
      <c r="J965">
        <v>31</v>
      </c>
      <c r="K965" t="s">
        <v>287</v>
      </c>
      <c r="L965">
        <f t="shared" si="77"/>
        <v>0</v>
      </c>
      <c r="M965">
        <f t="shared" si="78"/>
        <v>1</v>
      </c>
      <c r="N965">
        <f t="shared" si="79"/>
        <v>2</v>
      </c>
      <c r="O965">
        <f t="shared" si="80"/>
        <v>36</v>
      </c>
    </row>
    <row r="966" spans="1:15" hidden="1" x14ac:dyDescent="0.2">
      <c r="A966" s="2">
        <v>42248</v>
      </c>
      <c r="B966">
        <v>83</v>
      </c>
      <c r="C966">
        <v>62.88</v>
      </c>
      <c r="D966">
        <v>62.93</v>
      </c>
      <c r="E966">
        <v>44</v>
      </c>
      <c r="F966">
        <f t="shared" si="76"/>
        <v>62.93</v>
      </c>
      <c r="G966" t="s">
        <v>511</v>
      </c>
      <c r="H966">
        <v>2015</v>
      </c>
      <c r="I966">
        <v>9</v>
      </c>
      <c r="J966">
        <v>1</v>
      </c>
      <c r="K966" t="s">
        <v>288</v>
      </c>
      <c r="L966">
        <f t="shared" si="77"/>
        <v>0</v>
      </c>
      <c r="M966">
        <f t="shared" si="78"/>
        <v>1</v>
      </c>
      <c r="N966">
        <f t="shared" si="79"/>
        <v>3</v>
      </c>
      <c r="O966">
        <f t="shared" si="80"/>
        <v>36</v>
      </c>
    </row>
    <row r="967" spans="1:15" hidden="1" x14ac:dyDescent="0.2">
      <c r="A967" s="2">
        <v>42249</v>
      </c>
      <c r="B967">
        <v>72</v>
      </c>
      <c r="C967">
        <v>60.35</v>
      </c>
      <c r="D967">
        <v>60.45</v>
      </c>
      <c r="E967">
        <v>44.26</v>
      </c>
      <c r="F967">
        <f t="shared" si="76"/>
        <v>60.45</v>
      </c>
      <c r="G967" t="s">
        <v>511</v>
      </c>
      <c r="H967">
        <v>2015</v>
      </c>
      <c r="I967">
        <v>9</v>
      </c>
      <c r="J967">
        <v>2</v>
      </c>
      <c r="K967" t="s">
        <v>289</v>
      </c>
      <c r="L967">
        <f t="shared" si="77"/>
        <v>0</v>
      </c>
      <c r="M967">
        <f t="shared" si="78"/>
        <v>1</v>
      </c>
      <c r="N967">
        <f t="shared" si="79"/>
        <v>3</v>
      </c>
      <c r="O967">
        <f t="shared" si="80"/>
        <v>36</v>
      </c>
    </row>
    <row r="968" spans="1:15" hidden="1" x14ac:dyDescent="0.2">
      <c r="A968" s="2">
        <v>42257</v>
      </c>
      <c r="B968">
        <v>85</v>
      </c>
      <c r="C968">
        <v>60.78</v>
      </c>
      <c r="D968">
        <v>60.87</v>
      </c>
      <c r="E968">
        <v>43.78</v>
      </c>
      <c r="F968">
        <f t="shared" si="76"/>
        <v>60.87</v>
      </c>
      <c r="G968" t="s">
        <v>512</v>
      </c>
      <c r="H968">
        <v>2015</v>
      </c>
      <c r="I968">
        <v>9</v>
      </c>
      <c r="J968">
        <v>10</v>
      </c>
      <c r="K968" t="s">
        <v>299</v>
      </c>
      <c r="L968">
        <f t="shared" si="77"/>
        <v>0</v>
      </c>
      <c r="M968">
        <f t="shared" si="78"/>
        <v>1</v>
      </c>
      <c r="N968">
        <f t="shared" si="79"/>
        <v>3</v>
      </c>
      <c r="O968">
        <f t="shared" si="80"/>
        <v>37</v>
      </c>
    </row>
    <row r="969" spans="1:15" hidden="1" x14ac:dyDescent="0.2">
      <c r="A969" s="2">
        <v>42258</v>
      </c>
      <c r="B969">
        <v>87</v>
      </c>
      <c r="C969">
        <v>60.34</v>
      </c>
      <c r="D969">
        <v>60.57</v>
      </c>
      <c r="E969">
        <v>47.82</v>
      </c>
      <c r="F969">
        <f t="shared" si="76"/>
        <v>60.57</v>
      </c>
      <c r="G969" t="s">
        <v>512</v>
      </c>
      <c r="H969">
        <v>2015</v>
      </c>
      <c r="I969">
        <v>9</v>
      </c>
      <c r="J969">
        <v>11</v>
      </c>
      <c r="K969" t="s">
        <v>300</v>
      </c>
      <c r="L969">
        <f t="shared" si="77"/>
        <v>0</v>
      </c>
      <c r="M969">
        <f t="shared" si="78"/>
        <v>1</v>
      </c>
      <c r="N969">
        <f t="shared" si="79"/>
        <v>3</v>
      </c>
      <c r="O969">
        <f t="shared" si="80"/>
        <v>37</v>
      </c>
    </row>
    <row r="970" spans="1:15" hidden="1" x14ac:dyDescent="0.2">
      <c r="A970" s="2">
        <v>42259</v>
      </c>
      <c r="B970">
        <v>68</v>
      </c>
      <c r="C970">
        <v>59.91</v>
      </c>
      <c r="D970">
        <v>60.34</v>
      </c>
      <c r="E970">
        <v>50.08</v>
      </c>
      <c r="F970">
        <f t="shared" si="76"/>
        <v>60.34</v>
      </c>
      <c r="G970" t="s">
        <v>512</v>
      </c>
      <c r="H970">
        <v>2015</v>
      </c>
      <c r="I970">
        <v>9</v>
      </c>
      <c r="J970">
        <v>12</v>
      </c>
      <c r="K970" t="s">
        <v>301</v>
      </c>
      <c r="L970">
        <f t="shared" si="77"/>
        <v>0</v>
      </c>
      <c r="M970">
        <f t="shared" si="78"/>
        <v>1</v>
      </c>
      <c r="N970">
        <f t="shared" si="79"/>
        <v>3</v>
      </c>
      <c r="O970">
        <f t="shared" si="80"/>
        <v>37</v>
      </c>
    </row>
    <row r="971" spans="1:15" hidden="1" x14ac:dyDescent="0.2">
      <c r="A971" s="2">
        <v>42260</v>
      </c>
      <c r="B971">
        <v>82</v>
      </c>
      <c r="C971">
        <v>63.16</v>
      </c>
      <c r="D971">
        <v>63.24</v>
      </c>
      <c r="E971">
        <v>45.65</v>
      </c>
      <c r="F971">
        <f t="shared" si="76"/>
        <v>63.24</v>
      </c>
      <c r="G971" t="s">
        <v>512</v>
      </c>
      <c r="H971">
        <v>2015</v>
      </c>
      <c r="I971">
        <v>9</v>
      </c>
      <c r="J971">
        <v>13</v>
      </c>
      <c r="K971" t="s">
        <v>302</v>
      </c>
      <c r="L971">
        <f t="shared" si="77"/>
        <v>0</v>
      </c>
      <c r="M971">
        <f t="shared" si="78"/>
        <v>1</v>
      </c>
      <c r="N971">
        <f t="shared" si="79"/>
        <v>3</v>
      </c>
      <c r="O971">
        <f t="shared" si="80"/>
        <v>37</v>
      </c>
    </row>
    <row r="972" spans="1:15" hidden="1" x14ac:dyDescent="0.2">
      <c r="A972" s="2">
        <v>42261</v>
      </c>
      <c r="B972">
        <v>73</v>
      </c>
      <c r="C972">
        <v>63.24</v>
      </c>
      <c r="D972">
        <v>63.33</v>
      </c>
      <c r="E972">
        <v>46.03</v>
      </c>
      <c r="F972">
        <f t="shared" si="76"/>
        <v>63.33</v>
      </c>
      <c r="G972" t="s">
        <v>512</v>
      </c>
      <c r="H972">
        <v>2015</v>
      </c>
      <c r="I972">
        <v>9</v>
      </c>
      <c r="J972">
        <v>14</v>
      </c>
      <c r="K972" t="s">
        <v>303</v>
      </c>
      <c r="L972">
        <f t="shared" si="77"/>
        <v>0</v>
      </c>
      <c r="M972">
        <f t="shared" si="78"/>
        <v>1</v>
      </c>
      <c r="N972">
        <f t="shared" si="79"/>
        <v>3</v>
      </c>
      <c r="O972">
        <f t="shared" si="80"/>
        <v>38</v>
      </c>
    </row>
    <row r="973" spans="1:15" hidden="1" x14ac:dyDescent="0.2">
      <c r="A973" s="2">
        <v>42262</v>
      </c>
      <c r="B973">
        <v>67</v>
      </c>
      <c r="C973">
        <v>60.22</v>
      </c>
      <c r="D973">
        <v>60.45</v>
      </c>
      <c r="E973">
        <v>46.12</v>
      </c>
      <c r="F973">
        <f t="shared" si="76"/>
        <v>60.45</v>
      </c>
      <c r="G973" t="s">
        <v>512</v>
      </c>
      <c r="H973">
        <v>2015</v>
      </c>
      <c r="I973">
        <v>9</v>
      </c>
      <c r="J973">
        <v>15</v>
      </c>
      <c r="K973" t="s">
        <v>304</v>
      </c>
      <c r="L973">
        <f t="shared" si="77"/>
        <v>0</v>
      </c>
      <c r="M973">
        <f t="shared" si="78"/>
        <v>1</v>
      </c>
      <c r="N973">
        <f t="shared" si="79"/>
        <v>3</v>
      </c>
      <c r="O973">
        <f t="shared" si="80"/>
        <v>38</v>
      </c>
    </row>
    <row r="974" spans="1:15" hidden="1" x14ac:dyDescent="0.2">
      <c r="A974" s="2">
        <v>42263</v>
      </c>
      <c r="B974">
        <v>79</v>
      </c>
      <c r="C974">
        <v>60.45</v>
      </c>
      <c r="D974">
        <v>60.48</v>
      </c>
      <c r="E974">
        <v>38.29</v>
      </c>
      <c r="F974">
        <f t="shared" si="76"/>
        <v>60.48</v>
      </c>
      <c r="G974" t="s">
        <v>512</v>
      </c>
      <c r="H974">
        <v>2015</v>
      </c>
      <c r="I974">
        <v>9</v>
      </c>
      <c r="J974">
        <v>16</v>
      </c>
      <c r="K974" t="s">
        <v>305</v>
      </c>
      <c r="L974">
        <f t="shared" si="77"/>
        <v>0</v>
      </c>
      <c r="M974">
        <f t="shared" si="78"/>
        <v>1</v>
      </c>
      <c r="N974">
        <f t="shared" si="79"/>
        <v>3</v>
      </c>
      <c r="O974">
        <f t="shared" si="80"/>
        <v>38</v>
      </c>
    </row>
    <row r="975" spans="1:15" hidden="1" x14ac:dyDescent="0.2">
      <c r="A975" s="2">
        <v>42264</v>
      </c>
      <c r="B975">
        <v>68</v>
      </c>
      <c r="C975">
        <v>61.61</v>
      </c>
      <c r="D975">
        <v>61.71</v>
      </c>
      <c r="E975">
        <v>44.92</v>
      </c>
      <c r="F975">
        <f t="shared" si="76"/>
        <v>61.71</v>
      </c>
      <c r="G975" t="s">
        <v>513</v>
      </c>
      <c r="H975">
        <v>2015</v>
      </c>
      <c r="I975">
        <v>9</v>
      </c>
      <c r="J975">
        <v>17</v>
      </c>
      <c r="K975" t="s">
        <v>307</v>
      </c>
      <c r="L975">
        <f t="shared" si="77"/>
        <v>0</v>
      </c>
      <c r="M975">
        <f t="shared" si="78"/>
        <v>1</v>
      </c>
      <c r="N975">
        <f t="shared" si="79"/>
        <v>3</v>
      </c>
      <c r="O975">
        <f t="shared" si="80"/>
        <v>38</v>
      </c>
    </row>
    <row r="976" spans="1:15" hidden="1" x14ac:dyDescent="0.2">
      <c r="A976" s="2">
        <v>42265</v>
      </c>
      <c r="B976">
        <v>72</v>
      </c>
      <c r="C976">
        <v>59.95</v>
      </c>
      <c r="D976">
        <v>60.17</v>
      </c>
      <c r="E976">
        <v>47.07</v>
      </c>
      <c r="F976">
        <f t="shared" si="76"/>
        <v>60.17</v>
      </c>
      <c r="G976" t="s">
        <v>513</v>
      </c>
      <c r="H976">
        <v>2015</v>
      </c>
      <c r="I976">
        <v>9</v>
      </c>
      <c r="J976">
        <v>18</v>
      </c>
      <c r="K976" t="s">
        <v>308</v>
      </c>
      <c r="L976">
        <f t="shared" si="77"/>
        <v>0</v>
      </c>
      <c r="M976">
        <f t="shared" si="78"/>
        <v>1</v>
      </c>
      <c r="N976">
        <f t="shared" si="79"/>
        <v>3</v>
      </c>
      <c r="O976">
        <f t="shared" si="80"/>
        <v>38</v>
      </c>
    </row>
    <row r="977" spans="1:15" hidden="1" x14ac:dyDescent="0.2">
      <c r="A977" s="2">
        <v>42266</v>
      </c>
      <c r="B977">
        <v>76</v>
      </c>
      <c r="C977">
        <v>60.1</v>
      </c>
      <c r="D977">
        <v>60.6</v>
      </c>
      <c r="E977">
        <v>47.47</v>
      </c>
      <c r="F977">
        <f t="shared" si="76"/>
        <v>60.6</v>
      </c>
      <c r="G977" t="s">
        <v>513</v>
      </c>
      <c r="H977">
        <v>2015</v>
      </c>
      <c r="I977">
        <v>9</v>
      </c>
      <c r="J977">
        <v>19</v>
      </c>
      <c r="K977" t="s">
        <v>309</v>
      </c>
      <c r="L977">
        <f t="shared" si="77"/>
        <v>0</v>
      </c>
      <c r="M977">
        <f t="shared" si="78"/>
        <v>1</v>
      </c>
      <c r="N977">
        <f t="shared" si="79"/>
        <v>3</v>
      </c>
      <c r="O977">
        <f t="shared" si="80"/>
        <v>38</v>
      </c>
    </row>
    <row r="978" spans="1:15" hidden="1" x14ac:dyDescent="0.2">
      <c r="A978" s="2">
        <v>42267</v>
      </c>
      <c r="B978">
        <v>83</v>
      </c>
      <c r="C978">
        <v>63.19</v>
      </c>
      <c r="D978">
        <v>63.23</v>
      </c>
      <c r="E978">
        <v>33.229999999999997</v>
      </c>
      <c r="F978">
        <f t="shared" si="76"/>
        <v>63.23</v>
      </c>
      <c r="G978" t="s">
        <v>513</v>
      </c>
      <c r="H978">
        <v>2015</v>
      </c>
      <c r="I978">
        <v>9</v>
      </c>
      <c r="J978">
        <v>20</v>
      </c>
      <c r="K978" t="s">
        <v>310</v>
      </c>
      <c r="L978">
        <f t="shared" si="77"/>
        <v>0</v>
      </c>
      <c r="M978">
        <f t="shared" si="78"/>
        <v>1</v>
      </c>
      <c r="N978">
        <f t="shared" si="79"/>
        <v>3</v>
      </c>
      <c r="O978">
        <f t="shared" si="80"/>
        <v>38</v>
      </c>
    </row>
    <row r="979" spans="1:15" hidden="1" x14ac:dyDescent="0.2">
      <c r="A979" s="2">
        <v>42268</v>
      </c>
      <c r="B979">
        <v>75</v>
      </c>
      <c r="C979">
        <v>60.88</v>
      </c>
      <c r="D979">
        <v>60.91</v>
      </c>
      <c r="E979">
        <v>39.18</v>
      </c>
      <c r="F979">
        <f t="shared" si="76"/>
        <v>60.91</v>
      </c>
      <c r="G979" t="s">
        <v>513</v>
      </c>
      <c r="H979">
        <v>2015</v>
      </c>
      <c r="I979">
        <v>9</v>
      </c>
      <c r="J979">
        <v>21</v>
      </c>
      <c r="K979" t="s">
        <v>311</v>
      </c>
      <c r="L979">
        <f t="shared" si="77"/>
        <v>0</v>
      </c>
      <c r="M979">
        <f t="shared" si="78"/>
        <v>1</v>
      </c>
      <c r="N979">
        <f t="shared" si="79"/>
        <v>3</v>
      </c>
      <c r="O979">
        <f t="shared" si="80"/>
        <v>39</v>
      </c>
    </row>
    <row r="980" spans="1:15" hidden="1" x14ac:dyDescent="0.2">
      <c r="A980" s="2">
        <v>42269</v>
      </c>
      <c r="B980">
        <v>71</v>
      </c>
      <c r="C980">
        <v>62.76</v>
      </c>
      <c r="D980">
        <v>62.86</v>
      </c>
      <c r="E980">
        <v>46.81</v>
      </c>
      <c r="F980">
        <f t="shared" si="76"/>
        <v>62.86</v>
      </c>
      <c r="G980" t="s">
        <v>513</v>
      </c>
      <c r="H980">
        <v>2015</v>
      </c>
      <c r="I980">
        <v>9</v>
      </c>
      <c r="J980">
        <v>22</v>
      </c>
      <c r="K980" t="s">
        <v>312</v>
      </c>
      <c r="L980">
        <f t="shared" si="77"/>
        <v>0</v>
      </c>
      <c r="M980">
        <f t="shared" si="78"/>
        <v>1</v>
      </c>
      <c r="N980">
        <f t="shared" si="79"/>
        <v>3</v>
      </c>
      <c r="O980">
        <f t="shared" si="80"/>
        <v>39</v>
      </c>
    </row>
    <row r="981" spans="1:15" hidden="1" x14ac:dyDescent="0.2">
      <c r="A981" s="2">
        <v>42270</v>
      </c>
      <c r="B981">
        <v>94</v>
      </c>
      <c r="C981">
        <v>65.260000000000005</v>
      </c>
      <c r="D981">
        <v>65.34</v>
      </c>
      <c r="E981">
        <v>43.07</v>
      </c>
      <c r="F981">
        <f t="shared" si="76"/>
        <v>65.34</v>
      </c>
      <c r="G981" t="s">
        <v>513</v>
      </c>
      <c r="H981">
        <v>2015</v>
      </c>
      <c r="I981">
        <v>9</v>
      </c>
      <c r="J981">
        <v>23</v>
      </c>
      <c r="K981" t="s">
        <v>313</v>
      </c>
      <c r="L981">
        <f t="shared" si="77"/>
        <v>0</v>
      </c>
      <c r="M981">
        <f t="shared" si="78"/>
        <v>1</v>
      </c>
      <c r="N981">
        <f t="shared" si="79"/>
        <v>3</v>
      </c>
      <c r="O981">
        <f t="shared" si="80"/>
        <v>39</v>
      </c>
    </row>
    <row r="982" spans="1:15" hidden="1" x14ac:dyDescent="0.2">
      <c r="A982" s="2">
        <v>42271</v>
      </c>
      <c r="B982">
        <v>80</v>
      </c>
      <c r="C982">
        <v>63.98</v>
      </c>
      <c r="D982">
        <v>64.02</v>
      </c>
      <c r="E982">
        <v>43.6</v>
      </c>
      <c r="F982">
        <f t="shared" si="76"/>
        <v>64.02</v>
      </c>
      <c r="G982" t="s">
        <v>514</v>
      </c>
      <c r="H982">
        <v>2015</v>
      </c>
      <c r="I982">
        <v>9</v>
      </c>
      <c r="J982">
        <v>24</v>
      </c>
      <c r="K982" t="s">
        <v>315</v>
      </c>
      <c r="L982">
        <f t="shared" si="77"/>
        <v>0</v>
      </c>
      <c r="M982">
        <f t="shared" si="78"/>
        <v>1</v>
      </c>
      <c r="N982">
        <f t="shared" si="79"/>
        <v>3</v>
      </c>
      <c r="O982">
        <f t="shared" si="80"/>
        <v>39</v>
      </c>
    </row>
    <row r="983" spans="1:15" hidden="1" x14ac:dyDescent="0.2">
      <c r="A983" s="2">
        <v>42272</v>
      </c>
      <c r="B983">
        <v>86</v>
      </c>
      <c r="C983">
        <v>64.89</v>
      </c>
      <c r="D983">
        <v>65.14</v>
      </c>
      <c r="E983">
        <v>47.11</v>
      </c>
      <c r="F983">
        <f t="shared" si="76"/>
        <v>65.14</v>
      </c>
      <c r="G983" t="s">
        <v>514</v>
      </c>
      <c r="H983">
        <v>2015</v>
      </c>
      <c r="I983">
        <v>9</v>
      </c>
      <c r="J983">
        <v>25</v>
      </c>
      <c r="K983" t="s">
        <v>316</v>
      </c>
      <c r="L983">
        <f t="shared" si="77"/>
        <v>0</v>
      </c>
      <c r="M983">
        <f t="shared" si="78"/>
        <v>1</v>
      </c>
      <c r="N983">
        <f t="shared" si="79"/>
        <v>3</v>
      </c>
      <c r="O983">
        <f t="shared" si="80"/>
        <v>39</v>
      </c>
    </row>
    <row r="984" spans="1:15" hidden="1" x14ac:dyDescent="0.2">
      <c r="A984" s="2">
        <v>42273</v>
      </c>
      <c r="B984">
        <v>63</v>
      </c>
      <c r="C984">
        <v>60.61</v>
      </c>
      <c r="D984">
        <v>61.03</v>
      </c>
      <c r="E984">
        <v>47</v>
      </c>
      <c r="F984">
        <f t="shared" si="76"/>
        <v>61.03</v>
      </c>
      <c r="G984" t="s">
        <v>514</v>
      </c>
      <c r="H984">
        <v>2015</v>
      </c>
      <c r="I984">
        <v>9</v>
      </c>
      <c r="J984">
        <v>26</v>
      </c>
      <c r="K984" t="s">
        <v>317</v>
      </c>
      <c r="L984">
        <f t="shared" si="77"/>
        <v>0</v>
      </c>
      <c r="M984">
        <f t="shared" si="78"/>
        <v>1</v>
      </c>
      <c r="N984">
        <f t="shared" si="79"/>
        <v>3</v>
      </c>
      <c r="O984">
        <f t="shared" si="80"/>
        <v>39</v>
      </c>
    </row>
    <row r="985" spans="1:15" hidden="1" x14ac:dyDescent="0.2">
      <c r="A985" s="2">
        <v>42274</v>
      </c>
      <c r="B985">
        <v>79</v>
      </c>
      <c r="C985">
        <v>61.21</v>
      </c>
      <c r="D985">
        <v>61.25</v>
      </c>
      <c r="E985">
        <v>40.729999999999997</v>
      </c>
      <c r="F985">
        <f t="shared" si="76"/>
        <v>61.25</v>
      </c>
      <c r="G985" t="s">
        <v>514</v>
      </c>
      <c r="H985">
        <v>2015</v>
      </c>
      <c r="I985">
        <v>9</v>
      </c>
      <c r="J985">
        <v>27</v>
      </c>
      <c r="K985" t="s">
        <v>318</v>
      </c>
      <c r="L985">
        <f t="shared" si="77"/>
        <v>0</v>
      </c>
      <c r="M985">
        <f t="shared" si="78"/>
        <v>1</v>
      </c>
      <c r="N985">
        <f t="shared" si="79"/>
        <v>3</v>
      </c>
      <c r="O985">
        <f t="shared" si="80"/>
        <v>39</v>
      </c>
    </row>
    <row r="986" spans="1:15" hidden="1" x14ac:dyDescent="0.2">
      <c r="A986" s="2">
        <v>42275</v>
      </c>
      <c r="B986">
        <v>76</v>
      </c>
      <c r="C986">
        <v>60.49</v>
      </c>
      <c r="D986">
        <v>60.57</v>
      </c>
      <c r="E986">
        <v>43.53</v>
      </c>
      <c r="F986">
        <f t="shared" si="76"/>
        <v>60.57</v>
      </c>
      <c r="G986" t="s">
        <v>514</v>
      </c>
      <c r="H986">
        <v>2015</v>
      </c>
      <c r="I986">
        <v>9</v>
      </c>
      <c r="J986">
        <v>28</v>
      </c>
      <c r="K986" t="s">
        <v>319</v>
      </c>
      <c r="L986">
        <f t="shared" si="77"/>
        <v>0</v>
      </c>
      <c r="M986">
        <f t="shared" si="78"/>
        <v>1</v>
      </c>
      <c r="N986">
        <f t="shared" si="79"/>
        <v>3</v>
      </c>
      <c r="O986">
        <f t="shared" si="80"/>
        <v>40</v>
      </c>
    </row>
    <row r="987" spans="1:15" hidden="1" x14ac:dyDescent="0.2">
      <c r="A987" s="2">
        <v>42276</v>
      </c>
      <c r="B987">
        <v>69</v>
      </c>
      <c r="C987">
        <v>60.43</v>
      </c>
      <c r="D987">
        <v>60.51</v>
      </c>
      <c r="E987">
        <v>42.92</v>
      </c>
      <c r="F987">
        <f t="shared" si="76"/>
        <v>60.51</v>
      </c>
      <c r="G987" t="s">
        <v>514</v>
      </c>
      <c r="H987">
        <v>2015</v>
      </c>
      <c r="I987">
        <v>9</v>
      </c>
      <c r="J987">
        <v>29</v>
      </c>
      <c r="K987" t="s">
        <v>320</v>
      </c>
      <c r="L987">
        <f t="shared" si="77"/>
        <v>0</v>
      </c>
      <c r="M987">
        <f t="shared" si="78"/>
        <v>1</v>
      </c>
      <c r="N987">
        <f t="shared" si="79"/>
        <v>3</v>
      </c>
      <c r="O987">
        <f t="shared" si="80"/>
        <v>40</v>
      </c>
    </row>
    <row r="988" spans="1:15" hidden="1" x14ac:dyDescent="0.2">
      <c r="A988" s="2">
        <v>42277</v>
      </c>
      <c r="B988">
        <v>87</v>
      </c>
      <c r="C988">
        <v>63.46</v>
      </c>
      <c r="D988">
        <v>63.57</v>
      </c>
      <c r="E988">
        <v>45.85</v>
      </c>
      <c r="F988">
        <f t="shared" si="76"/>
        <v>63.57</v>
      </c>
      <c r="G988" t="s">
        <v>514</v>
      </c>
      <c r="H988">
        <v>2015</v>
      </c>
      <c r="I988">
        <v>9</v>
      </c>
      <c r="J988">
        <v>30</v>
      </c>
      <c r="K988" t="s">
        <v>321</v>
      </c>
      <c r="L988">
        <f t="shared" si="77"/>
        <v>0</v>
      </c>
      <c r="M988">
        <f t="shared" si="78"/>
        <v>1</v>
      </c>
      <c r="N988">
        <f t="shared" si="79"/>
        <v>3</v>
      </c>
      <c r="O988">
        <f t="shared" si="80"/>
        <v>40</v>
      </c>
    </row>
    <row r="989" spans="1:15" hidden="1" x14ac:dyDescent="0.2">
      <c r="A989" s="2">
        <v>42313</v>
      </c>
      <c r="B989">
        <v>68</v>
      </c>
      <c r="C989">
        <v>62.56</v>
      </c>
      <c r="D989">
        <v>62.65</v>
      </c>
      <c r="E989">
        <v>45.76</v>
      </c>
      <c r="F989">
        <f t="shared" si="76"/>
        <v>62.65</v>
      </c>
      <c r="G989" t="s">
        <v>515</v>
      </c>
      <c r="H989">
        <v>2015</v>
      </c>
      <c r="I989">
        <v>11</v>
      </c>
      <c r="J989">
        <v>5</v>
      </c>
      <c r="K989" t="s">
        <v>363</v>
      </c>
      <c r="L989">
        <f t="shared" si="77"/>
        <v>0</v>
      </c>
      <c r="M989">
        <f t="shared" si="78"/>
        <v>1</v>
      </c>
      <c r="N989">
        <f t="shared" si="79"/>
        <v>3</v>
      </c>
      <c r="O989">
        <f t="shared" si="80"/>
        <v>45</v>
      </c>
    </row>
    <row r="990" spans="1:15" hidden="1" x14ac:dyDescent="0.2">
      <c r="A990" s="2">
        <v>42314</v>
      </c>
      <c r="B990">
        <v>76</v>
      </c>
      <c r="C990">
        <v>61.78</v>
      </c>
      <c r="D990">
        <v>61.9</v>
      </c>
      <c r="E990">
        <v>41.31</v>
      </c>
      <c r="F990">
        <f t="shared" si="76"/>
        <v>61.9</v>
      </c>
      <c r="G990" t="s">
        <v>515</v>
      </c>
      <c r="H990">
        <v>2015</v>
      </c>
      <c r="I990">
        <v>11</v>
      </c>
      <c r="J990">
        <v>6</v>
      </c>
      <c r="K990" t="s">
        <v>364</v>
      </c>
      <c r="L990">
        <f t="shared" si="77"/>
        <v>0</v>
      </c>
      <c r="M990">
        <f t="shared" si="78"/>
        <v>1</v>
      </c>
      <c r="N990">
        <f t="shared" si="79"/>
        <v>3</v>
      </c>
      <c r="O990">
        <f t="shared" si="80"/>
        <v>45</v>
      </c>
    </row>
    <row r="991" spans="1:15" hidden="1" x14ac:dyDescent="0.2">
      <c r="A991" s="2">
        <v>42315</v>
      </c>
      <c r="B991">
        <v>67</v>
      </c>
      <c r="C991">
        <v>60.79</v>
      </c>
      <c r="D991">
        <v>60.86</v>
      </c>
      <c r="E991">
        <v>42.96</v>
      </c>
      <c r="F991">
        <f t="shared" si="76"/>
        <v>60.86</v>
      </c>
      <c r="G991" t="s">
        <v>515</v>
      </c>
      <c r="H991">
        <v>2015</v>
      </c>
      <c r="I991">
        <v>11</v>
      </c>
      <c r="J991">
        <v>7</v>
      </c>
      <c r="K991" t="s">
        <v>365</v>
      </c>
      <c r="L991">
        <f t="shared" si="77"/>
        <v>0</v>
      </c>
      <c r="M991">
        <f t="shared" si="78"/>
        <v>1</v>
      </c>
      <c r="N991">
        <f t="shared" si="79"/>
        <v>3</v>
      </c>
      <c r="O991">
        <f t="shared" si="80"/>
        <v>45</v>
      </c>
    </row>
    <row r="992" spans="1:15" hidden="1" x14ac:dyDescent="0.2">
      <c r="A992" s="2">
        <v>42316</v>
      </c>
      <c r="B992">
        <v>65</v>
      </c>
      <c r="C992">
        <v>60.64</v>
      </c>
      <c r="D992">
        <v>60.77</v>
      </c>
      <c r="E992">
        <v>45.52</v>
      </c>
      <c r="F992">
        <f t="shared" si="76"/>
        <v>60.77</v>
      </c>
      <c r="G992" t="s">
        <v>515</v>
      </c>
      <c r="H992">
        <v>2015</v>
      </c>
      <c r="I992">
        <v>11</v>
      </c>
      <c r="J992">
        <v>8</v>
      </c>
      <c r="K992" t="s">
        <v>366</v>
      </c>
      <c r="L992">
        <f t="shared" si="77"/>
        <v>0</v>
      </c>
      <c r="M992">
        <f t="shared" si="78"/>
        <v>1</v>
      </c>
      <c r="N992">
        <f t="shared" si="79"/>
        <v>3</v>
      </c>
      <c r="O992">
        <f t="shared" si="80"/>
        <v>45</v>
      </c>
    </row>
    <row r="993" spans="1:15" hidden="1" x14ac:dyDescent="0.2">
      <c r="A993" s="2">
        <v>42317</v>
      </c>
      <c r="B993">
        <v>75</v>
      </c>
      <c r="C993">
        <v>62.41</v>
      </c>
      <c r="D993">
        <v>62.45</v>
      </c>
      <c r="E993">
        <v>41.67</v>
      </c>
      <c r="F993">
        <f t="shared" si="76"/>
        <v>62.45</v>
      </c>
      <c r="G993" t="s">
        <v>515</v>
      </c>
      <c r="H993">
        <v>2015</v>
      </c>
      <c r="I993">
        <v>11</v>
      </c>
      <c r="J993">
        <v>9</v>
      </c>
      <c r="K993" t="s">
        <v>367</v>
      </c>
      <c r="L993">
        <f t="shared" si="77"/>
        <v>0</v>
      </c>
      <c r="M993">
        <f t="shared" si="78"/>
        <v>1</v>
      </c>
      <c r="N993">
        <f t="shared" si="79"/>
        <v>3</v>
      </c>
      <c r="O993">
        <f t="shared" si="80"/>
        <v>46</v>
      </c>
    </row>
    <row r="994" spans="1:15" hidden="1" x14ac:dyDescent="0.2">
      <c r="A994" s="2">
        <v>42318</v>
      </c>
      <c r="B994">
        <v>86</v>
      </c>
      <c r="C994">
        <v>61.7</v>
      </c>
      <c r="D994">
        <v>61.92</v>
      </c>
      <c r="E994">
        <v>48.82</v>
      </c>
      <c r="F994">
        <f t="shared" si="76"/>
        <v>61.92</v>
      </c>
      <c r="G994" t="s">
        <v>515</v>
      </c>
      <c r="H994">
        <v>2015</v>
      </c>
      <c r="I994">
        <v>11</v>
      </c>
      <c r="J994">
        <v>10</v>
      </c>
      <c r="K994" t="s">
        <v>368</v>
      </c>
      <c r="L994">
        <f t="shared" si="77"/>
        <v>0</v>
      </c>
      <c r="M994">
        <f t="shared" si="78"/>
        <v>1</v>
      </c>
      <c r="N994">
        <f t="shared" si="79"/>
        <v>3</v>
      </c>
      <c r="O994">
        <f t="shared" si="80"/>
        <v>46</v>
      </c>
    </row>
    <row r="995" spans="1:15" hidden="1" x14ac:dyDescent="0.2">
      <c r="A995" s="2">
        <v>42319</v>
      </c>
      <c r="B995">
        <v>73</v>
      </c>
      <c r="C995">
        <v>61.22</v>
      </c>
      <c r="D995">
        <v>61.37</v>
      </c>
      <c r="E995">
        <v>46.74</v>
      </c>
      <c r="F995">
        <f t="shared" si="76"/>
        <v>61.37</v>
      </c>
      <c r="G995" t="s">
        <v>515</v>
      </c>
      <c r="H995">
        <v>2015</v>
      </c>
      <c r="I995">
        <v>11</v>
      </c>
      <c r="J995">
        <v>11</v>
      </c>
      <c r="K995" t="s">
        <v>369</v>
      </c>
      <c r="L995">
        <f t="shared" si="77"/>
        <v>0</v>
      </c>
      <c r="M995">
        <f t="shared" si="78"/>
        <v>1</v>
      </c>
      <c r="N995">
        <f t="shared" si="79"/>
        <v>3</v>
      </c>
      <c r="O995">
        <f t="shared" si="80"/>
        <v>46</v>
      </c>
    </row>
    <row r="996" spans="1:15" hidden="1" x14ac:dyDescent="0.2">
      <c r="A996" s="2">
        <v>42320</v>
      </c>
      <c r="B996">
        <v>88</v>
      </c>
      <c r="C996">
        <v>63.78</v>
      </c>
      <c r="D996">
        <v>63.94</v>
      </c>
      <c r="E996">
        <v>49.35</v>
      </c>
      <c r="F996">
        <f t="shared" si="76"/>
        <v>63.94</v>
      </c>
      <c r="G996" t="s">
        <v>516</v>
      </c>
      <c r="H996">
        <v>2015</v>
      </c>
      <c r="I996">
        <v>11</v>
      </c>
      <c r="J996">
        <v>12</v>
      </c>
      <c r="K996" t="s">
        <v>371</v>
      </c>
      <c r="L996">
        <f t="shared" si="77"/>
        <v>0</v>
      </c>
      <c r="M996">
        <f t="shared" si="78"/>
        <v>1</v>
      </c>
      <c r="N996">
        <f t="shared" si="79"/>
        <v>3</v>
      </c>
      <c r="O996">
        <f t="shared" si="80"/>
        <v>46</v>
      </c>
    </row>
    <row r="997" spans="1:15" hidden="1" x14ac:dyDescent="0.2">
      <c r="A997" s="2">
        <v>42321</v>
      </c>
      <c r="B997">
        <v>89</v>
      </c>
      <c r="C997">
        <v>62.24</v>
      </c>
      <c r="D997">
        <v>62.39</v>
      </c>
      <c r="E997">
        <v>47.76</v>
      </c>
      <c r="F997">
        <f t="shared" si="76"/>
        <v>62.39</v>
      </c>
      <c r="G997" t="s">
        <v>516</v>
      </c>
      <c r="H997">
        <v>2015</v>
      </c>
      <c r="I997">
        <v>11</v>
      </c>
      <c r="J997">
        <v>13</v>
      </c>
      <c r="K997" t="s">
        <v>372</v>
      </c>
      <c r="L997">
        <f t="shared" si="77"/>
        <v>0</v>
      </c>
      <c r="M997">
        <f t="shared" si="78"/>
        <v>1</v>
      </c>
      <c r="N997">
        <f t="shared" si="79"/>
        <v>3</v>
      </c>
      <c r="O997">
        <f t="shared" si="80"/>
        <v>46</v>
      </c>
    </row>
    <row r="998" spans="1:15" hidden="1" x14ac:dyDescent="0.2">
      <c r="A998" s="2">
        <v>42322</v>
      </c>
      <c r="B998">
        <v>62</v>
      </c>
      <c r="C998">
        <v>61.7</v>
      </c>
      <c r="D998">
        <v>61.93</v>
      </c>
      <c r="E998">
        <v>42.93</v>
      </c>
      <c r="F998">
        <f t="shared" si="76"/>
        <v>61.93</v>
      </c>
      <c r="G998" t="s">
        <v>516</v>
      </c>
      <c r="H998">
        <v>2015</v>
      </c>
      <c r="I998">
        <v>11</v>
      </c>
      <c r="J998">
        <v>14</v>
      </c>
      <c r="K998" t="s">
        <v>373</v>
      </c>
      <c r="L998">
        <f t="shared" si="77"/>
        <v>0</v>
      </c>
      <c r="M998">
        <f t="shared" si="78"/>
        <v>1</v>
      </c>
      <c r="N998">
        <f t="shared" si="79"/>
        <v>3</v>
      </c>
      <c r="O998">
        <f t="shared" si="80"/>
        <v>46</v>
      </c>
    </row>
    <row r="999" spans="1:15" hidden="1" x14ac:dyDescent="0.2">
      <c r="A999" s="2">
        <v>42323</v>
      </c>
      <c r="B999">
        <v>86</v>
      </c>
      <c r="C999">
        <v>62.82</v>
      </c>
      <c r="D999">
        <v>62.84</v>
      </c>
      <c r="E999">
        <v>40.39</v>
      </c>
      <c r="F999">
        <f t="shared" si="76"/>
        <v>62.84</v>
      </c>
      <c r="G999" t="s">
        <v>516</v>
      </c>
      <c r="H999">
        <v>2015</v>
      </c>
      <c r="I999">
        <v>11</v>
      </c>
      <c r="J999">
        <v>15</v>
      </c>
      <c r="K999" t="s">
        <v>374</v>
      </c>
      <c r="L999">
        <f t="shared" si="77"/>
        <v>0</v>
      </c>
      <c r="M999">
        <f t="shared" si="78"/>
        <v>1</v>
      </c>
      <c r="N999">
        <f t="shared" si="79"/>
        <v>3</v>
      </c>
      <c r="O999">
        <f t="shared" si="80"/>
        <v>46</v>
      </c>
    </row>
    <row r="1000" spans="1:15" hidden="1" x14ac:dyDescent="0.2">
      <c r="A1000" s="2">
        <v>42324</v>
      </c>
      <c r="B1000">
        <v>62</v>
      </c>
      <c r="C1000">
        <v>63.2</v>
      </c>
      <c r="D1000">
        <v>63.28</v>
      </c>
      <c r="E1000">
        <v>45.42</v>
      </c>
      <c r="F1000">
        <f t="shared" si="76"/>
        <v>63.28</v>
      </c>
      <c r="G1000" t="s">
        <v>516</v>
      </c>
      <c r="H1000">
        <v>2015</v>
      </c>
      <c r="I1000">
        <v>11</v>
      </c>
      <c r="J1000">
        <v>16</v>
      </c>
      <c r="K1000" t="s">
        <v>375</v>
      </c>
      <c r="L1000">
        <f t="shared" si="77"/>
        <v>1</v>
      </c>
      <c r="M1000">
        <f t="shared" si="78"/>
        <v>1</v>
      </c>
      <c r="N1000">
        <f t="shared" si="79"/>
        <v>3</v>
      </c>
      <c r="O1000">
        <f t="shared" si="80"/>
        <v>47</v>
      </c>
    </row>
    <row r="1001" spans="1:15" hidden="1" x14ac:dyDescent="0.2">
      <c r="A1001" s="2">
        <v>42325</v>
      </c>
      <c r="B1001">
        <v>54</v>
      </c>
      <c r="C1001">
        <v>59.46</v>
      </c>
      <c r="D1001">
        <v>59.62</v>
      </c>
      <c r="E1001">
        <v>45.07</v>
      </c>
      <c r="F1001">
        <f t="shared" si="76"/>
        <v>59.62</v>
      </c>
      <c r="G1001" t="s">
        <v>516</v>
      </c>
      <c r="H1001">
        <v>2015</v>
      </c>
      <c r="I1001">
        <v>11</v>
      </c>
      <c r="J1001">
        <v>17</v>
      </c>
      <c r="K1001" t="s">
        <v>376</v>
      </c>
      <c r="L1001">
        <f t="shared" si="77"/>
        <v>1</v>
      </c>
      <c r="M1001">
        <f t="shared" si="78"/>
        <v>1</v>
      </c>
      <c r="N1001">
        <f t="shared" si="79"/>
        <v>3</v>
      </c>
      <c r="O1001">
        <f t="shared" si="80"/>
        <v>47</v>
      </c>
    </row>
    <row r="1002" spans="1:15" hidden="1" x14ac:dyDescent="0.2">
      <c r="A1002" s="2">
        <v>42326</v>
      </c>
      <c r="B1002">
        <v>68</v>
      </c>
      <c r="C1002">
        <v>58.57</v>
      </c>
      <c r="D1002">
        <v>58.67</v>
      </c>
      <c r="E1002">
        <v>41.89</v>
      </c>
      <c r="F1002">
        <f t="shared" si="76"/>
        <v>58.67</v>
      </c>
      <c r="G1002" t="s">
        <v>516</v>
      </c>
      <c r="H1002">
        <v>2015</v>
      </c>
      <c r="I1002">
        <v>11</v>
      </c>
      <c r="J1002">
        <v>18</v>
      </c>
      <c r="K1002" t="s">
        <v>377</v>
      </c>
      <c r="L1002">
        <f t="shared" si="77"/>
        <v>0</v>
      </c>
      <c r="M1002">
        <f t="shared" si="78"/>
        <v>1</v>
      </c>
      <c r="N1002">
        <f t="shared" si="79"/>
        <v>3</v>
      </c>
      <c r="O1002">
        <f t="shared" si="80"/>
        <v>47</v>
      </c>
    </row>
    <row r="1003" spans="1:15" hidden="1" x14ac:dyDescent="0.2">
      <c r="A1003" s="2">
        <v>42327</v>
      </c>
      <c r="B1003">
        <v>57</v>
      </c>
      <c r="C1003">
        <v>59.78</v>
      </c>
      <c r="D1003">
        <v>59.88</v>
      </c>
      <c r="E1003">
        <v>43.55</v>
      </c>
      <c r="F1003">
        <f t="shared" si="76"/>
        <v>59.88</v>
      </c>
      <c r="G1003" t="s">
        <v>517</v>
      </c>
      <c r="H1003">
        <v>2015</v>
      </c>
      <c r="I1003">
        <v>11</v>
      </c>
      <c r="J1003">
        <v>19</v>
      </c>
      <c r="K1003" t="s">
        <v>379</v>
      </c>
      <c r="L1003">
        <f t="shared" si="77"/>
        <v>1</v>
      </c>
      <c r="M1003">
        <f t="shared" si="78"/>
        <v>1</v>
      </c>
      <c r="N1003">
        <f t="shared" si="79"/>
        <v>3</v>
      </c>
      <c r="O1003">
        <f t="shared" si="80"/>
        <v>47</v>
      </c>
    </row>
    <row r="1004" spans="1:15" hidden="1" x14ac:dyDescent="0.2">
      <c r="A1004" s="2">
        <v>42328</v>
      </c>
      <c r="B1004">
        <v>60</v>
      </c>
      <c r="C1004">
        <v>60.76</v>
      </c>
      <c r="D1004">
        <v>61</v>
      </c>
      <c r="E1004">
        <v>48.28</v>
      </c>
      <c r="F1004">
        <f t="shared" si="76"/>
        <v>61</v>
      </c>
      <c r="G1004" t="s">
        <v>517</v>
      </c>
      <c r="H1004">
        <v>2015</v>
      </c>
      <c r="I1004">
        <v>11</v>
      </c>
      <c r="J1004">
        <v>20</v>
      </c>
      <c r="K1004" t="s">
        <v>380</v>
      </c>
      <c r="L1004">
        <f t="shared" si="77"/>
        <v>1</v>
      </c>
      <c r="M1004">
        <f t="shared" si="78"/>
        <v>1</v>
      </c>
      <c r="N1004">
        <f t="shared" si="79"/>
        <v>3</v>
      </c>
      <c r="O1004">
        <f t="shared" si="80"/>
        <v>47</v>
      </c>
    </row>
    <row r="1005" spans="1:15" hidden="1" x14ac:dyDescent="0.2">
      <c r="A1005" s="2">
        <v>42329</v>
      </c>
      <c r="B1005">
        <v>50</v>
      </c>
      <c r="C1005">
        <v>60.23</v>
      </c>
      <c r="D1005">
        <v>60.68</v>
      </c>
      <c r="E1005">
        <v>49.02</v>
      </c>
      <c r="F1005">
        <f t="shared" si="76"/>
        <v>60.68</v>
      </c>
      <c r="G1005" t="s">
        <v>517</v>
      </c>
      <c r="H1005">
        <v>2015</v>
      </c>
      <c r="I1005">
        <v>11</v>
      </c>
      <c r="J1005">
        <v>21</v>
      </c>
      <c r="K1005" t="s">
        <v>381</v>
      </c>
      <c r="L1005">
        <f t="shared" si="77"/>
        <v>1</v>
      </c>
      <c r="M1005">
        <f t="shared" si="78"/>
        <v>1</v>
      </c>
      <c r="N1005">
        <f t="shared" si="79"/>
        <v>3</v>
      </c>
      <c r="O1005">
        <f t="shared" si="80"/>
        <v>47</v>
      </c>
    </row>
    <row r="1006" spans="1:15" hidden="1" x14ac:dyDescent="0.2">
      <c r="A1006" s="2">
        <v>42330</v>
      </c>
      <c r="B1006">
        <v>68</v>
      </c>
      <c r="C1006">
        <v>60.59</v>
      </c>
      <c r="D1006">
        <v>60.75</v>
      </c>
      <c r="E1006">
        <v>46.15</v>
      </c>
      <c r="F1006">
        <f t="shared" si="76"/>
        <v>60.75</v>
      </c>
      <c r="G1006" t="s">
        <v>517</v>
      </c>
      <c r="H1006">
        <v>2015</v>
      </c>
      <c r="I1006">
        <v>11</v>
      </c>
      <c r="J1006">
        <v>22</v>
      </c>
      <c r="K1006" t="s">
        <v>382</v>
      </c>
      <c r="L1006">
        <f t="shared" si="77"/>
        <v>0</v>
      </c>
      <c r="M1006">
        <f t="shared" si="78"/>
        <v>1</v>
      </c>
      <c r="N1006">
        <f t="shared" si="79"/>
        <v>3</v>
      </c>
      <c r="O1006">
        <f t="shared" si="80"/>
        <v>47</v>
      </c>
    </row>
    <row r="1007" spans="1:15" hidden="1" x14ac:dyDescent="0.2">
      <c r="A1007" s="2">
        <v>42331</v>
      </c>
      <c r="B1007">
        <v>66</v>
      </c>
      <c r="C1007">
        <v>63.48</v>
      </c>
      <c r="D1007">
        <v>63.64</v>
      </c>
      <c r="E1007">
        <v>49.32</v>
      </c>
      <c r="F1007">
        <f t="shared" si="76"/>
        <v>63.64</v>
      </c>
      <c r="G1007" t="s">
        <v>517</v>
      </c>
      <c r="H1007">
        <v>2015</v>
      </c>
      <c r="I1007">
        <v>11</v>
      </c>
      <c r="J1007">
        <v>23</v>
      </c>
      <c r="K1007" t="s">
        <v>383</v>
      </c>
      <c r="L1007">
        <f t="shared" si="77"/>
        <v>0</v>
      </c>
      <c r="M1007">
        <f t="shared" si="78"/>
        <v>1</v>
      </c>
      <c r="N1007">
        <f t="shared" si="79"/>
        <v>3</v>
      </c>
      <c r="O1007">
        <f t="shared" si="80"/>
        <v>48</v>
      </c>
    </row>
    <row r="1008" spans="1:15" hidden="1" x14ac:dyDescent="0.2">
      <c r="A1008" s="2">
        <v>42332</v>
      </c>
      <c r="B1008">
        <v>84</v>
      </c>
      <c r="C1008">
        <v>63.56</v>
      </c>
      <c r="D1008">
        <v>63.62</v>
      </c>
      <c r="E1008">
        <v>44.77</v>
      </c>
      <c r="F1008">
        <f t="shared" si="76"/>
        <v>63.62</v>
      </c>
      <c r="G1008" t="s">
        <v>517</v>
      </c>
      <c r="H1008">
        <v>2015</v>
      </c>
      <c r="I1008">
        <v>11</v>
      </c>
      <c r="J1008">
        <v>24</v>
      </c>
      <c r="K1008" t="s">
        <v>384</v>
      </c>
      <c r="L1008">
        <f t="shared" si="77"/>
        <v>0</v>
      </c>
      <c r="M1008">
        <f t="shared" si="78"/>
        <v>1</v>
      </c>
      <c r="N1008">
        <f t="shared" si="79"/>
        <v>3</v>
      </c>
      <c r="O1008">
        <f t="shared" si="80"/>
        <v>48</v>
      </c>
    </row>
    <row r="1009" spans="1:15" hidden="1" x14ac:dyDescent="0.2">
      <c r="A1009" s="2">
        <v>42333</v>
      </c>
      <c r="B1009">
        <v>77</v>
      </c>
      <c r="C1009">
        <v>59.84</v>
      </c>
      <c r="D1009">
        <v>59.88</v>
      </c>
      <c r="E1009">
        <v>39.97</v>
      </c>
      <c r="F1009">
        <f t="shared" si="76"/>
        <v>59.88</v>
      </c>
      <c r="G1009" t="s">
        <v>517</v>
      </c>
      <c r="H1009">
        <v>2015</v>
      </c>
      <c r="I1009">
        <v>11</v>
      </c>
      <c r="J1009">
        <v>25</v>
      </c>
      <c r="K1009" t="s">
        <v>385</v>
      </c>
      <c r="L1009">
        <f t="shared" si="77"/>
        <v>0</v>
      </c>
      <c r="M1009">
        <f t="shared" si="78"/>
        <v>1</v>
      </c>
      <c r="N1009">
        <f t="shared" si="79"/>
        <v>3</v>
      </c>
      <c r="O1009">
        <f t="shared" si="80"/>
        <v>48</v>
      </c>
    </row>
    <row r="1010" spans="1:15" hidden="1" x14ac:dyDescent="0.2">
      <c r="A1010" s="2">
        <v>42334</v>
      </c>
      <c r="B1010">
        <v>80</v>
      </c>
      <c r="C1010">
        <v>62.56</v>
      </c>
      <c r="D1010">
        <v>62.81</v>
      </c>
      <c r="E1010">
        <v>50.28</v>
      </c>
      <c r="F1010">
        <f t="shared" si="76"/>
        <v>62.81</v>
      </c>
      <c r="G1010" t="s">
        <v>518</v>
      </c>
      <c r="H1010">
        <v>2015</v>
      </c>
      <c r="I1010">
        <v>11</v>
      </c>
      <c r="J1010">
        <v>26</v>
      </c>
      <c r="K1010" t="s">
        <v>387</v>
      </c>
      <c r="L1010">
        <f t="shared" si="77"/>
        <v>0</v>
      </c>
      <c r="M1010">
        <f t="shared" si="78"/>
        <v>1</v>
      </c>
      <c r="N1010">
        <f t="shared" si="79"/>
        <v>3</v>
      </c>
      <c r="O1010">
        <f t="shared" si="80"/>
        <v>48</v>
      </c>
    </row>
    <row r="1011" spans="1:15" hidden="1" x14ac:dyDescent="0.2">
      <c r="A1011" s="2">
        <v>42335</v>
      </c>
      <c r="B1011">
        <v>72</v>
      </c>
      <c r="C1011">
        <v>63.2</v>
      </c>
      <c r="D1011">
        <v>64.510000000000005</v>
      </c>
      <c r="E1011">
        <v>56.56</v>
      </c>
      <c r="F1011">
        <f t="shared" si="76"/>
        <v>64.510000000000005</v>
      </c>
      <c r="G1011" t="s">
        <v>518</v>
      </c>
      <c r="H1011">
        <v>2015</v>
      </c>
      <c r="I1011">
        <v>11</v>
      </c>
      <c r="J1011">
        <v>27</v>
      </c>
      <c r="K1011" t="s">
        <v>388</v>
      </c>
      <c r="L1011">
        <f t="shared" si="77"/>
        <v>0</v>
      </c>
      <c r="M1011">
        <f t="shared" si="78"/>
        <v>1</v>
      </c>
      <c r="N1011">
        <f t="shared" si="79"/>
        <v>3</v>
      </c>
      <c r="O1011">
        <f t="shared" si="80"/>
        <v>48</v>
      </c>
    </row>
    <row r="1012" spans="1:15" hidden="1" x14ac:dyDescent="0.2">
      <c r="A1012" s="2">
        <v>42336</v>
      </c>
      <c r="B1012">
        <v>60</v>
      </c>
      <c r="C1012">
        <v>60.29</v>
      </c>
      <c r="D1012">
        <v>60.84</v>
      </c>
      <c r="E1012">
        <v>44.9</v>
      </c>
      <c r="F1012">
        <f t="shared" si="76"/>
        <v>60.84</v>
      </c>
      <c r="G1012" t="s">
        <v>518</v>
      </c>
      <c r="H1012">
        <v>2015</v>
      </c>
      <c r="I1012">
        <v>11</v>
      </c>
      <c r="J1012">
        <v>28</v>
      </c>
      <c r="K1012" t="s">
        <v>389</v>
      </c>
      <c r="L1012">
        <f t="shared" si="77"/>
        <v>1</v>
      </c>
      <c r="M1012">
        <f t="shared" si="78"/>
        <v>1</v>
      </c>
      <c r="N1012">
        <f t="shared" si="79"/>
        <v>3</v>
      </c>
      <c r="O1012">
        <f t="shared" si="80"/>
        <v>48</v>
      </c>
    </row>
    <row r="1013" spans="1:15" hidden="1" x14ac:dyDescent="0.2">
      <c r="A1013" s="2">
        <v>42337</v>
      </c>
      <c r="B1013">
        <v>73</v>
      </c>
      <c r="C1013">
        <v>61.42</v>
      </c>
      <c r="D1013">
        <v>61.42</v>
      </c>
      <c r="E1013">
        <v>32.51</v>
      </c>
      <c r="F1013">
        <f t="shared" si="76"/>
        <v>61.42</v>
      </c>
      <c r="G1013" t="s">
        <v>518</v>
      </c>
      <c r="H1013">
        <v>2015</v>
      </c>
      <c r="I1013">
        <v>11</v>
      </c>
      <c r="J1013">
        <v>29</v>
      </c>
      <c r="K1013" t="s">
        <v>390</v>
      </c>
      <c r="L1013">
        <f t="shared" si="77"/>
        <v>0</v>
      </c>
      <c r="M1013">
        <f t="shared" si="78"/>
        <v>1</v>
      </c>
      <c r="N1013">
        <f t="shared" si="79"/>
        <v>3</v>
      </c>
      <c r="O1013">
        <f t="shared" si="80"/>
        <v>48</v>
      </c>
    </row>
    <row r="1014" spans="1:15" hidden="1" x14ac:dyDescent="0.2">
      <c r="A1014" s="2">
        <v>42338</v>
      </c>
      <c r="B1014">
        <v>66</v>
      </c>
      <c r="C1014">
        <v>61.95</v>
      </c>
      <c r="D1014">
        <v>62.03</v>
      </c>
      <c r="E1014">
        <v>44.14</v>
      </c>
      <c r="F1014">
        <f t="shared" si="76"/>
        <v>62.03</v>
      </c>
      <c r="G1014" t="s">
        <v>518</v>
      </c>
      <c r="H1014">
        <v>2015</v>
      </c>
      <c r="I1014">
        <v>11</v>
      </c>
      <c r="J1014">
        <v>30</v>
      </c>
      <c r="K1014" t="s">
        <v>391</v>
      </c>
      <c r="L1014">
        <f t="shared" si="77"/>
        <v>0</v>
      </c>
      <c r="M1014">
        <f t="shared" si="78"/>
        <v>1</v>
      </c>
      <c r="N1014">
        <f t="shared" si="79"/>
        <v>3</v>
      </c>
      <c r="O1014">
        <f t="shared" si="80"/>
        <v>49</v>
      </c>
    </row>
    <row r="1015" spans="1:15" hidden="1" x14ac:dyDescent="0.2">
      <c r="A1015" s="2">
        <v>42339</v>
      </c>
      <c r="B1015">
        <v>53</v>
      </c>
      <c r="C1015">
        <v>59.87</v>
      </c>
      <c r="D1015">
        <v>60.23</v>
      </c>
      <c r="E1015">
        <v>49.23</v>
      </c>
      <c r="F1015">
        <f t="shared" si="76"/>
        <v>60.23</v>
      </c>
      <c r="G1015" t="s">
        <v>518</v>
      </c>
      <c r="H1015">
        <v>2015</v>
      </c>
      <c r="I1015">
        <v>12</v>
      </c>
      <c r="J1015">
        <v>1</v>
      </c>
      <c r="K1015" t="s">
        <v>392</v>
      </c>
      <c r="L1015">
        <f t="shared" si="77"/>
        <v>1</v>
      </c>
      <c r="M1015">
        <f t="shared" si="78"/>
        <v>1</v>
      </c>
      <c r="N1015">
        <f t="shared" si="79"/>
        <v>3</v>
      </c>
      <c r="O1015">
        <f t="shared" si="80"/>
        <v>49</v>
      </c>
    </row>
    <row r="1016" spans="1:15" hidden="1" x14ac:dyDescent="0.2">
      <c r="A1016" s="2">
        <v>42340</v>
      </c>
      <c r="B1016">
        <v>62</v>
      </c>
      <c r="C1016">
        <v>60.69</v>
      </c>
      <c r="D1016">
        <v>60.82</v>
      </c>
      <c r="E1016">
        <v>45.66</v>
      </c>
      <c r="F1016">
        <f t="shared" si="76"/>
        <v>60.82</v>
      </c>
      <c r="G1016" t="s">
        <v>518</v>
      </c>
      <c r="H1016">
        <v>2015</v>
      </c>
      <c r="I1016">
        <v>12</v>
      </c>
      <c r="J1016">
        <v>2</v>
      </c>
      <c r="K1016" t="s">
        <v>393</v>
      </c>
      <c r="L1016">
        <f t="shared" si="77"/>
        <v>0</v>
      </c>
      <c r="M1016">
        <f t="shared" si="78"/>
        <v>1</v>
      </c>
      <c r="N1016">
        <f t="shared" si="79"/>
        <v>3</v>
      </c>
      <c r="O1016">
        <f t="shared" si="80"/>
        <v>49</v>
      </c>
    </row>
    <row r="1017" spans="1:15" hidden="1" x14ac:dyDescent="0.2">
      <c r="A1017" s="2">
        <v>42341</v>
      </c>
      <c r="B1017">
        <v>66</v>
      </c>
      <c r="C1017">
        <v>62.97</v>
      </c>
      <c r="D1017">
        <v>63.57</v>
      </c>
      <c r="E1017">
        <v>50.78</v>
      </c>
      <c r="F1017">
        <f t="shared" si="76"/>
        <v>63.57</v>
      </c>
      <c r="G1017" t="s">
        <v>519</v>
      </c>
      <c r="H1017">
        <v>2015</v>
      </c>
      <c r="I1017">
        <v>12</v>
      </c>
      <c r="J1017">
        <v>3</v>
      </c>
      <c r="K1017" t="s">
        <v>395</v>
      </c>
      <c r="L1017">
        <f t="shared" si="77"/>
        <v>0</v>
      </c>
      <c r="M1017">
        <f t="shared" si="78"/>
        <v>1</v>
      </c>
      <c r="N1017">
        <f t="shared" si="79"/>
        <v>3</v>
      </c>
      <c r="O1017">
        <f t="shared" si="80"/>
        <v>49</v>
      </c>
    </row>
    <row r="1018" spans="1:15" hidden="1" x14ac:dyDescent="0.2">
      <c r="A1018" s="2">
        <v>42342</v>
      </c>
      <c r="B1018">
        <v>81</v>
      </c>
      <c r="C1018">
        <v>61.95</v>
      </c>
      <c r="D1018">
        <v>62.37</v>
      </c>
      <c r="E1018">
        <v>45.63</v>
      </c>
      <c r="F1018">
        <f t="shared" si="76"/>
        <v>62.37</v>
      </c>
      <c r="G1018" t="s">
        <v>519</v>
      </c>
      <c r="H1018">
        <v>2015</v>
      </c>
      <c r="I1018">
        <v>12</v>
      </c>
      <c r="J1018">
        <v>4</v>
      </c>
      <c r="K1018" t="s">
        <v>396</v>
      </c>
      <c r="L1018">
        <f t="shared" si="77"/>
        <v>0</v>
      </c>
      <c r="M1018">
        <f t="shared" si="78"/>
        <v>1</v>
      </c>
      <c r="N1018">
        <f t="shared" si="79"/>
        <v>3</v>
      </c>
      <c r="O1018">
        <f t="shared" si="80"/>
        <v>49</v>
      </c>
    </row>
    <row r="1019" spans="1:15" hidden="1" x14ac:dyDescent="0.2">
      <c r="A1019" s="2">
        <v>42343</v>
      </c>
      <c r="B1019">
        <v>60</v>
      </c>
      <c r="C1019">
        <v>59.83</v>
      </c>
      <c r="D1019">
        <v>60.13</v>
      </c>
      <c r="E1019">
        <v>45.37</v>
      </c>
      <c r="F1019">
        <f t="shared" si="76"/>
        <v>60.13</v>
      </c>
      <c r="G1019" t="s">
        <v>519</v>
      </c>
      <c r="H1019">
        <v>2015</v>
      </c>
      <c r="I1019">
        <v>12</v>
      </c>
      <c r="J1019">
        <v>5</v>
      </c>
      <c r="K1019" t="s">
        <v>397</v>
      </c>
      <c r="L1019">
        <f t="shared" si="77"/>
        <v>0</v>
      </c>
      <c r="M1019">
        <f t="shared" si="78"/>
        <v>1</v>
      </c>
      <c r="N1019">
        <f t="shared" si="79"/>
        <v>3</v>
      </c>
      <c r="O1019">
        <f t="shared" si="80"/>
        <v>49</v>
      </c>
    </row>
    <row r="1020" spans="1:15" hidden="1" x14ac:dyDescent="0.2">
      <c r="A1020" s="2">
        <v>42344</v>
      </c>
      <c r="B1020">
        <v>72</v>
      </c>
      <c r="C1020">
        <v>59.54</v>
      </c>
      <c r="D1020">
        <v>59.65</v>
      </c>
      <c r="E1020">
        <v>43.58</v>
      </c>
      <c r="F1020">
        <f t="shared" si="76"/>
        <v>59.65</v>
      </c>
      <c r="G1020" t="s">
        <v>519</v>
      </c>
      <c r="H1020">
        <v>2015</v>
      </c>
      <c r="I1020">
        <v>12</v>
      </c>
      <c r="J1020">
        <v>6</v>
      </c>
      <c r="K1020" t="s">
        <v>398</v>
      </c>
      <c r="L1020">
        <f t="shared" si="77"/>
        <v>0</v>
      </c>
      <c r="M1020">
        <f t="shared" si="78"/>
        <v>1</v>
      </c>
      <c r="N1020">
        <f t="shared" si="79"/>
        <v>3</v>
      </c>
      <c r="O1020">
        <f t="shared" si="80"/>
        <v>49</v>
      </c>
    </row>
    <row r="1021" spans="1:15" hidden="1" x14ac:dyDescent="0.2">
      <c r="A1021" s="2">
        <v>42345</v>
      </c>
      <c r="B1021">
        <v>49</v>
      </c>
      <c r="C1021">
        <v>58.67</v>
      </c>
      <c r="D1021">
        <v>59.06</v>
      </c>
      <c r="E1021">
        <v>48.09</v>
      </c>
      <c r="F1021">
        <f t="shared" si="76"/>
        <v>59.06</v>
      </c>
      <c r="G1021" t="s">
        <v>519</v>
      </c>
      <c r="H1021">
        <v>2015</v>
      </c>
      <c r="I1021">
        <v>12</v>
      </c>
      <c r="J1021">
        <v>7</v>
      </c>
      <c r="K1021" t="s">
        <v>399</v>
      </c>
      <c r="L1021">
        <f t="shared" si="77"/>
        <v>1</v>
      </c>
      <c r="M1021">
        <f t="shared" si="78"/>
        <v>1</v>
      </c>
      <c r="N1021">
        <f t="shared" si="79"/>
        <v>3</v>
      </c>
      <c r="O1021">
        <f t="shared" si="80"/>
        <v>50</v>
      </c>
    </row>
    <row r="1022" spans="1:15" hidden="1" x14ac:dyDescent="0.2">
      <c r="A1022" s="2">
        <v>42346</v>
      </c>
      <c r="B1022">
        <v>73</v>
      </c>
      <c r="C1022">
        <v>61.68</v>
      </c>
      <c r="D1022">
        <v>61.79</v>
      </c>
      <c r="E1022">
        <v>45.51</v>
      </c>
      <c r="F1022">
        <f t="shared" si="76"/>
        <v>61.79</v>
      </c>
      <c r="G1022" t="s">
        <v>519</v>
      </c>
      <c r="H1022">
        <v>2015</v>
      </c>
      <c r="I1022">
        <v>12</v>
      </c>
      <c r="J1022">
        <v>8</v>
      </c>
      <c r="K1022" t="s">
        <v>400</v>
      </c>
      <c r="L1022">
        <f t="shared" si="77"/>
        <v>0</v>
      </c>
      <c r="M1022">
        <f t="shared" si="78"/>
        <v>1</v>
      </c>
      <c r="N1022">
        <f t="shared" si="79"/>
        <v>3</v>
      </c>
      <c r="O1022">
        <f t="shared" si="80"/>
        <v>50</v>
      </c>
    </row>
    <row r="1023" spans="1:15" hidden="1" x14ac:dyDescent="0.2">
      <c r="A1023" s="2">
        <v>42347</v>
      </c>
      <c r="B1023">
        <v>79</v>
      </c>
      <c r="C1023">
        <v>61.46</v>
      </c>
      <c r="D1023">
        <v>61.71</v>
      </c>
      <c r="E1023">
        <v>47.87</v>
      </c>
      <c r="F1023">
        <f t="shared" si="76"/>
        <v>61.71</v>
      </c>
      <c r="G1023" t="s">
        <v>519</v>
      </c>
      <c r="H1023">
        <v>2015</v>
      </c>
      <c r="I1023">
        <v>12</v>
      </c>
      <c r="J1023">
        <v>9</v>
      </c>
      <c r="K1023" t="s">
        <v>401</v>
      </c>
      <c r="L1023">
        <f t="shared" si="77"/>
        <v>0</v>
      </c>
      <c r="M1023">
        <f t="shared" si="78"/>
        <v>1</v>
      </c>
      <c r="N1023">
        <f t="shared" si="79"/>
        <v>3</v>
      </c>
      <c r="O1023">
        <f t="shared" si="80"/>
        <v>50</v>
      </c>
    </row>
    <row r="1024" spans="1:15" hidden="1" x14ac:dyDescent="0.2">
      <c r="A1024" s="2">
        <v>42348</v>
      </c>
      <c r="B1024">
        <v>72</v>
      </c>
      <c r="C1024">
        <v>62.08</v>
      </c>
      <c r="D1024">
        <v>62.22</v>
      </c>
      <c r="E1024">
        <v>47.23</v>
      </c>
      <c r="F1024">
        <f t="shared" si="76"/>
        <v>62.22</v>
      </c>
      <c r="G1024" t="s">
        <v>520</v>
      </c>
      <c r="H1024">
        <v>2015</v>
      </c>
      <c r="I1024">
        <v>12</v>
      </c>
      <c r="J1024">
        <v>10</v>
      </c>
      <c r="K1024" t="s">
        <v>403</v>
      </c>
      <c r="L1024">
        <f t="shared" si="77"/>
        <v>0</v>
      </c>
      <c r="M1024">
        <f t="shared" si="78"/>
        <v>1</v>
      </c>
      <c r="N1024">
        <f t="shared" si="79"/>
        <v>3</v>
      </c>
      <c r="O1024">
        <f t="shared" si="80"/>
        <v>50</v>
      </c>
    </row>
    <row r="1025" spans="1:15" hidden="1" x14ac:dyDescent="0.2">
      <c r="A1025" s="2">
        <v>42349</v>
      </c>
      <c r="B1025">
        <v>68</v>
      </c>
      <c r="C1025">
        <v>62.85</v>
      </c>
      <c r="D1025">
        <v>62.97</v>
      </c>
      <c r="E1025">
        <v>47.58</v>
      </c>
      <c r="F1025">
        <f t="shared" si="76"/>
        <v>62.97</v>
      </c>
      <c r="G1025" t="s">
        <v>520</v>
      </c>
      <c r="H1025">
        <v>2015</v>
      </c>
      <c r="I1025">
        <v>12</v>
      </c>
      <c r="J1025">
        <v>11</v>
      </c>
      <c r="K1025" t="s">
        <v>404</v>
      </c>
      <c r="L1025">
        <f t="shared" si="77"/>
        <v>0</v>
      </c>
      <c r="M1025">
        <f t="shared" si="78"/>
        <v>1</v>
      </c>
      <c r="N1025">
        <f t="shared" si="79"/>
        <v>3</v>
      </c>
      <c r="O1025">
        <f t="shared" si="80"/>
        <v>50</v>
      </c>
    </row>
    <row r="1026" spans="1:15" hidden="1" x14ac:dyDescent="0.2">
      <c r="A1026" s="2">
        <v>42350</v>
      </c>
      <c r="B1026">
        <v>51</v>
      </c>
      <c r="C1026">
        <v>60.04</v>
      </c>
      <c r="D1026">
        <v>61.25</v>
      </c>
      <c r="E1026">
        <v>48.43</v>
      </c>
      <c r="F1026">
        <f t="shared" si="76"/>
        <v>61.25</v>
      </c>
      <c r="G1026" t="s">
        <v>520</v>
      </c>
      <c r="H1026">
        <v>2015</v>
      </c>
      <c r="I1026">
        <v>12</v>
      </c>
      <c r="J1026">
        <v>12</v>
      </c>
      <c r="K1026" t="s">
        <v>405</v>
      </c>
      <c r="L1026">
        <f t="shared" si="77"/>
        <v>1</v>
      </c>
      <c r="M1026">
        <f t="shared" si="78"/>
        <v>1</v>
      </c>
      <c r="N1026">
        <f t="shared" si="79"/>
        <v>3</v>
      </c>
      <c r="O1026">
        <f t="shared" si="80"/>
        <v>50</v>
      </c>
    </row>
    <row r="1027" spans="1:15" hidden="1" x14ac:dyDescent="0.2">
      <c r="A1027" s="2">
        <v>42351</v>
      </c>
      <c r="B1027">
        <v>69</v>
      </c>
      <c r="C1027">
        <v>61.81</v>
      </c>
      <c r="D1027">
        <v>62.05</v>
      </c>
      <c r="E1027">
        <v>49.39</v>
      </c>
      <c r="F1027">
        <f t="shared" ref="F1027:F1090" si="81">IF(OR(ISBLANK(D1027),D1027=9),C1027,D1027)</f>
        <v>62.05</v>
      </c>
      <c r="G1027" t="s">
        <v>520</v>
      </c>
      <c r="H1027">
        <v>2015</v>
      </c>
      <c r="I1027">
        <v>12</v>
      </c>
      <c r="J1027">
        <v>13</v>
      </c>
      <c r="K1027" t="s">
        <v>406</v>
      </c>
      <c r="L1027">
        <f t="shared" ref="L1027:L1090" si="82">IF(ISBLANK(C1027),"Null",IF(C1027&gt;B1027,1,0))</f>
        <v>0</v>
      </c>
      <c r="M1027">
        <f t="shared" ref="M1027:M1090" si="83">IF(ISBLANK(E1027),"Null",IF(C1027&gt;E1027,1,0))</f>
        <v>1</v>
      </c>
      <c r="N1027">
        <f t="shared" ref="N1027:N1090" si="84">IF(AND(I1027&gt;=1,I1027&lt;=4),1,IF(AND(I1027&gt;=9,I1027&lt;=12),3,2))</f>
        <v>3</v>
      </c>
      <c r="O1027">
        <f t="shared" ref="O1027:O1090" si="85">WEEKNUM(A1027,2)</f>
        <v>50</v>
      </c>
    </row>
    <row r="1028" spans="1:15" hidden="1" x14ac:dyDescent="0.2">
      <c r="A1028" s="2">
        <v>42352</v>
      </c>
      <c r="B1028">
        <v>57</v>
      </c>
      <c r="C1028">
        <v>61.65</v>
      </c>
      <c r="D1028">
        <v>61.89</v>
      </c>
      <c r="E1028">
        <v>49.26</v>
      </c>
      <c r="F1028">
        <f t="shared" si="81"/>
        <v>61.89</v>
      </c>
      <c r="G1028" t="s">
        <v>520</v>
      </c>
      <c r="H1028">
        <v>2015</v>
      </c>
      <c r="I1028">
        <v>12</v>
      </c>
      <c r="J1028">
        <v>14</v>
      </c>
      <c r="K1028" t="s">
        <v>407</v>
      </c>
      <c r="L1028">
        <f t="shared" si="82"/>
        <v>1</v>
      </c>
      <c r="M1028">
        <f t="shared" si="83"/>
        <v>1</v>
      </c>
      <c r="N1028">
        <f t="shared" si="84"/>
        <v>3</v>
      </c>
      <c r="O1028">
        <f t="shared" si="85"/>
        <v>51</v>
      </c>
    </row>
    <row r="1029" spans="1:15" hidden="1" x14ac:dyDescent="0.2">
      <c r="A1029" s="2">
        <v>42353</v>
      </c>
      <c r="B1029">
        <v>63</v>
      </c>
      <c r="C1029">
        <v>60.04</v>
      </c>
      <c r="D1029">
        <v>60.36</v>
      </c>
      <c r="E1029">
        <v>48.98</v>
      </c>
      <c r="F1029">
        <f t="shared" si="81"/>
        <v>60.36</v>
      </c>
      <c r="G1029" t="s">
        <v>520</v>
      </c>
      <c r="H1029">
        <v>2015</v>
      </c>
      <c r="I1029">
        <v>12</v>
      </c>
      <c r="J1029">
        <v>15</v>
      </c>
      <c r="K1029" t="s">
        <v>408</v>
      </c>
      <c r="L1029">
        <f t="shared" si="82"/>
        <v>0</v>
      </c>
      <c r="M1029">
        <f t="shared" si="83"/>
        <v>1</v>
      </c>
      <c r="N1029">
        <f t="shared" si="84"/>
        <v>3</v>
      </c>
      <c r="O1029">
        <f t="shared" si="85"/>
        <v>51</v>
      </c>
    </row>
    <row r="1030" spans="1:15" hidden="1" x14ac:dyDescent="0.2">
      <c r="A1030" s="2">
        <v>42354</v>
      </c>
      <c r="B1030">
        <v>70</v>
      </c>
      <c r="C1030">
        <v>60.78</v>
      </c>
      <c r="D1030">
        <v>61.14</v>
      </c>
      <c r="E1030">
        <v>50.17</v>
      </c>
      <c r="F1030">
        <f t="shared" si="81"/>
        <v>61.14</v>
      </c>
      <c r="G1030" t="s">
        <v>520</v>
      </c>
      <c r="H1030">
        <v>2015</v>
      </c>
      <c r="I1030">
        <v>12</v>
      </c>
      <c r="J1030">
        <v>16</v>
      </c>
      <c r="K1030" t="s">
        <v>409</v>
      </c>
      <c r="L1030">
        <f t="shared" si="82"/>
        <v>0</v>
      </c>
      <c r="M1030">
        <f t="shared" si="83"/>
        <v>1</v>
      </c>
      <c r="N1030">
        <f t="shared" si="84"/>
        <v>3</v>
      </c>
      <c r="O1030">
        <f t="shared" si="85"/>
        <v>51</v>
      </c>
    </row>
    <row r="1031" spans="1:15" hidden="1" x14ac:dyDescent="0.2">
      <c r="A1031" s="2">
        <v>42355</v>
      </c>
      <c r="B1031">
        <v>60</v>
      </c>
      <c r="C1031">
        <v>61.1</v>
      </c>
      <c r="D1031">
        <v>62.45</v>
      </c>
      <c r="E1031">
        <v>56.72</v>
      </c>
      <c r="F1031">
        <f t="shared" si="81"/>
        <v>62.45</v>
      </c>
      <c r="G1031" t="s">
        <v>521</v>
      </c>
      <c r="H1031">
        <v>2015</v>
      </c>
      <c r="I1031">
        <v>12</v>
      </c>
      <c r="J1031">
        <v>17</v>
      </c>
      <c r="K1031" t="s">
        <v>411</v>
      </c>
      <c r="L1031">
        <f t="shared" si="82"/>
        <v>1</v>
      </c>
      <c r="M1031">
        <f t="shared" si="83"/>
        <v>1</v>
      </c>
      <c r="N1031">
        <f t="shared" si="84"/>
        <v>3</v>
      </c>
      <c r="O1031">
        <f t="shared" si="85"/>
        <v>51</v>
      </c>
    </row>
    <row r="1032" spans="1:15" hidden="1" x14ac:dyDescent="0.2">
      <c r="A1032" s="2">
        <v>42356</v>
      </c>
      <c r="B1032">
        <v>67</v>
      </c>
      <c r="C1032">
        <v>62.6</v>
      </c>
      <c r="D1032">
        <v>62.66</v>
      </c>
      <c r="E1032">
        <v>42.87</v>
      </c>
      <c r="F1032">
        <f t="shared" si="81"/>
        <v>62.66</v>
      </c>
      <c r="G1032" t="s">
        <v>521</v>
      </c>
      <c r="H1032">
        <v>2015</v>
      </c>
      <c r="I1032">
        <v>12</v>
      </c>
      <c r="J1032">
        <v>18</v>
      </c>
      <c r="K1032" t="s">
        <v>412</v>
      </c>
      <c r="L1032">
        <f t="shared" si="82"/>
        <v>0</v>
      </c>
      <c r="M1032">
        <f t="shared" si="83"/>
        <v>1</v>
      </c>
      <c r="N1032">
        <f t="shared" si="84"/>
        <v>3</v>
      </c>
      <c r="O1032">
        <f t="shared" si="85"/>
        <v>51</v>
      </c>
    </row>
    <row r="1033" spans="1:15" hidden="1" x14ac:dyDescent="0.2">
      <c r="A1033" s="2">
        <v>42357</v>
      </c>
      <c r="B1033">
        <v>63</v>
      </c>
      <c r="C1033">
        <v>59.91</v>
      </c>
      <c r="D1033">
        <v>60.4</v>
      </c>
      <c r="E1033">
        <v>49.16</v>
      </c>
      <c r="F1033">
        <f t="shared" si="81"/>
        <v>60.4</v>
      </c>
      <c r="G1033" t="s">
        <v>521</v>
      </c>
      <c r="H1033">
        <v>2015</v>
      </c>
      <c r="I1033">
        <v>12</v>
      </c>
      <c r="J1033">
        <v>19</v>
      </c>
      <c r="K1033" t="s">
        <v>413</v>
      </c>
      <c r="L1033">
        <f t="shared" si="82"/>
        <v>0</v>
      </c>
      <c r="M1033">
        <f t="shared" si="83"/>
        <v>1</v>
      </c>
      <c r="N1033">
        <f t="shared" si="84"/>
        <v>3</v>
      </c>
      <c r="O1033">
        <f t="shared" si="85"/>
        <v>51</v>
      </c>
    </row>
    <row r="1034" spans="1:15" hidden="1" x14ac:dyDescent="0.2">
      <c r="A1034" s="2">
        <v>42358</v>
      </c>
      <c r="B1034">
        <v>77</v>
      </c>
      <c r="C1034">
        <v>61.05</v>
      </c>
      <c r="D1034">
        <v>63.56</v>
      </c>
      <c r="E1034">
        <v>54.7</v>
      </c>
      <c r="F1034">
        <f t="shared" si="81"/>
        <v>63.56</v>
      </c>
      <c r="G1034" t="s">
        <v>521</v>
      </c>
      <c r="H1034">
        <v>2015</v>
      </c>
      <c r="I1034">
        <v>12</v>
      </c>
      <c r="J1034">
        <v>20</v>
      </c>
      <c r="K1034" t="s">
        <v>414</v>
      </c>
      <c r="L1034">
        <f t="shared" si="82"/>
        <v>0</v>
      </c>
      <c r="M1034">
        <f t="shared" si="83"/>
        <v>1</v>
      </c>
      <c r="N1034">
        <f t="shared" si="84"/>
        <v>3</v>
      </c>
      <c r="O1034">
        <f t="shared" si="85"/>
        <v>51</v>
      </c>
    </row>
    <row r="1035" spans="1:15" hidden="1" x14ac:dyDescent="0.2">
      <c r="A1035" s="2">
        <v>42359</v>
      </c>
      <c r="B1035">
        <v>72</v>
      </c>
      <c r="C1035">
        <v>63.36</v>
      </c>
      <c r="D1035">
        <v>63.49</v>
      </c>
      <c r="E1035">
        <v>48.36</v>
      </c>
      <c r="F1035">
        <f t="shared" si="81"/>
        <v>63.49</v>
      </c>
      <c r="G1035" t="s">
        <v>521</v>
      </c>
      <c r="H1035">
        <v>2015</v>
      </c>
      <c r="I1035">
        <v>12</v>
      </c>
      <c r="J1035">
        <v>21</v>
      </c>
      <c r="K1035" t="s">
        <v>415</v>
      </c>
      <c r="L1035">
        <f t="shared" si="82"/>
        <v>0</v>
      </c>
      <c r="M1035">
        <f t="shared" si="83"/>
        <v>1</v>
      </c>
      <c r="N1035">
        <f t="shared" si="84"/>
        <v>3</v>
      </c>
      <c r="O1035">
        <f t="shared" si="85"/>
        <v>52</v>
      </c>
    </row>
    <row r="1036" spans="1:15" hidden="1" x14ac:dyDescent="0.2">
      <c r="A1036" s="2">
        <v>42360</v>
      </c>
      <c r="B1036">
        <v>75</v>
      </c>
      <c r="C1036">
        <v>61.87</v>
      </c>
      <c r="D1036">
        <v>62.95</v>
      </c>
      <c r="E1036">
        <v>50.57</v>
      </c>
      <c r="F1036">
        <f t="shared" si="81"/>
        <v>62.95</v>
      </c>
      <c r="G1036" t="s">
        <v>521</v>
      </c>
      <c r="H1036">
        <v>2015</v>
      </c>
      <c r="I1036">
        <v>12</v>
      </c>
      <c r="J1036">
        <v>22</v>
      </c>
      <c r="K1036" t="s">
        <v>416</v>
      </c>
      <c r="L1036">
        <f t="shared" si="82"/>
        <v>0</v>
      </c>
      <c r="M1036">
        <f t="shared" si="83"/>
        <v>1</v>
      </c>
      <c r="N1036">
        <f t="shared" si="84"/>
        <v>3</v>
      </c>
      <c r="O1036">
        <f t="shared" si="85"/>
        <v>52</v>
      </c>
    </row>
    <row r="1037" spans="1:15" hidden="1" x14ac:dyDescent="0.2">
      <c r="A1037" s="2">
        <v>42361</v>
      </c>
      <c r="B1037">
        <v>89</v>
      </c>
      <c r="C1037">
        <v>63.51</v>
      </c>
      <c r="D1037">
        <v>63.68</v>
      </c>
      <c r="E1037">
        <v>45.09</v>
      </c>
      <c r="F1037">
        <f t="shared" si="81"/>
        <v>63.68</v>
      </c>
      <c r="G1037" t="s">
        <v>521</v>
      </c>
      <c r="H1037">
        <v>2015</v>
      </c>
      <c r="I1037">
        <v>12</v>
      </c>
      <c r="J1037">
        <v>23</v>
      </c>
      <c r="K1037" t="s">
        <v>417</v>
      </c>
      <c r="L1037">
        <f t="shared" si="82"/>
        <v>0</v>
      </c>
      <c r="M1037">
        <f t="shared" si="83"/>
        <v>1</v>
      </c>
      <c r="N1037">
        <f t="shared" si="84"/>
        <v>3</v>
      </c>
      <c r="O1037">
        <f t="shared" si="85"/>
        <v>52</v>
      </c>
    </row>
    <row r="1038" spans="1:15" hidden="1" x14ac:dyDescent="0.2">
      <c r="A1038" s="2">
        <v>42362</v>
      </c>
      <c r="B1038">
        <v>46</v>
      </c>
      <c r="C1038">
        <v>59.57</v>
      </c>
      <c r="D1038">
        <v>59.81</v>
      </c>
      <c r="E1038">
        <v>47.05</v>
      </c>
      <c r="F1038">
        <f t="shared" si="81"/>
        <v>59.81</v>
      </c>
      <c r="G1038" t="s">
        <v>522</v>
      </c>
      <c r="H1038">
        <v>2015</v>
      </c>
      <c r="I1038">
        <v>12</v>
      </c>
      <c r="J1038">
        <v>24</v>
      </c>
      <c r="K1038" t="s">
        <v>419</v>
      </c>
      <c r="L1038">
        <f t="shared" si="82"/>
        <v>1</v>
      </c>
      <c r="M1038">
        <f t="shared" si="83"/>
        <v>1</v>
      </c>
      <c r="N1038">
        <f t="shared" si="84"/>
        <v>3</v>
      </c>
      <c r="O1038">
        <f t="shared" si="85"/>
        <v>52</v>
      </c>
    </row>
    <row r="1039" spans="1:15" hidden="1" x14ac:dyDescent="0.2">
      <c r="A1039" s="2">
        <v>42363</v>
      </c>
      <c r="B1039">
        <v>8</v>
      </c>
      <c r="C1039">
        <v>51.73</v>
      </c>
      <c r="D1039">
        <v>51.99</v>
      </c>
      <c r="E1039">
        <v>35.130000000000003</v>
      </c>
      <c r="F1039">
        <f t="shared" si="81"/>
        <v>51.99</v>
      </c>
      <c r="G1039" t="s">
        <v>522</v>
      </c>
      <c r="H1039">
        <v>2015</v>
      </c>
      <c r="I1039">
        <v>12</v>
      </c>
      <c r="J1039">
        <v>25</v>
      </c>
      <c r="K1039" t="s">
        <v>420</v>
      </c>
      <c r="L1039">
        <f t="shared" si="82"/>
        <v>1</v>
      </c>
      <c r="M1039">
        <f t="shared" si="83"/>
        <v>1</v>
      </c>
      <c r="N1039">
        <f t="shared" si="84"/>
        <v>3</v>
      </c>
      <c r="O1039">
        <f t="shared" si="85"/>
        <v>52</v>
      </c>
    </row>
    <row r="1040" spans="1:15" hidden="1" x14ac:dyDescent="0.2">
      <c r="A1040" s="2">
        <v>42364</v>
      </c>
      <c r="B1040">
        <v>65</v>
      </c>
      <c r="C1040">
        <v>60.71</v>
      </c>
      <c r="D1040">
        <v>60.9</v>
      </c>
      <c r="E1040">
        <v>40.6</v>
      </c>
      <c r="F1040">
        <f t="shared" si="81"/>
        <v>60.9</v>
      </c>
      <c r="G1040" t="s">
        <v>522</v>
      </c>
      <c r="H1040">
        <v>2015</v>
      </c>
      <c r="I1040">
        <v>12</v>
      </c>
      <c r="J1040">
        <v>26</v>
      </c>
      <c r="K1040" t="s">
        <v>421</v>
      </c>
      <c r="L1040">
        <f t="shared" si="82"/>
        <v>0</v>
      </c>
      <c r="M1040">
        <f t="shared" si="83"/>
        <v>1</v>
      </c>
      <c r="N1040">
        <f t="shared" si="84"/>
        <v>3</v>
      </c>
      <c r="O1040">
        <f t="shared" si="85"/>
        <v>52</v>
      </c>
    </row>
    <row r="1041" spans="1:15" hidden="1" x14ac:dyDescent="0.2">
      <c r="A1041" s="2">
        <v>42365</v>
      </c>
      <c r="B1041">
        <v>76</v>
      </c>
      <c r="C1041">
        <v>60.79</v>
      </c>
      <c r="D1041">
        <v>61.86</v>
      </c>
      <c r="E1041">
        <v>55.26</v>
      </c>
      <c r="F1041">
        <f t="shared" si="81"/>
        <v>61.86</v>
      </c>
      <c r="G1041" t="s">
        <v>522</v>
      </c>
      <c r="H1041">
        <v>2015</v>
      </c>
      <c r="I1041">
        <v>12</v>
      </c>
      <c r="J1041">
        <v>27</v>
      </c>
      <c r="K1041" t="s">
        <v>422</v>
      </c>
      <c r="L1041">
        <f t="shared" si="82"/>
        <v>0</v>
      </c>
      <c r="M1041">
        <f t="shared" si="83"/>
        <v>1</v>
      </c>
      <c r="N1041">
        <f t="shared" si="84"/>
        <v>3</v>
      </c>
      <c r="O1041">
        <f t="shared" si="85"/>
        <v>52</v>
      </c>
    </row>
    <row r="1042" spans="1:15" hidden="1" x14ac:dyDescent="0.2">
      <c r="A1042" s="2">
        <v>42366</v>
      </c>
      <c r="B1042">
        <v>79</v>
      </c>
      <c r="C1042">
        <v>62.25</v>
      </c>
      <c r="D1042">
        <v>62.53</v>
      </c>
      <c r="E1042">
        <v>44.82</v>
      </c>
      <c r="F1042">
        <f t="shared" si="81"/>
        <v>62.53</v>
      </c>
      <c r="G1042" t="s">
        <v>522</v>
      </c>
      <c r="H1042">
        <v>2015</v>
      </c>
      <c r="I1042">
        <v>12</v>
      </c>
      <c r="J1042">
        <v>28</v>
      </c>
      <c r="K1042" t="s">
        <v>423</v>
      </c>
      <c r="L1042">
        <f t="shared" si="82"/>
        <v>0</v>
      </c>
      <c r="M1042">
        <f t="shared" si="83"/>
        <v>1</v>
      </c>
      <c r="N1042">
        <f t="shared" si="84"/>
        <v>3</v>
      </c>
      <c r="O1042">
        <f t="shared" si="85"/>
        <v>53</v>
      </c>
    </row>
    <row r="1043" spans="1:15" hidden="1" x14ac:dyDescent="0.2">
      <c r="A1043" s="2">
        <v>42367</v>
      </c>
      <c r="B1043">
        <v>87</v>
      </c>
      <c r="C1043">
        <v>63.96</v>
      </c>
      <c r="D1043">
        <v>64.319999999999993</v>
      </c>
      <c r="E1043">
        <v>48.56</v>
      </c>
      <c r="F1043">
        <f t="shared" si="81"/>
        <v>64.319999999999993</v>
      </c>
      <c r="G1043" t="s">
        <v>522</v>
      </c>
      <c r="H1043">
        <v>2015</v>
      </c>
      <c r="I1043">
        <v>12</v>
      </c>
      <c r="J1043">
        <v>29</v>
      </c>
      <c r="K1043" t="s">
        <v>424</v>
      </c>
      <c r="L1043">
        <f t="shared" si="82"/>
        <v>0</v>
      </c>
      <c r="M1043">
        <f t="shared" si="83"/>
        <v>1</v>
      </c>
      <c r="N1043">
        <f t="shared" si="84"/>
        <v>3</v>
      </c>
      <c r="O1043">
        <f t="shared" si="85"/>
        <v>53</v>
      </c>
    </row>
    <row r="1044" spans="1:15" hidden="1" x14ac:dyDescent="0.2">
      <c r="A1044" s="2">
        <v>42368</v>
      </c>
      <c r="B1044">
        <v>71</v>
      </c>
      <c r="C1044">
        <v>61.26</v>
      </c>
      <c r="D1044">
        <v>62.04</v>
      </c>
      <c r="E1044">
        <v>53.62</v>
      </c>
      <c r="F1044">
        <f t="shared" si="81"/>
        <v>62.04</v>
      </c>
      <c r="G1044" t="s">
        <v>522</v>
      </c>
      <c r="H1044">
        <v>2015</v>
      </c>
      <c r="I1044">
        <v>12</v>
      </c>
      <c r="J1044">
        <v>30</v>
      </c>
      <c r="K1044" t="s">
        <v>425</v>
      </c>
      <c r="L1044">
        <f t="shared" si="82"/>
        <v>0</v>
      </c>
      <c r="M1044">
        <f t="shared" si="83"/>
        <v>1</v>
      </c>
      <c r="N1044">
        <f t="shared" si="84"/>
        <v>3</v>
      </c>
      <c r="O1044">
        <f t="shared" si="85"/>
        <v>53</v>
      </c>
    </row>
    <row r="1045" spans="1:15" hidden="1" x14ac:dyDescent="0.2">
      <c r="A1045" s="2">
        <v>42370</v>
      </c>
      <c r="B1045">
        <v>74</v>
      </c>
      <c r="C1045">
        <v>59</v>
      </c>
      <c r="D1045">
        <v>68.66</v>
      </c>
      <c r="E1045">
        <v>58.23</v>
      </c>
      <c r="F1045">
        <f t="shared" si="81"/>
        <v>68.66</v>
      </c>
      <c r="G1045" t="s">
        <v>523</v>
      </c>
      <c r="H1045">
        <v>2016</v>
      </c>
      <c r="I1045">
        <v>1</v>
      </c>
      <c r="J1045">
        <v>1</v>
      </c>
      <c r="K1045" t="s">
        <v>11</v>
      </c>
      <c r="L1045">
        <f t="shared" si="82"/>
        <v>0</v>
      </c>
      <c r="M1045">
        <f t="shared" si="83"/>
        <v>1</v>
      </c>
      <c r="N1045">
        <f t="shared" si="84"/>
        <v>1</v>
      </c>
      <c r="O1045">
        <f t="shared" si="85"/>
        <v>1</v>
      </c>
    </row>
    <row r="1046" spans="1:15" hidden="1" x14ac:dyDescent="0.2">
      <c r="A1046" s="2">
        <v>42371</v>
      </c>
      <c r="B1046">
        <v>103</v>
      </c>
      <c r="C1046">
        <v>60.84</v>
      </c>
      <c r="D1046">
        <v>61.19</v>
      </c>
      <c r="E1046">
        <v>42.89</v>
      </c>
      <c r="F1046">
        <f t="shared" si="81"/>
        <v>61.19</v>
      </c>
      <c r="G1046" t="s">
        <v>523</v>
      </c>
      <c r="H1046">
        <v>2016</v>
      </c>
      <c r="I1046">
        <v>1</v>
      </c>
      <c r="J1046">
        <v>2</v>
      </c>
      <c r="K1046" t="s">
        <v>12</v>
      </c>
      <c r="L1046">
        <f t="shared" si="82"/>
        <v>0</v>
      </c>
      <c r="M1046">
        <f t="shared" si="83"/>
        <v>1</v>
      </c>
      <c r="N1046">
        <f t="shared" si="84"/>
        <v>1</v>
      </c>
      <c r="O1046">
        <f t="shared" si="85"/>
        <v>1</v>
      </c>
    </row>
    <row r="1047" spans="1:15" hidden="1" x14ac:dyDescent="0.2">
      <c r="A1047" s="2">
        <v>42372</v>
      </c>
      <c r="B1047">
        <v>78</v>
      </c>
      <c r="C1047">
        <v>62.66</v>
      </c>
      <c r="D1047">
        <v>62.74</v>
      </c>
      <c r="E1047">
        <v>43.86</v>
      </c>
      <c r="F1047">
        <f t="shared" si="81"/>
        <v>62.74</v>
      </c>
      <c r="G1047" t="s">
        <v>523</v>
      </c>
      <c r="H1047">
        <v>2016</v>
      </c>
      <c r="I1047">
        <v>1</v>
      </c>
      <c r="J1047">
        <v>3</v>
      </c>
      <c r="K1047" t="s">
        <v>13</v>
      </c>
      <c r="L1047">
        <f t="shared" si="82"/>
        <v>0</v>
      </c>
      <c r="M1047">
        <f t="shared" si="83"/>
        <v>1</v>
      </c>
      <c r="N1047">
        <f t="shared" si="84"/>
        <v>1</v>
      </c>
      <c r="O1047">
        <f t="shared" si="85"/>
        <v>1</v>
      </c>
    </row>
    <row r="1048" spans="1:15" hidden="1" x14ac:dyDescent="0.2">
      <c r="A1048" s="2">
        <v>42373</v>
      </c>
      <c r="B1048">
        <v>80</v>
      </c>
      <c r="C1048">
        <v>61.87</v>
      </c>
      <c r="D1048">
        <v>62.03</v>
      </c>
      <c r="E1048">
        <v>47.47</v>
      </c>
      <c r="F1048">
        <f t="shared" si="81"/>
        <v>62.03</v>
      </c>
      <c r="G1048" t="s">
        <v>523</v>
      </c>
      <c r="H1048">
        <v>2016</v>
      </c>
      <c r="I1048">
        <v>1</v>
      </c>
      <c r="J1048">
        <v>4</v>
      </c>
      <c r="K1048" t="s">
        <v>14</v>
      </c>
      <c r="L1048">
        <f t="shared" si="82"/>
        <v>0</v>
      </c>
      <c r="M1048">
        <f t="shared" si="83"/>
        <v>1</v>
      </c>
      <c r="N1048">
        <f t="shared" si="84"/>
        <v>1</v>
      </c>
      <c r="O1048">
        <f t="shared" si="85"/>
        <v>2</v>
      </c>
    </row>
    <row r="1049" spans="1:15" hidden="1" x14ac:dyDescent="0.2">
      <c r="A1049" s="2">
        <v>42374</v>
      </c>
      <c r="B1049">
        <v>97</v>
      </c>
      <c r="C1049">
        <v>61.58</v>
      </c>
      <c r="D1049">
        <v>61.68</v>
      </c>
      <c r="E1049">
        <v>45.34</v>
      </c>
      <c r="F1049">
        <f t="shared" si="81"/>
        <v>61.68</v>
      </c>
      <c r="G1049" t="s">
        <v>523</v>
      </c>
      <c r="H1049">
        <v>2016</v>
      </c>
      <c r="I1049">
        <v>1</v>
      </c>
      <c r="J1049">
        <v>5</v>
      </c>
      <c r="K1049" t="s">
        <v>15</v>
      </c>
      <c r="L1049">
        <f t="shared" si="82"/>
        <v>0</v>
      </c>
      <c r="M1049">
        <f t="shared" si="83"/>
        <v>1</v>
      </c>
      <c r="N1049">
        <f t="shared" si="84"/>
        <v>1</v>
      </c>
      <c r="O1049">
        <f t="shared" si="85"/>
        <v>2</v>
      </c>
    </row>
    <row r="1050" spans="1:15" hidden="1" x14ac:dyDescent="0.2">
      <c r="A1050" s="2">
        <v>42375</v>
      </c>
      <c r="B1050">
        <v>75</v>
      </c>
      <c r="C1050">
        <v>61.3</v>
      </c>
      <c r="D1050">
        <v>61.54</v>
      </c>
      <c r="E1050">
        <v>48.72</v>
      </c>
      <c r="F1050">
        <f t="shared" si="81"/>
        <v>61.54</v>
      </c>
      <c r="G1050" t="s">
        <v>523</v>
      </c>
      <c r="H1050">
        <v>2016</v>
      </c>
      <c r="I1050">
        <v>1</v>
      </c>
      <c r="J1050">
        <v>6</v>
      </c>
      <c r="K1050" t="s">
        <v>16</v>
      </c>
      <c r="L1050">
        <f t="shared" si="82"/>
        <v>0</v>
      </c>
      <c r="M1050">
        <f t="shared" si="83"/>
        <v>1</v>
      </c>
      <c r="N1050">
        <f t="shared" si="84"/>
        <v>1</v>
      </c>
      <c r="O1050">
        <f t="shared" si="85"/>
        <v>2</v>
      </c>
    </row>
    <row r="1051" spans="1:15" hidden="1" x14ac:dyDescent="0.2">
      <c r="A1051" s="2">
        <v>42376</v>
      </c>
      <c r="B1051">
        <v>78</v>
      </c>
      <c r="C1051">
        <v>59.33</v>
      </c>
      <c r="D1051">
        <v>59.58</v>
      </c>
      <c r="E1051">
        <v>46.1</v>
      </c>
      <c r="F1051">
        <f t="shared" si="81"/>
        <v>59.58</v>
      </c>
      <c r="G1051" t="s">
        <v>523</v>
      </c>
      <c r="H1051">
        <v>2016</v>
      </c>
      <c r="I1051">
        <v>1</v>
      </c>
      <c r="J1051">
        <v>7</v>
      </c>
      <c r="K1051" t="s">
        <v>17</v>
      </c>
      <c r="L1051">
        <f t="shared" si="82"/>
        <v>0</v>
      </c>
      <c r="M1051">
        <f t="shared" si="83"/>
        <v>1</v>
      </c>
      <c r="N1051">
        <f t="shared" si="84"/>
        <v>1</v>
      </c>
      <c r="O1051">
        <f t="shared" si="85"/>
        <v>2</v>
      </c>
    </row>
    <row r="1052" spans="1:15" hidden="1" x14ac:dyDescent="0.2">
      <c r="A1052" s="2">
        <v>42377</v>
      </c>
      <c r="B1052">
        <v>88</v>
      </c>
      <c r="C1052">
        <v>61.11</v>
      </c>
      <c r="D1052">
        <v>61.24</v>
      </c>
      <c r="E1052">
        <v>46.04</v>
      </c>
      <c r="F1052">
        <f t="shared" si="81"/>
        <v>61.24</v>
      </c>
      <c r="G1052" t="s">
        <v>524</v>
      </c>
      <c r="H1052">
        <v>2016</v>
      </c>
      <c r="I1052">
        <v>1</v>
      </c>
      <c r="J1052">
        <v>8</v>
      </c>
      <c r="K1052" t="s">
        <v>19</v>
      </c>
      <c r="L1052">
        <f t="shared" si="82"/>
        <v>0</v>
      </c>
      <c r="M1052">
        <f t="shared" si="83"/>
        <v>1</v>
      </c>
      <c r="N1052">
        <f t="shared" si="84"/>
        <v>1</v>
      </c>
      <c r="O1052">
        <f t="shared" si="85"/>
        <v>2</v>
      </c>
    </row>
    <row r="1053" spans="1:15" hidden="1" x14ac:dyDescent="0.2">
      <c r="A1053" s="2">
        <v>42378</v>
      </c>
      <c r="B1053">
        <v>60</v>
      </c>
      <c r="C1053">
        <v>58.41</v>
      </c>
      <c r="D1053">
        <v>58.69</v>
      </c>
      <c r="E1053">
        <v>44.15</v>
      </c>
      <c r="F1053">
        <f t="shared" si="81"/>
        <v>58.69</v>
      </c>
      <c r="G1053" t="s">
        <v>524</v>
      </c>
      <c r="H1053">
        <v>2016</v>
      </c>
      <c r="I1053">
        <v>1</v>
      </c>
      <c r="J1053">
        <v>9</v>
      </c>
      <c r="K1053" t="s">
        <v>20</v>
      </c>
      <c r="L1053">
        <f t="shared" si="82"/>
        <v>0</v>
      </c>
      <c r="M1053">
        <f t="shared" si="83"/>
        <v>1</v>
      </c>
      <c r="N1053">
        <f t="shared" si="84"/>
        <v>1</v>
      </c>
      <c r="O1053">
        <f t="shared" si="85"/>
        <v>2</v>
      </c>
    </row>
    <row r="1054" spans="1:15" hidden="1" x14ac:dyDescent="0.2">
      <c r="A1054" s="2">
        <v>42379</v>
      </c>
      <c r="B1054">
        <v>86</v>
      </c>
      <c r="C1054">
        <v>60.09</v>
      </c>
      <c r="D1054">
        <v>60.21</v>
      </c>
      <c r="E1054">
        <v>44.4</v>
      </c>
      <c r="F1054">
        <f t="shared" si="81"/>
        <v>60.21</v>
      </c>
      <c r="G1054" t="s">
        <v>524</v>
      </c>
      <c r="H1054">
        <v>2016</v>
      </c>
      <c r="I1054">
        <v>1</v>
      </c>
      <c r="J1054">
        <v>10</v>
      </c>
      <c r="K1054" t="s">
        <v>21</v>
      </c>
      <c r="L1054">
        <f t="shared" si="82"/>
        <v>0</v>
      </c>
      <c r="M1054">
        <f t="shared" si="83"/>
        <v>1</v>
      </c>
      <c r="N1054">
        <f t="shared" si="84"/>
        <v>1</v>
      </c>
      <c r="O1054">
        <f t="shared" si="85"/>
        <v>2</v>
      </c>
    </row>
    <row r="1055" spans="1:15" hidden="1" x14ac:dyDescent="0.2">
      <c r="A1055" s="2">
        <v>42380</v>
      </c>
      <c r="B1055">
        <v>120</v>
      </c>
      <c r="C1055">
        <v>63.93</v>
      </c>
      <c r="D1055">
        <v>64.59</v>
      </c>
      <c r="E1055">
        <v>51.36</v>
      </c>
      <c r="F1055">
        <f t="shared" si="81"/>
        <v>64.59</v>
      </c>
      <c r="G1055" t="s">
        <v>524</v>
      </c>
      <c r="H1055">
        <v>2016</v>
      </c>
      <c r="I1055">
        <v>1</v>
      </c>
      <c r="J1055">
        <v>11</v>
      </c>
      <c r="K1055" t="s">
        <v>22</v>
      </c>
      <c r="L1055">
        <f t="shared" si="82"/>
        <v>0</v>
      </c>
      <c r="M1055">
        <f t="shared" si="83"/>
        <v>1</v>
      </c>
      <c r="N1055">
        <f t="shared" si="84"/>
        <v>1</v>
      </c>
      <c r="O1055">
        <f t="shared" si="85"/>
        <v>3</v>
      </c>
    </row>
    <row r="1056" spans="1:15" hidden="1" x14ac:dyDescent="0.2">
      <c r="A1056" s="2">
        <v>42381</v>
      </c>
      <c r="B1056">
        <v>79</v>
      </c>
      <c r="C1056">
        <v>62.06</v>
      </c>
      <c r="D1056">
        <v>62.56</v>
      </c>
      <c r="E1056">
        <v>48.22</v>
      </c>
      <c r="F1056">
        <f t="shared" si="81"/>
        <v>62.56</v>
      </c>
      <c r="G1056" t="s">
        <v>524</v>
      </c>
      <c r="H1056">
        <v>2016</v>
      </c>
      <c r="I1056">
        <v>1</v>
      </c>
      <c r="J1056">
        <v>12</v>
      </c>
      <c r="K1056" t="s">
        <v>23</v>
      </c>
      <c r="L1056">
        <f t="shared" si="82"/>
        <v>0</v>
      </c>
      <c r="M1056">
        <f t="shared" si="83"/>
        <v>1</v>
      </c>
      <c r="N1056">
        <f t="shared" si="84"/>
        <v>1</v>
      </c>
      <c r="O1056">
        <f t="shared" si="85"/>
        <v>3</v>
      </c>
    </row>
    <row r="1057" spans="1:15" hidden="1" x14ac:dyDescent="0.2">
      <c r="A1057" s="2">
        <v>42382</v>
      </c>
      <c r="B1057">
        <v>68</v>
      </c>
      <c r="C1057">
        <v>61.4</v>
      </c>
      <c r="D1057">
        <v>61.74</v>
      </c>
      <c r="E1057">
        <v>50.46</v>
      </c>
      <c r="F1057">
        <f t="shared" si="81"/>
        <v>61.74</v>
      </c>
      <c r="G1057" t="s">
        <v>524</v>
      </c>
      <c r="H1057">
        <v>2016</v>
      </c>
      <c r="I1057">
        <v>1</v>
      </c>
      <c r="J1057">
        <v>13</v>
      </c>
      <c r="K1057" t="s">
        <v>24</v>
      </c>
      <c r="L1057">
        <f t="shared" si="82"/>
        <v>0</v>
      </c>
      <c r="M1057">
        <f t="shared" si="83"/>
        <v>1</v>
      </c>
      <c r="N1057">
        <f t="shared" si="84"/>
        <v>1</v>
      </c>
      <c r="O1057">
        <f t="shared" si="85"/>
        <v>3</v>
      </c>
    </row>
    <row r="1058" spans="1:15" hidden="1" x14ac:dyDescent="0.2">
      <c r="A1058" s="2">
        <v>42383</v>
      </c>
      <c r="B1058">
        <v>84</v>
      </c>
      <c r="C1058">
        <v>59.71</v>
      </c>
      <c r="D1058">
        <v>60.12</v>
      </c>
      <c r="E1058">
        <v>49.73</v>
      </c>
      <c r="F1058">
        <f t="shared" si="81"/>
        <v>60.12</v>
      </c>
      <c r="G1058" t="s">
        <v>524</v>
      </c>
      <c r="H1058">
        <v>2016</v>
      </c>
      <c r="I1058">
        <v>1</v>
      </c>
      <c r="J1058">
        <v>14</v>
      </c>
      <c r="K1058" t="s">
        <v>25</v>
      </c>
      <c r="L1058">
        <f t="shared" si="82"/>
        <v>0</v>
      </c>
      <c r="M1058">
        <f t="shared" si="83"/>
        <v>1</v>
      </c>
      <c r="N1058">
        <f t="shared" si="84"/>
        <v>1</v>
      </c>
      <c r="O1058">
        <f t="shared" si="85"/>
        <v>3</v>
      </c>
    </row>
    <row r="1059" spans="1:15" hidden="1" x14ac:dyDescent="0.2">
      <c r="A1059" s="2">
        <v>42384</v>
      </c>
      <c r="B1059">
        <v>64</v>
      </c>
      <c r="C1059">
        <v>60.81</v>
      </c>
      <c r="D1059">
        <v>61.23</v>
      </c>
      <c r="E1059">
        <v>50.87</v>
      </c>
      <c r="F1059">
        <f t="shared" si="81"/>
        <v>61.23</v>
      </c>
      <c r="G1059" t="s">
        <v>525</v>
      </c>
      <c r="H1059">
        <v>2016</v>
      </c>
      <c r="I1059">
        <v>1</v>
      </c>
      <c r="J1059">
        <v>15</v>
      </c>
      <c r="K1059" t="s">
        <v>27</v>
      </c>
      <c r="L1059">
        <f t="shared" si="82"/>
        <v>0</v>
      </c>
      <c r="M1059">
        <f t="shared" si="83"/>
        <v>1</v>
      </c>
      <c r="N1059">
        <f t="shared" si="84"/>
        <v>1</v>
      </c>
      <c r="O1059">
        <f t="shared" si="85"/>
        <v>3</v>
      </c>
    </row>
    <row r="1060" spans="1:15" hidden="1" x14ac:dyDescent="0.2">
      <c r="A1060" s="2">
        <v>42385</v>
      </c>
      <c r="B1060">
        <v>52</v>
      </c>
      <c r="C1060">
        <v>58.71</v>
      </c>
      <c r="D1060">
        <v>59.01</v>
      </c>
      <c r="E1060">
        <v>41.04</v>
      </c>
      <c r="F1060">
        <f t="shared" si="81"/>
        <v>59.01</v>
      </c>
      <c r="G1060" t="s">
        <v>525</v>
      </c>
      <c r="H1060">
        <v>2016</v>
      </c>
      <c r="I1060">
        <v>1</v>
      </c>
      <c r="J1060">
        <v>16</v>
      </c>
      <c r="K1060" t="s">
        <v>28</v>
      </c>
      <c r="L1060">
        <f t="shared" si="82"/>
        <v>1</v>
      </c>
      <c r="M1060">
        <f t="shared" si="83"/>
        <v>1</v>
      </c>
      <c r="N1060">
        <f t="shared" si="84"/>
        <v>1</v>
      </c>
      <c r="O1060">
        <f t="shared" si="85"/>
        <v>3</v>
      </c>
    </row>
    <row r="1061" spans="1:15" hidden="1" x14ac:dyDescent="0.2">
      <c r="A1061" s="2">
        <v>42386</v>
      </c>
      <c r="B1061">
        <v>80</v>
      </c>
      <c r="C1061">
        <v>60.7</v>
      </c>
      <c r="D1061">
        <v>60.78</v>
      </c>
      <c r="E1061">
        <v>38.9</v>
      </c>
      <c r="F1061">
        <f t="shared" si="81"/>
        <v>60.78</v>
      </c>
      <c r="G1061" t="s">
        <v>525</v>
      </c>
      <c r="H1061">
        <v>2016</v>
      </c>
      <c r="I1061">
        <v>1</v>
      </c>
      <c r="J1061">
        <v>17</v>
      </c>
      <c r="K1061" t="s">
        <v>29</v>
      </c>
      <c r="L1061">
        <f t="shared" si="82"/>
        <v>0</v>
      </c>
      <c r="M1061">
        <f t="shared" si="83"/>
        <v>1</v>
      </c>
      <c r="N1061">
        <f t="shared" si="84"/>
        <v>1</v>
      </c>
      <c r="O1061">
        <f t="shared" si="85"/>
        <v>3</v>
      </c>
    </row>
    <row r="1062" spans="1:15" hidden="1" x14ac:dyDescent="0.2">
      <c r="A1062" s="2">
        <v>42387</v>
      </c>
      <c r="B1062">
        <v>77</v>
      </c>
      <c r="C1062">
        <v>59.69</v>
      </c>
      <c r="D1062">
        <v>59.82</v>
      </c>
      <c r="E1062">
        <v>44.25</v>
      </c>
      <c r="F1062">
        <f t="shared" si="81"/>
        <v>59.82</v>
      </c>
      <c r="G1062" t="s">
        <v>525</v>
      </c>
      <c r="H1062">
        <v>2016</v>
      </c>
      <c r="I1062">
        <v>1</v>
      </c>
      <c r="J1062">
        <v>18</v>
      </c>
      <c r="K1062" t="s">
        <v>30</v>
      </c>
      <c r="L1062">
        <f t="shared" si="82"/>
        <v>0</v>
      </c>
      <c r="M1062">
        <f t="shared" si="83"/>
        <v>1</v>
      </c>
      <c r="N1062">
        <f t="shared" si="84"/>
        <v>1</v>
      </c>
      <c r="O1062">
        <f t="shared" si="85"/>
        <v>4</v>
      </c>
    </row>
    <row r="1063" spans="1:15" hidden="1" x14ac:dyDescent="0.2">
      <c r="A1063" s="2">
        <v>42388</v>
      </c>
      <c r="B1063">
        <v>66</v>
      </c>
      <c r="C1063">
        <v>60.25</v>
      </c>
      <c r="D1063">
        <v>60.82</v>
      </c>
      <c r="E1063">
        <v>49.72</v>
      </c>
      <c r="F1063">
        <f t="shared" si="81"/>
        <v>60.82</v>
      </c>
      <c r="G1063" t="s">
        <v>525</v>
      </c>
      <c r="H1063">
        <v>2016</v>
      </c>
      <c r="I1063">
        <v>1</v>
      </c>
      <c r="J1063">
        <v>19</v>
      </c>
      <c r="K1063" t="s">
        <v>31</v>
      </c>
      <c r="L1063">
        <f t="shared" si="82"/>
        <v>0</v>
      </c>
      <c r="M1063">
        <f t="shared" si="83"/>
        <v>1</v>
      </c>
      <c r="N1063">
        <f t="shared" si="84"/>
        <v>1</v>
      </c>
      <c r="O1063">
        <f t="shared" si="85"/>
        <v>4</v>
      </c>
    </row>
    <row r="1064" spans="1:15" hidden="1" x14ac:dyDescent="0.2">
      <c r="A1064" s="2">
        <v>42389</v>
      </c>
      <c r="B1064">
        <v>70</v>
      </c>
      <c r="C1064">
        <v>58.62</v>
      </c>
      <c r="D1064">
        <v>58.89</v>
      </c>
      <c r="E1064">
        <v>46.74</v>
      </c>
      <c r="F1064">
        <f t="shared" si="81"/>
        <v>58.89</v>
      </c>
      <c r="G1064" t="s">
        <v>525</v>
      </c>
      <c r="H1064">
        <v>2016</v>
      </c>
      <c r="I1064">
        <v>1</v>
      </c>
      <c r="J1064">
        <v>20</v>
      </c>
      <c r="K1064" t="s">
        <v>32</v>
      </c>
      <c r="L1064">
        <f t="shared" si="82"/>
        <v>0</v>
      </c>
      <c r="M1064">
        <f t="shared" si="83"/>
        <v>1</v>
      </c>
      <c r="N1064">
        <f t="shared" si="84"/>
        <v>1</v>
      </c>
      <c r="O1064">
        <f t="shared" si="85"/>
        <v>4</v>
      </c>
    </row>
    <row r="1065" spans="1:15" hidden="1" x14ac:dyDescent="0.2">
      <c r="A1065" s="2">
        <v>42390</v>
      </c>
      <c r="B1065">
        <v>80</v>
      </c>
      <c r="C1065">
        <v>58.98</v>
      </c>
      <c r="D1065">
        <v>59.27</v>
      </c>
      <c r="E1065">
        <v>47.34</v>
      </c>
      <c r="F1065">
        <f t="shared" si="81"/>
        <v>59.27</v>
      </c>
      <c r="G1065" t="s">
        <v>525</v>
      </c>
      <c r="H1065">
        <v>2016</v>
      </c>
      <c r="I1065">
        <v>1</v>
      </c>
      <c r="J1065">
        <v>21</v>
      </c>
      <c r="K1065" t="s">
        <v>33</v>
      </c>
      <c r="L1065">
        <f t="shared" si="82"/>
        <v>0</v>
      </c>
      <c r="M1065">
        <f t="shared" si="83"/>
        <v>1</v>
      </c>
      <c r="N1065">
        <f t="shared" si="84"/>
        <v>1</v>
      </c>
      <c r="O1065">
        <f t="shared" si="85"/>
        <v>4</v>
      </c>
    </row>
    <row r="1066" spans="1:15" hidden="1" x14ac:dyDescent="0.2">
      <c r="A1066" s="2">
        <v>42391</v>
      </c>
      <c r="B1066">
        <v>76</v>
      </c>
      <c r="C1066">
        <v>60.49</v>
      </c>
      <c r="D1066">
        <v>60.77</v>
      </c>
      <c r="E1066">
        <v>48.79</v>
      </c>
      <c r="F1066">
        <f t="shared" si="81"/>
        <v>60.77</v>
      </c>
      <c r="G1066" t="s">
        <v>526</v>
      </c>
      <c r="H1066">
        <v>2016</v>
      </c>
      <c r="I1066">
        <v>1</v>
      </c>
      <c r="J1066">
        <v>22</v>
      </c>
      <c r="K1066" t="s">
        <v>35</v>
      </c>
      <c r="L1066">
        <f t="shared" si="82"/>
        <v>0</v>
      </c>
      <c r="M1066">
        <f t="shared" si="83"/>
        <v>1</v>
      </c>
      <c r="N1066">
        <f t="shared" si="84"/>
        <v>1</v>
      </c>
      <c r="O1066">
        <f t="shared" si="85"/>
        <v>4</v>
      </c>
    </row>
    <row r="1067" spans="1:15" hidden="1" x14ac:dyDescent="0.2">
      <c r="A1067" s="2">
        <v>42392</v>
      </c>
      <c r="B1067">
        <v>65</v>
      </c>
      <c r="C1067">
        <v>60.91</v>
      </c>
      <c r="D1067">
        <v>61.06</v>
      </c>
      <c r="E1067">
        <v>45.88</v>
      </c>
      <c r="F1067">
        <f t="shared" si="81"/>
        <v>61.06</v>
      </c>
      <c r="G1067" t="s">
        <v>526</v>
      </c>
      <c r="H1067">
        <v>2016</v>
      </c>
      <c r="I1067">
        <v>1</v>
      </c>
      <c r="J1067">
        <v>23</v>
      </c>
      <c r="K1067" t="s">
        <v>36</v>
      </c>
      <c r="L1067">
        <f t="shared" si="82"/>
        <v>0</v>
      </c>
      <c r="M1067">
        <f t="shared" si="83"/>
        <v>1</v>
      </c>
      <c r="N1067">
        <f t="shared" si="84"/>
        <v>1</v>
      </c>
      <c r="O1067">
        <f t="shared" si="85"/>
        <v>4</v>
      </c>
    </row>
    <row r="1068" spans="1:15" hidden="1" x14ac:dyDescent="0.2">
      <c r="A1068" s="2">
        <v>42393</v>
      </c>
      <c r="B1068">
        <v>85</v>
      </c>
      <c r="C1068">
        <v>59.8</v>
      </c>
      <c r="D1068">
        <v>60.03</v>
      </c>
      <c r="E1068">
        <v>47.24</v>
      </c>
      <c r="F1068">
        <f t="shared" si="81"/>
        <v>60.03</v>
      </c>
      <c r="G1068" t="s">
        <v>526</v>
      </c>
      <c r="H1068">
        <v>2016</v>
      </c>
      <c r="I1068">
        <v>1</v>
      </c>
      <c r="J1068">
        <v>24</v>
      </c>
      <c r="K1068" t="s">
        <v>37</v>
      </c>
      <c r="L1068">
        <f t="shared" si="82"/>
        <v>0</v>
      </c>
      <c r="M1068">
        <f t="shared" si="83"/>
        <v>1</v>
      </c>
      <c r="N1068">
        <f t="shared" si="84"/>
        <v>1</v>
      </c>
      <c r="O1068">
        <f t="shared" si="85"/>
        <v>4</v>
      </c>
    </row>
    <row r="1069" spans="1:15" hidden="1" x14ac:dyDescent="0.2">
      <c r="A1069" s="2">
        <v>42394</v>
      </c>
      <c r="B1069">
        <v>73</v>
      </c>
      <c r="C1069">
        <v>60.2</v>
      </c>
      <c r="D1069">
        <v>60.53</v>
      </c>
      <c r="E1069">
        <v>49.11</v>
      </c>
      <c r="F1069">
        <f t="shared" si="81"/>
        <v>60.53</v>
      </c>
      <c r="G1069" t="s">
        <v>526</v>
      </c>
      <c r="H1069">
        <v>2016</v>
      </c>
      <c r="I1069">
        <v>1</v>
      </c>
      <c r="J1069">
        <v>25</v>
      </c>
      <c r="K1069" t="s">
        <v>38</v>
      </c>
      <c r="L1069">
        <f t="shared" si="82"/>
        <v>0</v>
      </c>
      <c r="M1069">
        <f t="shared" si="83"/>
        <v>1</v>
      </c>
      <c r="N1069">
        <f t="shared" si="84"/>
        <v>1</v>
      </c>
      <c r="O1069">
        <f t="shared" si="85"/>
        <v>5</v>
      </c>
    </row>
    <row r="1070" spans="1:15" hidden="1" x14ac:dyDescent="0.2">
      <c r="A1070" s="2">
        <v>42395</v>
      </c>
      <c r="B1070">
        <v>81</v>
      </c>
      <c r="C1070">
        <v>59.88</v>
      </c>
      <c r="D1070">
        <v>60.25</v>
      </c>
      <c r="E1070">
        <v>49.4</v>
      </c>
      <c r="F1070">
        <f t="shared" si="81"/>
        <v>60.25</v>
      </c>
      <c r="G1070" t="s">
        <v>526</v>
      </c>
      <c r="H1070">
        <v>2016</v>
      </c>
      <c r="I1070">
        <v>1</v>
      </c>
      <c r="J1070">
        <v>26</v>
      </c>
      <c r="K1070" t="s">
        <v>39</v>
      </c>
      <c r="L1070">
        <f t="shared" si="82"/>
        <v>0</v>
      </c>
      <c r="M1070">
        <f t="shared" si="83"/>
        <v>1</v>
      </c>
      <c r="N1070">
        <f t="shared" si="84"/>
        <v>1</v>
      </c>
      <c r="O1070">
        <f t="shared" si="85"/>
        <v>5</v>
      </c>
    </row>
    <row r="1071" spans="1:15" hidden="1" x14ac:dyDescent="0.2">
      <c r="A1071" s="2">
        <v>42396</v>
      </c>
      <c r="B1071">
        <v>104</v>
      </c>
      <c r="C1071">
        <v>61.56</v>
      </c>
      <c r="D1071">
        <v>61.87</v>
      </c>
      <c r="E1071">
        <v>44.1</v>
      </c>
      <c r="F1071">
        <f t="shared" si="81"/>
        <v>61.87</v>
      </c>
      <c r="G1071" t="s">
        <v>526</v>
      </c>
      <c r="H1071">
        <v>2016</v>
      </c>
      <c r="I1071">
        <v>1</v>
      </c>
      <c r="J1071">
        <v>27</v>
      </c>
      <c r="K1071" t="s">
        <v>40</v>
      </c>
      <c r="L1071">
        <f t="shared" si="82"/>
        <v>0</v>
      </c>
      <c r="M1071">
        <f t="shared" si="83"/>
        <v>1</v>
      </c>
      <c r="N1071">
        <f t="shared" si="84"/>
        <v>1</v>
      </c>
      <c r="O1071">
        <f t="shared" si="85"/>
        <v>5</v>
      </c>
    </row>
    <row r="1072" spans="1:15" hidden="1" x14ac:dyDescent="0.2">
      <c r="A1072" s="2">
        <v>42397</v>
      </c>
      <c r="B1072">
        <v>98</v>
      </c>
      <c r="C1072">
        <v>61.5</v>
      </c>
      <c r="D1072">
        <v>61.56</v>
      </c>
      <c r="E1072">
        <v>43.21</v>
      </c>
      <c r="F1072">
        <f t="shared" si="81"/>
        <v>61.56</v>
      </c>
      <c r="G1072" t="s">
        <v>526</v>
      </c>
      <c r="H1072">
        <v>2016</v>
      </c>
      <c r="I1072">
        <v>1</v>
      </c>
      <c r="J1072">
        <v>28</v>
      </c>
      <c r="K1072" t="s">
        <v>41</v>
      </c>
      <c r="L1072">
        <f t="shared" si="82"/>
        <v>0</v>
      </c>
      <c r="M1072">
        <f t="shared" si="83"/>
        <v>1</v>
      </c>
      <c r="N1072">
        <f t="shared" si="84"/>
        <v>1</v>
      </c>
      <c r="O1072">
        <f t="shared" si="85"/>
        <v>5</v>
      </c>
    </row>
    <row r="1073" spans="1:15" hidden="1" x14ac:dyDescent="0.2">
      <c r="A1073" s="2">
        <v>42398</v>
      </c>
      <c r="B1073">
        <v>93</v>
      </c>
      <c r="C1073">
        <v>61.25</v>
      </c>
      <c r="D1073">
        <v>61.54</v>
      </c>
      <c r="E1073">
        <v>49.62</v>
      </c>
      <c r="F1073">
        <f t="shared" si="81"/>
        <v>61.54</v>
      </c>
      <c r="G1073" t="s">
        <v>527</v>
      </c>
      <c r="H1073">
        <v>2016</v>
      </c>
      <c r="I1073">
        <v>1</v>
      </c>
      <c r="J1073">
        <v>29</v>
      </c>
      <c r="K1073" t="s">
        <v>43</v>
      </c>
      <c r="L1073">
        <f t="shared" si="82"/>
        <v>0</v>
      </c>
      <c r="M1073">
        <f t="shared" si="83"/>
        <v>1</v>
      </c>
      <c r="N1073">
        <f t="shared" si="84"/>
        <v>1</v>
      </c>
      <c r="O1073">
        <f t="shared" si="85"/>
        <v>5</v>
      </c>
    </row>
    <row r="1074" spans="1:15" hidden="1" x14ac:dyDescent="0.2">
      <c r="A1074" s="2">
        <v>42399</v>
      </c>
      <c r="B1074">
        <v>74</v>
      </c>
      <c r="C1074">
        <v>59.51</v>
      </c>
      <c r="D1074">
        <v>59.88</v>
      </c>
      <c r="E1074">
        <v>46.03</v>
      </c>
      <c r="F1074">
        <f t="shared" si="81"/>
        <v>59.88</v>
      </c>
      <c r="G1074" t="s">
        <v>527</v>
      </c>
      <c r="H1074">
        <v>2016</v>
      </c>
      <c r="I1074">
        <v>1</v>
      </c>
      <c r="J1074">
        <v>30</v>
      </c>
      <c r="K1074" t="s">
        <v>44</v>
      </c>
      <c r="L1074">
        <f t="shared" si="82"/>
        <v>0</v>
      </c>
      <c r="M1074">
        <f t="shared" si="83"/>
        <v>1</v>
      </c>
      <c r="N1074">
        <f t="shared" si="84"/>
        <v>1</v>
      </c>
      <c r="O1074">
        <f t="shared" si="85"/>
        <v>5</v>
      </c>
    </row>
    <row r="1075" spans="1:15" hidden="1" x14ac:dyDescent="0.2">
      <c r="A1075" s="2">
        <v>42400</v>
      </c>
      <c r="B1075">
        <v>109</v>
      </c>
      <c r="C1075">
        <v>61.13</v>
      </c>
      <c r="D1075">
        <v>61.18</v>
      </c>
      <c r="E1075">
        <v>41.54</v>
      </c>
      <c r="F1075">
        <f t="shared" si="81"/>
        <v>61.18</v>
      </c>
      <c r="G1075" t="s">
        <v>527</v>
      </c>
      <c r="H1075">
        <v>2016</v>
      </c>
      <c r="I1075">
        <v>1</v>
      </c>
      <c r="J1075">
        <v>31</v>
      </c>
      <c r="K1075" t="s">
        <v>45</v>
      </c>
      <c r="L1075">
        <f t="shared" si="82"/>
        <v>0</v>
      </c>
      <c r="M1075">
        <f t="shared" si="83"/>
        <v>1</v>
      </c>
      <c r="N1075">
        <f t="shared" si="84"/>
        <v>1</v>
      </c>
      <c r="O1075">
        <f t="shared" si="85"/>
        <v>5</v>
      </c>
    </row>
    <row r="1076" spans="1:15" hidden="1" x14ac:dyDescent="0.2">
      <c r="A1076" s="2">
        <v>42401</v>
      </c>
      <c r="B1076">
        <v>81</v>
      </c>
      <c r="C1076">
        <v>62</v>
      </c>
      <c r="D1076">
        <v>62.03</v>
      </c>
      <c r="E1076">
        <v>40.549999999999997</v>
      </c>
      <c r="F1076">
        <f t="shared" si="81"/>
        <v>62.03</v>
      </c>
      <c r="G1076" t="s">
        <v>527</v>
      </c>
      <c r="H1076">
        <v>2016</v>
      </c>
      <c r="I1076">
        <v>2</v>
      </c>
      <c r="J1076">
        <v>1</v>
      </c>
      <c r="K1076" t="s">
        <v>46</v>
      </c>
      <c r="L1076">
        <f t="shared" si="82"/>
        <v>0</v>
      </c>
      <c r="M1076">
        <f t="shared" si="83"/>
        <v>1</v>
      </c>
      <c r="N1076">
        <f t="shared" si="84"/>
        <v>1</v>
      </c>
      <c r="O1076">
        <f t="shared" si="85"/>
        <v>6</v>
      </c>
    </row>
    <row r="1077" spans="1:15" hidden="1" x14ac:dyDescent="0.2">
      <c r="A1077" s="2">
        <v>42402</v>
      </c>
      <c r="B1077">
        <v>56</v>
      </c>
      <c r="C1077">
        <v>59.38</v>
      </c>
      <c r="D1077">
        <v>59.7</v>
      </c>
      <c r="E1077">
        <v>48.19</v>
      </c>
      <c r="F1077">
        <f t="shared" si="81"/>
        <v>59.7</v>
      </c>
      <c r="G1077" t="s">
        <v>527</v>
      </c>
      <c r="H1077">
        <v>2016</v>
      </c>
      <c r="I1077">
        <v>2</v>
      </c>
      <c r="J1077">
        <v>2</v>
      </c>
      <c r="K1077" t="s">
        <v>47</v>
      </c>
      <c r="L1077">
        <f t="shared" si="82"/>
        <v>1</v>
      </c>
      <c r="M1077">
        <f t="shared" si="83"/>
        <v>1</v>
      </c>
      <c r="N1077">
        <f t="shared" si="84"/>
        <v>1</v>
      </c>
      <c r="O1077">
        <f t="shared" si="85"/>
        <v>6</v>
      </c>
    </row>
    <row r="1078" spans="1:15" hidden="1" x14ac:dyDescent="0.2">
      <c r="A1078" s="2">
        <v>42403</v>
      </c>
      <c r="B1078">
        <v>102</v>
      </c>
      <c r="C1078">
        <v>64.05</v>
      </c>
      <c r="D1078">
        <v>64.22</v>
      </c>
      <c r="E1078">
        <v>47.5</v>
      </c>
      <c r="F1078">
        <f t="shared" si="81"/>
        <v>64.22</v>
      </c>
      <c r="G1078" t="s">
        <v>527</v>
      </c>
      <c r="H1078">
        <v>2016</v>
      </c>
      <c r="I1078">
        <v>2</v>
      </c>
      <c r="J1078">
        <v>3</v>
      </c>
      <c r="K1078" t="s">
        <v>48</v>
      </c>
      <c r="L1078">
        <f t="shared" si="82"/>
        <v>0</v>
      </c>
      <c r="M1078">
        <f t="shared" si="83"/>
        <v>1</v>
      </c>
      <c r="N1078">
        <f t="shared" si="84"/>
        <v>1</v>
      </c>
      <c r="O1078">
        <f t="shared" si="85"/>
        <v>6</v>
      </c>
    </row>
    <row r="1079" spans="1:15" hidden="1" x14ac:dyDescent="0.2">
      <c r="A1079" s="2">
        <v>42404</v>
      </c>
      <c r="B1079">
        <v>68</v>
      </c>
      <c r="C1079">
        <v>60.09</v>
      </c>
      <c r="D1079">
        <v>60.36</v>
      </c>
      <c r="E1079">
        <v>48.12</v>
      </c>
      <c r="F1079">
        <f t="shared" si="81"/>
        <v>60.36</v>
      </c>
      <c r="G1079" t="s">
        <v>527</v>
      </c>
      <c r="H1079">
        <v>2016</v>
      </c>
      <c r="I1079">
        <v>2</v>
      </c>
      <c r="J1079">
        <v>4</v>
      </c>
      <c r="K1079" t="s">
        <v>49</v>
      </c>
      <c r="L1079">
        <f t="shared" si="82"/>
        <v>0</v>
      </c>
      <c r="M1079">
        <f t="shared" si="83"/>
        <v>1</v>
      </c>
      <c r="N1079">
        <f t="shared" si="84"/>
        <v>1</v>
      </c>
      <c r="O1079">
        <f t="shared" si="85"/>
        <v>6</v>
      </c>
    </row>
    <row r="1080" spans="1:15" hidden="1" x14ac:dyDescent="0.2">
      <c r="A1080" s="2">
        <v>42405</v>
      </c>
      <c r="B1080">
        <v>59</v>
      </c>
      <c r="C1080">
        <v>60.58</v>
      </c>
      <c r="D1080">
        <v>60.66</v>
      </c>
      <c r="E1080">
        <v>43.12</v>
      </c>
      <c r="F1080">
        <f t="shared" si="81"/>
        <v>60.66</v>
      </c>
      <c r="G1080" t="s">
        <v>528</v>
      </c>
      <c r="H1080">
        <v>2016</v>
      </c>
      <c r="I1080">
        <v>2</v>
      </c>
      <c r="J1080">
        <v>5</v>
      </c>
      <c r="K1080" t="s">
        <v>51</v>
      </c>
      <c r="L1080">
        <f t="shared" si="82"/>
        <v>1</v>
      </c>
      <c r="M1080">
        <f t="shared" si="83"/>
        <v>1</v>
      </c>
      <c r="N1080">
        <f t="shared" si="84"/>
        <v>1</v>
      </c>
      <c r="O1080">
        <f t="shared" si="85"/>
        <v>6</v>
      </c>
    </row>
    <row r="1081" spans="1:15" hidden="1" x14ac:dyDescent="0.2">
      <c r="A1081" s="2">
        <v>42406</v>
      </c>
      <c r="B1081">
        <v>39</v>
      </c>
      <c r="C1081">
        <v>60.44</v>
      </c>
      <c r="D1081">
        <v>61.13</v>
      </c>
      <c r="E1081">
        <v>48.82</v>
      </c>
      <c r="F1081">
        <f t="shared" si="81"/>
        <v>61.13</v>
      </c>
      <c r="G1081" t="s">
        <v>528</v>
      </c>
      <c r="H1081">
        <v>2016</v>
      </c>
      <c r="I1081">
        <v>2</v>
      </c>
      <c r="J1081">
        <v>6</v>
      </c>
      <c r="K1081" t="s">
        <v>52</v>
      </c>
      <c r="L1081">
        <f t="shared" si="82"/>
        <v>1</v>
      </c>
      <c r="M1081">
        <f t="shared" si="83"/>
        <v>1</v>
      </c>
      <c r="N1081">
        <f t="shared" si="84"/>
        <v>1</v>
      </c>
      <c r="O1081">
        <f t="shared" si="85"/>
        <v>6</v>
      </c>
    </row>
    <row r="1082" spans="1:15" hidden="1" x14ac:dyDescent="0.2">
      <c r="A1082" s="2">
        <v>42407</v>
      </c>
      <c r="B1082">
        <v>63</v>
      </c>
      <c r="C1082">
        <v>59.05</v>
      </c>
      <c r="D1082">
        <v>59.2</v>
      </c>
      <c r="E1082">
        <v>43.21</v>
      </c>
      <c r="F1082">
        <f t="shared" si="81"/>
        <v>59.2</v>
      </c>
      <c r="G1082" t="s">
        <v>528</v>
      </c>
      <c r="H1082">
        <v>2016</v>
      </c>
      <c r="I1082">
        <v>2</v>
      </c>
      <c r="J1082">
        <v>7</v>
      </c>
      <c r="K1082" t="s">
        <v>53</v>
      </c>
      <c r="L1082">
        <f t="shared" si="82"/>
        <v>0</v>
      </c>
      <c r="M1082">
        <f t="shared" si="83"/>
        <v>1</v>
      </c>
      <c r="N1082">
        <f t="shared" si="84"/>
        <v>1</v>
      </c>
      <c r="O1082">
        <f t="shared" si="85"/>
        <v>6</v>
      </c>
    </row>
    <row r="1083" spans="1:15" hidden="1" x14ac:dyDescent="0.2">
      <c r="A1083" s="2">
        <v>42408</v>
      </c>
      <c r="B1083">
        <v>60</v>
      </c>
      <c r="C1083">
        <v>60.89</v>
      </c>
      <c r="D1083">
        <v>61.07</v>
      </c>
      <c r="E1083">
        <v>47.04</v>
      </c>
      <c r="F1083">
        <f t="shared" si="81"/>
        <v>61.07</v>
      </c>
      <c r="G1083" t="s">
        <v>528</v>
      </c>
      <c r="H1083">
        <v>2016</v>
      </c>
      <c r="I1083">
        <v>2</v>
      </c>
      <c r="J1083">
        <v>8</v>
      </c>
      <c r="K1083" t="s">
        <v>54</v>
      </c>
      <c r="L1083">
        <f t="shared" si="82"/>
        <v>1</v>
      </c>
      <c r="M1083">
        <f t="shared" si="83"/>
        <v>1</v>
      </c>
      <c r="N1083">
        <f t="shared" si="84"/>
        <v>1</v>
      </c>
      <c r="O1083">
        <f t="shared" si="85"/>
        <v>7</v>
      </c>
    </row>
    <row r="1084" spans="1:15" hidden="1" x14ac:dyDescent="0.2">
      <c r="A1084" s="2">
        <v>42409</v>
      </c>
      <c r="B1084">
        <v>60</v>
      </c>
      <c r="C1084">
        <v>60.29</v>
      </c>
      <c r="D1084">
        <v>60.71</v>
      </c>
      <c r="E1084">
        <v>49.68</v>
      </c>
      <c r="F1084">
        <f t="shared" si="81"/>
        <v>60.71</v>
      </c>
      <c r="G1084" t="s">
        <v>528</v>
      </c>
      <c r="H1084">
        <v>2016</v>
      </c>
      <c r="I1084">
        <v>2</v>
      </c>
      <c r="J1084">
        <v>9</v>
      </c>
      <c r="K1084" t="s">
        <v>55</v>
      </c>
      <c r="L1084">
        <f t="shared" si="82"/>
        <v>1</v>
      </c>
      <c r="M1084">
        <f t="shared" si="83"/>
        <v>1</v>
      </c>
      <c r="N1084">
        <f t="shared" si="84"/>
        <v>1</v>
      </c>
      <c r="O1084">
        <f t="shared" si="85"/>
        <v>7</v>
      </c>
    </row>
    <row r="1085" spans="1:15" hidden="1" x14ac:dyDescent="0.2">
      <c r="A1085" s="2">
        <v>42410</v>
      </c>
      <c r="B1085">
        <v>73</v>
      </c>
      <c r="C1085">
        <v>62.75</v>
      </c>
      <c r="D1085">
        <v>63.89</v>
      </c>
      <c r="E1085">
        <v>57.43</v>
      </c>
      <c r="F1085">
        <f t="shared" si="81"/>
        <v>63.89</v>
      </c>
      <c r="G1085" t="s">
        <v>528</v>
      </c>
      <c r="H1085">
        <v>2016</v>
      </c>
      <c r="I1085">
        <v>2</v>
      </c>
      <c r="J1085">
        <v>10</v>
      </c>
      <c r="K1085" t="s">
        <v>56</v>
      </c>
      <c r="L1085">
        <f t="shared" si="82"/>
        <v>0</v>
      </c>
      <c r="M1085">
        <f t="shared" si="83"/>
        <v>1</v>
      </c>
      <c r="N1085">
        <f t="shared" si="84"/>
        <v>1</v>
      </c>
      <c r="O1085">
        <f t="shared" si="85"/>
        <v>7</v>
      </c>
    </row>
    <row r="1086" spans="1:15" hidden="1" x14ac:dyDescent="0.2">
      <c r="A1086" s="2">
        <v>42411</v>
      </c>
      <c r="B1086">
        <v>74</v>
      </c>
      <c r="C1086">
        <v>60.26</v>
      </c>
      <c r="D1086">
        <v>60.52</v>
      </c>
      <c r="E1086">
        <v>48.14</v>
      </c>
      <c r="F1086">
        <f t="shared" si="81"/>
        <v>60.52</v>
      </c>
      <c r="G1086" t="s">
        <v>528</v>
      </c>
      <c r="H1086">
        <v>2016</v>
      </c>
      <c r="I1086">
        <v>2</v>
      </c>
      <c r="J1086">
        <v>11</v>
      </c>
      <c r="K1086" t="s">
        <v>57</v>
      </c>
      <c r="L1086">
        <f t="shared" si="82"/>
        <v>0</v>
      </c>
      <c r="M1086">
        <f t="shared" si="83"/>
        <v>1</v>
      </c>
      <c r="N1086">
        <f t="shared" si="84"/>
        <v>1</v>
      </c>
      <c r="O1086">
        <f t="shared" si="85"/>
        <v>7</v>
      </c>
    </row>
    <row r="1087" spans="1:15" hidden="1" x14ac:dyDescent="0.2">
      <c r="A1087" s="2">
        <v>42412</v>
      </c>
      <c r="B1087">
        <v>70</v>
      </c>
      <c r="C1087">
        <v>60.81</v>
      </c>
      <c r="D1087">
        <v>61.07</v>
      </c>
      <c r="E1087">
        <v>48.2</v>
      </c>
      <c r="F1087">
        <f t="shared" si="81"/>
        <v>61.07</v>
      </c>
      <c r="G1087" t="s">
        <v>529</v>
      </c>
      <c r="H1087">
        <v>2016</v>
      </c>
      <c r="I1087">
        <v>2</v>
      </c>
      <c r="J1087">
        <v>12</v>
      </c>
      <c r="K1087" t="s">
        <v>59</v>
      </c>
      <c r="L1087">
        <f t="shared" si="82"/>
        <v>0</v>
      </c>
      <c r="M1087">
        <f t="shared" si="83"/>
        <v>1</v>
      </c>
      <c r="N1087">
        <f t="shared" si="84"/>
        <v>1</v>
      </c>
      <c r="O1087">
        <f t="shared" si="85"/>
        <v>7</v>
      </c>
    </row>
    <row r="1088" spans="1:15" hidden="1" x14ac:dyDescent="0.2">
      <c r="A1088" s="2">
        <v>42413</v>
      </c>
      <c r="B1088">
        <v>46</v>
      </c>
      <c r="C1088">
        <v>59.19</v>
      </c>
      <c r="D1088">
        <v>59.36</v>
      </c>
      <c r="E1088">
        <v>44.21</v>
      </c>
      <c r="F1088">
        <f t="shared" si="81"/>
        <v>59.36</v>
      </c>
      <c r="G1088" t="s">
        <v>529</v>
      </c>
      <c r="H1088">
        <v>2016</v>
      </c>
      <c r="I1088">
        <v>2</v>
      </c>
      <c r="J1088">
        <v>13</v>
      </c>
      <c r="K1088" t="s">
        <v>60</v>
      </c>
      <c r="L1088">
        <f t="shared" si="82"/>
        <v>1</v>
      </c>
      <c r="M1088">
        <f t="shared" si="83"/>
        <v>1</v>
      </c>
      <c r="N1088">
        <f t="shared" si="84"/>
        <v>1</v>
      </c>
      <c r="O1088">
        <f t="shared" si="85"/>
        <v>7</v>
      </c>
    </row>
    <row r="1089" spans="1:15" hidden="1" x14ac:dyDescent="0.2">
      <c r="A1089" s="2">
        <v>42414</v>
      </c>
      <c r="B1089">
        <v>56</v>
      </c>
      <c r="C1089">
        <v>60.28</v>
      </c>
      <c r="D1089">
        <v>60.32</v>
      </c>
      <c r="E1089">
        <v>39.96</v>
      </c>
      <c r="F1089">
        <f t="shared" si="81"/>
        <v>60.32</v>
      </c>
      <c r="G1089" t="s">
        <v>529</v>
      </c>
      <c r="H1089">
        <v>2016</v>
      </c>
      <c r="I1089">
        <v>2</v>
      </c>
      <c r="J1089">
        <v>14</v>
      </c>
      <c r="K1089" t="s">
        <v>61</v>
      </c>
      <c r="L1089">
        <f t="shared" si="82"/>
        <v>1</v>
      </c>
      <c r="M1089">
        <f t="shared" si="83"/>
        <v>1</v>
      </c>
      <c r="N1089">
        <f t="shared" si="84"/>
        <v>1</v>
      </c>
      <c r="O1089">
        <f t="shared" si="85"/>
        <v>7</v>
      </c>
    </row>
    <row r="1090" spans="1:15" hidden="1" x14ac:dyDescent="0.2">
      <c r="A1090" s="2">
        <v>42415</v>
      </c>
      <c r="B1090">
        <v>70</v>
      </c>
      <c r="C1090">
        <v>61.96</v>
      </c>
      <c r="D1090">
        <v>62.2</v>
      </c>
      <c r="E1090">
        <v>49.53</v>
      </c>
      <c r="F1090">
        <f t="shared" si="81"/>
        <v>62.2</v>
      </c>
      <c r="G1090" t="s">
        <v>529</v>
      </c>
      <c r="H1090">
        <v>2016</v>
      </c>
      <c r="I1090">
        <v>2</v>
      </c>
      <c r="J1090">
        <v>15</v>
      </c>
      <c r="K1090" t="s">
        <v>62</v>
      </c>
      <c r="L1090">
        <f t="shared" si="82"/>
        <v>0</v>
      </c>
      <c r="M1090">
        <f t="shared" si="83"/>
        <v>1</v>
      </c>
      <c r="N1090">
        <f t="shared" si="84"/>
        <v>1</v>
      </c>
      <c r="O1090">
        <f t="shared" si="85"/>
        <v>8</v>
      </c>
    </row>
    <row r="1091" spans="1:15" hidden="1" x14ac:dyDescent="0.2">
      <c r="A1091" s="2">
        <v>42416</v>
      </c>
      <c r="B1091">
        <v>66</v>
      </c>
      <c r="C1091">
        <v>61.83</v>
      </c>
      <c r="D1091">
        <v>62.09</v>
      </c>
      <c r="E1091">
        <v>49.82</v>
      </c>
      <c r="F1091">
        <f t="shared" ref="F1091:F1154" si="86">IF(OR(ISBLANK(D1091),D1091=9),C1091,D1091)</f>
        <v>62.09</v>
      </c>
      <c r="G1091" t="s">
        <v>529</v>
      </c>
      <c r="H1091">
        <v>2016</v>
      </c>
      <c r="I1091">
        <v>2</v>
      </c>
      <c r="J1091">
        <v>16</v>
      </c>
      <c r="K1091" t="s">
        <v>63</v>
      </c>
      <c r="L1091">
        <f t="shared" ref="L1091:L1154" si="87">IF(ISBLANK(C1091),"Null",IF(C1091&gt;B1091,1,0))</f>
        <v>0</v>
      </c>
      <c r="M1091">
        <f t="shared" ref="M1091:M1154" si="88">IF(ISBLANK(E1091),"Null",IF(C1091&gt;E1091,1,0))</f>
        <v>1</v>
      </c>
      <c r="N1091">
        <f t="shared" ref="N1091:N1154" si="89">IF(AND(I1091&gt;=1,I1091&lt;=4),1,IF(AND(I1091&gt;=9,I1091&lt;=12),3,2))</f>
        <v>1</v>
      </c>
      <c r="O1091">
        <f t="shared" ref="O1091:O1154" si="90">WEEKNUM(A1091,2)</f>
        <v>8</v>
      </c>
    </row>
    <row r="1092" spans="1:15" hidden="1" x14ac:dyDescent="0.2">
      <c r="A1092" s="2">
        <v>42417</v>
      </c>
      <c r="B1092">
        <v>65</v>
      </c>
      <c r="C1092">
        <v>61.04</v>
      </c>
      <c r="D1092">
        <v>61.38</v>
      </c>
      <c r="E1092">
        <v>49.52</v>
      </c>
      <c r="F1092">
        <f t="shared" si="86"/>
        <v>61.38</v>
      </c>
      <c r="G1092" t="s">
        <v>529</v>
      </c>
      <c r="H1092">
        <v>2016</v>
      </c>
      <c r="I1092">
        <v>2</v>
      </c>
      <c r="J1092">
        <v>17</v>
      </c>
      <c r="K1092" t="s">
        <v>64</v>
      </c>
      <c r="L1092">
        <f t="shared" si="87"/>
        <v>0</v>
      </c>
      <c r="M1092">
        <f t="shared" si="88"/>
        <v>1</v>
      </c>
      <c r="N1092">
        <f t="shared" si="89"/>
        <v>1</v>
      </c>
      <c r="O1092">
        <f t="shared" si="90"/>
        <v>8</v>
      </c>
    </row>
    <row r="1093" spans="1:15" hidden="1" x14ac:dyDescent="0.2">
      <c r="A1093" s="2">
        <v>42418</v>
      </c>
      <c r="B1093">
        <v>67</v>
      </c>
      <c r="C1093">
        <v>62.38</v>
      </c>
      <c r="D1093">
        <v>63.47</v>
      </c>
      <c r="E1093">
        <v>53.57</v>
      </c>
      <c r="F1093">
        <f t="shared" si="86"/>
        <v>63.47</v>
      </c>
      <c r="G1093" t="s">
        <v>529</v>
      </c>
      <c r="H1093">
        <v>2016</v>
      </c>
      <c r="I1093">
        <v>2</v>
      </c>
      <c r="J1093">
        <v>18</v>
      </c>
      <c r="K1093" t="s">
        <v>65</v>
      </c>
      <c r="L1093">
        <f t="shared" si="87"/>
        <v>0</v>
      </c>
      <c r="M1093">
        <f t="shared" si="88"/>
        <v>1</v>
      </c>
      <c r="N1093">
        <f t="shared" si="89"/>
        <v>1</v>
      </c>
      <c r="O1093">
        <f t="shared" si="90"/>
        <v>8</v>
      </c>
    </row>
    <row r="1094" spans="1:15" hidden="1" x14ac:dyDescent="0.2">
      <c r="A1094" s="2">
        <v>42419</v>
      </c>
      <c r="B1094">
        <v>67</v>
      </c>
      <c r="C1094">
        <v>60.92</v>
      </c>
      <c r="D1094">
        <v>61.19</v>
      </c>
      <c r="E1094">
        <v>48.89</v>
      </c>
      <c r="F1094">
        <f t="shared" si="86"/>
        <v>61.19</v>
      </c>
      <c r="G1094" t="s">
        <v>530</v>
      </c>
      <c r="H1094">
        <v>2016</v>
      </c>
      <c r="I1094">
        <v>2</v>
      </c>
      <c r="J1094">
        <v>19</v>
      </c>
      <c r="K1094" t="s">
        <v>67</v>
      </c>
      <c r="L1094">
        <f t="shared" si="87"/>
        <v>0</v>
      </c>
      <c r="M1094">
        <f t="shared" si="88"/>
        <v>1</v>
      </c>
      <c r="N1094">
        <f t="shared" si="89"/>
        <v>1</v>
      </c>
      <c r="O1094">
        <f t="shared" si="90"/>
        <v>8</v>
      </c>
    </row>
    <row r="1095" spans="1:15" hidden="1" x14ac:dyDescent="0.2">
      <c r="A1095" s="2">
        <v>42420</v>
      </c>
      <c r="B1095">
        <v>53</v>
      </c>
      <c r="C1095">
        <v>59.32</v>
      </c>
      <c r="D1095">
        <v>59.53</v>
      </c>
      <c r="E1095">
        <v>46.29</v>
      </c>
      <c r="F1095">
        <f t="shared" si="86"/>
        <v>59.53</v>
      </c>
      <c r="G1095" t="s">
        <v>530</v>
      </c>
      <c r="H1095">
        <v>2016</v>
      </c>
      <c r="I1095">
        <v>2</v>
      </c>
      <c r="J1095">
        <v>20</v>
      </c>
      <c r="K1095" t="s">
        <v>68</v>
      </c>
      <c r="L1095">
        <f t="shared" si="87"/>
        <v>1</v>
      </c>
      <c r="M1095">
        <f t="shared" si="88"/>
        <v>1</v>
      </c>
      <c r="N1095">
        <f t="shared" si="89"/>
        <v>1</v>
      </c>
      <c r="O1095">
        <f t="shared" si="90"/>
        <v>8</v>
      </c>
    </row>
    <row r="1096" spans="1:15" hidden="1" x14ac:dyDescent="0.2">
      <c r="A1096" s="2">
        <v>42421</v>
      </c>
      <c r="B1096">
        <v>65</v>
      </c>
      <c r="C1096">
        <v>61.19</v>
      </c>
      <c r="D1096">
        <v>61.25</v>
      </c>
      <c r="E1096">
        <v>42.53</v>
      </c>
      <c r="F1096">
        <f t="shared" si="86"/>
        <v>61.25</v>
      </c>
      <c r="G1096" t="s">
        <v>530</v>
      </c>
      <c r="H1096">
        <v>2016</v>
      </c>
      <c r="I1096">
        <v>2</v>
      </c>
      <c r="J1096">
        <v>21</v>
      </c>
      <c r="K1096" t="s">
        <v>69</v>
      </c>
      <c r="L1096">
        <f t="shared" si="87"/>
        <v>0</v>
      </c>
      <c r="M1096">
        <f t="shared" si="88"/>
        <v>1</v>
      </c>
      <c r="N1096">
        <f t="shared" si="89"/>
        <v>1</v>
      </c>
      <c r="O1096">
        <f t="shared" si="90"/>
        <v>8</v>
      </c>
    </row>
    <row r="1097" spans="1:15" hidden="1" x14ac:dyDescent="0.2">
      <c r="A1097" s="2">
        <v>42422</v>
      </c>
      <c r="B1097">
        <v>69</v>
      </c>
      <c r="C1097">
        <v>60.18</v>
      </c>
      <c r="D1097">
        <v>60.33</v>
      </c>
      <c r="E1097">
        <v>45.57</v>
      </c>
      <c r="F1097">
        <f t="shared" si="86"/>
        <v>60.33</v>
      </c>
      <c r="G1097" t="s">
        <v>530</v>
      </c>
      <c r="H1097">
        <v>2016</v>
      </c>
      <c r="I1097">
        <v>2</v>
      </c>
      <c r="J1097">
        <v>22</v>
      </c>
      <c r="K1097" t="s">
        <v>70</v>
      </c>
      <c r="L1097">
        <f t="shared" si="87"/>
        <v>0</v>
      </c>
      <c r="M1097">
        <f t="shared" si="88"/>
        <v>1</v>
      </c>
      <c r="N1097">
        <f t="shared" si="89"/>
        <v>1</v>
      </c>
      <c r="O1097">
        <f t="shared" si="90"/>
        <v>9</v>
      </c>
    </row>
    <row r="1098" spans="1:15" hidden="1" x14ac:dyDescent="0.2">
      <c r="A1098" s="2">
        <v>42423</v>
      </c>
      <c r="B1098">
        <v>67</v>
      </c>
      <c r="C1098">
        <v>60.65</v>
      </c>
      <c r="D1098">
        <v>60.84</v>
      </c>
      <c r="E1098">
        <v>47.13</v>
      </c>
      <c r="F1098">
        <f t="shared" si="86"/>
        <v>60.84</v>
      </c>
      <c r="G1098" t="s">
        <v>530</v>
      </c>
      <c r="H1098">
        <v>2016</v>
      </c>
      <c r="I1098">
        <v>2</v>
      </c>
      <c r="J1098">
        <v>23</v>
      </c>
      <c r="K1098" t="s">
        <v>71</v>
      </c>
      <c r="L1098">
        <f t="shared" si="87"/>
        <v>0</v>
      </c>
      <c r="M1098">
        <f t="shared" si="88"/>
        <v>1</v>
      </c>
      <c r="N1098">
        <f t="shared" si="89"/>
        <v>1</v>
      </c>
      <c r="O1098">
        <f t="shared" si="90"/>
        <v>9</v>
      </c>
    </row>
    <row r="1099" spans="1:15" hidden="1" x14ac:dyDescent="0.2">
      <c r="A1099" s="2">
        <v>42424</v>
      </c>
      <c r="B1099">
        <v>55</v>
      </c>
      <c r="C1099">
        <v>59.5</v>
      </c>
      <c r="D1099">
        <v>59.69</v>
      </c>
      <c r="E1099">
        <v>45.2</v>
      </c>
      <c r="F1099">
        <f t="shared" si="86"/>
        <v>59.69</v>
      </c>
      <c r="G1099" t="s">
        <v>530</v>
      </c>
      <c r="H1099">
        <v>2016</v>
      </c>
      <c r="I1099">
        <v>2</v>
      </c>
      <c r="J1099">
        <v>24</v>
      </c>
      <c r="K1099" t="s">
        <v>72</v>
      </c>
      <c r="L1099">
        <f t="shared" si="87"/>
        <v>1</v>
      </c>
      <c r="M1099">
        <f t="shared" si="88"/>
        <v>1</v>
      </c>
      <c r="N1099">
        <f t="shared" si="89"/>
        <v>1</v>
      </c>
      <c r="O1099">
        <f t="shared" si="90"/>
        <v>9</v>
      </c>
    </row>
    <row r="1100" spans="1:15" hidden="1" x14ac:dyDescent="0.2">
      <c r="A1100" s="2">
        <v>42425</v>
      </c>
      <c r="B1100">
        <v>53</v>
      </c>
      <c r="C1100">
        <v>59.31</v>
      </c>
      <c r="D1100">
        <v>59.47</v>
      </c>
      <c r="E1100">
        <v>45.15</v>
      </c>
      <c r="F1100">
        <f t="shared" si="86"/>
        <v>59.47</v>
      </c>
      <c r="G1100" t="s">
        <v>530</v>
      </c>
      <c r="H1100">
        <v>2016</v>
      </c>
      <c r="I1100">
        <v>2</v>
      </c>
      <c r="J1100">
        <v>25</v>
      </c>
      <c r="K1100" t="s">
        <v>73</v>
      </c>
      <c r="L1100">
        <f t="shared" si="87"/>
        <v>1</v>
      </c>
      <c r="M1100">
        <f t="shared" si="88"/>
        <v>1</v>
      </c>
      <c r="N1100">
        <f t="shared" si="89"/>
        <v>1</v>
      </c>
      <c r="O1100">
        <f t="shared" si="90"/>
        <v>9</v>
      </c>
    </row>
    <row r="1101" spans="1:15" hidden="1" x14ac:dyDescent="0.2">
      <c r="A1101" s="2">
        <v>42426</v>
      </c>
      <c r="B1101">
        <v>58</v>
      </c>
      <c r="C1101">
        <v>60.58</v>
      </c>
      <c r="D1101">
        <v>60.64</v>
      </c>
      <c r="E1101">
        <v>41.97</v>
      </c>
      <c r="F1101">
        <f t="shared" si="86"/>
        <v>60.64</v>
      </c>
      <c r="G1101" t="s">
        <v>531</v>
      </c>
      <c r="H1101">
        <v>2016</v>
      </c>
      <c r="I1101">
        <v>2</v>
      </c>
      <c r="J1101">
        <v>26</v>
      </c>
      <c r="K1101" t="s">
        <v>75</v>
      </c>
      <c r="L1101">
        <f t="shared" si="87"/>
        <v>1</v>
      </c>
      <c r="M1101">
        <f t="shared" si="88"/>
        <v>1</v>
      </c>
      <c r="N1101">
        <f t="shared" si="89"/>
        <v>1</v>
      </c>
      <c r="O1101">
        <f t="shared" si="90"/>
        <v>9</v>
      </c>
    </row>
    <row r="1102" spans="1:15" hidden="1" x14ac:dyDescent="0.2">
      <c r="A1102" s="2">
        <v>42427</v>
      </c>
      <c r="B1102">
        <v>53</v>
      </c>
      <c r="C1102">
        <v>67.56</v>
      </c>
      <c r="D1102">
        <v>67.59</v>
      </c>
      <c r="E1102">
        <v>42.31</v>
      </c>
      <c r="F1102">
        <f t="shared" si="86"/>
        <v>67.59</v>
      </c>
      <c r="G1102" t="s">
        <v>531</v>
      </c>
      <c r="H1102">
        <v>2016</v>
      </c>
      <c r="I1102">
        <v>2</v>
      </c>
      <c r="J1102">
        <v>27</v>
      </c>
      <c r="K1102" t="s">
        <v>76</v>
      </c>
      <c r="L1102">
        <f t="shared" si="87"/>
        <v>1</v>
      </c>
      <c r="M1102">
        <f t="shared" si="88"/>
        <v>1</v>
      </c>
      <c r="N1102">
        <f t="shared" si="89"/>
        <v>1</v>
      </c>
      <c r="O1102">
        <f t="shared" si="90"/>
        <v>9</v>
      </c>
    </row>
    <row r="1103" spans="1:15" hidden="1" x14ac:dyDescent="0.2">
      <c r="A1103" s="2">
        <v>42428</v>
      </c>
      <c r="B1103">
        <v>57</v>
      </c>
      <c r="C1103">
        <v>59.77</v>
      </c>
      <c r="D1103">
        <v>60.95</v>
      </c>
      <c r="E1103">
        <v>50.38</v>
      </c>
      <c r="F1103">
        <f t="shared" si="86"/>
        <v>60.95</v>
      </c>
      <c r="G1103" t="s">
        <v>531</v>
      </c>
      <c r="H1103">
        <v>2016</v>
      </c>
      <c r="I1103">
        <v>2</v>
      </c>
      <c r="J1103">
        <v>28</v>
      </c>
      <c r="K1103" t="s">
        <v>77</v>
      </c>
      <c r="L1103">
        <f t="shared" si="87"/>
        <v>1</v>
      </c>
      <c r="M1103">
        <f t="shared" si="88"/>
        <v>1</v>
      </c>
      <c r="N1103">
        <f t="shared" si="89"/>
        <v>1</v>
      </c>
      <c r="O1103">
        <f t="shared" si="90"/>
        <v>9</v>
      </c>
    </row>
    <row r="1104" spans="1:15" hidden="1" x14ac:dyDescent="0.2">
      <c r="A1104" s="2">
        <v>42429</v>
      </c>
      <c r="B1104">
        <v>58</v>
      </c>
      <c r="C1104">
        <v>59.98</v>
      </c>
      <c r="D1104">
        <v>60.32</v>
      </c>
      <c r="E1104">
        <v>49.17</v>
      </c>
      <c r="F1104">
        <f t="shared" si="86"/>
        <v>60.32</v>
      </c>
      <c r="G1104" t="s">
        <v>531</v>
      </c>
      <c r="H1104">
        <v>2016</v>
      </c>
      <c r="I1104">
        <v>2</v>
      </c>
      <c r="J1104">
        <v>29</v>
      </c>
      <c r="K1104" t="s">
        <v>532</v>
      </c>
      <c r="L1104">
        <f t="shared" si="87"/>
        <v>1</v>
      </c>
      <c r="M1104">
        <f t="shared" si="88"/>
        <v>1</v>
      </c>
      <c r="N1104">
        <f t="shared" si="89"/>
        <v>1</v>
      </c>
      <c r="O1104">
        <f t="shared" si="90"/>
        <v>10</v>
      </c>
    </row>
    <row r="1105" spans="1:15" hidden="1" x14ac:dyDescent="0.2">
      <c r="A1105" s="2">
        <v>42430</v>
      </c>
      <c r="B1105">
        <v>71</v>
      </c>
      <c r="C1105">
        <v>61.02</v>
      </c>
      <c r="D1105">
        <v>61.07</v>
      </c>
      <c r="E1105">
        <v>41.65</v>
      </c>
      <c r="F1105">
        <f t="shared" si="86"/>
        <v>61.07</v>
      </c>
      <c r="G1105" t="s">
        <v>531</v>
      </c>
      <c r="H1105">
        <v>2016</v>
      </c>
      <c r="I1105">
        <v>3</v>
      </c>
      <c r="J1105">
        <v>1</v>
      </c>
      <c r="K1105" t="s">
        <v>78</v>
      </c>
      <c r="L1105">
        <f t="shared" si="87"/>
        <v>0</v>
      </c>
      <c r="M1105">
        <f t="shared" si="88"/>
        <v>1</v>
      </c>
      <c r="N1105">
        <f t="shared" si="89"/>
        <v>1</v>
      </c>
      <c r="O1105">
        <f t="shared" si="90"/>
        <v>10</v>
      </c>
    </row>
    <row r="1106" spans="1:15" hidden="1" x14ac:dyDescent="0.2">
      <c r="A1106" s="2">
        <v>42431</v>
      </c>
      <c r="B1106">
        <v>63</v>
      </c>
      <c r="C1106">
        <v>59.52</v>
      </c>
      <c r="D1106">
        <v>59.65</v>
      </c>
      <c r="E1106">
        <v>40.909999999999997</v>
      </c>
      <c r="F1106">
        <f t="shared" si="86"/>
        <v>59.65</v>
      </c>
      <c r="G1106" t="s">
        <v>531</v>
      </c>
      <c r="H1106">
        <v>2016</v>
      </c>
      <c r="I1106">
        <v>3</v>
      </c>
      <c r="J1106">
        <v>2</v>
      </c>
      <c r="K1106" t="s">
        <v>79</v>
      </c>
      <c r="L1106">
        <f t="shared" si="87"/>
        <v>0</v>
      </c>
      <c r="M1106">
        <f t="shared" si="88"/>
        <v>1</v>
      </c>
      <c r="N1106">
        <f t="shared" si="89"/>
        <v>1</v>
      </c>
      <c r="O1106">
        <f t="shared" si="90"/>
        <v>10</v>
      </c>
    </row>
    <row r="1107" spans="1:15" hidden="1" x14ac:dyDescent="0.2">
      <c r="A1107" s="2">
        <v>42432</v>
      </c>
      <c r="B1107">
        <v>72</v>
      </c>
      <c r="C1107">
        <v>63.55</v>
      </c>
      <c r="D1107">
        <v>65.599999999999994</v>
      </c>
      <c r="E1107">
        <v>54.51</v>
      </c>
      <c r="F1107">
        <f t="shared" si="86"/>
        <v>65.599999999999994</v>
      </c>
      <c r="G1107" t="s">
        <v>531</v>
      </c>
      <c r="H1107">
        <v>2016</v>
      </c>
      <c r="I1107">
        <v>3</v>
      </c>
      <c r="J1107">
        <v>3</v>
      </c>
      <c r="K1107" t="s">
        <v>80</v>
      </c>
      <c r="L1107">
        <f t="shared" si="87"/>
        <v>0</v>
      </c>
      <c r="M1107">
        <f t="shared" si="88"/>
        <v>1</v>
      </c>
      <c r="N1107">
        <f t="shared" si="89"/>
        <v>1</v>
      </c>
      <c r="O1107">
        <f t="shared" si="90"/>
        <v>10</v>
      </c>
    </row>
    <row r="1108" spans="1:15" hidden="1" x14ac:dyDescent="0.2">
      <c r="A1108" s="2">
        <v>42433</v>
      </c>
      <c r="B1108">
        <v>67</v>
      </c>
      <c r="C1108">
        <v>59.67</v>
      </c>
      <c r="D1108">
        <v>59.84</v>
      </c>
      <c r="E1108">
        <v>45.57</v>
      </c>
      <c r="F1108">
        <f t="shared" si="86"/>
        <v>59.84</v>
      </c>
      <c r="G1108" t="s">
        <v>533</v>
      </c>
      <c r="H1108">
        <v>2016</v>
      </c>
      <c r="I1108">
        <v>3</v>
      </c>
      <c r="J1108">
        <v>4</v>
      </c>
      <c r="K1108" t="s">
        <v>81</v>
      </c>
      <c r="L1108">
        <f t="shared" si="87"/>
        <v>0</v>
      </c>
      <c r="M1108">
        <f t="shared" si="88"/>
        <v>1</v>
      </c>
      <c r="N1108">
        <f t="shared" si="89"/>
        <v>1</v>
      </c>
      <c r="O1108">
        <f t="shared" si="90"/>
        <v>10</v>
      </c>
    </row>
    <row r="1109" spans="1:15" hidden="1" x14ac:dyDescent="0.2">
      <c r="A1109" s="2">
        <v>42434</v>
      </c>
      <c r="B1109">
        <v>67</v>
      </c>
      <c r="C1109">
        <v>61.36</v>
      </c>
      <c r="D1109">
        <v>61.71</v>
      </c>
      <c r="E1109">
        <v>49.72</v>
      </c>
      <c r="F1109">
        <f t="shared" si="86"/>
        <v>61.71</v>
      </c>
      <c r="G1109" t="s">
        <v>533</v>
      </c>
      <c r="H1109">
        <v>2016</v>
      </c>
      <c r="I1109">
        <v>3</v>
      </c>
      <c r="J1109">
        <v>5</v>
      </c>
      <c r="K1109" t="s">
        <v>83</v>
      </c>
      <c r="L1109">
        <f t="shared" si="87"/>
        <v>0</v>
      </c>
      <c r="M1109">
        <f t="shared" si="88"/>
        <v>1</v>
      </c>
      <c r="N1109">
        <f t="shared" si="89"/>
        <v>1</v>
      </c>
      <c r="O1109">
        <f t="shared" si="90"/>
        <v>10</v>
      </c>
    </row>
    <row r="1110" spans="1:15" hidden="1" x14ac:dyDescent="0.2">
      <c r="A1110" s="2">
        <v>42435</v>
      </c>
      <c r="B1110">
        <v>79</v>
      </c>
      <c r="C1110">
        <v>63.38</v>
      </c>
      <c r="D1110">
        <v>63.39</v>
      </c>
      <c r="E1110">
        <v>31.44</v>
      </c>
      <c r="F1110">
        <f t="shared" si="86"/>
        <v>63.39</v>
      </c>
      <c r="G1110" t="s">
        <v>533</v>
      </c>
      <c r="H1110">
        <v>2016</v>
      </c>
      <c r="I1110">
        <v>3</v>
      </c>
      <c r="J1110">
        <v>6</v>
      </c>
      <c r="K1110" t="s">
        <v>84</v>
      </c>
      <c r="L1110">
        <f t="shared" si="87"/>
        <v>0</v>
      </c>
      <c r="M1110">
        <f t="shared" si="88"/>
        <v>1</v>
      </c>
      <c r="N1110">
        <f t="shared" si="89"/>
        <v>1</v>
      </c>
      <c r="O1110">
        <f t="shared" si="90"/>
        <v>10</v>
      </c>
    </row>
    <row r="1111" spans="1:15" hidden="1" x14ac:dyDescent="0.2">
      <c r="A1111" s="2">
        <v>42436</v>
      </c>
      <c r="B1111">
        <v>79</v>
      </c>
      <c r="C1111">
        <v>63.13</v>
      </c>
      <c r="D1111">
        <v>63.3</v>
      </c>
      <c r="E1111">
        <v>49.03</v>
      </c>
      <c r="F1111">
        <f t="shared" si="86"/>
        <v>63.3</v>
      </c>
      <c r="G1111" t="s">
        <v>533</v>
      </c>
      <c r="H1111">
        <v>2016</v>
      </c>
      <c r="I1111">
        <v>3</v>
      </c>
      <c r="J1111">
        <v>7</v>
      </c>
      <c r="K1111" t="s">
        <v>85</v>
      </c>
      <c r="L1111">
        <f t="shared" si="87"/>
        <v>0</v>
      </c>
      <c r="M1111">
        <f t="shared" si="88"/>
        <v>1</v>
      </c>
      <c r="N1111">
        <f t="shared" si="89"/>
        <v>1</v>
      </c>
      <c r="O1111">
        <f t="shared" si="90"/>
        <v>11</v>
      </c>
    </row>
    <row r="1112" spans="1:15" hidden="1" x14ac:dyDescent="0.2">
      <c r="A1112" s="2">
        <v>42437</v>
      </c>
      <c r="B1112">
        <v>55</v>
      </c>
      <c r="C1112">
        <v>62.03</v>
      </c>
      <c r="D1112">
        <v>62.19</v>
      </c>
      <c r="E1112">
        <v>47.64</v>
      </c>
      <c r="F1112">
        <f t="shared" si="86"/>
        <v>62.19</v>
      </c>
      <c r="G1112" t="s">
        <v>533</v>
      </c>
      <c r="H1112">
        <v>2016</v>
      </c>
      <c r="I1112">
        <v>3</v>
      </c>
      <c r="J1112">
        <v>8</v>
      </c>
      <c r="K1112" t="s">
        <v>86</v>
      </c>
      <c r="L1112">
        <f t="shared" si="87"/>
        <v>1</v>
      </c>
      <c r="M1112">
        <f t="shared" si="88"/>
        <v>1</v>
      </c>
      <c r="N1112">
        <f t="shared" si="89"/>
        <v>1</v>
      </c>
      <c r="O1112">
        <f t="shared" si="90"/>
        <v>11</v>
      </c>
    </row>
    <row r="1113" spans="1:15" hidden="1" x14ac:dyDescent="0.2">
      <c r="A1113" s="2">
        <v>42438</v>
      </c>
      <c r="B1113">
        <v>76</v>
      </c>
      <c r="C1113">
        <v>63.31</v>
      </c>
      <c r="D1113">
        <v>63.61</v>
      </c>
      <c r="E1113">
        <v>49.29</v>
      </c>
      <c r="F1113">
        <f t="shared" si="86"/>
        <v>63.61</v>
      </c>
      <c r="G1113" t="s">
        <v>533</v>
      </c>
      <c r="H1113">
        <v>2016</v>
      </c>
      <c r="I1113">
        <v>3</v>
      </c>
      <c r="J1113">
        <v>9</v>
      </c>
      <c r="K1113" t="s">
        <v>87</v>
      </c>
      <c r="L1113">
        <f t="shared" si="87"/>
        <v>0</v>
      </c>
      <c r="M1113">
        <f t="shared" si="88"/>
        <v>1</v>
      </c>
      <c r="N1113">
        <f t="shared" si="89"/>
        <v>1</v>
      </c>
      <c r="O1113">
        <f t="shared" si="90"/>
        <v>11</v>
      </c>
    </row>
    <row r="1114" spans="1:15" hidden="1" x14ac:dyDescent="0.2">
      <c r="A1114" s="2">
        <v>42439</v>
      </c>
      <c r="B1114">
        <v>77</v>
      </c>
      <c r="C1114">
        <v>62.68</v>
      </c>
      <c r="D1114">
        <v>62.78</v>
      </c>
      <c r="E1114">
        <v>46.26</v>
      </c>
      <c r="F1114">
        <f t="shared" si="86"/>
        <v>62.78</v>
      </c>
      <c r="G1114" t="s">
        <v>533</v>
      </c>
      <c r="H1114">
        <v>2016</v>
      </c>
      <c r="I1114">
        <v>3</v>
      </c>
      <c r="J1114">
        <v>10</v>
      </c>
      <c r="K1114" t="s">
        <v>88</v>
      </c>
      <c r="L1114">
        <f t="shared" si="87"/>
        <v>0</v>
      </c>
      <c r="M1114">
        <f t="shared" si="88"/>
        <v>1</v>
      </c>
      <c r="N1114">
        <f t="shared" si="89"/>
        <v>1</v>
      </c>
      <c r="O1114">
        <f t="shared" si="90"/>
        <v>11</v>
      </c>
    </row>
    <row r="1115" spans="1:15" hidden="1" x14ac:dyDescent="0.2">
      <c r="A1115" s="2">
        <v>42440</v>
      </c>
      <c r="B1115">
        <v>56</v>
      </c>
      <c r="C1115">
        <v>61.08</v>
      </c>
      <c r="D1115">
        <v>61.2</v>
      </c>
      <c r="E1115">
        <v>45.67</v>
      </c>
      <c r="F1115">
        <f t="shared" si="86"/>
        <v>61.2</v>
      </c>
      <c r="G1115" t="s">
        <v>534</v>
      </c>
      <c r="H1115">
        <v>2016</v>
      </c>
      <c r="I1115">
        <v>3</v>
      </c>
      <c r="J1115">
        <v>11</v>
      </c>
      <c r="K1115" t="s">
        <v>89</v>
      </c>
      <c r="L1115">
        <f t="shared" si="87"/>
        <v>1</v>
      </c>
      <c r="M1115">
        <f t="shared" si="88"/>
        <v>1</v>
      </c>
      <c r="N1115">
        <f t="shared" si="89"/>
        <v>1</v>
      </c>
      <c r="O1115">
        <f t="shared" si="90"/>
        <v>11</v>
      </c>
    </row>
    <row r="1116" spans="1:15" hidden="1" x14ac:dyDescent="0.2">
      <c r="A1116" s="2">
        <v>42441</v>
      </c>
      <c r="B1116">
        <v>54</v>
      </c>
      <c r="C1116">
        <v>61.85</v>
      </c>
      <c r="D1116">
        <v>61.89</v>
      </c>
      <c r="E1116">
        <v>41.37</v>
      </c>
      <c r="F1116">
        <f t="shared" si="86"/>
        <v>61.89</v>
      </c>
      <c r="G1116" t="s">
        <v>534</v>
      </c>
      <c r="H1116">
        <v>2016</v>
      </c>
      <c r="I1116">
        <v>3</v>
      </c>
      <c r="J1116">
        <v>12</v>
      </c>
      <c r="K1116" t="s">
        <v>91</v>
      </c>
      <c r="L1116">
        <f t="shared" si="87"/>
        <v>1</v>
      </c>
      <c r="M1116">
        <f t="shared" si="88"/>
        <v>1</v>
      </c>
      <c r="N1116">
        <f t="shared" si="89"/>
        <v>1</v>
      </c>
      <c r="O1116">
        <f t="shared" si="90"/>
        <v>11</v>
      </c>
    </row>
    <row r="1117" spans="1:15" hidden="1" x14ac:dyDescent="0.2">
      <c r="A1117" s="2">
        <v>42442</v>
      </c>
      <c r="B1117">
        <v>73</v>
      </c>
      <c r="C1117">
        <v>60</v>
      </c>
      <c r="D1117">
        <v>60.08</v>
      </c>
      <c r="E1117">
        <v>42.93</v>
      </c>
      <c r="F1117">
        <f t="shared" si="86"/>
        <v>60.08</v>
      </c>
      <c r="G1117" t="s">
        <v>534</v>
      </c>
      <c r="H1117">
        <v>2016</v>
      </c>
      <c r="I1117">
        <v>3</v>
      </c>
      <c r="J1117">
        <v>13</v>
      </c>
      <c r="K1117" t="s">
        <v>92</v>
      </c>
      <c r="L1117">
        <f t="shared" si="87"/>
        <v>0</v>
      </c>
      <c r="M1117">
        <f t="shared" si="88"/>
        <v>1</v>
      </c>
      <c r="N1117">
        <f t="shared" si="89"/>
        <v>1</v>
      </c>
      <c r="O1117">
        <f t="shared" si="90"/>
        <v>11</v>
      </c>
    </row>
    <row r="1118" spans="1:15" hidden="1" x14ac:dyDescent="0.2">
      <c r="A1118" s="2">
        <v>42443</v>
      </c>
      <c r="B1118">
        <v>55</v>
      </c>
      <c r="C1118">
        <v>60.56</v>
      </c>
      <c r="D1118">
        <v>66.430000000000007</v>
      </c>
      <c r="E1118">
        <v>65.13</v>
      </c>
      <c r="F1118">
        <f t="shared" si="86"/>
        <v>66.430000000000007</v>
      </c>
      <c r="G1118" t="s">
        <v>534</v>
      </c>
      <c r="H1118">
        <v>2016</v>
      </c>
      <c r="I1118">
        <v>3</v>
      </c>
      <c r="J1118">
        <v>14</v>
      </c>
      <c r="K1118" t="s">
        <v>93</v>
      </c>
      <c r="L1118">
        <f t="shared" si="87"/>
        <v>1</v>
      </c>
      <c r="M1118">
        <f t="shared" si="88"/>
        <v>0</v>
      </c>
      <c r="N1118">
        <f t="shared" si="89"/>
        <v>1</v>
      </c>
      <c r="O1118">
        <f t="shared" si="90"/>
        <v>12</v>
      </c>
    </row>
    <row r="1119" spans="1:15" hidden="1" x14ac:dyDescent="0.2">
      <c r="A1119" s="2">
        <v>42444</v>
      </c>
      <c r="B1119">
        <v>74</v>
      </c>
      <c r="C1119">
        <v>61.4</v>
      </c>
      <c r="D1119">
        <v>61.62</v>
      </c>
      <c r="E1119">
        <v>48.48</v>
      </c>
      <c r="F1119">
        <f t="shared" si="86"/>
        <v>61.62</v>
      </c>
      <c r="G1119" t="s">
        <v>534</v>
      </c>
      <c r="H1119">
        <v>2016</v>
      </c>
      <c r="I1119">
        <v>3</v>
      </c>
      <c r="J1119">
        <v>15</v>
      </c>
      <c r="K1119" t="s">
        <v>94</v>
      </c>
      <c r="L1119">
        <f t="shared" si="87"/>
        <v>0</v>
      </c>
      <c r="M1119">
        <f t="shared" si="88"/>
        <v>1</v>
      </c>
      <c r="N1119">
        <f t="shared" si="89"/>
        <v>1</v>
      </c>
      <c r="O1119">
        <f t="shared" si="90"/>
        <v>12</v>
      </c>
    </row>
    <row r="1120" spans="1:15" hidden="1" x14ac:dyDescent="0.2">
      <c r="A1120" s="2">
        <v>42445</v>
      </c>
      <c r="B1120">
        <v>75</v>
      </c>
      <c r="C1120">
        <v>60.43</v>
      </c>
      <c r="D1120">
        <v>60.74</v>
      </c>
      <c r="E1120">
        <v>47.69</v>
      </c>
      <c r="F1120">
        <f t="shared" si="86"/>
        <v>60.74</v>
      </c>
      <c r="G1120" t="s">
        <v>534</v>
      </c>
      <c r="H1120">
        <v>2016</v>
      </c>
      <c r="I1120">
        <v>3</v>
      </c>
      <c r="J1120">
        <v>16</v>
      </c>
      <c r="K1120" t="s">
        <v>95</v>
      </c>
      <c r="L1120">
        <f t="shared" si="87"/>
        <v>0</v>
      </c>
      <c r="M1120">
        <f t="shared" si="88"/>
        <v>1</v>
      </c>
      <c r="N1120">
        <f t="shared" si="89"/>
        <v>1</v>
      </c>
      <c r="O1120">
        <f t="shared" si="90"/>
        <v>12</v>
      </c>
    </row>
    <row r="1121" spans="1:15" hidden="1" x14ac:dyDescent="0.2">
      <c r="A1121" s="2">
        <v>42446</v>
      </c>
      <c r="B1121">
        <v>75</v>
      </c>
      <c r="C1121">
        <v>61.52</v>
      </c>
      <c r="D1121">
        <v>61.65</v>
      </c>
      <c r="E1121">
        <v>46.62</v>
      </c>
      <c r="F1121">
        <f t="shared" si="86"/>
        <v>61.65</v>
      </c>
      <c r="G1121" t="s">
        <v>534</v>
      </c>
      <c r="H1121">
        <v>2016</v>
      </c>
      <c r="I1121">
        <v>3</v>
      </c>
      <c r="J1121">
        <v>17</v>
      </c>
      <c r="K1121" t="s">
        <v>96</v>
      </c>
      <c r="L1121">
        <f t="shared" si="87"/>
        <v>0</v>
      </c>
      <c r="M1121">
        <f t="shared" si="88"/>
        <v>1</v>
      </c>
      <c r="N1121">
        <f t="shared" si="89"/>
        <v>1</v>
      </c>
      <c r="O1121">
        <f t="shared" si="90"/>
        <v>12</v>
      </c>
    </row>
    <row r="1122" spans="1:15" hidden="1" x14ac:dyDescent="0.2">
      <c r="A1122" s="2">
        <v>42447</v>
      </c>
      <c r="B1122">
        <v>72</v>
      </c>
      <c r="C1122">
        <v>61.76</v>
      </c>
      <c r="D1122">
        <v>62.21</v>
      </c>
      <c r="E1122">
        <v>52.15</v>
      </c>
      <c r="F1122">
        <f t="shared" si="86"/>
        <v>62.21</v>
      </c>
      <c r="G1122" t="s">
        <v>535</v>
      </c>
      <c r="H1122">
        <v>2016</v>
      </c>
      <c r="I1122">
        <v>3</v>
      </c>
      <c r="J1122">
        <v>18</v>
      </c>
      <c r="K1122" t="s">
        <v>97</v>
      </c>
      <c r="L1122">
        <f t="shared" si="87"/>
        <v>0</v>
      </c>
      <c r="M1122">
        <f t="shared" si="88"/>
        <v>1</v>
      </c>
      <c r="N1122">
        <f t="shared" si="89"/>
        <v>1</v>
      </c>
      <c r="O1122">
        <f t="shared" si="90"/>
        <v>12</v>
      </c>
    </row>
    <row r="1123" spans="1:15" hidden="1" x14ac:dyDescent="0.2">
      <c r="A1123" s="2">
        <v>42448</v>
      </c>
      <c r="B1123">
        <v>44</v>
      </c>
      <c r="C1123">
        <v>59.96</v>
      </c>
      <c r="D1123">
        <v>60.06</v>
      </c>
      <c r="E1123">
        <v>41.67</v>
      </c>
      <c r="F1123">
        <f t="shared" si="86"/>
        <v>60.06</v>
      </c>
      <c r="G1123" t="s">
        <v>535</v>
      </c>
      <c r="H1123">
        <v>2016</v>
      </c>
      <c r="I1123">
        <v>3</v>
      </c>
      <c r="J1123">
        <v>19</v>
      </c>
      <c r="K1123" t="s">
        <v>99</v>
      </c>
      <c r="L1123">
        <f t="shared" si="87"/>
        <v>1</v>
      </c>
      <c r="M1123">
        <f t="shared" si="88"/>
        <v>1</v>
      </c>
      <c r="N1123">
        <f t="shared" si="89"/>
        <v>1</v>
      </c>
      <c r="O1123">
        <f t="shared" si="90"/>
        <v>12</v>
      </c>
    </row>
    <row r="1124" spans="1:15" hidden="1" x14ac:dyDescent="0.2">
      <c r="A1124" s="2">
        <v>42449</v>
      </c>
      <c r="B1124">
        <v>67</v>
      </c>
      <c r="C1124">
        <v>62.3</v>
      </c>
      <c r="D1124">
        <v>62.38</v>
      </c>
      <c r="E1124">
        <v>44.99</v>
      </c>
      <c r="F1124">
        <f t="shared" si="86"/>
        <v>62.38</v>
      </c>
      <c r="G1124" t="s">
        <v>535</v>
      </c>
      <c r="H1124">
        <v>2016</v>
      </c>
      <c r="I1124">
        <v>3</v>
      </c>
      <c r="J1124">
        <v>20</v>
      </c>
      <c r="K1124" t="s">
        <v>100</v>
      </c>
      <c r="L1124">
        <f t="shared" si="87"/>
        <v>0</v>
      </c>
      <c r="M1124">
        <f t="shared" si="88"/>
        <v>1</v>
      </c>
      <c r="N1124">
        <f t="shared" si="89"/>
        <v>1</v>
      </c>
      <c r="O1124">
        <f t="shared" si="90"/>
        <v>12</v>
      </c>
    </row>
    <row r="1125" spans="1:15" hidden="1" x14ac:dyDescent="0.2">
      <c r="A1125" s="2">
        <v>42450</v>
      </c>
      <c r="B1125">
        <v>63</v>
      </c>
      <c r="C1125">
        <v>60.8</v>
      </c>
      <c r="D1125">
        <v>60.87</v>
      </c>
      <c r="E1125">
        <v>43.28</v>
      </c>
      <c r="F1125">
        <f t="shared" si="86"/>
        <v>60.87</v>
      </c>
      <c r="G1125" t="s">
        <v>535</v>
      </c>
      <c r="H1125">
        <v>2016</v>
      </c>
      <c r="I1125">
        <v>3</v>
      </c>
      <c r="J1125">
        <v>21</v>
      </c>
      <c r="K1125" t="s">
        <v>101</v>
      </c>
      <c r="L1125">
        <f t="shared" si="87"/>
        <v>0</v>
      </c>
      <c r="M1125">
        <f t="shared" si="88"/>
        <v>1</v>
      </c>
      <c r="N1125">
        <f t="shared" si="89"/>
        <v>1</v>
      </c>
      <c r="O1125">
        <f t="shared" si="90"/>
        <v>13</v>
      </c>
    </row>
    <row r="1126" spans="1:15" hidden="1" x14ac:dyDescent="0.2">
      <c r="A1126" s="2">
        <v>42451</v>
      </c>
      <c r="B1126">
        <v>77</v>
      </c>
      <c r="C1126">
        <v>61.64</v>
      </c>
      <c r="D1126">
        <v>61.73</v>
      </c>
      <c r="E1126">
        <v>44.68</v>
      </c>
      <c r="F1126">
        <f t="shared" si="86"/>
        <v>61.73</v>
      </c>
      <c r="G1126" t="s">
        <v>535</v>
      </c>
      <c r="H1126">
        <v>2016</v>
      </c>
      <c r="I1126">
        <v>3</v>
      </c>
      <c r="J1126">
        <v>22</v>
      </c>
      <c r="K1126" t="s">
        <v>102</v>
      </c>
      <c r="L1126">
        <f t="shared" si="87"/>
        <v>0</v>
      </c>
      <c r="M1126">
        <f t="shared" si="88"/>
        <v>1</v>
      </c>
      <c r="N1126">
        <f t="shared" si="89"/>
        <v>1</v>
      </c>
      <c r="O1126">
        <f t="shared" si="90"/>
        <v>13</v>
      </c>
    </row>
    <row r="1127" spans="1:15" hidden="1" x14ac:dyDescent="0.2">
      <c r="A1127" s="2">
        <v>42452</v>
      </c>
      <c r="B1127">
        <v>72</v>
      </c>
      <c r="C1127">
        <v>60.48</v>
      </c>
      <c r="D1127">
        <v>61.35</v>
      </c>
      <c r="E1127">
        <v>53.92</v>
      </c>
      <c r="F1127">
        <f t="shared" si="86"/>
        <v>61.35</v>
      </c>
      <c r="G1127" t="s">
        <v>535</v>
      </c>
      <c r="H1127">
        <v>2016</v>
      </c>
      <c r="I1127">
        <v>3</v>
      </c>
      <c r="J1127">
        <v>23</v>
      </c>
      <c r="K1127" t="s">
        <v>103</v>
      </c>
      <c r="L1127">
        <f t="shared" si="87"/>
        <v>0</v>
      </c>
      <c r="M1127">
        <f t="shared" si="88"/>
        <v>1</v>
      </c>
      <c r="N1127">
        <f t="shared" si="89"/>
        <v>1</v>
      </c>
      <c r="O1127">
        <f t="shared" si="90"/>
        <v>13</v>
      </c>
    </row>
    <row r="1128" spans="1:15" hidden="1" x14ac:dyDescent="0.2">
      <c r="A1128" s="2">
        <v>42453</v>
      </c>
      <c r="B1128">
        <v>60</v>
      </c>
      <c r="C1128">
        <v>60.54</v>
      </c>
      <c r="D1128">
        <v>60.79</v>
      </c>
      <c r="E1128">
        <v>45.61</v>
      </c>
      <c r="F1128">
        <f t="shared" si="86"/>
        <v>60.79</v>
      </c>
      <c r="G1128" t="s">
        <v>535</v>
      </c>
      <c r="H1128">
        <v>2016</v>
      </c>
      <c r="I1128">
        <v>3</v>
      </c>
      <c r="J1128">
        <v>24</v>
      </c>
      <c r="K1128" t="s">
        <v>104</v>
      </c>
      <c r="L1128">
        <f t="shared" si="87"/>
        <v>1</v>
      </c>
      <c r="M1128">
        <f t="shared" si="88"/>
        <v>1</v>
      </c>
      <c r="N1128">
        <f t="shared" si="89"/>
        <v>1</v>
      </c>
      <c r="O1128">
        <f t="shared" si="90"/>
        <v>13</v>
      </c>
    </row>
    <row r="1129" spans="1:15" hidden="1" x14ac:dyDescent="0.2">
      <c r="A1129" s="2">
        <v>42454</v>
      </c>
      <c r="B1129">
        <v>94</v>
      </c>
      <c r="C1129">
        <v>64.25</v>
      </c>
      <c r="D1129">
        <v>64.34</v>
      </c>
      <c r="E1129">
        <v>43.66</v>
      </c>
      <c r="F1129">
        <f t="shared" si="86"/>
        <v>64.34</v>
      </c>
      <c r="G1129" t="s">
        <v>536</v>
      </c>
      <c r="H1129">
        <v>2016</v>
      </c>
      <c r="I1129">
        <v>3</v>
      </c>
      <c r="J1129">
        <v>25</v>
      </c>
      <c r="K1129" t="s">
        <v>105</v>
      </c>
      <c r="L1129">
        <f t="shared" si="87"/>
        <v>0</v>
      </c>
      <c r="M1129">
        <f t="shared" si="88"/>
        <v>1</v>
      </c>
      <c r="N1129">
        <f t="shared" si="89"/>
        <v>1</v>
      </c>
      <c r="O1129">
        <f t="shared" si="90"/>
        <v>13</v>
      </c>
    </row>
    <row r="1130" spans="1:15" hidden="1" x14ac:dyDescent="0.2">
      <c r="A1130" s="2">
        <v>42455</v>
      </c>
      <c r="B1130">
        <v>55</v>
      </c>
      <c r="C1130">
        <v>59</v>
      </c>
      <c r="D1130">
        <v>59.07</v>
      </c>
      <c r="E1130">
        <v>40.950000000000003</v>
      </c>
      <c r="F1130">
        <f t="shared" si="86"/>
        <v>59.07</v>
      </c>
      <c r="G1130" t="s">
        <v>536</v>
      </c>
      <c r="H1130">
        <v>2016</v>
      </c>
      <c r="I1130">
        <v>3</v>
      </c>
      <c r="J1130">
        <v>26</v>
      </c>
      <c r="K1130" t="s">
        <v>107</v>
      </c>
      <c r="L1130">
        <f t="shared" si="87"/>
        <v>1</v>
      </c>
      <c r="M1130">
        <f t="shared" si="88"/>
        <v>1</v>
      </c>
      <c r="N1130">
        <f t="shared" si="89"/>
        <v>1</v>
      </c>
      <c r="O1130">
        <f t="shared" si="90"/>
        <v>13</v>
      </c>
    </row>
    <row r="1131" spans="1:15" hidden="1" x14ac:dyDescent="0.2">
      <c r="A1131" s="2">
        <v>42456</v>
      </c>
      <c r="B1131">
        <v>64</v>
      </c>
      <c r="C1131">
        <v>59.29</v>
      </c>
      <c r="D1131">
        <v>59.33</v>
      </c>
      <c r="E1131">
        <v>39.729999999999997</v>
      </c>
      <c r="F1131">
        <f t="shared" si="86"/>
        <v>59.33</v>
      </c>
      <c r="G1131" t="s">
        <v>536</v>
      </c>
      <c r="H1131">
        <v>2016</v>
      </c>
      <c r="I1131">
        <v>3</v>
      </c>
      <c r="J1131">
        <v>27</v>
      </c>
      <c r="K1131" t="s">
        <v>108</v>
      </c>
      <c r="L1131">
        <f t="shared" si="87"/>
        <v>0</v>
      </c>
      <c r="M1131">
        <f t="shared" si="88"/>
        <v>1</v>
      </c>
      <c r="N1131">
        <f t="shared" si="89"/>
        <v>1</v>
      </c>
      <c r="O1131">
        <f t="shared" si="90"/>
        <v>13</v>
      </c>
    </row>
    <row r="1132" spans="1:15" hidden="1" x14ac:dyDescent="0.2">
      <c r="A1132" s="2">
        <v>42457</v>
      </c>
      <c r="B1132">
        <v>66</v>
      </c>
      <c r="C1132">
        <v>62.67</v>
      </c>
      <c r="D1132">
        <v>62.67</v>
      </c>
      <c r="E1132">
        <v>0</v>
      </c>
      <c r="F1132">
        <f t="shared" si="86"/>
        <v>62.67</v>
      </c>
      <c r="G1132" t="s">
        <v>536</v>
      </c>
      <c r="H1132">
        <v>2016</v>
      </c>
      <c r="I1132">
        <v>3</v>
      </c>
      <c r="J1132">
        <v>28</v>
      </c>
      <c r="K1132" t="s">
        <v>109</v>
      </c>
      <c r="L1132">
        <f t="shared" si="87"/>
        <v>0</v>
      </c>
      <c r="M1132">
        <f t="shared" si="88"/>
        <v>1</v>
      </c>
      <c r="N1132">
        <f t="shared" si="89"/>
        <v>1</v>
      </c>
      <c r="O1132">
        <f t="shared" si="90"/>
        <v>14</v>
      </c>
    </row>
    <row r="1133" spans="1:15" hidden="1" x14ac:dyDescent="0.2">
      <c r="A1133" s="2">
        <v>42458</v>
      </c>
      <c r="B1133">
        <v>69</v>
      </c>
      <c r="C1133">
        <v>62.84</v>
      </c>
      <c r="D1133">
        <v>62.89</v>
      </c>
      <c r="E1133">
        <v>42.98</v>
      </c>
      <c r="F1133">
        <f t="shared" si="86"/>
        <v>62.89</v>
      </c>
      <c r="G1133" t="s">
        <v>536</v>
      </c>
      <c r="H1133">
        <v>2016</v>
      </c>
      <c r="I1133">
        <v>3</v>
      </c>
      <c r="J1133">
        <v>29</v>
      </c>
      <c r="K1133" t="s">
        <v>110</v>
      </c>
      <c r="L1133">
        <f t="shared" si="87"/>
        <v>0</v>
      </c>
      <c r="M1133">
        <f t="shared" si="88"/>
        <v>1</v>
      </c>
      <c r="N1133">
        <f t="shared" si="89"/>
        <v>1</v>
      </c>
      <c r="O1133">
        <f t="shared" si="90"/>
        <v>14</v>
      </c>
    </row>
    <row r="1134" spans="1:15" hidden="1" x14ac:dyDescent="0.2">
      <c r="A1134" s="2">
        <v>42459</v>
      </c>
      <c r="B1134">
        <v>75</v>
      </c>
      <c r="C1134">
        <v>62.33</v>
      </c>
      <c r="D1134">
        <v>62.34</v>
      </c>
      <c r="E1134">
        <v>36.56</v>
      </c>
      <c r="F1134">
        <f t="shared" si="86"/>
        <v>62.34</v>
      </c>
      <c r="G1134" t="s">
        <v>536</v>
      </c>
      <c r="H1134">
        <v>2016</v>
      </c>
      <c r="I1134">
        <v>3</v>
      </c>
      <c r="J1134">
        <v>30</v>
      </c>
      <c r="K1134" t="s">
        <v>111</v>
      </c>
      <c r="L1134">
        <f t="shared" si="87"/>
        <v>0</v>
      </c>
      <c r="M1134">
        <f t="shared" si="88"/>
        <v>1</v>
      </c>
      <c r="N1134">
        <f t="shared" si="89"/>
        <v>1</v>
      </c>
      <c r="O1134">
        <f t="shared" si="90"/>
        <v>14</v>
      </c>
    </row>
    <row r="1135" spans="1:15" hidden="1" x14ac:dyDescent="0.2">
      <c r="A1135" s="2">
        <v>42460</v>
      </c>
      <c r="B1135">
        <v>68</v>
      </c>
      <c r="C1135">
        <v>62.33</v>
      </c>
      <c r="D1135">
        <v>62.34</v>
      </c>
      <c r="E1135">
        <v>36.56</v>
      </c>
      <c r="F1135">
        <f t="shared" si="86"/>
        <v>62.34</v>
      </c>
      <c r="G1135" t="s">
        <v>536</v>
      </c>
      <c r="H1135">
        <v>2016</v>
      </c>
      <c r="I1135">
        <v>3</v>
      </c>
      <c r="J1135">
        <v>31</v>
      </c>
      <c r="K1135" t="s">
        <v>112</v>
      </c>
      <c r="L1135">
        <f t="shared" si="87"/>
        <v>0</v>
      </c>
      <c r="M1135">
        <f t="shared" si="88"/>
        <v>1</v>
      </c>
      <c r="N1135">
        <f t="shared" si="89"/>
        <v>1</v>
      </c>
      <c r="O1135">
        <f t="shared" si="90"/>
        <v>14</v>
      </c>
    </row>
    <row r="1136" spans="1:15" hidden="1" x14ac:dyDescent="0.2">
      <c r="A1136" s="2">
        <v>42461</v>
      </c>
      <c r="B1136">
        <v>85</v>
      </c>
      <c r="C1136">
        <v>61.57</v>
      </c>
      <c r="D1136">
        <v>61.65</v>
      </c>
      <c r="E1136">
        <v>43.73</v>
      </c>
      <c r="F1136">
        <f t="shared" si="86"/>
        <v>61.65</v>
      </c>
      <c r="G1136" t="s">
        <v>537</v>
      </c>
      <c r="H1136">
        <v>2016</v>
      </c>
      <c r="I1136">
        <v>4</v>
      </c>
      <c r="J1136">
        <v>1</v>
      </c>
      <c r="K1136" t="s">
        <v>113</v>
      </c>
      <c r="L1136">
        <f t="shared" si="87"/>
        <v>0</v>
      </c>
      <c r="M1136">
        <f t="shared" si="88"/>
        <v>1</v>
      </c>
      <c r="N1136">
        <f t="shared" si="89"/>
        <v>1</v>
      </c>
      <c r="O1136">
        <f t="shared" si="90"/>
        <v>14</v>
      </c>
    </row>
    <row r="1137" spans="1:15" hidden="1" x14ac:dyDescent="0.2">
      <c r="A1137" s="2">
        <v>42462</v>
      </c>
      <c r="B1137">
        <v>43</v>
      </c>
      <c r="C1137">
        <v>58.37</v>
      </c>
      <c r="D1137">
        <v>59.14</v>
      </c>
      <c r="E1137">
        <v>50.79</v>
      </c>
      <c r="F1137">
        <f t="shared" si="86"/>
        <v>59.14</v>
      </c>
      <c r="G1137" t="s">
        <v>537</v>
      </c>
      <c r="H1137">
        <v>2016</v>
      </c>
      <c r="I1137">
        <v>4</v>
      </c>
      <c r="J1137">
        <v>2</v>
      </c>
      <c r="K1137" t="s">
        <v>115</v>
      </c>
      <c r="L1137">
        <f t="shared" si="87"/>
        <v>1</v>
      </c>
      <c r="M1137">
        <f t="shared" si="88"/>
        <v>1</v>
      </c>
      <c r="N1137">
        <f t="shared" si="89"/>
        <v>1</v>
      </c>
      <c r="O1137">
        <f t="shared" si="90"/>
        <v>14</v>
      </c>
    </row>
    <row r="1138" spans="1:15" hidden="1" x14ac:dyDescent="0.2">
      <c r="A1138" s="2">
        <v>42463</v>
      </c>
      <c r="B1138">
        <v>67</v>
      </c>
      <c r="C1138">
        <v>60.53</v>
      </c>
      <c r="D1138">
        <v>60.58</v>
      </c>
      <c r="E1138">
        <v>41.23</v>
      </c>
      <c r="F1138">
        <f t="shared" si="86"/>
        <v>60.58</v>
      </c>
      <c r="G1138" t="s">
        <v>537</v>
      </c>
      <c r="H1138">
        <v>2016</v>
      </c>
      <c r="I1138">
        <v>4</v>
      </c>
      <c r="J1138">
        <v>3</v>
      </c>
      <c r="K1138" t="s">
        <v>116</v>
      </c>
      <c r="L1138">
        <f t="shared" si="87"/>
        <v>0</v>
      </c>
      <c r="M1138">
        <f t="shared" si="88"/>
        <v>1</v>
      </c>
      <c r="N1138">
        <f t="shared" si="89"/>
        <v>1</v>
      </c>
      <c r="O1138">
        <f t="shared" si="90"/>
        <v>14</v>
      </c>
    </row>
    <row r="1139" spans="1:15" hidden="1" x14ac:dyDescent="0.2">
      <c r="A1139" s="2">
        <v>42464</v>
      </c>
      <c r="B1139">
        <v>87</v>
      </c>
      <c r="C1139">
        <v>60.93</v>
      </c>
      <c r="D1139">
        <v>61.21</v>
      </c>
      <c r="E1139">
        <v>49.08</v>
      </c>
      <c r="F1139">
        <f t="shared" si="86"/>
        <v>61.21</v>
      </c>
      <c r="G1139" t="s">
        <v>537</v>
      </c>
      <c r="H1139">
        <v>2016</v>
      </c>
      <c r="I1139">
        <v>4</v>
      </c>
      <c r="J1139">
        <v>4</v>
      </c>
      <c r="K1139" t="s">
        <v>117</v>
      </c>
      <c r="L1139">
        <f t="shared" si="87"/>
        <v>0</v>
      </c>
      <c r="M1139">
        <f t="shared" si="88"/>
        <v>1</v>
      </c>
      <c r="N1139">
        <f t="shared" si="89"/>
        <v>1</v>
      </c>
      <c r="O1139">
        <f t="shared" si="90"/>
        <v>15</v>
      </c>
    </row>
    <row r="1140" spans="1:15" hidden="1" x14ac:dyDescent="0.2">
      <c r="A1140" s="2">
        <v>42465</v>
      </c>
      <c r="B1140">
        <v>78</v>
      </c>
      <c r="C1140">
        <v>63.44</v>
      </c>
      <c r="D1140">
        <v>63.57</v>
      </c>
      <c r="E1140">
        <v>45.54</v>
      </c>
      <c r="F1140">
        <f t="shared" si="86"/>
        <v>63.57</v>
      </c>
      <c r="G1140" t="s">
        <v>537</v>
      </c>
      <c r="H1140">
        <v>2016</v>
      </c>
      <c r="I1140">
        <v>4</v>
      </c>
      <c r="J1140">
        <v>5</v>
      </c>
      <c r="K1140" t="s">
        <v>118</v>
      </c>
      <c r="L1140">
        <f t="shared" si="87"/>
        <v>0</v>
      </c>
      <c r="M1140">
        <f t="shared" si="88"/>
        <v>1</v>
      </c>
      <c r="N1140">
        <f t="shared" si="89"/>
        <v>1</v>
      </c>
      <c r="O1140">
        <f t="shared" si="90"/>
        <v>15</v>
      </c>
    </row>
    <row r="1141" spans="1:15" hidden="1" x14ac:dyDescent="0.2">
      <c r="A1141" s="2">
        <v>42466</v>
      </c>
      <c r="B1141">
        <v>82</v>
      </c>
      <c r="C1141">
        <v>61.39</v>
      </c>
      <c r="D1141">
        <v>61.62</v>
      </c>
      <c r="E1141">
        <v>48.64</v>
      </c>
      <c r="F1141">
        <f t="shared" si="86"/>
        <v>61.62</v>
      </c>
      <c r="G1141" t="s">
        <v>537</v>
      </c>
      <c r="H1141">
        <v>2016</v>
      </c>
      <c r="I1141">
        <v>4</v>
      </c>
      <c r="J1141">
        <v>6</v>
      </c>
      <c r="K1141" t="s">
        <v>119</v>
      </c>
      <c r="L1141">
        <f t="shared" si="87"/>
        <v>0</v>
      </c>
      <c r="M1141">
        <f t="shared" si="88"/>
        <v>1</v>
      </c>
      <c r="N1141">
        <f t="shared" si="89"/>
        <v>1</v>
      </c>
      <c r="O1141">
        <f t="shared" si="90"/>
        <v>15</v>
      </c>
    </row>
    <row r="1142" spans="1:15" hidden="1" x14ac:dyDescent="0.2">
      <c r="A1142" s="2">
        <v>42467</v>
      </c>
      <c r="B1142">
        <v>76</v>
      </c>
      <c r="C1142">
        <v>61.94</v>
      </c>
      <c r="D1142">
        <v>62.01</v>
      </c>
      <c r="E1142">
        <v>44.31</v>
      </c>
      <c r="F1142">
        <f t="shared" si="86"/>
        <v>62.01</v>
      </c>
      <c r="G1142" t="s">
        <v>537</v>
      </c>
      <c r="H1142">
        <v>2016</v>
      </c>
      <c r="I1142">
        <v>4</v>
      </c>
      <c r="J1142">
        <v>7</v>
      </c>
      <c r="K1142" t="s">
        <v>120</v>
      </c>
      <c r="L1142">
        <f t="shared" si="87"/>
        <v>0</v>
      </c>
      <c r="M1142">
        <f t="shared" si="88"/>
        <v>1</v>
      </c>
      <c r="N1142">
        <f t="shared" si="89"/>
        <v>1</v>
      </c>
      <c r="O1142">
        <f t="shared" si="90"/>
        <v>15</v>
      </c>
    </row>
    <row r="1143" spans="1:15" hidden="1" x14ac:dyDescent="0.2">
      <c r="A1143" s="2">
        <v>42468</v>
      </c>
      <c r="B1143">
        <v>71</v>
      </c>
      <c r="C1143">
        <v>60.42</v>
      </c>
      <c r="D1143">
        <v>60.47</v>
      </c>
      <c r="E1143">
        <v>41.04</v>
      </c>
      <c r="F1143">
        <f t="shared" si="86"/>
        <v>60.47</v>
      </c>
      <c r="G1143" t="s">
        <v>538</v>
      </c>
      <c r="H1143">
        <v>2016</v>
      </c>
      <c r="I1143">
        <v>4</v>
      </c>
      <c r="J1143">
        <v>8</v>
      </c>
      <c r="K1143" t="s">
        <v>121</v>
      </c>
      <c r="L1143">
        <f t="shared" si="87"/>
        <v>0</v>
      </c>
      <c r="M1143">
        <f t="shared" si="88"/>
        <v>1</v>
      </c>
      <c r="N1143">
        <f t="shared" si="89"/>
        <v>1</v>
      </c>
      <c r="O1143">
        <f t="shared" si="90"/>
        <v>15</v>
      </c>
    </row>
    <row r="1144" spans="1:15" hidden="1" x14ac:dyDescent="0.2">
      <c r="A1144" s="2">
        <v>42469</v>
      </c>
      <c r="B1144">
        <v>47</v>
      </c>
      <c r="C1144">
        <v>60.17</v>
      </c>
      <c r="D1144">
        <v>60.2</v>
      </c>
      <c r="E1144">
        <v>37.700000000000003</v>
      </c>
      <c r="F1144">
        <f t="shared" si="86"/>
        <v>60.2</v>
      </c>
      <c r="G1144" t="s">
        <v>538</v>
      </c>
      <c r="H1144">
        <v>2016</v>
      </c>
      <c r="I1144">
        <v>4</v>
      </c>
      <c r="J1144">
        <v>9</v>
      </c>
      <c r="K1144" t="s">
        <v>123</v>
      </c>
      <c r="L1144">
        <f t="shared" si="87"/>
        <v>1</v>
      </c>
      <c r="M1144">
        <f t="shared" si="88"/>
        <v>1</v>
      </c>
      <c r="N1144">
        <f t="shared" si="89"/>
        <v>1</v>
      </c>
      <c r="O1144">
        <f t="shared" si="90"/>
        <v>15</v>
      </c>
    </row>
    <row r="1145" spans="1:15" hidden="1" x14ac:dyDescent="0.2">
      <c r="A1145" s="2">
        <v>42470</v>
      </c>
      <c r="B1145">
        <v>66</v>
      </c>
      <c r="C1145">
        <v>61.24</v>
      </c>
      <c r="D1145">
        <v>61.25</v>
      </c>
      <c r="E1145">
        <v>35.450000000000003</v>
      </c>
      <c r="F1145">
        <f t="shared" si="86"/>
        <v>61.25</v>
      </c>
      <c r="G1145" t="s">
        <v>538</v>
      </c>
      <c r="H1145">
        <v>2016</v>
      </c>
      <c r="I1145">
        <v>4</v>
      </c>
      <c r="J1145">
        <v>10</v>
      </c>
      <c r="K1145" t="s">
        <v>124</v>
      </c>
      <c r="L1145">
        <f t="shared" si="87"/>
        <v>0</v>
      </c>
      <c r="M1145">
        <f t="shared" si="88"/>
        <v>1</v>
      </c>
      <c r="N1145">
        <f t="shared" si="89"/>
        <v>1</v>
      </c>
      <c r="O1145">
        <f t="shared" si="90"/>
        <v>15</v>
      </c>
    </row>
    <row r="1146" spans="1:15" hidden="1" x14ac:dyDescent="0.2">
      <c r="A1146" s="2">
        <v>42471</v>
      </c>
      <c r="B1146">
        <v>75</v>
      </c>
      <c r="C1146">
        <v>59.99</v>
      </c>
      <c r="D1146">
        <v>60.02</v>
      </c>
      <c r="E1146">
        <v>38.29</v>
      </c>
      <c r="F1146">
        <f t="shared" si="86"/>
        <v>60.02</v>
      </c>
      <c r="G1146" t="s">
        <v>538</v>
      </c>
      <c r="H1146">
        <v>2016</v>
      </c>
      <c r="I1146">
        <v>4</v>
      </c>
      <c r="J1146">
        <v>11</v>
      </c>
      <c r="K1146" t="s">
        <v>125</v>
      </c>
      <c r="L1146">
        <f t="shared" si="87"/>
        <v>0</v>
      </c>
      <c r="M1146">
        <f t="shared" si="88"/>
        <v>1</v>
      </c>
      <c r="N1146">
        <f t="shared" si="89"/>
        <v>1</v>
      </c>
      <c r="O1146">
        <f t="shared" si="90"/>
        <v>16</v>
      </c>
    </row>
    <row r="1147" spans="1:15" hidden="1" x14ac:dyDescent="0.2">
      <c r="A1147" s="2">
        <v>42472</v>
      </c>
      <c r="B1147">
        <v>54</v>
      </c>
      <c r="C1147">
        <v>60.48</v>
      </c>
      <c r="D1147">
        <v>60.53</v>
      </c>
      <c r="E1147">
        <v>41.57</v>
      </c>
      <c r="F1147">
        <f t="shared" si="86"/>
        <v>60.53</v>
      </c>
      <c r="G1147" t="s">
        <v>538</v>
      </c>
      <c r="H1147">
        <v>2016</v>
      </c>
      <c r="I1147">
        <v>4</v>
      </c>
      <c r="J1147">
        <v>12</v>
      </c>
      <c r="K1147" t="s">
        <v>126</v>
      </c>
      <c r="L1147">
        <f t="shared" si="87"/>
        <v>1</v>
      </c>
      <c r="M1147">
        <f t="shared" si="88"/>
        <v>1</v>
      </c>
      <c r="N1147">
        <f t="shared" si="89"/>
        <v>1</v>
      </c>
      <c r="O1147">
        <f t="shared" si="90"/>
        <v>16</v>
      </c>
    </row>
    <row r="1148" spans="1:15" hidden="1" x14ac:dyDescent="0.2">
      <c r="A1148" s="2">
        <v>42473</v>
      </c>
      <c r="B1148">
        <v>73</v>
      </c>
      <c r="C1148">
        <v>60.26</v>
      </c>
      <c r="D1148">
        <v>60.62</v>
      </c>
      <c r="E1148">
        <v>49</v>
      </c>
      <c r="F1148">
        <f t="shared" si="86"/>
        <v>60.62</v>
      </c>
      <c r="G1148" t="s">
        <v>538</v>
      </c>
      <c r="H1148">
        <v>2016</v>
      </c>
      <c r="I1148">
        <v>4</v>
      </c>
      <c r="J1148">
        <v>13</v>
      </c>
      <c r="K1148" t="s">
        <v>127</v>
      </c>
      <c r="L1148">
        <f t="shared" si="87"/>
        <v>0</v>
      </c>
      <c r="M1148">
        <f t="shared" si="88"/>
        <v>1</v>
      </c>
      <c r="N1148">
        <f t="shared" si="89"/>
        <v>1</v>
      </c>
      <c r="O1148">
        <f t="shared" si="90"/>
        <v>16</v>
      </c>
    </row>
    <row r="1149" spans="1:15" hidden="1" x14ac:dyDescent="0.2">
      <c r="A1149" s="2">
        <v>42474</v>
      </c>
      <c r="B1149">
        <v>77</v>
      </c>
      <c r="C1149">
        <v>61.2</v>
      </c>
      <c r="D1149">
        <v>61.36</v>
      </c>
      <c r="E1149">
        <v>46.93</v>
      </c>
      <c r="F1149">
        <f t="shared" si="86"/>
        <v>61.36</v>
      </c>
      <c r="G1149" t="s">
        <v>538</v>
      </c>
      <c r="H1149">
        <v>2016</v>
      </c>
      <c r="I1149">
        <v>4</v>
      </c>
      <c r="J1149">
        <v>14</v>
      </c>
      <c r="K1149" t="s">
        <v>128</v>
      </c>
      <c r="L1149">
        <f t="shared" si="87"/>
        <v>0</v>
      </c>
      <c r="M1149">
        <f t="shared" si="88"/>
        <v>1</v>
      </c>
      <c r="N1149">
        <f t="shared" si="89"/>
        <v>1</v>
      </c>
      <c r="O1149">
        <f t="shared" si="90"/>
        <v>16</v>
      </c>
    </row>
    <row r="1150" spans="1:15" hidden="1" x14ac:dyDescent="0.2">
      <c r="A1150" s="2">
        <v>42475</v>
      </c>
      <c r="B1150">
        <v>83</v>
      </c>
      <c r="C1150">
        <v>61.55</v>
      </c>
      <c r="D1150">
        <v>61.7</v>
      </c>
      <c r="E1150">
        <v>46.84</v>
      </c>
      <c r="F1150">
        <f t="shared" si="86"/>
        <v>61.7</v>
      </c>
      <c r="G1150" t="s">
        <v>539</v>
      </c>
      <c r="H1150">
        <v>2016</v>
      </c>
      <c r="I1150">
        <v>4</v>
      </c>
      <c r="J1150">
        <v>15</v>
      </c>
      <c r="K1150" t="s">
        <v>129</v>
      </c>
      <c r="L1150">
        <f t="shared" si="87"/>
        <v>0</v>
      </c>
      <c r="M1150">
        <f t="shared" si="88"/>
        <v>1</v>
      </c>
      <c r="N1150">
        <f t="shared" si="89"/>
        <v>1</v>
      </c>
      <c r="O1150">
        <f t="shared" si="90"/>
        <v>16</v>
      </c>
    </row>
    <row r="1151" spans="1:15" hidden="1" x14ac:dyDescent="0.2">
      <c r="A1151" s="2">
        <v>42476</v>
      </c>
      <c r="B1151">
        <v>55</v>
      </c>
      <c r="C1151">
        <v>59.62</v>
      </c>
      <c r="D1151">
        <v>59.78</v>
      </c>
      <c r="E1151">
        <v>39.56</v>
      </c>
      <c r="F1151">
        <f t="shared" si="86"/>
        <v>59.78</v>
      </c>
      <c r="G1151" t="s">
        <v>539</v>
      </c>
      <c r="H1151">
        <v>2016</v>
      </c>
      <c r="I1151">
        <v>4</v>
      </c>
      <c r="J1151">
        <v>16</v>
      </c>
      <c r="K1151" t="s">
        <v>131</v>
      </c>
      <c r="L1151">
        <f t="shared" si="87"/>
        <v>1</v>
      </c>
      <c r="M1151">
        <f t="shared" si="88"/>
        <v>1</v>
      </c>
      <c r="N1151">
        <f t="shared" si="89"/>
        <v>1</v>
      </c>
      <c r="O1151">
        <f t="shared" si="90"/>
        <v>16</v>
      </c>
    </row>
    <row r="1152" spans="1:15" hidden="1" x14ac:dyDescent="0.2">
      <c r="A1152" s="2">
        <v>42477</v>
      </c>
      <c r="B1152">
        <v>62</v>
      </c>
      <c r="C1152">
        <v>59.53</v>
      </c>
      <c r="D1152">
        <v>59.7</v>
      </c>
      <c r="E1152">
        <v>45.67</v>
      </c>
      <c r="F1152">
        <f t="shared" si="86"/>
        <v>59.7</v>
      </c>
      <c r="G1152" t="s">
        <v>539</v>
      </c>
      <c r="H1152">
        <v>2016</v>
      </c>
      <c r="I1152">
        <v>4</v>
      </c>
      <c r="J1152">
        <v>17</v>
      </c>
      <c r="K1152" t="s">
        <v>132</v>
      </c>
      <c r="L1152">
        <f t="shared" si="87"/>
        <v>0</v>
      </c>
      <c r="M1152">
        <f t="shared" si="88"/>
        <v>1</v>
      </c>
      <c r="N1152">
        <f t="shared" si="89"/>
        <v>1</v>
      </c>
      <c r="O1152">
        <f t="shared" si="90"/>
        <v>16</v>
      </c>
    </row>
    <row r="1153" spans="1:15" hidden="1" x14ac:dyDescent="0.2">
      <c r="A1153" s="2">
        <v>42478</v>
      </c>
      <c r="B1153">
        <v>67</v>
      </c>
      <c r="C1153">
        <v>59.32</v>
      </c>
      <c r="D1153">
        <v>59.38</v>
      </c>
      <c r="E1153">
        <v>41.36</v>
      </c>
      <c r="F1153">
        <f t="shared" si="86"/>
        <v>59.38</v>
      </c>
      <c r="G1153" t="s">
        <v>539</v>
      </c>
      <c r="H1153">
        <v>2016</v>
      </c>
      <c r="I1153">
        <v>4</v>
      </c>
      <c r="J1153">
        <v>18</v>
      </c>
      <c r="K1153" t="s">
        <v>133</v>
      </c>
      <c r="L1153">
        <f t="shared" si="87"/>
        <v>0</v>
      </c>
      <c r="M1153">
        <f t="shared" si="88"/>
        <v>1</v>
      </c>
      <c r="N1153">
        <f t="shared" si="89"/>
        <v>1</v>
      </c>
      <c r="O1153">
        <f t="shared" si="90"/>
        <v>17</v>
      </c>
    </row>
    <row r="1154" spans="1:15" hidden="1" x14ac:dyDescent="0.2">
      <c r="A1154" s="2">
        <v>42479</v>
      </c>
      <c r="B1154">
        <v>71</v>
      </c>
      <c r="C1154">
        <v>60.59</v>
      </c>
      <c r="D1154">
        <v>60.67</v>
      </c>
      <c r="E1154">
        <v>43.21</v>
      </c>
      <c r="F1154">
        <f t="shared" si="86"/>
        <v>60.67</v>
      </c>
      <c r="G1154" t="s">
        <v>539</v>
      </c>
      <c r="H1154">
        <v>2016</v>
      </c>
      <c r="I1154">
        <v>4</v>
      </c>
      <c r="J1154">
        <v>19</v>
      </c>
      <c r="K1154" t="s">
        <v>134</v>
      </c>
      <c r="L1154">
        <f t="shared" si="87"/>
        <v>0</v>
      </c>
      <c r="M1154">
        <f t="shared" si="88"/>
        <v>1</v>
      </c>
      <c r="N1154">
        <f t="shared" si="89"/>
        <v>1</v>
      </c>
      <c r="O1154">
        <f t="shared" si="90"/>
        <v>17</v>
      </c>
    </row>
    <row r="1155" spans="1:15" hidden="1" x14ac:dyDescent="0.2">
      <c r="A1155" s="2">
        <v>42480</v>
      </c>
      <c r="B1155">
        <v>73</v>
      </c>
      <c r="C1155">
        <v>59.59</v>
      </c>
      <c r="D1155">
        <v>59.67</v>
      </c>
      <c r="E1155">
        <v>42.04</v>
      </c>
      <c r="F1155">
        <f t="shared" ref="F1155:F1218" si="91">IF(OR(ISBLANK(D1155),D1155=9),C1155,D1155)</f>
        <v>59.67</v>
      </c>
      <c r="G1155" t="s">
        <v>539</v>
      </c>
      <c r="H1155">
        <v>2016</v>
      </c>
      <c r="I1155">
        <v>4</v>
      </c>
      <c r="J1155">
        <v>20</v>
      </c>
      <c r="K1155" t="s">
        <v>135</v>
      </c>
      <c r="L1155">
        <f t="shared" ref="L1155:L1218" si="92">IF(ISBLANK(C1155),"Null",IF(C1155&gt;B1155,1,0))</f>
        <v>0</v>
      </c>
      <c r="M1155">
        <f t="shared" ref="M1155:M1218" si="93">IF(ISBLANK(E1155),"Null",IF(C1155&gt;E1155,1,0))</f>
        <v>1</v>
      </c>
      <c r="N1155">
        <f t="shared" ref="N1155:N1218" si="94">IF(AND(I1155&gt;=1,I1155&lt;=4),1,IF(AND(I1155&gt;=9,I1155&lt;=12),3,2))</f>
        <v>1</v>
      </c>
      <c r="O1155">
        <f t="shared" ref="O1155:O1218" si="95">WEEKNUM(A1155,2)</f>
        <v>17</v>
      </c>
    </row>
    <row r="1156" spans="1:15" hidden="1" x14ac:dyDescent="0.2">
      <c r="A1156" s="2">
        <v>42481</v>
      </c>
      <c r="B1156">
        <v>70</v>
      </c>
      <c r="C1156">
        <v>59.81</v>
      </c>
      <c r="D1156">
        <v>60.05</v>
      </c>
      <c r="E1156">
        <v>47.23</v>
      </c>
      <c r="F1156">
        <f t="shared" si="91"/>
        <v>60.05</v>
      </c>
      <c r="G1156" t="s">
        <v>539</v>
      </c>
      <c r="H1156">
        <v>2016</v>
      </c>
      <c r="I1156">
        <v>4</v>
      </c>
      <c r="J1156">
        <v>21</v>
      </c>
      <c r="K1156" t="s">
        <v>136</v>
      </c>
      <c r="L1156">
        <f t="shared" si="92"/>
        <v>0</v>
      </c>
      <c r="M1156">
        <f t="shared" si="93"/>
        <v>1</v>
      </c>
      <c r="N1156">
        <f t="shared" si="94"/>
        <v>1</v>
      </c>
      <c r="O1156">
        <f t="shared" si="95"/>
        <v>17</v>
      </c>
    </row>
    <row r="1157" spans="1:15" hidden="1" x14ac:dyDescent="0.2">
      <c r="A1157" s="2">
        <v>42482</v>
      </c>
      <c r="B1157">
        <v>80</v>
      </c>
      <c r="C1157">
        <v>62.78</v>
      </c>
      <c r="D1157">
        <v>62.79</v>
      </c>
      <c r="E1157">
        <v>35.799999999999997</v>
      </c>
      <c r="F1157">
        <f t="shared" si="91"/>
        <v>62.79</v>
      </c>
      <c r="G1157" t="s">
        <v>540</v>
      </c>
      <c r="H1157">
        <v>2016</v>
      </c>
      <c r="I1157">
        <v>4</v>
      </c>
      <c r="J1157">
        <v>22</v>
      </c>
      <c r="K1157" t="s">
        <v>137</v>
      </c>
      <c r="L1157">
        <f t="shared" si="92"/>
        <v>0</v>
      </c>
      <c r="M1157">
        <f t="shared" si="93"/>
        <v>1</v>
      </c>
      <c r="N1157">
        <f t="shared" si="94"/>
        <v>1</v>
      </c>
      <c r="O1157">
        <f t="shared" si="95"/>
        <v>17</v>
      </c>
    </row>
    <row r="1158" spans="1:15" hidden="1" x14ac:dyDescent="0.2">
      <c r="A1158" s="2">
        <v>42483</v>
      </c>
      <c r="B1158">
        <v>60</v>
      </c>
      <c r="C1158">
        <v>60.96</v>
      </c>
      <c r="D1158">
        <v>61.07</v>
      </c>
      <c r="E1158">
        <v>45.25</v>
      </c>
      <c r="F1158">
        <f t="shared" si="91"/>
        <v>61.07</v>
      </c>
      <c r="G1158" t="s">
        <v>540</v>
      </c>
      <c r="H1158">
        <v>2016</v>
      </c>
      <c r="I1158">
        <v>4</v>
      </c>
      <c r="J1158">
        <v>23</v>
      </c>
      <c r="K1158" t="s">
        <v>139</v>
      </c>
      <c r="L1158">
        <f t="shared" si="92"/>
        <v>1</v>
      </c>
      <c r="M1158">
        <f t="shared" si="93"/>
        <v>1</v>
      </c>
      <c r="N1158">
        <f t="shared" si="94"/>
        <v>1</v>
      </c>
      <c r="O1158">
        <f t="shared" si="95"/>
        <v>17</v>
      </c>
    </row>
    <row r="1159" spans="1:15" hidden="1" x14ac:dyDescent="0.2">
      <c r="A1159" s="2">
        <v>42484</v>
      </c>
      <c r="B1159">
        <v>71</v>
      </c>
      <c r="C1159">
        <v>61.06</v>
      </c>
      <c r="D1159">
        <v>61.07</v>
      </c>
      <c r="E1159">
        <v>35.39</v>
      </c>
      <c r="F1159">
        <f t="shared" si="91"/>
        <v>61.07</v>
      </c>
      <c r="G1159" t="s">
        <v>540</v>
      </c>
      <c r="H1159">
        <v>2016</v>
      </c>
      <c r="I1159">
        <v>4</v>
      </c>
      <c r="J1159">
        <v>24</v>
      </c>
      <c r="K1159" t="s">
        <v>140</v>
      </c>
      <c r="L1159">
        <f t="shared" si="92"/>
        <v>0</v>
      </c>
      <c r="M1159">
        <f t="shared" si="93"/>
        <v>1</v>
      </c>
      <c r="N1159">
        <f t="shared" si="94"/>
        <v>1</v>
      </c>
      <c r="O1159">
        <f t="shared" si="95"/>
        <v>17</v>
      </c>
    </row>
    <row r="1160" spans="1:15" hidden="1" x14ac:dyDescent="0.2">
      <c r="A1160" s="2">
        <v>42485</v>
      </c>
      <c r="B1160">
        <v>77</v>
      </c>
      <c r="C1160">
        <v>60.25</v>
      </c>
      <c r="D1160">
        <v>60.97</v>
      </c>
      <c r="E1160">
        <v>52.78</v>
      </c>
      <c r="F1160">
        <f t="shared" si="91"/>
        <v>60.97</v>
      </c>
      <c r="G1160" t="s">
        <v>540</v>
      </c>
      <c r="H1160">
        <v>2016</v>
      </c>
      <c r="I1160">
        <v>4</v>
      </c>
      <c r="J1160">
        <v>25</v>
      </c>
      <c r="K1160" t="s">
        <v>141</v>
      </c>
      <c r="L1160">
        <f t="shared" si="92"/>
        <v>0</v>
      </c>
      <c r="M1160">
        <f t="shared" si="93"/>
        <v>1</v>
      </c>
      <c r="N1160">
        <f t="shared" si="94"/>
        <v>1</v>
      </c>
      <c r="O1160">
        <f t="shared" si="95"/>
        <v>18</v>
      </c>
    </row>
    <row r="1161" spans="1:15" hidden="1" x14ac:dyDescent="0.2">
      <c r="A1161" s="2">
        <v>42486</v>
      </c>
      <c r="B1161">
        <v>70</v>
      </c>
      <c r="C1161">
        <v>60.35</v>
      </c>
      <c r="D1161">
        <v>60.71</v>
      </c>
      <c r="E1161">
        <v>49.68</v>
      </c>
      <c r="F1161">
        <f t="shared" si="91"/>
        <v>60.71</v>
      </c>
      <c r="G1161" t="s">
        <v>540</v>
      </c>
      <c r="H1161">
        <v>2016</v>
      </c>
      <c r="I1161">
        <v>4</v>
      </c>
      <c r="J1161">
        <v>26</v>
      </c>
      <c r="K1161" t="s">
        <v>142</v>
      </c>
      <c r="L1161">
        <f t="shared" si="92"/>
        <v>0</v>
      </c>
      <c r="M1161">
        <f t="shared" si="93"/>
        <v>1</v>
      </c>
      <c r="N1161">
        <f t="shared" si="94"/>
        <v>1</v>
      </c>
      <c r="O1161">
        <f t="shared" si="95"/>
        <v>18</v>
      </c>
    </row>
    <row r="1162" spans="1:15" hidden="1" x14ac:dyDescent="0.2">
      <c r="A1162" s="2">
        <v>42487</v>
      </c>
      <c r="B1162">
        <v>68</v>
      </c>
      <c r="C1162">
        <v>61.47</v>
      </c>
      <c r="D1162">
        <v>61.53</v>
      </c>
      <c r="E1162">
        <v>43.28</v>
      </c>
      <c r="F1162">
        <f t="shared" si="91"/>
        <v>61.53</v>
      </c>
      <c r="G1162" t="s">
        <v>540</v>
      </c>
      <c r="H1162">
        <v>2016</v>
      </c>
      <c r="I1162">
        <v>4</v>
      </c>
      <c r="J1162">
        <v>27</v>
      </c>
      <c r="K1162" t="s">
        <v>143</v>
      </c>
      <c r="L1162">
        <f t="shared" si="92"/>
        <v>0</v>
      </c>
      <c r="M1162">
        <f t="shared" si="93"/>
        <v>1</v>
      </c>
      <c r="N1162">
        <f t="shared" si="94"/>
        <v>1</v>
      </c>
      <c r="O1162">
        <f t="shared" si="95"/>
        <v>18</v>
      </c>
    </row>
    <row r="1163" spans="1:15" hidden="1" x14ac:dyDescent="0.2">
      <c r="A1163" s="2">
        <v>42488</v>
      </c>
      <c r="B1163">
        <v>62</v>
      </c>
      <c r="C1163">
        <v>59.63</v>
      </c>
      <c r="D1163">
        <v>59.86</v>
      </c>
      <c r="E1163">
        <v>47.02</v>
      </c>
      <c r="F1163">
        <f t="shared" si="91"/>
        <v>59.86</v>
      </c>
      <c r="G1163" t="s">
        <v>540</v>
      </c>
      <c r="H1163">
        <v>2016</v>
      </c>
      <c r="I1163">
        <v>4</v>
      </c>
      <c r="J1163">
        <v>28</v>
      </c>
      <c r="K1163" t="s">
        <v>144</v>
      </c>
      <c r="L1163">
        <f t="shared" si="92"/>
        <v>0</v>
      </c>
      <c r="M1163">
        <f t="shared" si="93"/>
        <v>1</v>
      </c>
      <c r="N1163">
        <f t="shared" si="94"/>
        <v>1</v>
      </c>
      <c r="O1163">
        <f t="shared" si="95"/>
        <v>18</v>
      </c>
    </row>
    <row r="1164" spans="1:15" hidden="1" x14ac:dyDescent="0.2">
      <c r="A1164" s="2">
        <v>42489</v>
      </c>
      <c r="B1164">
        <v>79</v>
      </c>
      <c r="C1164">
        <v>61.55</v>
      </c>
      <c r="D1164">
        <v>61.65</v>
      </c>
      <c r="E1164">
        <v>45.37</v>
      </c>
      <c r="F1164">
        <f t="shared" si="91"/>
        <v>61.65</v>
      </c>
      <c r="G1164" t="s">
        <v>541</v>
      </c>
      <c r="H1164">
        <v>2016</v>
      </c>
      <c r="I1164">
        <v>4</v>
      </c>
      <c r="J1164">
        <v>29</v>
      </c>
      <c r="K1164" t="s">
        <v>145</v>
      </c>
      <c r="L1164">
        <f t="shared" si="92"/>
        <v>0</v>
      </c>
      <c r="M1164">
        <f t="shared" si="93"/>
        <v>1</v>
      </c>
      <c r="N1164">
        <f t="shared" si="94"/>
        <v>1</v>
      </c>
      <c r="O1164">
        <f t="shared" si="95"/>
        <v>18</v>
      </c>
    </row>
    <row r="1165" spans="1:15" hidden="1" x14ac:dyDescent="0.2">
      <c r="A1165" s="2">
        <v>42490</v>
      </c>
      <c r="B1165">
        <v>59</v>
      </c>
      <c r="C1165">
        <v>59.11</v>
      </c>
      <c r="D1165">
        <v>59.2</v>
      </c>
      <c r="E1165">
        <v>42.09</v>
      </c>
      <c r="F1165">
        <f t="shared" si="91"/>
        <v>59.2</v>
      </c>
      <c r="G1165" t="s">
        <v>541</v>
      </c>
      <c r="H1165">
        <v>2016</v>
      </c>
      <c r="I1165">
        <v>4</v>
      </c>
      <c r="J1165">
        <v>30</v>
      </c>
      <c r="K1165" t="s">
        <v>147</v>
      </c>
      <c r="L1165">
        <f t="shared" si="92"/>
        <v>1</v>
      </c>
      <c r="M1165">
        <f t="shared" si="93"/>
        <v>1</v>
      </c>
      <c r="N1165">
        <f t="shared" si="94"/>
        <v>1</v>
      </c>
      <c r="O1165">
        <f t="shared" si="95"/>
        <v>18</v>
      </c>
    </row>
    <row r="1166" spans="1:15" hidden="1" x14ac:dyDescent="0.2">
      <c r="A1166" s="2">
        <v>42491</v>
      </c>
      <c r="B1166">
        <v>63</v>
      </c>
      <c r="C1166">
        <v>60.63</v>
      </c>
      <c r="D1166">
        <v>60.96</v>
      </c>
      <c r="E1166">
        <v>49.63</v>
      </c>
      <c r="F1166">
        <f t="shared" si="91"/>
        <v>60.96</v>
      </c>
      <c r="G1166" t="s">
        <v>541</v>
      </c>
      <c r="H1166">
        <v>2016</v>
      </c>
      <c r="I1166">
        <v>5</v>
      </c>
      <c r="J1166">
        <v>1</v>
      </c>
      <c r="K1166" t="s">
        <v>148</v>
      </c>
      <c r="L1166">
        <f t="shared" si="92"/>
        <v>0</v>
      </c>
      <c r="M1166">
        <f t="shared" si="93"/>
        <v>1</v>
      </c>
      <c r="N1166">
        <f t="shared" si="94"/>
        <v>2</v>
      </c>
      <c r="O1166">
        <f t="shared" si="95"/>
        <v>18</v>
      </c>
    </row>
    <row r="1167" spans="1:15" hidden="1" x14ac:dyDescent="0.2">
      <c r="A1167" s="2">
        <v>42492</v>
      </c>
      <c r="B1167">
        <v>100</v>
      </c>
      <c r="C1167">
        <v>66.73</v>
      </c>
      <c r="D1167">
        <v>66.95</v>
      </c>
      <c r="E1167">
        <v>51.12</v>
      </c>
      <c r="F1167">
        <f t="shared" si="91"/>
        <v>66.95</v>
      </c>
      <c r="G1167" t="s">
        <v>541</v>
      </c>
      <c r="H1167">
        <v>2016</v>
      </c>
      <c r="I1167">
        <v>5</v>
      </c>
      <c r="J1167">
        <v>2</v>
      </c>
      <c r="K1167" t="s">
        <v>149</v>
      </c>
      <c r="L1167">
        <f t="shared" si="92"/>
        <v>0</v>
      </c>
      <c r="M1167">
        <f t="shared" si="93"/>
        <v>1</v>
      </c>
      <c r="N1167">
        <f t="shared" si="94"/>
        <v>2</v>
      </c>
      <c r="O1167">
        <f t="shared" si="95"/>
        <v>19</v>
      </c>
    </row>
    <row r="1168" spans="1:15" hidden="1" x14ac:dyDescent="0.2">
      <c r="A1168" s="2">
        <v>42493</v>
      </c>
      <c r="B1168">
        <v>77</v>
      </c>
      <c r="C1168">
        <v>62.7</v>
      </c>
      <c r="D1168">
        <v>62.76</v>
      </c>
      <c r="E1168">
        <v>43.64</v>
      </c>
      <c r="F1168">
        <f t="shared" si="91"/>
        <v>62.76</v>
      </c>
      <c r="G1168" t="s">
        <v>541</v>
      </c>
      <c r="H1168">
        <v>2016</v>
      </c>
      <c r="I1168">
        <v>5</v>
      </c>
      <c r="J1168">
        <v>3</v>
      </c>
      <c r="K1168" t="s">
        <v>150</v>
      </c>
      <c r="L1168">
        <f t="shared" si="92"/>
        <v>0</v>
      </c>
      <c r="M1168">
        <f t="shared" si="93"/>
        <v>1</v>
      </c>
      <c r="N1168">
        <f t="shared" si="94"/>
        <v>2</v>
      </c>
      <c r="O1168">
        <f t="shared" si="95"/>
        <v>19</v>
      </c>
    </row>
    <row r="1169" spans="1:15" hidden="1" x14ac:dyDescent="0.2">
      <c r="A1169" s="2">
        <v>42494</v>
      </c>
      <c r="B1169">
        <v>90</v>
      </c>
      <c r="C1169">
        <v>61.71</v>
      </c>
      <c r="D1169">
        <v>61.98</v>
      </c>
      <c r="E1169">
        <v>49.82</v>
      </c>
      <c r="F1169">
        <f t="shared" si="91"/>
        <v>61.98</v>
      </c>
      <c r="G1169" t="s">
        <v>541</v>
      </c>
      <c r="H1169">
        <v>2016</v>
      </c>
      <c r="I1169">
        <v>5</v>
      </c>
      <c r="J1169">
        <v>4</v>
      </c>
      <c r="K1169" t="s">
        <v>151</v>
      </c>
      <c r="L1169">
        <f t="shared" si="92"/>
        <v>0</v>
      </c>
      <c r="M1169">
        <f t="shared" si="93"/>
        <v>1</v>
      </c>
      <c r="N1169">
        <f t="shared" si="94"/>
        <v>2</v>
      </c>
      <c r="O1169">
        <f t="shared" si="95"/>
        <v>19</v>
      </c>
    </row>
    <row r="1170" spans="1:15" hidden="1" x14ac:dyDescent="0.2">
      <c r="A1170" s="2">
        <v>42495</v>
      </c>
      <c r="B1170">
        <v>55</v>
      </c>
      <c r="C1170">
        <v>59.17</v>
      </c>
      <c r="D1170">
        <v>60.61</v>
      </c>
      <c r="E1170">
        <v>55.09</v>
      </c>
      <c r="F1170">
        <f t="shared" si="91"/>
        <v>60.61</v>
      </c>
      <c r="G1170" t="s">
        <v>541</v>
      </c>
      <c r="H1170">
        <v>2016</v>
      </c>
      <c r="I1170">
        <v>5</v>
      </c>
      <c r="J1170">
        <v>5</v>
      </c>
      <c r="K1170" t="s">
        <v>152</v>
      </c>
      <c r="L1170">
        <f t="shared" si="92"/>
        <v>1</v>
      </c>
      <c r="M1170">
        <f t="shared" si="93"/>
        <v>1</v>
      </c>
      <c r="N1170">
        <f t="shared" si="94"/>
        <v>2</v>
      </c>
      <c r="O1170">
        <f t="shared" si="95"/>
        <v>19</v>
      </c>
    </row>
    <row r="1171" spans="1:15" hidden="1" x14ac:dyDescent="0.2">
      <c r="A1171" s="2">
        <v>42496</v>
      </c>
      <c r="B1171">
        <v>99</v>
      </c>
      <c r="C1171">
        <v>61.5</v>
      </c>
      <c r="D1171">
        <v>61.77</v>
      </c>
      <c r="E1171">
        <v>48.82</v>
      </c>
      <c r="F1171">
        <f t="shared" si="91"/>
        <v>61.77</v>
      </c>
      <c r="G1171" t="s">
        <v>542</v>
      </c>
      <c r="H1171">
        <v>2016</v>
      </c>
      <c r="I1171">
        <v>5</v>
      </c>
      <c r="J1171">
        <v>6</v>
      </c>
      <c r="K1171" t="s">
        <v>153</v>
      </c>
      <c r="L1171">
        <f t="shared" si="92"/>
        <v>0</v>
      </c>
      <c r="M1171">
        <f t="shared" si="93"/>
        <v>1</v>
      </c>
      <c r="N1171">
        <f t="shared" si="94"/>
        <v>2</v>
      </c>
      <c r="O1171">
        <f t="shared" si="95"/>
        <v>19</v>
      </c>
    </row>
    <row r="1172" spans="1:15" hidden="1" x14ac:dyDescent="0.2">
      <c r="A1172" s="2">
        <v>42497</v>
      </c>
      <c r="B1172">
        <v>58</v>
      </c>
      <c r="C1172">
        <v>59.26</v>
      </c>
      <c r="D1172">
        <v>59.63</v>
      </c>
      <c r="E1172">
        <v>48.71</v>
      </c>
      <c r="F1172">
        <f t="shared" si="91"/>
        <v>59.63</v>
      </c>
      <c r="G1172" t="s">
        <v>542</v>
      </c>
      <c r="H1172">
        <v>2016</v>
      </c>
      <c r="I1172">
        <v>5</v>
      </c>
      <c r="J1172">
        <v>7</v>
      </c>
      <c r="K1172" t="s">
        <v>155</v>
      </c>
      <c r="L1172">
        <f t="shared" si="92"/>
        <v>1</v>
      </c>
      <c r="M1172">
        <f t="shared" si="93"/>
        <v>1</v>
      </c>
      <c r="N1172">
        <f t="shared" si="94"/>
        <v>2</v>
      </c>
      <c r="O1172">
        <f t="shared" si="95"/>
        <v>19</v>
      </c>
    </row>
    <row r="1173" spans="1:15" hidden="1" x14ac:dyDescent="0.2">
      <c r="A1173" s="2">
        <v>42498</v>
      </c>
      <c r="B1173">
        <v>76</v>
      </c>
      <c r="C1173">
        <v>61.16</v>
      </c>
      <c r="D1173">
        <v>61.16</v>
      </c>
      <c r="E1173">
        <v>33.799999999999997</v>
      </c>
      <c r="F1173">
        <f t="shared" si="91"/>
        <v>61.16</v>
      </c>
      <c r="G1173" t="s">
        <v>542</v>
      </c>
      <c r="H1173">
        <v>2016</v>
      </c>
      <c r="I1173">
        <v>5</v>
      </c>
      <c r="J1173">
        <v>8</v>
      </c>
      <c r="K1173" t="s">
        <v>156</v>
      </c>
      <c r="L1173">
        <f t="shared" si="92"/>
        <v>0</v>
      </c>
      <c r="M1173">
        <f t="shared" si="93"/>
        <v>1</v>
      </c>
      <c r="N1173">
        <f t="shared" si="94"/>
        <v>2</v>
      </c>
      <c r="O1173">
        <f t="shared" si="95"/>
        <v>19</v>
      </c>
    </row>
    <row r="1174" spans="1:15" hidden="1" x14ac:dyDescent="0.2">
      <c r="A1174" s="2">
        <v>42499</v>
      </c>
      <c r="B1174">
        <v>72</v>
      </c>
      <c r="C1174">
        <v>60.79</v>
      </c>
      <c r="D1174">
        <v>61.85</v>
      </c>
      <c r="E1174">
        <v>55.19</v>
      </c>
      <c r="F1174">
        <f t="shared" si="91"/>
        <v>61.85</v>
      </c>
      <c r="G1174" t="s">
        <v>542</v>
      </c>
      <c r="H1174">
        <v>2016</v>
      </c>
      <c r="I1174">
        <v>5</v>
      </c>
      <c r="J1174">
        <v>9</v>
      </c>
      <c r="K1174" t="s">
        <v>157</v>
      </c>
      <c r="L1174">
        <f t="shared" si="92"/>
        <v>0</v>
      </c>
      <c r="M1174">
        <f t="shared" si="93"/>
        <v>1</v>
      </c>
      <c r="N1174">
        <f t="shared" si="94"/>
        <v>2</v>
      </c>
      <c r="O1174">
        <f t="shared" si="95"/>
        <v>20</v>
      </c>
    </row>
    <row r="1175" spans="1:15" hidden="1" x14ac:dyDescent="0.2">
      <c r="A1175" s="2">
        <v>42500</v>
      </c>
      <c r="B1175">
        <v>68</v>
      </c>
      <c r="C1175">
        <v>60.57</v>
      </c>
      <c r="D1175">
        <v>60.73</v>
      </c>
      <c r="E1175">
        <v>46.27</v>
      </c>
      <c r="F1175">
        <f t="shared" si="91"/>
        <v>60.73</v>
      </c>
      <c r="G1175" t="s">
        <v>542</v>
      </c>
      <c r="H1175">
        <v>2016</v>
      </c>
      <c r="I1175">
        <v>5</v>
      </c>
      <c r="J1175">
        <v>10</v>
      </c>
      <c r="K1175" t="s">
        <v>158</v>
      </c>
      <c r="L1175">
        <f t="shared" si="92"/>
        <v>0</v>
      </c>
      <c r="M1175">
        <f t="shared" si="93"/>
        <v>1</v>
      </c>
      <c r="N1175">
        <f t="shared" si="94"/>
        <v>2</v>
      </c>
      <c r="O1175">
        <f t="shared" si="95"/>
        <v>20</v>
      </c>
    </row>
    <row r="1176" spans="1:15" hidden="1" x14ac:dyDescent="0.2">
      <c r="A1176" s="2">
        <v>42501</v>
      </c>
      <c r="B1176">
        <v>78</v>
      </c>
      <c r="C1176">
        <v>61.52</v>
      </c>
      <c r="D1176">
        <v>61.57</v>
      </c>
      <c r="E1176">
        <v>41.69</v>
      </c>
      <c r="F1176">
        <f t="shared" si="91"/>
        <v>61.57</v>
      </c>
      <c r="G1176" t="s">
        <v>542</v>
      </c>
      <c r="H1176">
        <v>2016</v>
      </c>
      <c r="I1176">
        <v>5</v>
      </c>
      <c r="J1176">
        <v>11</v>
      </c>
      <c r="K1176" t="s">
        <v>159</v>
      </c>
      <c r="L1176">
        <f t="shared" si="92"/>
        <v>0</v>
      </c>
      <c r="M1176">
        <f t="shared" si="93"/>
        <v>1</v>
      </c>
      <c r="N1176">
        <f t="shared" si="94"/>
        <v>2</v>
      </c>
      <c r="O1176">
        <f t="shared" si="95"/>
        <v>20</v>
      </c>
    </row>
    <row r="1177" spans="1:15" hidden="1" x14ac:dyDescent="0.2">
      <c r="A1177" s="2">
        <v>42502</v>
      </c>
      <c r="B1177">
        <v>35</v>
      </c>
      <c r="C1177">
        <v>57.01</v>
      </c>
      <c r="D1177">
        <v>57.98</v>
      </c>
      <c r="E1177">
        <v>51</v>
      </c>
      <c r="F1177">
        <f t="shared" si="91"/>
        <v>57.98</v>
      </c>
      <c r="G1177" t="s">
        <v>542</v>
      </c>
      <c r="H1177">
        <v>2016</v>
      </c>
      <c r="I1177">
        <v>5</v>
      </c>
      <c r="J1177">
        <v>12</v>
      </c>
      <c r="K1177" t="s">
        <v>160</v>
      </c>
      <c r="L1177">
        <f t="shared" si="92"/>
        <v>1</v>
      </c>
      <c r="M1177">
        <f t="shared" si="93"/>
        <v>1</v>
      </c>
      <c r="N1177">
        <f t="shared" si="94"/>
        <v>2</v>
      </c>
      <c r="O1177">
        <f t="shared" si="95"/>
        <v>20</v>
      </c>
    </row>
    <row r="1178" spans="1:15" hidden="1" x14ac:dyDescent="0.2">
      <c r="A1178" s="2">
        <v>42503</v>
      </c>
      <c r="B1178">
        <v>87</v>
      </c>
      <c r="C1178">
        <v>61.62</v>
      </c>
      <c r="D1178">
        <v>62.11</v>
      </c>
      <c r="E1178">
        <v>52.37</v>
      </c>
      <c r="F1178">
        <f t="shared" si="91"/>
        <v>62.11</v>
      </c>
      <c r="G1178" t="s">
        <v>543</v>
      </c>
      <c r="H1178">
        <v>2016</v>
      </c>
      <c r="I1178">
        <v>5</v>
      </c>
      <c r="J1178">
        <v>13</v>
      </c>
      <c r="K1178" t="s">
        <v>161</v>
      </c>
      <c r="L1178">
        <f t="shared" si="92"/>
        <v>0</v>
      </c>
      <c r="M1178">
        <f t="shared" si="93"/>
        <v>1</v>
      </c>
      <c r="N1178">
        <f t="shared" si="94"/>
        <v>2</v>
      </c>
      <c r="O1178">
        <f t="shared" si="95"/>
        <v>20</v>
      </c>
    </row>
    <row r="1179" spans="1:15" hidden="1" x14ac:dyDescent="0.2">
      <c r="A1179" s="2">
        <v>42504</v>
      </c>
      <c r="B1179">
        <v>67</v>
      </c>
      <c r="C1179">
        <v>60.05</v>
      </c>
      <c r="D1179">
        <v>60.28</v>
      </c>
      <c r="E1179">
        <v>46.6</v>
      </c>
      <c r="F1179">
        <f t="shared" si="91"/>
        <v>60.28</v>
      </c>
      <c r="G1179" t="s">
        <v>543</v>
      </c>
      <c r="H1179">
        <v>2016</v>
      </c>
      <c r="I1179">
        <v>5</v>
      </c>
      <c r="J1179">
        <v>14</v>
      </c>
      <c r="K1179" t="s">
        <v>163</v>
      </c>
      <c r="L1179">
        <f t="shared" si="92"/>
        <v>0</v>
      </c>
      <c r="M1179">
        <f t="shared" si="93"/>
        <v>1</v>
      </c>
      <c r="N1179">
        <f t="shared" si="94"/>
        <v>2</v>
      </c>
      <c r="O1179">
        <f t="shared" si="95"/>
        <v>20</v>
      </c>
    </row>
    <row r="1180" spans="1:15" hidden="1" x14ac:dyDescent="0.2">
      <c r="A1180" s="2">
        <v>42505</v>
      </c>
      <c r="B1180">
        <v>69</v>
      </c>
      <c r="C1180">
        <v>59.68</v>
      </c>
      <c r="D1180">
        <v>60</v>
      </c>
      <c r="E1180">
        <v>48.5</v>
      </c>
      <c r="F1180">
        <f t="shared" si="91"/>
        <v>60</v>
      </c>
      <c r="G1180" t="s">
        <v>543</v>
      </c>
      <c r="H1180">
        <v>2016</v>
      </c>
      <c r="I1180">
        <v>5</v>
      </c>
      <c r="J1180">
        <v>15</v>
      </c>
      <c r="K1180" t="s">
        <v>164</v>
      </c>
      <c r="L1180">
        <f t="shared" si="92"/>
        <v>0</v>
      </c>
      <c r="M1180">
        <f t="shared" si="93"/>
        <v>1</v>
      </c>
      <c r="N1180">
        <f t="shared" si="94"/>
        <v>2</v>
      </c>
      <c r="O1180">
        <f t="shared" si="95"/>
        <v>20</v>
      </c>
    </row>
    <row r="1181" spans="1:15" hidden="1" x14ac:dyDescent="0.2">
      <c r="A1181" s="2">
        <v>42506</v>
      </c>
      <c r="B1181">
        <v>76</v>
      </c>
      <c r="C1181">
        <v>61.07</v>
      </c>
      <c r="D1181">
        <v>61.47</v>
      </c>
      <c r="E1181">
        <v>48.96</v>
      </c>
      <c r="F1181">
        <f t="shared" si="91"/>
        <v>61.47</v>
      </c>
      <c r="G1181" t="s">
        <v>543</v>
      </c>
      <c r="H1181">
        <v>2016</v>
      </c>
      <c r="I1181">
        <v>5</v>
      </c>
      <c r="J1181">
        <v>16</v>
      </c>
      <c r="K1181" t="s">
        <v>165</v>
      </c>
      <c r="L1181">
        <f t="shared" si="92"/>
        <v>0</v>
      </c>
      <c r="M1181">
        <f t="shared" si="93"/>
        <v>1</v>
      </c>
      <c r="N1181">
        <f t="shared" si="94"/>
        <v>2</v>
      </c>
      <c r="O1181">
        <f t="shared" si="95"/>
        <v>21</v>
      </c>
    </row>
    <row r="1182" spans="1:15" hidden="1" x14ac:dyDescent="0.2">
      <c r="A1182" s="2">
        <v>42507</v>
      </c>
      <c r="B1182">
        <v>76</v>
      </c>
      <c r="C1182">
        <v>60.2</v>
      </c>
      <c r="D1182">
        <v>61.55</v>
      </c>
      <c r="E1182">
        <v>55.82</v>
      </c>
      <c r="F1182">
        <f t="shared" si="91"/>
        <v>61.55</v>
      </c>
      <c r="G1182" t="s">
        <v>543</v>
      </c>
      <c r="H1182">
        <v>2016</v>
      </c>
      <c r="I1182">
        <v>5</v>
      </c>
      <c r="J1182">
        <v>17</v>
      </c>
      <c r="K1182" t="s">
        <v>166</v>
      </c>
      <c r="L1182">
        <f t="shared" si="92"/>
        <v>0</v>
      </c>
      <c r="M1182">
        <f t="shared" si="93"/>
        <v>1</v>
      </c>
      <c r="N1182">
        <f t="shared" si="94"/>
        <v>2</v>
      </c>
      <c r="O1182">
        <f t="shared" si="95"/>
        <v>21</v>
      </c>
    </row>
    <row r="1183" spans="1:15" hidden="1" x14ac:dyDescent="0.2">
      <c r="A1183" s="2">
        <v>42508</v>
      </c>
      <c r="B1183">
        <v>74</v>
      </c>
      <c r="C1183">
        <v>59.94</v>
      </c>
      <c r="D1183">
        <v>61.12</v>
      </c>
      <c r="E1183">
        <v>54.78</v>
      </c>
      <c r="F1183">
        <f t="shared" si="91"/>
        <v>61.12</v>
      </c>
      <c r="G1183" t="s">
        <v>543</v>
      </c>
      <c r="H1183">
        <v>2016</v>
      </c>
      <c r="I1183">
        <v>5</v>
      </c>
      <c r="J1183">
        <v>18</v>
      </c>
      <c r="K1183" t="s">
        <v>167</v>
      </c>
      <c r="L1183">
        <f t="shared" si="92"/>
        <v>0</v>
      </c>
      <c r="M1183">
        <f t="shared" si="93"/>
        <v>1</v>
      </c>
      <c r="N1183">
        <f t="shared" si="94"/>
        <v>2</v>
      </c>
      <c r="O1183">
        <f t="shared" si="95"/>
        <v>21</v>
      </c>
    </row>
    <row r="1184" spans="1:15" hidden="1" x14ac:dyDescent="0.2">
      <c r="A1184" s="2">
        <v>42509</v>
      </c>
      <c r="B1184">
        <v>65</v>
      </c>
      <c r="C1184">
        <v>62.36</v>
      </c>
      <c r="D1184">
        <v>62.77</v>
      </c>
      <c r="E1184">
        <v>52.27</v>
      </c>
      <c r="F1184">
        <f t="shared" si="91"/>
        <v>62.77</v>
      </c>
      <c r="G1184" t="s">
        <v>543</v>
      </c>
      <c r="H1184">
        <v>2016</v>
      </c>
      <c r="I1184">
        <v>5</v>
      </c>
      <c r="J1184">
        <v>19</v>
      </c>
      <c r="K1184" t="s">
        <v>168</v>
      </c>
      <c r="L1184">
        <f t="shared" si="92"/>
        <v>0</v>
      </c>
      <c r="M1184">
        <f t="shared" si="93"/>
        <v>1</v>
      </c>
      <c r="N1184">
        <f t="shared" si="94"/>
        <v>2</v>
      </c>
      <c r="O1184">
        <f t="shared" si="95"/>
        <v>21</v>
      </c>
    </row>
    <row r="1185" spans="1:15" hidden="1" x14ac:dyDescent="0.2">
      <c r="A1185" s="2">
        <v>42510</v>
      </c>
      <c r="B1185">
        <v>95</v>
      </c>
      <c r="C1185">
        <v>65.489999999999995</v>
      </c>
      <c r="D1185">
        <v>65.83</v>
      </c>
      <c r="E1185">
        <v>53.33</v>
      </c>
      <c r="F1185">
        <f t="shared" si="91"/>
        <v>65.83</v>
      </c>
      <c r="G1185" t="s">
        <v>544</v>
      </c>
      <c r="H1185">
        <v>2016</v>
      </c>
      <c r="I1185">
        <v>5</v>
      </c>
      <c r="J1185">
        <v>20</v>
      </c>
      <c r="K1185" t="s">
        <v>169</v>
      </c>
      <c r="L1185">
        <f t="shared" si="92"/>
        <v>0</v>
      </c>
      <c r="M1185">
        <f t="shared" si="93"/>
        <v>1</v>
      </c>
      <c r="N1185">
        <f t="shared" si="94"/>
        <v>2</v>
      </c>
      <c r="O1185">
        <f t="shared" si="95"/>
        <v>21</v>
      </c>
    </row>
    <row r="1186" spans="1:15" hidden="1" x14ac:dyDescent="0.2">
      <c r="A1186" s="2">
        <v>42511</v>
      </c>
      <c r="B1186">
        <v>60</v>
      </c>
      <c r="C1186">
        <v>60.35</v>
      </c>
      <c r="D1186">
        <v>60.43</v>
      </c>
      <c r="E1186">
        <v>39.33</v>
      </c>
      <c r="F1186">
        <f t="shared" si="91"/>
        <v>60.43</v>
      </c>
      <c r="G1186" t="s">
        <v>544</v>
      </c>
      <c r="H1186">
        <v>2016</v>
      </c>
      <c r="I1186">
        <v>5</v>
      </c>
      <c r="J1186">
        <v>21</v>
      </c>
      <c r="K1186" t="s">
        <v>171</v>
      </c>
      <c r="L1186">
        <f t="shared" si="92"/>
        <v>1</v>
      </c>
      <c r="M1186">
        <f t="shared" si="93"/>
        <v>1</v>
      </c>
      <c r="N1186">
        <f t="shared" si="94"/>
        <v>2</v>
      </c>
      <c r="O1186">
        <f t="shared" si="95"/>
        <v>21</v>
      </c>
    </row>
    <row r="1187" spans="1:15" hidden="1" x14ac:dyDescent="0.2">
      <c r="A1187" s="2">
        <v>42512</v>
      </c>
      <c r="B1187">
        <v>69</v>
      </c>
      <c r="C1187">
        <v>59.8</v>
      </c>
      <c r="D1187">
        <v>59.96</v>
      </c>
      <c r="E1187">
        <v>45.41</v>
      </c>
      <c r="F1187">
        <f t="shared" si="91"/>
        <v>59.96</v>
      </c>
      <c r="G1187" t="s">
        <v>544</v>
      </c>
      <c r="H1187">
        <v>2016</v>
      </c>
      <c r="I1187">
        <v>5</v>
      </c>
      <c r="J1187">
        <v>22</v>
      </c>
      <c r="K1187" t="s">
        <v>172</v>
      </c>
      <c r="L1187">
        <f t="shared" si="92"/>
        <v>0</v>
      </c>
      <c r="M1187">
        <f t="shared" si="93"/>
        <v>1</v>
      </c>
      <c r="N1187">
        <f t="shared" si="94"/>
        <v>2</v>
      </c>
      <c r="O1187">
        <f t="shared" si="95"/>
        <v>21</v>
      </c>
    </row>
    <row r="1188" spans="1:15" hidden="1" x14ac:dyDescent="0.2">
      <c r="A1188" s="2">
        <v>42513</v>
      </c>
      <c r="B1188">
        <v>120</v>
      </c>
      <c r="C1188">
        <v>64.92</v>
      </c>
      <c r="D1188">
        <v>65.05</v>
      </c>
      <c r="E1188">
        <v>49.47</v>
      </c>
      <c r="F1188">
        <f t="shared" si="91"/>
        <v>65.05</v>
      </c>
      <c r="G1188" t="s">
        <v>544</v>
      </c>
      <c r="H1188">
        <v>2016</v>
      </c>
      <c r="I1188">
        <v>5</v>
      </c>
      <c r="J1188">
        <v>23</v>
      </c>
      <c r="K1188" t="s">
        <v>173</v>
      </c>
      <c r="L1188">
        <f t="shared" si="92"/>
        <v>0</v>
      </c>
      <c r="M1188">
        <f t="shared" si="93"/>
        <v>1</v>
      </c>
      <c r="N1188">
        <f t="shared" si="94"/>
        <v>2</v>
      </c>
      <c r="O1188">
        <f t="shared" si="95"/>
        <v>22</v>
      </c>
    </row>
    <row r="1189" spans="1:15" hidden="1" x14ac:dyDescent="0.2">
      <c r="A1189" s="2">
        <v>42514</v>
      </c>
      <c r="B1189">
        <v>72</v>
      </c>
      <c r="C1189">
        <v>61.15</v>
      </c>
      <c r="D1189">
        <v>62.97</v>
      </c>
      <c r="E1189">
        <v>53.26</v>
      </c>
      <c r="F1189">
        <f t="shared" si="91"/>
        <v>62.97</v>
      </c>
      <c r="G1189" t="s">
        <v>544</v>
      </c>
      <c r="H1189">
        <v>2016</v>
      </c>
      <c r="I1189">
        <v>5</v>
      </c>
      <c r="J1189">
        <v>24</v>
      </c>
      <c r="K1189" t="s">
        <v>174</v>
      </c>
      <c r="L1189">
        <f t="shared" si="92"/>
        <v>0</v>
      </c>
      <c r="M1189">
        <f t="shared" si="93"/>
        <v>1</v>
      </c>
      <c r="N1189">
        <f t="shared" si="94"/>
        <v>2</v>
      </c>
      <c r="O1189">
        <f t="shared" si="95"/>
        <v>22</v>
      </c>
    </row>
    <row r="1190" spans="1:15" hidden="1" x14ac:dyDescent="0.2">
      <c r="A1190" s="2">
        <v>42515</v>
      </c>
      <c r="B1190">
        <v>84</v>
      </c>
      <c r="C1190">
        <v>62.26</v>
      </c>
      <c r="D1190">
        <v>63.64</v>
      </c>
      <c r="E1190">
        <v>54.38</v>
      </c>
      <c r="F1190">
        <f t="shared" si="91"/>
        <v>63.64</v>
      </c>
      <c r="G1190" t="s">
        <v>544</v>
      </c>
      <c r="H1190">
        <v>2016</v>
      </c>
      <c r="I1190">
        <v>5</v>
      </c>
      <c r="J1190">
        <v>25</v>
      </c>
      <c r="K1190" t="s">
        <v>175</v>
      </c>
      <c r="L1190">
        <f t="shared" si="92"/>
        <v>0</v>
      </c>
      <c r="M1190">
        <f t="shared" si="93"/>
        <v>1</v>
      </c>
      <c r="N1190">
        <f t="shared" si="94"/>
        <v>2</v>
      </c>
      <c r="O1190">
        <f t="shared" si="95"/>
        <v>22</v>
      </c>
    </row>
    <row r="1191" spans="1:15" hidden="1" x14ac:dyDescent="0.2">
      <c r="A1191" s="2">
        <v>42516</v>
      </c>
      <c r="B1191">
        <v>63</v>
      </c>
      <c r="C1191">
        <v>60.62</v>
      </c>
      <c r="D1191">
        <v>61.54</v>
      </c>
      <c r="E1191">
        <v>54.37</v>
      </c>
      <c r="F1191">
        <f t="shared" si="91"/>
        <v>61.54</v>
      </c>
      <c r="G1191" t="s">
        <v>544</v>
      </c>
      <c r="H1191">
        <v>2016</v>
      </c>
      <c r="I1191">
        <v>5</v>
      </c>
      <c r="J1191">
        <v>26</v>
      </c>
      <c r="K1191" t="s">
        <v>176</v>
      </c>
      <c r="L1191">
        <f t="shared" si="92"/>
        <v>0</v>
      </c>
      <c r="M1191">
        <f t="shared" si="93"/>
        <v>1</v>
      </c>
      <c r="N1191">
        <f t="shared" si="94"/>
        <v>2</v>
      </c>
      <c r="O1191">
        <f t="shared" si="95"/>
        <v>22</v>
      </c>
    </row>
    <row r="1192" spans="1:15" hidden="1" x14ac:dyDescent="0.2">
      <c r="A1192" s="2">
        <v>42517</v>
      </c>
      <c r="B1192">
        <v>87</v>
      </c>
      <c r="C1192">
        <v>63.1</v>
      </c>
      <c r="D1192">
        <v>63.4</v>
      </c>
      <c r="E1192">
        <v>51.19</v>
      </c>
      <c r="F1192">
        <f t="shared" si="91"/>
        <v>63.4</v>
      </c>
      <c r="G1192" t="s">
        <v>545</v>
      </c>
      <c r="H1192">
        <v>2016</v>
      </c>
      <c r="I1192">
        <v>5</v>
      </c>
      <c r="J1192">
        <v>27</v>
      </c>
      <c r="K1192" t="s">
        <v>177</v>
      </c>
      <c r="L1192">
        <f t="shared" si="92"/>
        <v>0</v>
      </c>
      <c r="M1192">
        <f t="shared" si="93"/>
        <v>1</v>
      </c>
      <c r="N1192">
        <f t="shared" si="94"/>
        <v>2</v>
      </c>
      <c r="O1192">
        <f t="shared" si="95"/>
        <v>22</v>
      </c>
    </row>
    <row r="1193" spans="1:15" hidden="1" x14ac:dyDescent="0.2">
      <c r="A1193" s="2">
        <v>42518</v>
      </c>
      <c r="B1193">
        <v>53</v>
      </c>
      <c r="C1193">
        <v>60.04</v>
      </c>
      <c r="D1193">
        <v>60.09</v>
      </c>
      <c r="E1193">
        <v>41.03</v>
      </c>
      <c r="F1193">
        <f t="shared" si="91"/>
        <v>60.09</v>
      </c>
      <c r="G1193" t="s">
        <v>545</v>
      </c>
      <c r="H1193">
        <v>2016</v>
      </c>
      <c r="I1193">
        <v>5</v>
      </c>
      <c r="J1193">
        <v>28</v>
      </c>
      <c r="K1193" t="s">
        <v>179</v>
      </c>
      <c r="L1193">
        <f t="shared" si="92"/>
        <v>1</v>
      </c>
      <c r="M1193">
        <f t="shared" si="93"/>
        <v>1</v>
      </c>
      <c r="N1193">
        <f t="shared" si="94"/>
        <v>2</v>
      </c>
      <c r="O1193">
        <f t="shared" si="95"/>
        <v>22</v>
      </c>
    </row>
    <row r="1194" spans="1:15" hidden="1" x14ac:dyDescent="0.2">
      <c r="A1194" s="2">
        <v>42519</v>
      </c>
      <c r="B1194">
        <v>79</v>
      </c>
      <c r="C1194">
        <v>61.67</v>
      </c>
      <c r="D1194">
        <v>62.09</v>
      </c>
      <c r="E1194">
        <v>51.75</v>
      </c>
      <c r="F1194">
        <f t="shared" si="91"/>
        <v>62.09</v>
      </c>
      <c r="G1194" t="s">
        <v>545</v>
      </c>
      <c r="H1194">
        <v>2016</v>
      </c>
      <c r="I1194">
        <v>5</v>
      </c>
      <c r="J1194">
        <v>29</v>
      </c>
      <c r="K1194" t="s">
        <v>180</v>
      </c>
      <c r="L1194">
        <f t="shared" si="92"/>
        <v>0</v>
      </c>
      <c r="M1194">
        <f t="shared" si="93"/>
        <v>1</v>
      </c>
      <c r="N1194">
        <f t="shared" si="94"/>
        <v>2</v>
      </c>
      <c r="O1194">
        <f t="shared" si="95"/>
        <v>22</v>
      </c>
    </row>
    <row r="1195" spans="1:15" hidden="1" x14ac:dyDescent="0.2">
      <c r="A1195" s="2">
        <v>42520</v>
      </c>
      <c r="B1195">
        <v>97</v>
      </c>
      <c r="C1195">
        <v>61.7</v>
      </c>
      <c r="D1195">
        <v>61.8</v>
      </c>
      <c r="E1195">
        <v>45.44</v>
      </c>
      <c r="F1195">
        <f t="shared" si="91"/>
        <v>61.8</v>
      </c>
      <c r="G1195" t="s">
        <v>545</v>
      </c>
      <c r="H1195">
        <v>2016</v>
      </c>
      <c r="I1195">
        <v>5</v>
      </c>
      <c r="J1195">
        <v>30</v>
      </c>
      <c r="K1195" t="s">
        <v>181</v>
      </c>
      <c r="L1195">
        <f t="shared" si="92"/>
        <v>0</v>
      </c>
      <c r="M1195">
        <f t="shared" si="93"/>
        <v>1</v>
      </c>
      <c r="N1195">
        <f t="shared" si="94"/>
        <v>2</v>
      </c>
      <c r="O1195">
        <f t="shared" si="95"/>
        <v>23</v>
      </c>
    </row>
    <row r="1196" spans="1:15" hidden="1" x14ac:dyDescent="0.2">
      <c r="A1196" s="2">
        <v>42521</v>
      </c>
      <c r="B1196">
        <v>72</v>
      </c>
      <c r="C1196">
        <v>61.54</v>
      </c>
      <c r="D1196">
        <v>61.75</v>
      </c>
      <c r="E1196">
        <v>48.53</v>
      </c>
      <c r="F1196">
        <f t="shared" si="91"/>
        <v>61.75</v>
      </c>
      <c r="G1196" t="s">
        <v>545</v>
      </c>
      <c r="H1196">
        <v>2016</v>
      </c>
      <c r="I1196">
        <v>5</v>
      </c>
      <c r="J1196">
        <v>31</v>
      </c>
      <c r="K1196" t="s">
        <v>182</v>
      </c>
      <c r="L1196">
        <f t="shared" si="92"/>
        <v>0</v>
      </c>
      <c r="M1196">
        <f t="shared" si="93"/>
        <v>1</v>
      </c>
      <c r="N1196">
        <f t="shared" si="94"/>
        <v>2</v>
      </c>
      <c r="O1196">
        <f t="shared" si="95"/>
        <v>23</v>
      </c>
    </row>
    <row r="1197" spans="1:15" hidden="1" x14ac:dyDescent="0.2">
      <c r="A1197" s="2">
        <v>42522</v>
      </c>
      <c r="B1197">
        <v>69</v>
      </c>
      <c r="C1197">
        <v>61.05</v>
      </c>
      <c r="D1197">
        <v>62.09</v>
      </c>
      <c r="E1197">
        <v>54.98</v>
      </c>
      <c r="F1197">
        <f t="shared" si="91"/>
        <v>62.09</v>
      </c>
      <c r="G1197" t="s">
        <v>545</v>
      </c>
      <c r="H1197">
        <v>2016</v>
      </c>
      <c r="I1197">
        <v>6</v>
      </c>
      <c r="J1197">
        <v>1</v>
      </c>
      <c r="K1197" t="s">
        <v>183</v>
      </c>
      <c r="L1197">
        <f t="shared" si="92"/>
        <v>0</v>
      </c>
      <c r="M1197">
        <f t="shared" si="93"/>
        <v>1</v>
      </c>
      <c r="N1197">
        <f t="shared" si="94"/>
        <v>2</v>
      </c>
      <c r="O1197">
        <f t="shared" si="95"/>
        <v>23</v>
      </c>
    </row>
    <row r="1198" spans="1:15" hidden="1" x14ac:dyDescent="0.2">
      <c r="A1198" s="2">
        <v>42523</v>
      </c>
      <c r="B1198">
        <v>88</v>
      </c>
      <c r="C1198">
        <v>64.959999999999994</v>
      </c>
      <c r="D1198">
        <v>65.09</v>
      </c>
      <c r="E1198">
        <v>49.91</v>
      </c>
      <c r="F1198">
        <f t="shared" si="91"/>
        <v>65.09</v>
      </c>
      <c r="G1198" t="s">
        <v>545</v>
      </c>
      <c r="H1198">
        <v>2016</v>
      </c>
      <c r="I1198">
        <v>6</v>
      </c>
      <c r="J1198">
        <v>2</v>
      </c>
      <c r="K1198" t="s">
        <v>184</v>
      </c>
      <c r="L1198">
        <f t="shared" si="92"/>
        <v>0</v>
      </c>
      <c r="M1198">
        <f t="shared" si="93"/>
        <v>1</v>
      </c>
      <c r="N1198">
        <f t="shared" si="94"/>
        <v>2</v>
      </c>
      <c r="O1198">
        <f t="shared" si="95"/>
        <v>23</v>
      </c>
    </row>
    <row r="1199" spans="1:15" hidden="1" x14ac:dyDescent="0.2">
      <c r="A1199" s="2">
        <v>42524</v>
      </c>
      <c r="B1199">
        <v>76</v>
      </c>
      <c r="C1199">
        <v>61.1</v>
      </c>
      <c r="D1199">
        <v>61.48</v>
      </c>
      <c r="E1199">
        <v>46.46</v>
      </c>
      <c r="F1199">
        <f t="shared" si="91"/>
        <v>61.48</v>
      </c>
      <c r="G1199" t="s">
        <v>546</v>
      </c>
      <c r="H1199">
        <v>2016</v>
      </c>
      <c r="I1199">
        <v>6</v>
      </c>
      <c r="J1199">
        <v>3</v>
      </c>
      <c r="K1199" t="s">
        <v>185</v>
      </c>
      <c r="L1199">
        <f t="shared" si="92"/>
        <v>0</v>
      </c>
      <c r="M1199">
        <f t="shared" si="93"/>
        <v>1</v>
      </c>
      <c r="N1199">
        <f t="shared" si="94"/>
        <v>2</v>
      </c>
      <c r="O1199">
        <f t="shared" si="95"/>
        <v>23</v>
      </c>
    </row>
    <row r="1200" spans="1:15" hidden="1" x14ac:dyDescent="0.2">
      <c r="A1200" s="2">
        <v>42525</v>
      </c>
      <c r="B1200">
        <v>71</v>
      </c>
      <c r="C1200">
        <v>60.37</v>
      </c>
      <c r="D1200">
        <v>60.46</v>
      </c>
      <c r="E1200">
        <v>41.74</v>
      </c>
      <c r="F1200">
        <f t="shared" si="91"/>
        <v>60.46</v>
      </c>
      <c r="G1200" t="s">
        <v>546</v>
      </c>
      <c r="H1200">
        <v>2016</v>
      </c>
      <c r="I1200">
        <v>6</v>
      </c>
      <c r="J1200">
        <v>4</v>
      </c>
      <c r="K1200" t="s">
        <v>187</v>
      </c>
      <c r="L1200">
        <f t="shared" si="92"/>
        <v>0</v>
      </c>
      <c r="M1200">
        <f t="shared" si="93"/>
        <v>1</v>
      </c>
      <c r="N1200">
        <f t="shared" si="94"/>
        <v>2</v>
      </c>
      <c r="O1200">
        <f t="shared" si="95"/>
        <v>23</v>
      </c>
    </row>
    <row r="1201" spans="1:15" hidden="1" x14ac:dyDescent="0.2">
      <c r="A1201" s="2">
        <v>42526</v>
      </c>
      <c r="B1201">
        <v>82</v>
      </c>
      <c r="C1201">
        <v>63.79</v>
      </c>
      <c r="D1201">
        <v>63.89</v>
      </c>
      <c r="E1201">
        <v>47.14</v>
      </c>
      <c r="F1201">
        <f t="shared" si="91"/>
        <v>63.89</v>
      </c>
      <c r="G1201" t="s">
        <v>546</v>
      </c>
      <c r="H1201">
        <v>2016</v>
      </c>
      <c r="I1201">
        <v>6</v>
      </c>
      <c r="J1201">
        <v>5</v>
      </c>
      <c r="K1201" t="s">
        <v>188</v>
      </c>
      <c r="L1201">
        <f t="shared" si="92"/>
        <v>0</v>
      </c>
      <c r="M1201">
        <f t="shared" si="93"/>
        <v>1</v>
      </c>
      <c r="N1201">
        <f t="shared" si="94"/>
        <v>2</v>
      </c>
      <c r="O1201">
        <f t="shared" si="95"/>
        <v>23</v>
      </c>
    </row>
    <row r="1202" spans="1:15" hidden="1" x14ac:dyDescent="0.2">
      <c r="A1202" s="2">
        <v>42527</v>
      </c>
      <c r="B1202">
        <v>95</v>
      </c>
      <c r="C1202">
        <v>62.69</v>
      </c>
      <c r="D1202">
        <v>63.77</v>
      </c>
      <c r="E1202">
        <v>54.21</v>
      </c>
      <c r="F1202">
        <f t="shared" si="91"/>
        <v>63.77</v>
      </c>
      <c r="G1202" t="s">
        <v>546</v>
      </c>
      <c r="H1202">
        <v>2016</v>
      </c>
      <c r="I1202">
        <v>6</v>
      </c>
      <c r="J1202">
        <v>6</v>
      </c>
      <c r="K1202" t="s">
        <v>189</v>
      </c>
      <c r="L1202">
        <f t="shared" si="92"/>
        <v>0</v>
      </c>
      <c r="M1202">
        <f t="shared" si="93"/>
        <v>1</v>
      </c>
      <c r="N1202">
        <f t="shared" si="94"/>
        <v>2</v>
      </c>
      <c r="O1202">
        <f t="shared" si="95"/>
        <v>24</v>
      </c>
    </row>
    <row r="1203" spans="1:15" hidden="1" x14ac:dyDescent="0.2">
      <c r="A1203" s="2">
        <v>42528</v>
      </c>
      <c r="B1203">
        <v>65</v>
      </c>
      <c r="C1203">
        <v>60.23</v>
      </c>
      <c r="D1203">
        <v>60.89</v>
      </c>
      <c r="E1203">
        <v>52.4</v>
      </c>
      <c r="F1203">
        <f t="shared" si="91"/>
        <v>60.89</v>
      </c>
      <c r="G1203" t="s">
        <v>546</v>
      </c>
      <c r="H1203">
        <v>2016</v>
      </c>
      <c r="I1203">
        <v>6</v>
      </c>
      <c r="J1203">
        <v>7</v>
      </c>
      <c r="K1203" t="s">
        <v>190</v>
      </c>
      <c r="L1203">
        <f t="shared" si="92"/>
        <v>0</v>
      </c>
      <c r="M1203">
        <f t="shared" si="93"/>
        <v>1</v>
      </c>
      <c r="N1203">
        <f t="shared" si="94"/>
        <v>2</v>
      </c>
      <c r="O1203">
        <f t="shared" si="95"/>
        <v>24</v>
      </c>
    </row>
    <row r="1204" spans="1:15" hidden="1" x14ac:dyDescent="0.2">
      <c r="A1204" s="2">
        <v>42529</v>
      </c>
      <c r="B1204">
        <v>9</v>
      </c>
      <c r="C1204">
        <v>58.98</v>
      </c>
      <c r="D1204">
        <v>59.09</v>
      </c>
      <c r="E1204">
        <v>43.03</v>
      </c>
      <c r="F1204">
        <f t="shared" si="91"/>
        <v>59.09</v>
      </c>
      <c r="G1204" t="s">
        <v>546</v>
      </c>
      <c r="H1204">
        <v>2016</v>
      </c>
      <c r="I1204">
        <v>6</v>
      </c>
      <c r="J1204">
        <v>8</v>
      </c>
      <c r="K1204" t="s">
        <v>191</v>
      </c>
      <c r="L1204">
        <f t="shared" si="92"/>
        <v>1</v>
      </c>
      <c r="M1204">
        <f t="shared" si="93"/>
        <v>1</v>
      </c>
      <c r="N1204">
        <f t="shared" si="94"/>
        <v>2</v>
      </c>
      <c r="O1204">
        <f t="shared" si="95"/>
        <v>24</v>
      </c>
    </row>
    <row r="1205" spans="1:15" hidden="1" x14ac:dyDescent="0.2">
      <c r="A1205" s="2">
        <v>42530</v>
      </c>
      <c r="B1205">
        <v>77</v>
      </c>
      <c r="C1205">
        <v>61.81</v>
      </c>
      <c r="D1205">
        <v>62.25</v>
      </c>
      <c r="E1205">
        <v>52.17</v>
      </c>
      <c r="F1205">
        <f t="shared" si="91"/>
        <v>62.25</v>
      </c>
      <c r="G1205" t="s">
        <v>546</v>
      </c>
      <c r="H1205">
        <v>2016</v>
      </c>
      <c r="I1205">
        <v>6</v>
      </c>
      <c r="J1205">
        <v>9</v>
      </c>
      <c r="K1205" t="s">
        <v>192</v>
      </c>
      <c r="L1205">
        <f t="shared" si="92"/>
        <v>0</v>
      </c>
      <c r="M1205">
        <f t="shared" si="93"/>
        <v>1</v>
      </c>
      <c r="N1205">
        <f t="shared" si="94"/>
        <v>2</v>
      </c>
      <c r="O1205">
        <f t="shared" si="95"/>
        <v>24</v>
      </c>
    </row>
    <row r="1206" spans="1:15" hidden="1" x14ac:dyDescent="0.2">
      <c r="A1206" s="2">
        <v>42531</v>
      </c>
      <c r="B1206">
        <v>99</v>
      </c>
      <c r="C1206">
        <v>62.95</v>
      </c>
      <c r="D1206">
        <v>63.4</v>
      </c>
      <c r="E1206">
        <v>53.27</v>
      </c>
      <c r="F1206">
        <f t="shared" si="91"/>
        <v>63.4</v>
      </c>
      <c r="G1206" t="s">
        <v>547</v>
      </c>
      <c r="H1206">
        <v>2016</v>
      </c>
      <c r="I1206">
        <v>6</v>
      </c>
      <c r="J1206">
        <v>10</v>
      </c>
      <c r="K1206" t="s">
        <v>193</v>
      </c>
      <c r="L1206">
        <f t="shared" si="92"/>
        <v>0</v>
      </c>
      <c r="M1206">
        <f t="shared" si="93"/>
        <v>1</v>
      </c>
      <c r="N1206">
        <f t="shared" si="94"/>
        <v>2</v>
      </c>
      <c r="O1206">
        <f t="shared" si="95"/>
        <v>24</v>
      </c>
    </row>
    <row r="1207" spans="1:15" hidden="1" x14ac:dyDescent="0.2">
      <c r="A1207" s="2">
        <v>42532</v>
      </c>
      <c r="B1207">
        <v>69</v>
      </c>
      <c r="C1207">
        <v>62.15</v>
      </c>
      <c r="D1207">
        <v>62.42</v>
      </c>
      <c r="E1207">
        <v>49.23</v>
      </c>
      <c r="F1207">
        <f t="shared" si="91"/>
        <v>62.42</v>
      </c>
      <c r="G1207" t="s">
        <v>547</v>
      </c>
      <c r="H1207">
        <v>2016</v>
      </c>
      <c r="I1207">
        <v>6</v>
      </c>
      <c r="J1207">
        <v>11</v>
      </c>
      <c r="K1207" t="s">
        <v>195</v>
      </c>
      <c r="L1207">
        <f t="shared" si="92"/>
        <v>0</v>
      </c>
      <c r="M1207">
        <f t="shared" si="93"/>
        <v>1</v>
      </c>
      <c r="N1207">
        <f t="shared" si="94"/>
        <v>2</v>
      </c>
      <c r="O1207">
        <f t="shared" si="95"/>
        <v>24</v>
      </c>
    </row>
    <row r="1208" spans="1:15" hidden="1" x14ac:dyDescent="0.2">
      <c r="A1208" s="2">
        <v>42533</v>
      </c>
      <c r="B1208">
        <v>74</v>
      </c>
      <c r="C1208">
        <v>62.3</v>
      </c>
      <c r="D1208">
        <v>62.52</v>
      </c>
      <c r="E1208">
        <v>49.48</v>
      </c>
      <c r="F1208">
        <f t="shared" si="91"/>
        <v>62.52</v>
      </c>
      <c r="G1208" t="s">
        <v>547</v>
      </c>
      <c r="H1208">
        <v>2016</v>
      </c>
      <c r="I1208">
        <v>6</v>
      </c>
      <c r="J1208">
        <v>12</v>
      </c>
      <c r="K1208" t="s">
        <v>196</v>
      </c>
      <c r="L1208">
        <f t="shared" si="92"/>
        <v>0</v>
      </c>
      <c r="M1208">
        <f t="shared" si="93"/>
        <v>1</v>
      </c>
      <c r="N1208">
        <f t="shared" si="94"/>
        <v>2</v>
      </c>
      <c r="O1208">
        <f t="shared" si="95"/>
        <v>24</v>
      </c>
    </row>
    <row r="1209" spans="1:15" hidden="1" x14ac:dyDescent="0.2">
      <c r="A1209" s="2">
        <v>42534</v>
      </c>
      <c r="B1209">
        <v>83</v>
      </c>
      <c r="C1209">
        <v>62.91</v>
      </c>
      <c r="D1209">
        <v>63.12</v>
      </c>
      <c r="E1209">
        <v>49.75</v>
      </c>
      <c r="F1209">
        <f t="shared" si="91"/>
        <v>63.12</v>
      </c>
      <c r="G1209" t="s">
        <v>547</v>
      </c>
      <c r="H1209">
        <v>2016</v>
      </c>
      <c r="I1209">
        <v>6</v>
      </c>
      <c r="J1209">
        <v>13</v>
      </c>
      <c r="K1209" t="s">
        <v>197</v>
      </c>
      <c r="L1209">
        <f t="shared" si="92"/>
        <v>0</v>
      </c>
      <c r="M1209">
        <f t="shared" si="93"/>
        <v>1</v>
      </c>
      <c r="N1209">
        <f t="shared" si="94"/>
        <v>2</v>
      </c>
      <c r="O1209">
        <f t="shared" si="95"/>
        <v>25</v>
      </c>
    </row>
    <row r="1210" spans="1:15" hidden="1" x14ac:dyDescent="0.2">
      <c r="A1210" s="2">
        <v>42535</v>
      </c>
      <c r="B1210">
        <v>83</v>
      </c>
      <c r="C1210">
        <v>64.69</v>
      </c>
      <c r="D1210">
        <v>71.819999999999993</v>
      </c>
      <c r="E1210">
        <v>63.97</v>
      </c>
      <c r="F1210">
        <f t="shared" si="91"/>
        <v>71.819999999999993</v>
      </c>
      <c r="G1210" t="s">
        <v>547</v>
      </c>
      <c r="H1210">
        <v>2016</v>
      </c>
      <c r="I1210">
        <v>6</v>
      </c>
      <c r="J1210">
        <v>14</v>
      </c>
      <c r="K1210" t="s">
        <v>198</v>
      </c>
      <c r="L1210">
        <f t="shared" si="92"/>
        <v>0</v>
      </c>
      <c r="M1210">
        <f t="shared" si="93"/>
        <v>1</v>
      </c>
      <c r="N1210">
        <f t="shared" si="94"/>
        <v>2</v>
      </c>
      <c r="O1210">
        <f t="shared" si="95"/>
        <v>25</v>
      </c>
    </row>
    <row r="1211" spans="1:15" hidden="1" x14ac:dyDescent="0.2">
      <c r="A1211" s="2">
        <v>42536</v>
      </c>
      <c r="B1211">
        <v>98</v>
      </c>
      <c r="C1211">
        <v>64.28</v>
      </c>
      <c r="D1211">
        <v>64.430000000000007</v>
      </c>
      <c r="E1211">
        <v>49.84</v>
      </c>
      <c r="F1211">
        <f t="shared" si="91"/>
        <v>64.430000000000007</v>
      </c>
      <c r="G1211" t="s">
        <v>547</v>
      </c>
      <c r="H1211">
        <v>2016</v>
      </c>
      <c r="I1211">
        <v>6</v>
      </c>
      <c r="J1211">
        <v>15</v>
      </c>
      <c r="K1211" t="s">
        <v>199</v>
      </c>
      <c r="L1211">
        <f t="shared" si="92"/>
        <v>0</v>
      </c>
      <c r="M1211">
        <f t="shared" si="93"/>
        <v>1</v>
      </c>
      <c r="N1211">
        <f t="shared" si="94"/>
        <v>2</v>
      </c>
      <c r="O1211">
        <f t="shared" si="95"/>
        <v>25</v>
      </c>
    </row>
    <row r="1212" spans="1:15" hidden="1" x14ac:dyDescent="0.2">
      <c r="A1212" s="2">
        <v>42537</v>
      </c>
      <c r="B1212">
        <v>76</v>
      </c>
      <c r="C1212">
        <v>63.77</v>
      </c>
      <c r="D1212">
        <v>64.010000000000005</v>
      </c>
      <c r="E1212">
        <v>51.25</v>
      </c>
      <c r="F1212">
        <f t="shared" si="91"/>
        <v>64.010000000000005</v>
      </c>
      <c r="G1212" t="s">
        <v>547</v>
      </c>
      <c r="H1212">
        <v>2016</v>
      </c>
      <c r="I1212">
        <v>6</v>
      </c>
      <c r="J1212">
        <v>16</v>
      </c>
      <c r="K1212" t="s">
        <v>200</v>
      </c>
      <c r="L1212">
        <f t="shared" si="92"/>
        <v>0</v>
      </c>
      <c r="M1212">
        <f t="shared" si="93"/>
        <v>1</v>
      </c>
      <c r="N1212">
        <f t="shared" si="94"/>
        <v>2</v>
      </c>
      <c r="O1212">
        <f t="shared" si="95"/>
        <v>25</v>
      </c>
    </row>
    <row r="1213" spans="1:15" hidden="1" x14ac:dyDescent="0.2">
      <c r="A1213" s="2">
        <v>42538</v>
      </c>
      <c r="B1213">
        <v>91</v>
      </c>
      <c r="C1213">
        <v>62.99</v>
      </c>
      <c r="D1213">
        <v>63.18</v>
      </c>
      <c r="E1213">
        <v>47.32</v>
      </c>
      <c r="F1213">
        <f t="shared" si="91"/>
        <v>63.18</v>
      </c>
      <c r="G1213" t="s">
        <v>548</v>
      </c>
      <c r="H1213">
        <v>2016</v>
      </c>
      <c r="I1213">
        <v>6</v>
      </c>
      <c r="J1213">
        <v>17</v>
      </c>
      <c r="K1213" t="s">
        <v>201</v>
      </c>
      <c r="L1213">
        <f t="shared" si="92"/>
        <v>0</v>
      </c>
      <c r="M1213">
        <f t="shared" si="93"/>
        <v>1</v>
      </c>
      <c r="N1213">
        <f t="shared" si="94"/>
        <v>2</v>
      </c>
      <c r="O1213">
        <f t="shared" si="95"/>
        <v>25</v>
      </c>
    </row>
    <row r="1214" spans="1:15" hidden="1" x14ac:dyDescent="0.2">
      <c r="A1214" s="2">
        <v>42539</v>
      </c>
      <c r="B1214">
        <v>73</v>
      </c>
      <c r="C1214">
        <v>64.680000000000007</v>
      </c>
      <c r="D1214">
        <v>65.23</v>
      </c>
      <c r="E1214">
        <v>49.45</v>
      </c>
      <c r="F1214">
        <f t="shared" si="91"/>
        <v>65.23</v>
      </c>
      <c r="G1214" t="s">
        <v>548</v>
      </c>
      <c r="H1214">
        <v>2016</v>
      </c>
      <c r="I1214">
        <v>6</v>
      </c>
      <c r="J1214">
        <v>18</v>
      </c>
      <c r="K1214" t="s">
        <v>203</v>
      </c>
      <c r="L1214">
        <f t="shared" si="92"/>
        <v>0</v>
      </c>
      <c r="M1214">
        <f t="shared" si="93"/>
        <v>1</v>
      </c>
      <c r="N1214">
        <f t="shared" si="94"/>
        <v>2</v>
      </c>
      <c r="O1214">
        <f t="shared" si="95"/>
        <v>25</v>
      </c>
    </row>
    <row r="1215" spans="1:15" hidden="1" x14ac:dyDescent="0.2">
      <c r="A1215" s="2">
        <v>42540</v>
      </c>
      <c r="B1215">
        <v>82</v>
      </c>
      <c r="C1215">
        <v>63.53</v>
      </c>
      <c r="D1215">
        <v>63.78</v>
      </c>
      <c r="E1215">
        <v>51.22</v>
      </c>
      <c r="F1215">
        <f t="shared" si="91"/>
        <v>63.78</v>
      </c>
      <c r="G1215" t="s">
        <v>548</v>
      </c>
      <c r="H1215">
        <v>2016</v>
      </c>
      <c r="I1215">
        <v>6</v>
      </c>
      <c r="J1215">
        <v>19</v>
      </c>
      <c r="K1215" t="s">
        <v>204</v>
      </c>
      <c r="L1215">
        <f t="shared" si="92"/>
        <v>0</v>
      </c>
      <c r="M1215">
        <f t="shared" si="93"/>
        <v>1</v>
      </c>
      <c r="N1215">
        <f t="shared" si="94"/>
        <v>2</v>
      </c>
      <c r="O1215">
        <f t="shared" si="95"/>
        <v>25</v>
      </c>
    </row>
    <row r="1216" spans="1:15" hidden="1" x14ac:dyDescent="0.2">
      <c r="A1216" s="2">
        <v>42541</v>
      </c>
      <c r="B1216">
        <v>89</v>
      </c>
      <c r="C1216">
        <v>62.04</v>
      </c>
      <c r="D1216">
        <v>62.53</v>
      </c>
      <c r="E1216">
        <v>52.79</v>
      </c>
      <c r="F1216">
        <f t="shared" si="91"/>
        <v>62.53</v>
      </c>
      <c r="G1216" t="s">
        <v>548</v>
      </c>
      <c r="H1216">
        <v>2016</v>
      </c>
      <c r="I1216">
        <v>6</v>
      </c>
      <c r="J1216">
        <v>20</v>
      </c>
      <c r="K1216" t="s">
        <v>205</v>
      </c>
      <c r="L1216">
        <f t="shared" si="92"/>
        <v>0</v>
      </c>
      <c r="M1216">
        <f t="shared" si="93"/>
        <v>1</v>
      </c>
      <c r="N1216">
        <f t="shared" si="94"/>
        <v>2</v>
      </c>
      <c r="O1216">
        <f t="shared" si="95"/>
        <v>26</v>
      </c>
    </row>
    <row r="1217" spans="1:15" hidden="1" x14ac:dyDescent="0.2">
      <c r="A1217" s="2">
        <v>42542</v>
      </c>
      <c r="B1217">
        <v>68</v>
      </c>
      <c r="C1217">
        <v>61.05</v>
      </c>
      <c r="D1217">
        <v>61.15</v>
      </c>
      <c r="E1217">
        <v>44.56</v>
      </c>
      <c r="F1217">
        <f t="shared" si="91"/>
        <v>61.15</v>
      </c>
      <c r="G1217" t="s">
        <v>548</v>
      </c>
      <c r="H1217">
        <v>2016</v>
      </c>
      <c r="I1217">
        <v>6</v>
      </c>
      <c r="J1217">
        <v>21</v>
      </c>
      <c r="K1217" t="s">
        <v>206</v>
      </c>
      <c r="L1217">
        <f t="shared" si="92"/>
        <v>0</v>
      </c>
      <c r="M1217">
        <f t="shared" si="93"/>
        <v>1</v>
      </c>
      <c r="N1217">
        <f t="shared" si="94"/>
        <v>2</v>
      </c>
      <c r="O1217">
        <f t="shared" si="95"/>
        <v>26</v>
      </c>
    </row>
    <row r="1218" spans="1:15" hidden="1" x14ac:dyDescent="0.2">
      <c r="A1218" s="2">
        <v>42543</v>
      </c>
      <c r="B1218">
        <v>87</v>
      </c>
      <c r="C1218">
        <v>62.16</v>
      </c>
      <c r="D1218">
        <v>62.36</v>
      </c>
      <c r="E1218">
        <v>48.81</v>
      </c>
      <c r="F1218">
        <f t="shared" si="91"/>
        <v>62.36</v>
      </c>
      <c r="G1218" t="s">
        <v>548</v>
      </c>
      <c r="H1218">
        <v>2016</v>
      </c>
      <c r="I1218">
        <v>6</v>
      </c>
      <c r="J1218">
        <v>22</v>
      </c>
      <c r="K1218" t="s">
        <v>207</v>
      </c>
      <c r="L1218">
        <f t="shared" si="92"/>
        <v>0</v>
      </c>
      <c r="M1218">
        <f t="shared" si="93"/>
        <v>1</v>
      </c>
      <c r="N1218">
        <f t="shared" si="94"/>
        <v>2</v>
      </c>
      <c r="O1218">
        <f t="shared" si="95"/>
        <v>26</v>
      </c>
    </row>
    <row r="1219" spans="1:15" hidden="1" x14ac:dyDescent="0.2">
      <c r="A1219" s="2">
        <v>42544</v>
      </c>
      <c r="B1219">
        <v>88</v>
      </c>
      <c r="C1219">
        <v>63.5</v>
      </c>
      <c r="D1219">
        <v>64.05</v>
      </c>
      <c r="E1219">
        <v>54.8</v>
      </c>
      <c r="F1219">
        <f t="shared" ref="F1219:F1282" si="96">IF(OR(ISBLANK(D1219),D1219=9),C1219,D1219)</f>
        <v>64.05</v>
      </c>
      <c r="G1219" t="s">
        <v>548</v>
      </c>
      <c r="H1219">
        <v>2016</v>
      </c>
      <c r="I1219">
        <v>6</v>
      </c>
      <c r="J1219">
        <v>23</v>
      </c>
      <c r="K1219" t="s">
        <v>208</v>
      </c>
      <c r="L1219">
        <f t="shared" ref="L1219:L1282" si="97">IF(ISBLANK(C1219),"Null",IF(C1219&gt;B1219,1,0))</f>
        <v>0</v>
      </c>
      <c r="M1219">
        <f t="shared" ref="M1219:M1282" si="98">IF(ISBLANK(E1219),"Null",IF(C1219&gt;E1219,1,0))</f>
        <v>1</v>
      </c>
      <c r="N1219">
        <f t="shared" ref="N1219:N1282" si="99">IF(AND(I1219&gt;=1,I1219&lt;=4),1,IF(AND(I1219&gt;=9,I1219&lt;=12),3,2))</f>
        <v>2</v>
      </c>
      <c r="O1219">
        <f t="shared" ref="O1219:O1282" si="100">WEEKNUM(A1219,2)</f>
        <v>26</v>
      </c>
    </row>
    <row r="1220" spans="1:15" hidden="1" x14ac:dyDescent="0.2">
      <c r="A1220" s="2">
        <v>42545</v>
      </c>
      <c r="B1220">
        <v>84</v>
      </c>
      <c r="C1220">
        <v>62.88</v>
      </c>
      <c r="D1220">
        <v>63.65</v>
      </c>
      <c r="E1220">
        <v>55.79</v>
      </c>
      <c r="F1220">
        <f t="shared" si="96"/>
        <v>63.65</v>
      </c>
      <c r="G1220" t="s">
        <v>549</v>
      </c>
      <c r="H1220">
        <v>2016</v>
      </c>
      <c r="I1220">
        <v>6</v>
      </c>
      <c r="J1220">
        <v>24</v>
      </c>
      <c r="K1220" t="s">
        <v>209</v>
      </c>
      <c r="L1220">
        <f t="shared" si="97"/>
        <v>0</v>
      </c>
      <c r="M1220">
        <f t="shared" si="98"/>
        <v>1</v>
      </c>
      <c r="N1220">
        <f t="shared" si="99"/>
        <v>2</v>
      </c>
      <c r="O1220">
        <f t="shared" si="100"/>
        <v>26</v>
      </c>
    </row>
    <row r="1221" spans="1:15" hidden="1" x14ac:dyDescent="0.2">
      <c r="A1221" s="2">
        <v>42546</v>
      </c>
      <c r="B1221">
        <v>91</v>
      </c>
      <c r="C1221">
        <v>64.45</v>
      </c>
      <c r="D1221">
        <v>64.540000000000006</v>
      </c>
      <c r="E1221">
        <v>45.49</v>
      </c>
      <c r="F1221">
        <f t="shared" si="96"/>
        <v>64.540000000000006</v>
      </c>
      <c r="G1221" t="s">
        <v>549</v>
      </c>
      <c r="H1221">
        <v>2016</v>
      </c>
      <c r="I1221">
        <v>6</v>
      </c>
      <c r="J1221">
        <v>25</v>
      </c>
      <c r="K1221" t="s">
        <v>211</v>
      </c>
      <c r="L1221">
        <f t="shared" si="97"/>
        <v>0</v>
      </c>
      <c r="M1221">
        <f t="shared" si="98"/>
        <v>1</v>
      </c>
      <c r="N1221">
        <f t="shared" si="99"/>
        <v>2</v>
      </c>
      <c r="O1221">
        <f t="shared" si="100"/>
        <v>26</v>
      </c>
    </row>
    <row r="1222" spans="1:15" hidden="1" x14ac:dyDescent="0.2">
      <c r="A1222" s="2">
        <v>42547</v>
      </c>
      <c r="B1222">
        <v>101</v>
      </c>
      <c r="C1222">
        <v>65.56</v>
      </c>
      <c r="D1222">
        <v>65.680000000000007</v>
      </c>
      <c r="E1222">
        <v>50.21</v>
      </c>
      <c r="F1222">
        <f t="shared" si="96"/>
        <v>65.680000000000007</v>
      </c>
      <c r="G1222" t="s">
        <v>549</v>
      </c>
      <c r="H1222">
        <v>2016</v>
      </c>
      <c r="I1222">
        <v>6</v>
      </c>
      <c r="J1222">
        <v>26</v>
      </c>
      <c r="K1222" t="s">
        <v>212</v>
      </c>
      <c r="L1222">
        <f t="shared" si="97"/>
        <v>0</v>
      </c>
      <c r="M1222">
        <f t="shared" si="98"/>
        <v>1</v>
      </c>
      <c r="N1222">
        <f t="shared" si="99"/>
        <v>2</v>
      </c>
      <c r="O1222">
        <f t="shared" si="100"/>
        <v>26</v>
      </c>
    </row>
    <row r="1223" spans="1:15" hidden="1" x14ac:dyDescent="0.2">
      <c r="A1223" s="2">
        <v>42548</v>
      </c>
      <c r="B1223">
        <v>106</v>
      </c>
      <c r="C1223">
        <v>64.459999999999994</v>
      </c>
      <c r="D1223">
        <v>64.62</v>
      </c>
      <c r="E1223">
        <v>48.34</v>
      </c>
      <c r="F1223">
        <f t="shared" si="96"/>
        <v>64.62</v>
      </c>
      <c r="G1223" t="s">
        <v>549</v>
      </c>
      <c r="H1223">
        <v>2016</v>
      </c>
      <c r="I1223">
        <v>6</v>
      </c>
      <c r="J1223">
        <v>27</v>
      </c>
      <c r="K1223" t="s">
        <v>213</v>
      </c>
      <c r="L1223">
        <f t="shared" si="97"/>
        <v>0</v>
      </c>
      <c r="M1223">
        <f t="shared" si="98"/>
        <v>1</v>
      </c>
      <c r="N1223">
        <f t="shared" si="99"/>
        <v>2</v>
      </c>
      <c r="O1223">
        <f t="shared" si="100"/>
        <v>27</v>
      </c>
    </row>
    <row r="1224" spans="1:15" hidden="1" x14ac:dyDescent="0.2">
      <c r="A1224" s="2">
        <v>42549</v>
      </c>
      <c r="B1224">
        <v>75</v>
      </c>
      <c r="C1224">
        <v>61.03</v>
      </c>
      <c r="D1224">
        <v>61.05</v>
      </c>
      <c r="E1224">
        <v>38.69</v>
      </c>
      <c r="F1224">
        <f t="shared" si="96"/>
        <v>61.05</v>
      </c>
      <c r="G1224" t="s">
        <v>549</v>
      </c>
      <c r="H1224">
        <v>2016</v>
      </c>
      <c r="I1224">
        <v>6</v>
      </c>
      <c r="J1224">
        <v>28</v>
      </c>
      <c r="K1224" t="s">
        <v>214</v>
      </c>
      <c r="L1224">
        <f t="shared" si="97"/>
        <v>0</v>
      </c>
      <c r="M1224">
        <f t="shared" si="98"/>
        <v>1</v>
      </c>
      <c r="N1224">
        <f t="shared" si="99"/>
        <v>2</v>
      </c>
      <c r="O1224">
        <f t="shared" si="100"/>
        <v>27</v>
      </c>
    </row>
    <row r="1225" spans="1:15" hidden="1" x14ac:dyDescent="0.2">
      <c r="A1225" s="2">
        <v>42550</v>
      </c>
      <c r="B1225">
        <v>83</v>
      </c>
      <c r="C1225">
        <v>61.49</v>
      </c>
      <c r="D1225">
        <v>61.83</v>
      </c>
      <c r="E1225">
        <v>45.82</v>
      </c>
      <c r="F1225">
        <f t="shared" si="96"/>
        <v>61.83</v>
      </c>
      <c r="G1225" t="s">
        <v>549</v>
      </c>
      <c r="H1225">
        <v>2016</v>
      </c>
      <c r="I1225">
        <v>6</v>
      </c>
      <c r="J1225">
        <v>29</v>
      </c>
      <c r="K1225" t="s">
        <v>215</v>
      </c>
      <c r="L1225">
        <f t="shared" si="97"/>
        <v>0</v>
      </c>
      <c r="M1225">
        <f t="shared" si="98"/>
        <v>1</v>
      </c>
      <c r="N1225">
        <f t="shared" si="99"/>
        <v>2</v>
      </c>
      <c r="O1225">
        <f t="shared" si="100"/>
        <v>27</v>
      </c>
    </row>
    <row r="1226" spans="1:15" hidden="1" x14ac:dyDescent="0.2">
      <c r="A1226" s="2">
        <v>42551</v>
      </c>
      <c r="B1226">
        <v>108</v>
      </c>
      <c r="C1226">
        <v>65.73</v>
      </c>
      <c r="D1226">
        <v>65.989999999999995</v>
      </c>
      <c r="E1226">
        <v>49.1</v>
      </c>
      <c r="F1226">
        <f t="shared" si="96"/>
        <v>65.989999999999995</v>
      </c>
      <c r="G1226" t="s">
        <v>549</v>
      </c>
      <c r="H1226">
        <v>2016</v>
      </c>
      <c r="I1226">
        <v>6</v>
      </c>
      <c r="J1226">
        <v>30</v>
      </c>
      <c r="K1226" t="s">
        <v>216</v>
      </c>
      <c r="L1226">
        <f t="shared" si="97"/>
        <v>0</v>
      </c>
      <c r="M1226">
        <f t="shared" si="98"/>
        <v>1</v>
      </c>
      <c r="N1226">
        <f t="shared" si="99"/>
        <v>2</v>
      </c>
      <c r="O1226">
        <f t="shared" si="100"/>
        <v>27</v>
      </c>
    </row>
    <row r="1227" spans="1:15" hidden="1" x14ac:dyDescent="0.2">
      <c r="A1227" s="2">
        <v>42552</v>
      </c>
      <c r="B1227">
        <v>99</v>
      </c>
      <c r="C1227">
        <v>62.75</v>
      </c>
      <c r="D1227">
        <v>62.81</v>
      </c>
      <c r="E1227">
        <v>43.97</v>
      </c>
      <c r="F1227">
        <f t="shared" si="96"/>
        <v>62.81</v>
      </c>
      <c r="G1227" t="s">
        <v>550</v>
      </c>
      <c r="H1227">
        <v>2016</v>
      </c>
      <c r="I1227">
        <v>7</v>
      </c>
      <c r="J1227">
        <v>1</v>
      </c>
      <c r="K1227" t="s">
        <v>217</v>
      </c>
      <c r="L1227">
        <f t="shared" si="97"/>
        <v>0</v>
      </c>
      <c r="M1227">
        <f t="shared" si="98"/>
        <v>1</v>
      </c>
      <c r="N1227">
        <f t="shared" si="99"/>
        <v>2</v>
      </c>
      <c r="O1227">
        <f t="shared" si="100"/>
        <v>27</v>
      </c>
    </row>
    <row r="1228" spans="1:15" hidden="1" x14ac:dyDescent="0.2">
      <c r="A1228" s="2">
        <v>42553</v>
      </c>
      <c r="B1228">
        <v>83</v>
      </c>
      <c r="C1228">
        <v>62.05</v>
      </c>
      <c r="D1228">
        <v>62.12</v>
      </c>
      <c r="E1228">
        <v>44.64</v>
      </c>
      <c r="F1228">
        <f t="shared" si="96"/>
        <v>62.12</v>
      </c>
      <c r="G1228" t="s">
        <v>550</v>
      </c>
      <c r="H1228">
        <v>2016</v>
      </c>
      <c r="I1228">
        <v>7</v>
      </c>
      <c r="J1228">
        <v>2</v>
      </c>
      <c r="K1228" t="s">
        <v>219</v>
      </c>
      <c r="L1228">
        <f t="shared" si="97"/>
        <v>0</v>
      </c>
      <c r="M1228">
        <f t="shared" si="98"/>
        <v>1</v>
      </c>
      <c r="N1228">
        <f t="shared" si="99"/>
        <v>2</v>
      </c>
      <c r="O1228">
        <f t="shared" si="100"/>
        <v>27</v>
      </c>
    </row>
    <row r="1229" spans="1:15" hidden="1" x14ac:dyDescent="0.2">
      <c r="A1229" s="2">
        <v>42554</v>
      </c>
      <c r="B1229">
        <v>86</v>
      </c>
      <c r="C1229">
        <v>63.37</v>
      </c>
      <c r="D1229">
        <v>63.48</v>
      </c>
      <c r="E1229">
        <v>47.63</v>
      </c>
      <c r="F1229">
        <f t="shared" si="96"/>
        <v>63.48</v>
      </c>
      <c r="G1229" t="s">
        <v>550</v>
      </c>
      <c r="H1229">
        <v>2016</v>
      </c>
      <c r="I1229">
        <v>7</v>
      </c>
      <c r="J1229">
        <v>3</v>
      </c>
      <c r="K1229" t="s">
        <v>220</v>
      </c>
      <c r="L1229">
        <f t="shared" si="97"/>
        <v>0</v>
      </c>
      <c r="M1229">
        <f t="shared" si="98"/>
        <v>1</v>
      </c>
      <c r="N1229">
        <f t="shared" si="99"/>
        <v>2</v>
      </c>
      <c r="O1229">
        <f t="shared" si="100"/>
        <v>27</v>
      </c>
    </row>
    <row r="1230" spans="1:15" hidden="1" x14ac:dyDescent="0.2">
      <c r="A1230" s="2">
        <v>42555</v>
      </c>
      <c r="B1230">
        <v>81</v>
      </c>
      <c r="C1230">
        <v>61.61</v>
      </c>
      <c r="D1230">
        <v>61.68</v>
      </c>
      <c r="E1230">
        <v>43.78</v>
      </c>
      <c r="F1230">
        <f t="shared" si="96"/>
        <v>61.68</v>
      </c>
      <c r="G1230" t="s">
        <v>550</v>
      </c>
      <c r="H1230">
        <v>2016</v>
      </c>
      <c r="I1230">
        <v>7</v>
      </c>
      <c r="J1230">
        <v>4</v>
      </c>
      <c r="K1230" t="s">
        <v>221</v>
      </c>
      <c r="L1230">
        <f t="shared" si="97"/>
        <v>0</v>
      </c>
      <c r="M1230">
        <f t="shared" si="98"/>
        <v>1</v>
      </c>
      <c r="N1230">
        <f t="shared" si="99"/>
        <v>2</v>
      </c>
      <c r="O1230">
        <f t="shared" si="100"/>
        <v>28</v>
      </c>
    </row>
    <row r="1231" spans="1:15" hidden="1" x14ac:dyDescent="0.2">
      <c r="A1231" s="2">
        <v>42556</v>
      </c>
      <c r="B1231">
        <v>80</v>
      </c>
      <c r="C1231">
        <v>62.73</v>
      </c>
      <c r="D1231">
        <v>62.87</v>
      </c>
      <c r="E1231">
        <v>45.67</v>
      </c>
      <c r="F1231">
        <f t="shared" si="96"/>
        <v>62.87</v>
      </c>
      <c r="G1231" t="s">
        <v>550</v>
      </c>
      <c r="H1231">
        <v>2016</v>
      </c>
      <c r="I1231">
        <v>7</v>
      </c>
      <c r="J1231">
        <v>5</v>
      </c>
      <c r="K1231" t="s">
        <v>222</v>
      </c>
      <c r="L1231">
        <f t="shared" si="97"/>
        <v>0</v>
      </c>
      <c r="M1231">
        <f t="shared" si="98"/>
        <v>1</v>
      </c>
      <c r="N1231">
        <f t="shared" si="99"/>
        <v>2</v>
      </c>
      <c r="O1231">
        <f t="shared" si="100"/>
        <v>28</v>
      </c>
    </row>
    <row r="1232" spans="1:15" hidden="1" x14ac:dyDescent="0.2">
      <c r="A1232" s="2">
        <v>42557</v>
      </c>
      <c r="B1232">
        <v>88</v>
      </c>
      <c r="C1232">
        <v>61.94</v>
      </c>
      <c r="D1232">
        <v>62.21</v>
      </c>
      <c r="E1232">
        <v>50.09</v>
      </c>
      <c r="F1232">
        <f t="shared" si="96"/>
        <v>62.21</v>
      </c>
      <c r="G1232" t="s">
        <v>550</v>
      </c>
      <c r="H1232">
        <v>2016</v>
      </c>
      <c r="I1232">
        <v>7</v>
      </c>
      <c r="J1232">
        <v>6</v>
      </c>
      <c r="K1232" t="s">
        <v>223</v>
      </c>
      <c r="L1232">
        <f t="shared" si="97"/>
        <v>0</v>
      </c>
      <c r="M1232">
        <f t="shared" si="98"/>
        <v>1</v>
      </c>
      <c r="N1232">
        <f t="shared" si="99"/>
        <v>2</v>
      </c>
      <c r="O1232">
        <f t="shared" si="100"/>
        <v>28</v>
      </c>
    </row>
    <row r="1233" spans="1:15" hidden="1" x14ac:dyDescent="0.2">
      <c r="A1233" s="2">
        <v>42558</v>
      </c>
      <c r="B1233">
        <v>91</v>
      </c>
      <c r="C1233">
        <v>62.34</v>
      </c>
      <c r="D1233">
        <v>62.48</v>
      </c>
      <c r="E1233">
        <v>47.29</v>
      </c>
      <c r="F1233">
        <f t="shared" si="96"/>
        <v>62.48</v>
      </c>
      <c r="G1233" t="s">
        <v>550</v>
      </c>
      <c r="H1233">
        <v>2016</v>
      </c>
      <c r="I1233">
        <v>7</v>
      </c>
      <c r="J1233">
        <v>7</v>
      </c>
      <c r="K1233" t="s">
        <v>224</v>
      </c>
      <c r="L1233">
        <f t="shared" si="97"/>
        <v>0</v>
      </c>
      <c r="M1233">
        <f t="shared" si="98"/>
        <v>1</v>
      </c>
      <c r="N1233">
        <f t="shared" si="99"/>
        <v>2</v>
      </c>
      <c r="O1233">
        <f t="shared" si="100"/>
        <v>28</v>
      </c>
    </row>
    <row r="1234" spans="1:15" hidden="1" x14ac:dyDescent="0.2">
      <c r="A1234" s="2">
        <v>42559</v>
      </c>
      <c r="B1234">
        <v>78</v>
      </c>
      <c r="C1234">
        <v>62.12</v>
      </c>
      <c r="D1234">
        <v>62.41</v>
      </c>
      <c r="E1234">
        <v>50.59</v>
      </c>
      <c r="F1234">
        <f t="shared" si="96"/>
        <v>62.41</v>
      </c>
      <c r="G1234" t="s">
        <v>551</v>
      </c>
      <c r="H1234">
        <v>2016</v>
      </c>
      <c r="I1234">
        <v>7</v>
      </c>
      <c r="J1234">
        <v>8</v>
      </c>
      <c r="K1234" t="s">
        <v>225</v>
      </c>
      <c r="L1234">
        <f t="shared" si="97"/>
        <v>0</v>
      </c>
      <c r="M1234">
        <f t="shared" si="98"/>
        <v>1</v>
      </c>
      <c r="N1234">
        <f t="shared" si="99"/>
        <v>2</v>
      </c>
      <c r="O1234">
        <f t="shared" si="100"/>
        <v>28</v>
      </c>
    </row>
    <row r="1235" spans="1:15" hidden="1" x14ac:dyDescent="0.2">
      <c r="A1235" s="2">
        <v>42560</v>
      </c>
      <c r="B1235">
        <v>83</v>
      </c>
      <c r="C1235">
        <v>62.06</v>
      </c>
      <c r="D1235">
        <v>62.13</v>
      </c>
      <c r="E1235">
        <v>44.59</v>
      </c>
      <c r="F1235">
        <f t="shared" si="96"/>
        <v>62.13</v>
      </c>
      <c r="G1235" t="s">
        <v>551</v>
      </c>
      <c r="H1235">
        <v>2016</v>
      </c>
      <c r="I1235">
        <v>7</v>
      </c>
      <c r="J1235">
        <v>9</v>
      </c>
      <c r="K1235" t="s">
        <v>227</v>
      </c>
      <c r="L1235">
        <f t="shared" si="97"/>
        <v>0</v>
      </c>
      <c r="M1235">
        <f t="shared" si="98"/>
        <v>1</v>
      </c>
      <c r="N1235">
        <f t="shared" si="99"/>
        <v>2</v>
      </c>
      <c r="O1235">
        <f t="shared" si="100"/>
        <v>28</v>
      </c>
    </row>
    <row r="1236" spans="1:15" hidden="1" x14ac:dyDescent="0.2">
      <c r="A1236" s="2">
        <v>42561</v>
      </c>
      <c r="B1236">
        <v>90</v>
      </c>
      <c r="C1236">
        <v>61.93</v>
      </c>
      <c r="D1236">
        <v>61.97</v>
      </c>
      <c r="E1236">
        <v>41.92</v>
      </c>
      <c r="F1236">
        <f t="shared" si="96"/>
        <v>61.97</v>
      </c>
      <c r="G1236" t="s">
        <v>551</v>
      </c>
      <c r="H1236">
        <v>2016</v>
      </c>
      <c r="I1236">
        <v>7</v>
      </c>
      <c r="J1236">
        <v>10</v>
      </c>
      <c r="K1236" t="s">
        <v>228</v>
      </c>
      <c r="L1236">
        <f t="shared" si="97"/>
        <v>0</v>
      </c>
      <c r="M1236">
        <f t="shared" si="98"/>
        <v>1</v>
      </c>
      <c r="N1236">
        <f t="shared" si="99"/>
        <v>2</v>
      </c>
      <c r="O1236">
        <f t="shared" si="100"/>
        <v>28</v>
      </c>
    </row>
    <row r="1237" spans="1:15" hidden="1" x14ac:dyDescent="0.2">
      <c r="A1237" s="2">
        <v>42562</v>
      </c>
      <c r="B1237">
        <v>90</v>
      </c>
      <c r="C1237">
        <v>62.34</v>
      </c>
      <c r="D1237">
        <v>62.76</v>
      </c>
      <c r="E1237">
        <v>52.43</v>
      </c>
      <c r="F1237">
        <f t="shared" si="96"/>
        <v>62.76</v>
      </c>
      <c r="G1237" t="s">
        <v>551</v>
      </c>
      <c r="H1237">
        <v>2016</v>
      </c>
      <c r="I1237">
        <v>7</v>
      </c>
      <c r="J1237">
        <v>11</v>
      </c>
      <c r="K1237" t="s">
        <v>229</v>
      </c>
      <c r="L1237">
        <f t="shared" si="97"/>
        <v>0</v>
      </c>
      <c r="M1237">
        <f t="shared" si="98"/>
        <v>1</v>
      </c>
      <c r="N1237">
        <f t="shared" si="99"/>
        <v>2</v>
      </c>
      <c r="O1237">
        <f t="shared" si="100"/>
        <v>29</v>
      </c>
    </row>
    <row r="1238" spans="1:15" hidden="1" x14ac:dyDescent="0.2">
      <c r="A1238" s="2">
        <v>42563</v>
      </c>
      <c r="B1238">
        <v>71</v>
      </c>
      <c r="C1238">
        <v>63.24</v>
      </c>
      <c r="D1238">
        <v>64.41</v>
      </c>
      <c r="E1238">
        <v>55.14</v>
      </c>
      <c r="F1238">
        <f t="shared" si="96"/>
        <v>64.41</v>
      </c>
      <c r="G1238" t="s">
        <v>551</v>
      </c>
      <c r="H1238">
        <v>2016</v>
      </c>
      <c r="I1238">
        <v>7</v>
      </c>
      <c r="J1238">
        <v>12</v>
      </c>
      <c r="K1238" t="s">
        <v>230</v>
      </c>
      <c r="L1238">
        <f t="shared" si="97"/>
        <v>0</v>
      </c>
      <c r="M1238">
        <f t="shared" si="98"/>
        <v>1</v>
      </c>
      <c r="N1238">
        <f t="shared" si="99"/>
        <v>2</v>
      </c>
      <c r="O1238">
        <f t="shared" si="100"/>
        <v>29</v>
      </c>
    </row>
    <row r="1239" spans="1:15" hidden="1" x14ac:dyDescent="0.2">
      <c r="A1239" s="2">
        <v>42564</v>
      </c>
      <c r="B1239">
        <v>87</v>
      </c>
      <c r="C1239">
        <v>64.150000000000006</v>
      </c>
      <c r="D1239">
        <v>64.58</v>
      </c>
      <c r="E1239">
        <v>54.07</v>
      </c>
      <c r="F1239">
        <f t="shared" si="96"/>
        <v>64.58</v>
      </c>
      <c r="G1239" t="s">
        <v>551</v>
      </c>
      <c r="H1239">
        <v>2016</v>
      </c>
      <c r="I1239">
        <v>7</v>
      </c>
      <c r="J1239">
        <v>13</v>
      </c>
      <c r="K1239" t="s">
        <v>231</v>
      </c>
      <c r="L1239">
        <f t="shared" si="97"/>
        <v>0</v>
      </c>
      <c r="M1239">
        <f t="shared" si="98"/>
        <v>1</v>
      </c>
      <c r="N1239">
        <f t="shared" si="99"/>
        <v>2</v>
      </c>
      <c r="O1239">
        <f t="shared" si="100"/>
        <v>29</v>
      </c>
    </row>
    <row r="1240" spans="1:15" hidden="1" x14ac:dyDescent="0.2">
      <c r="A1240" s="2">
        <v>42565</v>
      </c>
      <c r="B1240">
        <v>97</v>
      </c>
      <c r="C1240">
        <v>64.83</v>
      </c>
      <c r="D1240">
        <v>65.040000000000006</v>
      </c>
      <c r="E1240">
        <v>51.82</v>
      </c>
      <c r="F1240">
        <f t="shared" si="96"/>
        <v>65.040000000000006</v>
      </c>
      <c r="G1240" t="s">
        <v>551</v>
      </c>
      <c r="H1240">
        <v>2016</v>
      </c>
      <c r="I1240">
        <v>7</v>
      </c>
      <c r="J1240">
        <v>14</v>
      </c>
      <c r="K1240" t="s">
        <v>232</v>
      </c>
      <c r="L1240">
        <f t="shared" si="97"/>
        <v>0</v>
      </c>
      <c r="M1240">
        <f t="shared" si="98"/>
        <v>1</v>
      </c>
      <c r="N1240">
        <f t="shared" si="99"/>
        <v>2</v>
      </c>
      <c r="O1240">
        <f t="shared" si="100"/>
        <v>29</v>
      </c>
    </row>
    <row r="1241" spans="1:15" hidden="1" x14ac:dyDescent="0.2">
      <c r="A1241" s="2">
        <v>42566</v>
      </c>
      <c r="B1241">
        <v>92</v>
      </c>
      <c r="C1241">
        <v>63.57</v>
      </c>
      <c r="D1241">
        <v>63.75</v>
      </c>
      <c r="E1241">
        <v>49.07</v>
      </c>
      <c r="F1241">
        <f t="shared" si="96"/>
        <v>63.75</v>
      </c>
      <c r="G1241" t="s">
        <v>552</v>
      </c>
      <c r="H1241">
        <v>2016</v>
      </c>
      <c r="I1241">
        <v>7</v>
      </c>
      <c r="J1241">
        <v>15</v>
      </c>
      <c r="K1241" t="s">
        <v>233</v>
      </c>
      <c r="L1241">
        <f t="shared" si="97"/>
        <v>0</v>
      </c>
      <c r="M1241">
        <f t="shared" si="98"/>
        <v>1</v>
      </c>
      <c r="N1241">
        <f t="shared" si="99"/>
        <v>2</v>
      </c>
      <c r="O1241">
        <f t="shared" si="100"/>
        <v>29</v>
      </c>
    </row>
    <row r="1242" spans="1:15" hidden="1" x14ac:dyDescent="0.2">
      <c r="A1242" s="2">
        <v>42567</v>
      </c>
      <c r="B1242">
        <v>74</v>
      </c>
      <c r="C1242">
        <v>61.29</v>
      </c>
      <c r="D1242">
        <v>61.51</v>
      </c>
      <c r="E1242">
        <v>44.9</v>
      </c>
      <c r="F1242">
        <f t="shared" si="96"/>
        <v>61.51</v>
      </c>
      <c r="G1242" t="s">
        <v>552</v>
      </c>
      <c r="H1242">
        <v>2016</v>
      </c>
      <c r="I1242">
        <v>7</v>
      </c>
      <c r="J1242">
        <v>16</v>
      </c>
      <c r="K1242" t="s">
        <v>235</v>
      </c>
      <c r="L1242">
        <f t="shared" si="97"/>
        <v>0</v>
      </c>
      <c r="M1242">
        <f t="shared" si="98"/>
        <v>1</v>
      </c>
      <c r="N1242">
        <f t="shared" si="99"/>
        <v>2</v>
      </c>
      <c r="O1242">
        <f t="shared" si="100"/>
        <v>29</v>
      </c>
    </row>
    <row r="1243" spans="1:15" hidden="1" x14ac:dyDescent="0.2">
      <c r="A1243" s="2">
        <v>42568</v>
      </c>
      <c r="B1243">
        <v>90</v>
      </c>
      <c r="C1243">
        <v>64.05</v>
      </c>
      <c r="D1243">
        <v>64.13</v>
      </c>
      <c r="E1243">
        <v>46.98</v>
      </c>
      <c r="F1243">
        <f t="shared" si="96"/>
        <v>64.13</v>
      </c>
      <c r="G1243" t="s">
        <v>552</v>
      </c>
      <c r="H1243">
        <v>2016</v>
      </c>
      <c r="I1243">
        <v>7</v>
      </c>
      <c r="J1243">
        <v>17</v>
      </c>
      <c r="K1243" t="s">
        <v>236</v>
      </c>
      <c r="L1243">
        <f t="shared" si="97"/>
        <v>0</v>
      </c>
      <c r="M1243">
        <f t="shared" si="98"/>
        <v>1</v>
      </c>
      <c r="N1243">
        <f t="shared" si="99"/>
        <v>2</v>
      </c>
      <c r="O1243">
        <f t="shared" si="100"/>
        <v>29</v>
      </c>
    </row>
    <row r="1244" spans="1:15" hidden="1" x14ac:dyDescent="0.2">
      <c r="A1244" s="2">
        <v>42569</v>
      </c>
      <c r="B1244">
        <v>83</v>
      </c>
      <c r="C1244">
        <v>62.64</v>
      </c>
      <c r="D1244">
        <v>63.18</v>
      </c>
      <c r="E1244">
        <v>53.87</v>
      </c>
      <c r="F1244">
        <f t="shared" si="96"/>
        <v>63.18</v>
      </c>
      <c r="G1244" t="s">
        <v>552</v>
      </c>
      <c r="H1244">
        <v>2016</v>
      </c>
      <c r="I1244">
        <v>7</v>
      </c>
      <c r="J1244">
        <v>18</v>
      </c>
      <c r="K1244" t="s">
        <v>237</v>
      </c>
      <c r="L1244">
        <f t="shared" si="97"/>
        <v>0</v>
      </c>
      <c r="M1244">
        <f t="shared" si="98"/>
        <v>1</v>
      </c>
      <c r="N1244">
        <f t="shared" si="99"/>
        <v>2</v>
      </c>
      <c r="O1244">
        <f t="shared" si="100"/>
        <v>30</v>
      </c>
    </row>
    <row r="1245" spans="1:15" hidden="1" x14ac:dyDescent="0.2">
      <c r="A1245" s="2">
        <v>42570</v>
      </c>
      <c r="B1245">
        <v>59</v>
      </c>
      <c r="C1245">
        <v>60.54</v>
      </c>
      <c r="D1245">
        <v>61.29</v>
      </c>
      <c r="E1245">
        <v>53.34</v>
      </c>
      <c r="F1245">
        <f t="shared" si="96"/>
        <v>61.29</v>
      </c>
      <c r="G1245" t="s">
        <v>552</v>
      </c>
      <c r="H1245">
        <v>2016</v>
      </c>
      <c r="I1245">
        <v>7</v>
      </c>
      <c r="J1245">
        <v>19</v>
      </c>
      <c r="K1245" t="s">
        <v>238</v>
      </c>
      <c r="L1245">
        <f t="shared" si="97"/>
        <v>1</v>
      </c>
      <c r="M1245">
        <f t="shared" si="98"/>
        <v>1</v>
      </c>
      <c r="N1245">
        <f t="shared" si="99"/>
        <v>2</v>
      </c>
      <c r="O1245">
        <f t="shared" si="100"/>
        <v>30</v>
      </c>
    </row>
    <row r="1246" spans="1:15" hidden="1" x14ac:dyDescent="0.2">
      <c r="A1246" s="2">
        <v>42571</v>
      </c>
      <c r="B1246">
        <v>67</v>
      </c>
      <c r="C1246">
        <v>61.37</v>
      </c>
      <c r="D1246">
        <v>62.02</v>
      </c>
      <c r="E1246">
        <v>53.39</v>
      </c>
      <c r="F1246">
        <f t="shared" si="96"/>
        <v>62.02</v>
      </c>
      <c r="G1246" t="s">
        <v>552</v>
      </c>
      <c r="H1246">
        <v>2016</v>
      </c>
      <c r="I1246">
        <v>7</v>
      </c>
      <c r="J1246">
        <v>20</v>
      </c>
      <c r="K1246" t="s">
        <v>239</v>
      </c>
      <c r="L1246">
        <f t="shared" si="97"/>
        <v>0</v>
      </c>
      <c r="M1246">
        <f t="shared" si="98"/>
        <v>1</v>
      </c>
      <c r="N1246">
        <f t="shared" si="99"/>
        <v>2</v>
      </c>
      <c r="O1246">
        <f t="shared" si="100"/>
        <v>30</v>
      </c>
    </row>
    <row r="1247" spans="1:15" hidden="1" x14ac:dyDescent="0.2">
      <c r="A1247" s="2">
        <v>42572</v>
      </c>
      <c r="B1247">
        <v>76</v>
      </c>
      <c r="C1247">
        <v>62.44</v>
      </c>
      <c r="D1247">
        <v>63.03</v>
      </c>
      <c r="E1247">
        <v>54.07</v>
      </c>
      <c r="F1247">
        <f t="shared" si="96"/>
        <v>63.03</v>
      </c>
      <c r="G1247" t="s">
        <v>552</v>
      </c>
      <c r="H1247">
        <v>2016</v>
      </c>
      <c r="I1247">
        <v>7</v>
      </c>
      <c r="J1247">
        <v>21</v>
      </c>
      <c r="K1247" t="s">
        <v>240</v>
      </c>
      <c r="L1247">
        <f t="shared" si="97"/>
        <v>0</v>
      </c>
      <c r="M1247">
        <f t="shared" si="98"/>
        <v>1</v>
      </c>
      <c r="N1247">
        <f t="shared" si="99"/>
        <v>2</v>
      </c>
      <c r="O1247">
        <f t="shared" si="100"/>
        <v>30</v>
      </c>
    </row>
    <row r="1248" spans="1:15" hidden="1" x14ac:dyDescent="0.2">
      <c r="A1248" s="2">
        <v>42573</v>
      </c>
      <c r="B1248">
        <v>87</v>
      </c>
      <c r="C1248">
        <v>63.57</v>
      </c>
      <c r="D1248">
        <v>63.87</v>
      </c>
      <c r="E1248">
        <v>52.24</v>
      </c>
      <c r="F1248">
        <f t="shared" si="96"/>
        <v>63.87</v>
      </c>
      <c r="G1248" t="s">
        <v>553</v>
      </c>
      <c r="H1248">
        <v>2016</v>
      </c>
      <c r="I1248">
        <v>7</v>
      </c>
      <c r="J1248">
        <v>22</v>
      </c>
      <c r="K1248" t="s">
        <v>241</v>
      </c>
      <c r="L1248">
        <f t="shared" si="97"/>
        <v>0</v>
      </c>
      <c r="M1248">
        <f t="shared" si="98"/>
        <v>1</v>
      </c>
      <c r="N1248">
        <f t="shared" si="99"/>
        <v>2</v>
      </c>
      <c r="O1248">
        <f t="shared" si="100"/>
        <v>30</v>
      </c>
    </row>
    <row r="1249" spans="1:15" hidden="1" x14ac:dyDescent="0.2">
      <c r="A1249" s="2">
        <v>42574</v>
      </c>
      <c r="B1249">
        <v>76</v>
      </c>
      <c r="C1249">
        <v>62.87</v>
      </c>
      <c r="D1249">
        <v>62.99</v>
      </c>
      <c r="E1249">
        <v>47.34</v>
      </c>
      <c r="F1249">
        <f t="shared" si="96"/>
        <v>62.99</v>
      </c>
      <c r="G1249" t="s">
        <v>553</v>
      </c>
      <c r="H1249">
        <v>2016</v>
      </c>
      <c r="I1249">
        <v>7</v>
      </c>
      <c r="J1249">
        <v>23</v>
      </c>
      <c r="K1249" t="s">
        <v>243</v>
      </c>
      <c r="L1249">
        <f t="shared" si="97"/>
        <v>0</v>
      </c>
      <c r="M1249">
        <f t="shared" si="98"/>
        <v>1</v>
      </c>
      <c r="N1249">
        <f t="shared" si="99"/>
        <v>2</v>
      </c>
      <c r="O1249">
        <f t="shared" si="100"/>
        <v>30</v>
      </c>
    </row>
    <row r="1250" spans="1:15" hidden="1" x14ac:dyDescent="0.2">
      <c r="A1250" s="2">
        <v>42575</v>
      </c>
      <c r="B1250">
        <v>79</v>
      </c>
      <c r="C1250">
        <v>62.24</v>
      </c>
      <c r="D1250">
        <v>62.28</v>
      </c>
      <c r="E1250">
        <v>41.53</v>
      </c>
      <c r="F1250">
        <f t="shared" si="96"/>
        <v>62.28</v>
      </c>
      <c r="G1250" t="s">
        <v>553</v>
      </c>
      <c r="H1250">
        <v>2016</v>
      </c>
      <c r="I1250">
        <v>7</v>
      </c>
      <c r="J1250">
        <v>24</v>
      </c>
      <c r="K1250" t="s">
        <v>244</v>
      </c>
      <c r="L1250">
        <f t="shared" si="97"/>
        <v>0</v>
      </c>
      <c r="M1250">
        <f t="shared" si="98"/>
        <v>1</v>
      </c>
      <c r="N1250">
        <f t="shared" si="99"/>
        <v>2</v>
      </c>
      <c r="O1250">
        <f t="shared" si="100"/>
        <v>30</v>
      </c>
    </row>
    <row r="1251" spans="1:15" hidden="1" x14ac:dyDescent="0.2">
      <c r="A1251" s="2">
        <v>42576</v>
      </c>
      <c r="B1251">
        <v>107</v>
      </c>
      <c r="C1251">
        <v>65.55</v>
      </c>
      <c r="D1251">
        <v>65.66</v>
      </c>
      <c r="E1251">
        <v>49.47</v>
      </c>
      <c r="F1251">
        <f t="shared" si="96"/>
        <v>65.66</v>
      </c>
      <c r="G1251" t="s">
        <v>553</v>
      </c>
      <c r="H1251">
        <v>2016</v>
      </c>
      <c r="I1251">
        <v>7</v>
      </c>
      <c r="J1251">
        <v>25</v>
      </c>
      <c r="K1251" t="s">
        <v>245</v>
      </c>
      <c r="L1251">
        <f t="shared" si="97"/>
        <v>0</v>
      </c>
      <c r="M1251">
        <f t="shared" si="98"/>
        <v>1</v>
      </c>
      <c r="N1251">
        <f t="shared" si="99"/>
        <v>2</v>
      </c>
      <c r="O1251">
        <f t="shared" si="100"/>
        <v>31</v>
      </c>
    </row>
    <row r="1252" spans="1:15" hidden="1" x14ac:dyDescent="0.2">
      <c r="A1252" s="2">
        <v>42577</v>
      </c>
      <c r="B1252">
        <v>83</v>
      </c>
      <c r="C1252">
        <v>64.56</v>
      </c>
      <c r="D1252">
        <v>64.680000000000007</v>
      </c>
      <c r="E1252">
        <v>49.18</v>
      </c>
      <c r="F1252">
        <f t="shared" si="96"/>
        <v>64.680000000000007</v>
      </c>
      <c r="G1252" t="s">
        <v>553</v>
      </c>
      <c r="H1252">
        <v>2016</v>
      </c>
      <c r="I1252">
        <v>7</v>
      </c>
      <c r="J1252">
        <v>26</v>
      </c>
      <c r="K1252" t="s">
        <v>246</v>
      </c>
      <c r="L1252">
        <f t="shared" si="97"/>
        <v>0</v>
      </c>
      <c r="M1252">
        <f t="shared" si="98"/>
        <v>1</v>
      </c>
      <c r="N1252">
        <f t="shared" si="99"/>
        <v>2</v>
      </c>
      <c r="O1252">
        <f t="shared" si="100"/>
        <v>31</v>
      </c>
    </row>
    <row r="1253" spans="1:15" hidden="1" x14ac:dyDescent="0.2">
      <c r="A1253" s="2">
        <v>42578</v>
      </c>
      <c r="B1253">
        <v>86</v>
      </c>
      <c r="C1253">
        <v>64.540000000000006</v>
      </c>
      <c r="D1253">
        <v>64.739999999999995</v>
      </c>
      <c r="E1253">
        <v>51.08</v>
      </c>
      <c r="F1253">
        <f t="shared" si="96"/>
        <v>64.739999999999995</v>
      </c>
      <c r="G1253" t="s">
        <v>553</v>
      </c>
      <c r="H1253">
        <v>2016</v>
      </c>
      <c r="I1253">
        <v>7</v>
      </c>
      <c r="J1253">
        <v>27</v>
      </c>
      <c r="K1253" t="s">
        <v>247</v>
      </c>
      <c r="L1253">
        <f t="shared" si="97"/>
        <v>0</v>
      </c>
      <c r="M1253">
        <f t="shared" si="98"/>
        <v>1</v>
      </c>
      <c r="N1253">
        <f t="shared" si="99"/>
        <v>2</v>
      </c>
      <c r="O1253">
        <f t="shared" si="100"/>
        <v>31</v>
      </c>
    </row>
    <row r="1254" spans="1:15" hidden="1" x14ac:dyDescent="0.2">
      <c r="A1254" s="2">
        <v>42579</v>
      </c>
      <c r="B1254">
        <v>60</v>
      </c>
      <c r="C1254">
        <v>60.85</v>
      </c>
      <c r="D1254">
        <v>60.97</v>
      </c>
      <c r="E1254">
        <v>45.28</v>
      </c>
      <c r="F1254">
        <f t="shared" si="96"/>
        <v>60.97</v>
      </c>
      <c r="G1254" t="s">
        <v>553</v>
      </c>
      <c r="H1254">
        <v>2016</v>
      </c>
      <c r="I1254">
        <v>7</v>
      </c>
      <c r="J1254">
        <v>28</v>
      </c>
      <c r="K1254" t="s">
        <v>248</v>
      </c>
      <c r="L1254">
        <f t="shared" si="97"/>
        <v>1</v>
      </c>
      <c r="M1254">
        <f t="shared" si="98"/>
        <v>1</v>
      </c>
      <c r="N1254">
        <f t="shared" si="99"/>
        <v>2</v>
      </c>
      <c r="O1254">
        <f t="shared" si="100"/>
        <v>31</v>
      </c>
    </row>
    <row r="1255" spans="1:15" hidden="1" x14ac:dyDescent="0.2">
      <c r="A1255" s="2">
        <v>42580</v>
      </c>
      <c r="F1255">
        <f t="shared" si="96"/>
        <v>0</v>
      </c>
      <c r="G1255" t="s">
        <v>554</v>
      </c>
      <c r="H1255">
        <v>2016</v>
      </c>
      <c r="I1255">
        <v>7</v>
      </c>
      <c r="J1255">
        <v>29</v>
      </c>
      <c r="K1255" t="s">
        <v>249</v>
      </c>
      <c r="L1255" t="str">
        <f t="shared" si="97"/>
        <v>Null</v>
      </c>
      <c r="M1255" t="str">
        <f t="shared" si="98"/>
        <v>Null</v>
      </c>
      <c r="N1255">
        <f t="shared" si="99"/>
        <v>2</v>
      </c>
      <c r="O1255">
        <f t="shared" si="100"/>
        <v>31</v>
      </c>
    </row>
    <row r="1256" spans="1:15" hidden="1" x14ac:dyDescent="0.2">
      <c r="A1256" s="2">
        <v>42581</v>
      </c>
      <c r="F1256">
        <f t="shared" si="96"/>
        <v>0</v>
      </c>
      <c r="G1256" t="s">
        <v>554</v>
      </c>
      <c r="H1256">
        <v>2016</v>
      </c>
      <c r="I1256">
        <v>7</v>
      </c>
      <c r="J1256">
        <v>30</v>
      </c>
      <c r="K1256" t="s">
        <v>251</v>
      </c>
      <c r="L1256" t="str">
        <f t="shared" si="97"/>
        <v>Null</v>
      </c>
      <c r="M1256" t="str">
        <f t="shared" si="98"/>
        <v>Null</v>
      </c>
      <c r="N1256">
        <f t="shared" si="99"/>
        <v>2</v>
      </c>
      <c r="O1256">
        <f t="shared" si="100"/>
        <v>31</v>
      </c>
    </row>
    <row r="1257" spans="1:15" hidden="1" x14ac:dyDescent="0.2">
      <c r="A1257" s="2">
        <v>42582</v>
      </c>
      <c r="F1257">
        <f t="shared" si="96"/>
        <v>0</v>
      </c>
      <c r="G1257" t="s">
        <v>554</v>
      </c>
      <c r="H1257">
        <v>2016</v>
      </c>
      <c r="I1257">
        <v>7</v>
      </c>
      <c r="J1257">
        <v>31</v>
      </c>
      <c r="K1257" t="s">
        <v>252</v>
      </c>
      <c r="L1257" t="str">
        <f t="shared" si="97"/>
        <v>Null</v>
      </c>
      <c r="M1257" t="str">
        <f t="shared" si="98"/>
        <v>Null</v>
      </c>
      <c r="N1257">
        <f t="shared" si="99"/>
        <v>2</v>
      </c>
      <c r="O1257">
        <f t="shared" si="100"/>
        <v>31</v>
      </c>
    </row>
    <row r="1258" spans="1:15" hidden="1" x14ac:dyDescent="0.2">
      <c r="A1258" s="2">
        <v>42583</v>
      </c>
      <c r="B1258">
        <v>103</v>
      </c>
      <c r="C1258">
        <v>65.069999999999993</v>
      </c>
      <c r="D1258">
        <v>65.2</v>
      </c>
      <c r="E1258">
        <v>49.95</v>
      </c>
      <c r="F1258">
        <f t="shared" si="96"/>
        <v>65.2</v>
      </c>
      <c r="G1258" t="s">
        <v>554</v>
      </c>
      <c r="H1258">
        <v>2016</v>
      </c>
      <c r="I1258">
        <v>8</v>
      </c>
      <c r="J1258">
        <v>1</v>
      </c>
      <c r="K1258" t="s">
        <v>253</v>
      </c>
      <c r="L1258">
        <f t="shared" si="97"/>
        <v>0</v>
      </c>
      <c r="M1258">
        <f t="shared" si="98"/>
        <v>1</v>
      </c>
      <c r="N1258">
        <f t="shared" si="99"/>
        <v>2</v>
      </c>
      <c r="O1258">
        <f t="shared" si="100"/>
        <v>32</v>
      </c>
    </row>
    <row r="1259" spans="1:15" hidden="1" x14ac:dyDescent="0.2">
      <c r="A1259" s="2">
        <v>42584</v>
      </c>
      <c r="B1259">
        <v>84</v>
      </c>
      <c r="C1259">
        <v>64.61</v>
      </c>
      <c r="D1259">
        <v>64.66</v>
      </c>
      <c r="E1259">
        <v>45.45</v>
      </c>
      <c r="F1259">
        <f t="shared" si="96"/>
        <v>64.66</v>
      </c>
      <c r="G1259" t="s">
        <v>554</v>
      </c>
      <c r="H1259">
        <v>2016</v>
      </c>
      <c r="I1259">
        <v>8</v>
      </c>
      <c r="J1259">
        <v>2</v>
      </c>
      <c r="K1259" t="s">
        <v>254</v>
      </c>
      <c r="L1259">
        <f t="shared" si="97"/>
        <v>0</v>
      </c>
      <c r="M1259">
        <f t="shared" si="98"/>
        <v>1</v>
      </c>
      <c r="N1259">
        <f t="shared" si="99"/>
        <v>2</v>
      </c>
      <c r="O1259">
        <f t="shared" si="100"/>
        <v>32</v>
      </c>
    </row>
    <row r="1260" spans="1:15" hidden="1" x14ac:dyDescent="0.2">
      <c r="A1260" s="2">
        <v>42585</v>
      </c>
      <c r="B1260">
        <v>74</v>
      </c>
      <c r="C1260">
        <v>62.44</v>
      </c>
      <c r="D1260">
        <v>62.87</v>
      </c>
      <c r="E1260">
        <v>47.68</v>
      </c>
      <c r="F1260">
        <f t="shared" si="96"/>
        <v>62.87</v>
      </c>
      <c r="G1260" t="s">
        <v>554</v>
      </c>
      <c r="H1260">
        <v>2016</v>
      </c>
      <c r="I1260">
        <v>8</v>
      </c>
      <c r="J1260">
        <v>3</v>
      </c>
      <c r="K1260" t="s">
        <v>255</v>
      </c>
      <c r="L1260">
        <f t="shared" si="97"/>
        <v>0</v>
      </c>
      <c r="M1260">
        <f t="shared" si="98"/>
        <v>1</v>
      </c>
      <c r="N1260">
        <f t="shared" si="99"/>
        <v>2</v>
      </c>
      <c r="O1260">
        <f t="shared" si="100"/>
        <v>32</v>
      </c>
    </row>
    <row r="1261" spans="1:15" hidden="1" x14ac:dyDescent="0.2">
      <c r="A1261" s="2">
        <v>42586</v>
      </c>
      <c r="B1261">
        <v>83</v>
      </c>
      <c r="C1261">
        <v>62.51</v>
      </c>
      <c r="D1261">
        <v>63.06</v>
      </c>
      <c r="E1261">
        <v>45.1</v>
      </c>
      <c r="F1261">
        <f t="shared" si="96"/>
        <v>63.06</v>
      </c>
      <c r="G1261" t="s">
        <v>554</v>
      </c>
      <c r="H1261">
        <v>2016</v>
      </c>
      <c r="I1261">
        <v>8</v>
      </c>
      <c r="J1261">
        <v>4</v>
      </c>
      <c r="K1261" t="s">
        <v>256</v>
      </c>
      <c r="L1261">
        <f t="shared" si="97"/>
        <v>0</v>
      </c>
      <c r="M1261">
        <f t="shared" si="98"/>
        <v>1</v>
      </c>
      <c r="N1261">
        <f t="shared" si="99"/>
        <v>2</v>
      </c>
      <c r="O1261">
        <f t="shared" si="100"/>
        <v>32</v>
      </c>
    </row>
    <row r="1262" spans="1:15" hidden="1" x14ac:dyDescent="0.2">
      <c r="A1262" s="2">
        <v>42587</v>
      </c>
      <c r="B1262">
        <v>98</v>
      </c>
      <c r="C1262">
        <v>65.03</v>
      </c>
      <c r="D1262">
        <v>65.099999999999994</v>
      </c>
      <c r="E1262">
        <v>46.7</v>
      </c>
      <c r="F1262">
        <f t="shared" si="96"/>
        <v>65.099999999999994</v>
      </c>
      <c r="G1262" t="s">
        <v>555</v>
      </c>
      <c r="H1262">
        <v>2016</v>
      </c>
      <c r="I1262">
        <v>8</v>
      </c>
      <c r="J1262">
        <v>5</v>
      </c>
      <c r="K1262" t="s">
        <v>257</v>
      </c>
      <c r="L1262">
        <f t="shared" si="97"/>
        <v>0</v>
      </c>
      <c r="M1262">
        <f t="shared" si="98"/>
        <v>1</v>
      </c>
      <c r="N1262">
        <f t="shared" si="99"/>
        <v>2</v>
      </c>
      <c r="O1262">
        <f t="shared" si="100"/>
        <v>32</v>
      </c>
    </row>
    <row r="1263" spans="1:15" hidden="1" x14ac:dyDescent="0.2">
      <c r="A1263" s="2">
        <v>42588</v>
      </c>
      <c r="B1263">
        <v>79</v>
      </c>
      <c r="C1263">
        <v>64.34</v>
      </c>
      <c r="D1263">
        <v>64.430000000000007</v>
      </c>
      <c r="E1263">
        <v>47.11</v>
      </c>
      <c r="F1263">
        <f t="shared" si="96"/>
        <v>64.430000000000007</v>
      </c>
      <c r="G1263" t="s">
        <v>555</v>
      </c>
      <c r="H1263">
        <v>2016</v>
      </c>
      <c r="I1263">
        <v>8</v>
      </c>
      <c r="J1263">
        <v>6</v>
      </c>
      <c r="K1263" t="s">
        <v>259</v>
      </c>
      <c r="L1263">
        <f t="shared" si="97"/>
        <v>0</v>
      </c>
      <c r="M1263">
        <f t="shared" si="98"/>
        <v>1</v>
      </c>
      <c r="N1263">
        <f t="shared" si="99"/>
        <v>2</v>
      </c>
      <c r="O1263">
        <f t="shared" si="100"/>
        <v>32</v>
      </c>
    </row>
    <row r="1264" spans="1:15" hidden="1" x14ac:dyDescent="0.2">
      <c r="A1264" s="2">
        <v>42589</v>
      </c>
      <c r="B1264">
        <v>101</v>
      </c>
      <c r="C1264">
        <v>65.59</v>
      </c>
      <c r="D1264">
        <v>65.64</v>
      </c>
      <c r="E1264">
        <v>44.98</v>
      </c>
      <c r="F1264">
        <f t="shared" si="96"/>
        <v>65.64</v>
      </c>
      <c r="G1264" t="s">
        <v>555</v>
      </c>
      <c r="H1264">
        <v>2016</v>
      </c>
      <c r="I1264">
        <v>8</v>
      </c>
      <c r="J1264">
        <v>7</v>
      </c>
      <c r="K1264" t="s">
        <v>260</v>
      </c>
      <c r="L1264">
        <f t="shared" si="97"/>
        <v>0</v>
      </c>
      <c r="M1264">
        <f t="shared" si="98"/>
        <v>1</v>
      </c>
      <c r="N1264">
        <f t="shared" si="99"/>
        <v>2</v>
      </c>
      <c r="O1264">
        <f t="shared" si="100"/>
        <v>32</v>
      </c>
    </row>
    <row r="1265" spans="1:15" hidden="1" x14ac:dyDescent="0.2">
      <c r="A1265" s="2">
        <v>42590</v>
      </c>
      <c r="B1265">
        <v>83</v>
      </c>
      <c r="C1265">
        <v>64.52</v>
      </c>
      <c r="D1265">
        <v>64.56</v>
      </c>
      <c r="E1265">
        <v>44.65</v>
      </c>
      <c r="F1265">
        <f t="shared" si="96"/>
        <v>64.56</v>
      </c>
      <c r="G1265" t="s">
        <v>555</v>
      </c>
      <c r="H1265">
        <v>2016</v>
      </c>
      <c r="I1265">
        <v>8</v>
      </c>
      <c r="J1265">
        <v>8</v>
      </c>
      <c r="K1265" t="s">
        <v>261</v>
      </c>
      <c r="L1265">
        <f t="shared" si="97"/>
        <v>0</v>
      </c>
      <c r="M1265">
        <f t="shared" si="98"/>
        <v>1</v>
      </c>
      <c r="N1265">
        <f t="shared" si="99"/>
        <v>2</v>
      </c>
      <c r="O1265">
        <f t="shared" si="100"/>
        <v>33</v>
      </c>
    </row>
    <row r="1266" spans="1:15" hidden="1" x14ac:dyDescent="0.2">
      <c r="A1266" s="2">
        <v>42591</v>
      </c>
      <c r="B1266">
        <v>62</v>
      </c>
      <c r="C1266">
        <v>61.96</v>
      </c>
      <c r="D1266">
        <v>62.17</v>
      </c>
      <c r="E1266">
        <v>48.87</v>
      </c>
      <c r="F1266">
        <f t="shared" si="96"/>
        <v>62.17</v>
      </c>
      <c r="G1266" t="s">
        <v>555</v>
      </c>
      <c r="H1266">
        <v>2016</v>
      </c>
      <c r="I1266">
        <v>8</v>
      </c>
      <c r="J1266">
        <v>9</v>
      </c>
      <c r="K1266" t="s">
        <v>262</v>
      </c>
      <c r="L1266">
        <f t="shared" si="97"/>
        <v>0</v>
      </c>
      <c r="M1266">
        <f t="shared" si="98"/>
        <v>1</v>
      </c>
      <c r="N1266">
        <f t="shared" si="99"/>
        <v>2</v>
      </c>
      <c r="O1266">
        <f t="shared" si="100"/>
        <v>33</v>
      </c>
    </row>
    <row r="1267" spans="1:15" hidden="1" x14ac:dyDescent="0.2">
      <c r="A1267" s="2">
        <v>42592</v>
      </c>
      <c r="B1267">
        <v>78</v>
      </c>
      <c r="C1267">
        <v>63.03</v>
      </c>
      <c r="D1267">
        <v>63.09</v>
      </c>
      <c r="E1267">
        <v>44.28</v>
      </c>
      <c r="F1267">
        <f t="shared" si="96"/>
        <v>63.09</v>
      </c>
      <c r="G1267" t="s">
        <v>555</v>
      </c>
      <c r="H1267">
        <v>2016</v>
      </c>
      <c r="I1267">
        <v>8</v>
      </c>
      <c r="J1267">
        <v>10</v>
      </c>
      <c r="K1267" t="s">
        <v>263</v>
      </c>
      <c r="L1267">
        <f t="shared" si="97"/>
        <v>0</v>
      </c>
      <c r="M1267">
        <f t="shared" si="98"/>
        <v>1</v>
      </c>
      <c r="N1267">
        <f t="shared" si="99"/>
        <v>2</v>
      </c>
      <c r="O1267">
        <f t="shared" si="100"/>
        <v>33</v>
      </c>
    </row>
    <row r="1268" spans="1:15" hidden="1" x14ac:dyDescent="0.2">
      <c r="A1268" s="2">
        <v>42593</v>
      </c>
      <c r="B1268">
        <v>67</v>
      </c>
      <c r="C1268">
        <v>61.74</v>
      </c>
      <c r="D1268">
        <v>61.82</v>
      </c>
      <c r="E1268">
        <v>44.38</v>
      </c>
      <c r="F1268">
        <f t="shared" si="96"/>
        <v>61.82</v>
      </c>
      <c r="G1268" t="s">
        <v>555</v>
      </c>
      <c r="H1268">
        <v>2016</v>
      </c>
      <c r="I1268">
        <v>8</v>
      </c>
      <c r="J1268">
        <v>11</v>
      </c>
      <c r="K1268" t="s">
        <v>264</v>
      </c>
      <c r="L1268">
        <f t="shared" si="97"/>
        <v>0</v>
      </c>
      <c r="M1268">
        <f t="shared" si="98"/>
        <v>1</v>
      </c>
      <c r="N1268">
        <f t="shared" si="99"/>
        <v>2</v>
      </c>
      <c r="O1268">
        <f t="shared" si="100"/>
        <v>33</v>
      </c>
    </row>
    <row r="1269" spans="1:15" hidden="1" x14ac:dyDescent="0.2">
      <c r="A1269" s="2">
        <v>42594</v>
      </c>
      <c r="B1269">
        <v>81</v>
      </c>
      <c r="C1269">
        <v>62.7</v>
      </c>
      <c r="D1269">
        <v>62.98</v>
      </c>
      <c r="E1269">
        <v>47.91</v>
      </c>
      <c r="F1269">
        <f t="shared" si="96"/>
        <v>62.98</v>
      </c>
      <c r="G1269" t="s">
        <v>556</v>
      </c>
      <c r="H1269">
        <v>2016</v>
      </c>
      <c r="I1269">
        <v>8</v>
      </c>
      <c r="J1269">
        <v>12</v>
      </c>
      <c r="K1269" t="s">
        <v>265</v>
      </c>
      <c r="L1269">
        <f t="shared" si="97"/>
        <v>0</v>
      </c>
      <c r="M1269">
        <f t="shared" si="98"/>
        <v>1</v>
      </c>
      <c r="N1269">
        <f t="shared" si="99"/>
        <v>2</v>
      </c>
      <c r="O1269">
        <f t="shared" si="100"/>
        <v>33</v>
      </c>
    </row>
    <row r="1270" spans="1:15" hidden="1" x14ac:dyDescent="0.2">
      <c r="A1270" s="2">
        <v>42595</v>
      </c>
      <c r="B1270">
        <v>75</v>
      </c>
      <c r="C1270">
        <v>62.1</v>
      </c>
      <c r="D1270">
        <v>62.1</v>
      </c>
      <c r="E1270">
        <v>34.25</v>
      </c>
      <c r="F1270">
        <f t="shared" si="96"/>
        <v>62.1</v>
      </c>
      <c r="G1270" t="s">
        <v>556</v>
      </c>
      <c r="H1270">
        <v>2016</v>
      </c>
      <c r="I1270">
        <v>8</v>
      </c>
      <c r="J1270">
        <v>13</v>
      </c>
      <c r="K1270" t="s">
        <v>267</v>
      </c>
      <c r="L1270">
        <f t="shared" si="97"/>
        <v>0</v>
      </c>
      <c r="M1270">
        <f t="shared" si="98"/>
        <v>1</v>
      </c>
      <c r="N1270">
        <f t="shared" si="99"/>
        <v>2</v>
      </c>
      <c r="O1270">
        <f t="shared" si="100"/>
        <v>33</v>
      </c>
    </row>
    <row r="1271" spans="1:15" hidden="1" x14ac:dyDescent="0.2">
      <c r="A1271" s="2">
        <v>42596</v>
      </c>
      <c r="B1271">
        <v>74</v>
      </c>
      <c r="C1271">
        <v>61.99</v>
      </c>
      <c r="D1271">
        <v>62.01</v>
      </c>
      <c r="E1271">
        <v>36.74</v>
      </c>
      <c r="F1271">
        <f t="shared" si="96"/>
        <v>62.01</v>
      </c>
      <c r="G1271" t="s">
        <v>556</v>
      </c>
      <c r="H1271">
        <v>2016</v>
      </c>
      <c r="I1271">
        <v>8</v>
      </c>
      <c r="J1271">
        <v>14</v>
      </c>
      <c r="K1271" t="s">
        <v>268</v>
      </c>
      <c r="L1271">
        <f t="shared" si="97"/>
        <v>0</v>
      </c>
      <c r="M1271">
        <f t="shared" si="98"/>
        <v>1</v>
      </c>
      <c r="N1271">
        <f t="shared" si="99"/>
        <v>2</v>
      </c>
      <c r="O1271">
        <f t="shared" si="100"/>
        <v>33</v>
      </c>
    </row>
    <row r="1272" spans="1:15" hidden="1" x14ac:dyDescent="0.2">
      <c r="A1272" s="2">
        <v>42597</v>
      </c>
      <c r="B1272">
        <v>79</v>
      </c>
      <c r="C1272">
        <v>62.24</v>
      </c>
      <c r="D1272">
        <v>62.24</v>
      </c>
      <c r="E1272">
        <v>0</v>
      </c>
      <c r="F1272">
        <f t="shared" si="96"/>
        <v>62.24</v>
      </c>
      <c r="G1272" t="s">
        <v>556</v>
      </c>
      <c r="H1272">
        <v>2016</v>
      </c>
      <c r="I1272">
        <v>8</v>
      </c>
      <c r="J1272">
        <v>15</v>
      </c>
      <c r="K1272" t="s">
        <v>269</v>
      </c>
      <c r="L1272">
        <f t="shared" si="97"/>
        <v>0</v>
      </c>
      <c r="M1272">
        <f t="shared" si="98"/>
        <v>1</v>
      </c>
      <c r="N1272">
        <f t="shared" si="99"/>
        <v>2</v>
      </c>
      <c r="O1272">
        <f t="shared" si="100"/>
        <v>34</v>
      </c>
    </row>
    <row r="1273" spans="1:15" hidden="1" x14ac:dyDescent="0.2">
      <c r="A1273" s="2">
        <v>42598</v>
      </c>
      <c r="B1273">
        <v>80</v>
      </c>
      <c r="C1273">
        <v>64.930000000000007</v>
      </c>
      <c r="D1273">
        <v>64.94</v>
      </c>
      <c r="E1273">
        <v>38.840000000000003</v>
      </c>
      <c r="F1273">
        <f t="shared" si="96"/>
        <v>64.94</v>
      </c>
      <c r="G1273" t="s">
        <v>556</v>
      </c>
      <c r="H1273">
        <v>2016</v>
      </c>
      <c r="I1273">
        <v>8</v>
      </c>
      <c r="J1273">
        <v>16</v>
      </c>
      <c r="K1273" t="s">
        <v>270</v>
      </c>
      <c r="L1273">
        <f t="shared" si="97"/>
        <v>0</v>
      </c>
      <c r="M1273">
        <f t="shared" si="98"/>
        <v>1</v>
      </c>
      <c r="N1273">
        <f t="shared" si="99"/>
        <v>2</v>
      </c>
      <c r="O1273">
        <f t="shared" si="100"/>
        <v>34</v>
      </c>
    </row>
    <row r="1274" spans="1:15" hidden="1" x14ac:dyDescent="0.2">
      <c r="A1274" s="2">
        <v>42599</v>
      </c>
      <c r="B1274">
        <v>80</v>
      </c>
      <c r="C1274">
        <v>66</v>
      </c>
      <c r="D1274">
        <v>66.010000000000005</v>
      </c>
      <c r="E1274">
        <v>36.07</v>
      </c>
      <c r="F1274">
        <f t="shared" si="96"/>
        <v>66.010000000000005</v>
      </c>
      <c r="G1274" t="s">
        <v>556</v>
      </c>
      <c r="H1274">
        <v>2016</v>
      </c>
      <c r="I1274">
        <v>8</v>
      </c>
      <c r="J1274">
        <v>17</v>
      </c>
      <c r="K1274" t="s">
        <v>271</v>
      </c>
      <c r="L1274">
        <f t="shared" si="97"/>
        <v>0</v>
      </c>
      <c r="M1274">
        <f t="shared" si="98"/>
        <v>1</v>
      </c>
      <c r="N1274">
        <f t="shared" si="99"/>
        <v>2</v>
      </c>
      <c r="O1274">
        <f t="shared" si="100"/>
        <v>34</v>
      </c>
    </row>
    <row r="1275" spans="1:15" hidden="1" x14ac:dyDescent="0.2">
      <c r="A1275" s="2">
        <v>42600</v>
      </c>
      <c r="B1275">
        <v>72</v>
      </c>
      <c r="C1275">
        <v>64.06</v>
      </c>
      <c r="D1275">
        <v>64.11</v>
      </c>
      <c r="E1275">
        <v>43.69</v>
      </c>
      <c r="F1275">
        <f t="shared" si="96"/>
        <v>64.11</v>
      </c>
      <c r="G1275" t="s">
        <v>556</v>
      </c>
      <c r="H1275">
        <v>2016</v>
      </c>
      <c r="I1275">
        <v>8</v>
      </c>
      <c r="J1275">
        <v>18</v>
      </c>
      <c r="K1275" t="s">
        <v>272</v>
      </c>
      <c r="L1275">
        <f t="shared" si="97"/>
        <v>0</v>
      </c>
      <c r="M1275">
        <f t="shared" si="98"/>
        <v>1</v>
      </c>
      <c r="N1275">
        <f t="shared" si="99"/>
        <v>2</v>
      </c>
      <c r="O1275">
        <f t="shared" si="100"/>
        <v>34</v>
      </c>
    </row>
    <row r="1276" spans="1:15" hidden="1" x14ac:dyDescent="0.2">
      <c r="A1276" s="2">
        <v>42601</v>
      </c>
      <c r="B1276">
        <v>64</v>
      </c>
      <c r="C1276">
        <v>61.67</v>
      </c>
      <c r="D1276">
        <v>61.79</v>
      </c>
      <c r="E1276">
        <v>46.25</v>
      </c>
      <c r="F1276">
        <f t="shared" si="96"/>
        <v>61.79</v>
      </c>
      <c r="G1276" t="s">
        <v>557</v>
      </c>
      <c r="H1276">
        <v>2016</v>
      </c>
      <c r="I1276">
        <v>8</v>
      </c>
      <c r="J1276">
        <v>19</v>
      </c>
      <c r="K1276" t="s">
        <v>273</v>
      </c>
      <c r="L1276">
        <f t="shared" si="97"/>
        <v>0</v>
      </c>
      <c r="M1276">
        <f t="shared" si="98"/>
        <v>1</v>
      </c>
      <c r="N1276">
        <f t="shared" si="99"/>
        <v>2</v>
      </c>
      <c r="O1276">
        <f t="shared" si="100"/>
        <v>34</v>
      </c>
    </row>
    <row r="1277" spans="1:15" hidden="1" x14ac:dyDescent="0.2">
      <c r="A1277" s="2">
        <v>42602</v>
      </c>
      <c r="B1277">
        <v>84</v>
      </c>
      <c r="C1277">
        <v>65.58</v>
      </c>
      <c r="D1277">
        <v>65.63</v>
      </c>
      <c r="E1277">
        <v>42.14</v>
      </c>
      <c r="F1277">
        <f t="shared" si="96"/>
        <v>65.63</v>
      </c>
      <c r="G1277" t="s">
        <v>557</v>
      </c>
      <c r="H1277">
        <v>2016</v>
      </c>
      <c r="I1277">
        <v>8</v>
      </c>
      <c r="J1277">
        <v>20</v>
      </c>
      <c r="K1277" t="s">
        <v>275</v>
      </c>
      <c r="L1277">
        <f t="shared" si="97"/>
        <v>0</v>
      </c>
      <c r="M1277">
        <f t="shared" si="98"/>
        <v>1</v>
      </c>
      <c r="N1277">
        <f t="shared" si="99"/>
        <v>2</v>
      </c>
      <c r="O1277">
        <f t="shared" si="100"/>
        <v>34</v>
      </c>
    </row>
    <row r="1278" spans="1:15" hidden="1" x14ac:dyDescent="0.2">
      <c r="A1278" s="2">
        <v>42603</v>
      </c>
      <c r="B1278">
        <v>75</v>
      </c>
      <c r="C1278">
        <v>63.45</v>
      </c>
      <c r="D1278">
        <v>63.97</v>
      </c>
      <c r="E1278">
        <v>47.35</v>
      </c>
      <c r="F1278">
        <f t="shared" si="96"/>
        <v>63.97</v>
      </c>
      <c r="G1278" t="s">
        <v>557</v>
      </c>
      <c r="H1278">
        <v>2016</v>
      </c>
      <c r="I1278">
        <v>8</v>
      </c>
      <c r="J1278">
        <v>21</v>
      </c>
      <c r="K1278" t="s">
        <v>276</v>
      </c>
      <c r="L1278">
        <f t="shared" si="97"/>
        <v>0</v>
      </c>
      <c r="M1278">
        <f t="shared" si="98"/>
        <v>1</v>
      </c>
      <c r="N1278">
        <f t="shared" si="99"/>
        <v>2</v>
      </c>
      <c r="O1278">
        <f t="shared" si="100"/>
        <v>34</v>
      </c>
    </row>
    <row r="1279" spans="1:15" hidden="1" x14ac:dyDescent="0.2">
      <c r="A1279" s="2">
        <v>42604</v>
      </c>
      <c r="B1279">
        <v>80</v>
      </c>
      <c r="C1279">
        <v>63.42</v>
      </c>
      <c r="D1279">
        <v>65.849999999999994</v>
      </c>
      <c r="E1279">
        <v>52.72</v>
      </c>
      <c r="F1279">
        <f t="shared" si="96"/>
        <v>65.849999999999994</v>
      </c>
      <c r="G1279" t="s">
        <v>557</v>
      </c>
      <c r="H1279">
        <v>2016</v>
      </c>
      <c r="I1279">
        <v>8</v>
      </c>
      <c r="J1279">
        <v>22</v>
      </c>
      <c r="K1279" t="s">
        <v>277</v>
      </c>
      <c r="L1279">
        <f t="shared" si="97"/>
        <v>0</v>
      </c>
      <c r="M1279">
        <f t="shared" si="98"/>
        <v>1</v>
      </c>
      <c r="N1279">
        <f t="shared" si="99"/>
        <v>2</v>
      </c>
      <c r="O1279">
        <f t="shared" si="100"/>
        <v>35</v>
      </c>
    </row>
    <row r="1280" spans="1:15" hidden="1" x14ac:dyDescent="0.2">
      <c r="A1280" s="2">
        <v>42605</v>
      </c>
      <c r="B1280">
        <v>71</v>
      </c>
      <c r="C1280">
        <v>62.51</v>
      </c>
      <c r="D1280">
        <v>62.58</v>
      </c>
      <c r="E1280">
        <v>44.94</v>
      </c>
      <c r="F1280">
        <f t="shared" si="96"/>
        <v>62.58</v>
      </c>
      <c r="G1280" t="s">
        <v>557</v>
      </c>
      <c r="H1280">
        <v>2016</v>
      </c>
      <c r="I1280">
        <v>8</v>
      </c>
      <c r="J1280">
        <v>23</v>
      </c>
      <c r="K1280" t="s">
        <v>278</v>
      </c>
      <c r="L1280">
        <f t="shared" si="97"/>
        <v>0</v>
      </c>
      <c r="M1280">
        <f t="shared" si="98"/>
        <v>1</v>
      </c>
      <c r="N1280">
        <f t="shared" si="99"/>
        <v>2</v>
      </c>
      <c r="O1280">
        <f t="shared" si="100"/>
        <v>35</v>
      </c>
    </row>
    <row r="1281" spans="1:15" hidden="1" x14ac:dyDescent="0.2">
      <c r="A1281" s="2">
        <v>42606</v>
      </c>
      <c r="B1281">
        <v>71</v>
      </c>
      <c r="C1281">
        <v>62.01</v>
      </c>
      <c r="D1281">
        <v>62.07</v>
      </c>
      <c r="E1281">
        <v>42.68</v>
      </c>
      <c r="F1281">
        <f t="shared" si="96"/>
        <v>62.07</v>
      </c>
      <c r="G1281" t="s">
        <v>557</v>
      </c>
      <c r="H1281">
        <v>2016</v>
      </c>
      <c r="I1281">
        <v>8</v>
      </c>
      <c r="J1281">
        <v>24</v>
      </c>
      <c r="K1281" t="s">
        <v>279</v>
      </c>
      <c r="L1281">
        <f t="shared" si="97"/>
        <v>0</v>
      </c>
      <c r="M1281">
        <f t="shared" si="98"/>
        <v>1</v>
      </c>
      <c r="N1281">
        <f t="shared" si="99"/>
        <v>2</v>
      </c>
      <c r="O1281">
        <f t="shared" si="100"/>
        <v>35</v>
      </c>
    </row>
    <row r="1282" spans="1:15" hidden="1" x14ac:dyDescent="0.2">
      <c r="A1282" s="2">
        <v>42607</v>
      </c>
      <c r="B1282">
        <v>87</v>
      </c>
      <c r="C1282">
        <v>62.02</v>
      </c>
      <c r="D1282">
        <v>62.3</v>
      </c>
      <c r="E1282">
        <v>49.98</v>
      </c>
      <c r="F1282">
        <f t="shared" si="96"/>
        <v>62.3</v>
      </c>
      <c r="G1282" t="s">
        <v>557</v>
      </c>
      <c r="H1282">
        <v>2016</v>
      </c>
      <c r="I1282">
        <v>8</v>
      </c>
      <c r="J1282">
        <v>25</v>
      </c>
      <c r="K1282" t="s">
        <v>280</v>
      </c>
      <c r="L1282">
        <f t="shared" si="97"/>
        <v>0</v>
      </c>
      <c r="M1282">
        <f t="shared" si="98"/>
        <v>1</v>
      </c>
      <c r="N1282">
        <f t="shared" si="99"/>
        <v>2</v>
      </c>
      <c r="O1282">
        <f t="shared" si="100"/>
        <v>35</v>
      </c>
    </row>
    <row r="1283" spans="1:15" hidden="1" x14ac:dyDescent="0.2">
      <c r="A1283" s="2">
        <v>42608</v>
      </c>
      <c r="B1283">
        <v>81</v>
      </c>
      <c r="C1283">
        <v>62.15</v>
      </c>
      <c r="D1283">
        <v>62.37</v>
      </c>
      <c r="E1283">
        <v>48.04</v>
      </c>
      <c r="F1283">
        <f t="shared" ref="F1283:F1346" si="101">IF(OR(ISBLANK(D1283),D1283=9),C1283,D1283)</f>
        <v>62.37</v>
      </c>
      <c r="G1283" t="s">
        <v>558</v>
      </c>
      <c r="H1283">
        <v>2016</v>
      </c>
      <c r="I1283">
        <v>8</v>
      </c>
      <c r="J1283">
        <v>26</v>
      </c>
      <c r="K1283" t="s">
        <v>281</v>
      </c>
      <c r="L1283">
        <f t="shared" ref="L1283:L1346" si="102">IF(ISBLANK(C1283),"Null",IF(C1283&gt;B1283,1,0))</f>
        <v>0</v>
      </c>
      <c r="M1283">
        <f t="shared" ref="M1283:M1346" si="103">IF(ISBLANK(E1283),"Null",IF(C1283&gt;E1283,1,0))</f>
        <v>1</v>
      </c>
      <c r="N1283">
        <f t="shared" ref="N1283:N1346" si="104">IF(AND(I1283&gt;=1,I1283&lt;=4),1,IF(AND(I1283&gt;=9,I1283&lt;=12),3,2))</f>
        <v>2</v>
      </c>
      <c r="O1283">
        <f t="shared" ref="O1283:O1346" si="105">WEEKNUM(A1283,2)</f>
        <v>35</v>
      </c>
    </row>
    <row r="1284" spans="1:15" hidden="1" x14ac:dyDescent="0.2">
      <c r="A1284" s="2">
        <v>42609</v>
      </c>
      <c r="B1284">
        <v>69</v>
      </c>
      <c r="C1284">
        <v>62.65</v>
      </c>
      <c r="D1284">
        <v>63.04</v>
      </c>
      <c r="E1284">
        <v>52.29</v>
      </c>
      <c r="F1284">
        <f t="shared" si="101"/>
        <v>63.04</v>
      </c>
      <c r="G1284" t="s">
        <v>558</v>
      </c>
      <c r="H1284">
        <v>2016</v>
      </c>
      <c r="I1284">
        <v>8</v>
      </c>
      <c r="J1284">
        <v>27</v>
      </c>
      <c r="K1284" t="s">
        <v>283</v>
      </c>
      <c r="L1284">
        <f t="shared" si="102"/>
        <v>0</v>
      </c>
      <c r="M1284">
        <f t="shared" si="103"/>
        <v>1</v>
      </c>
      <c r="N1284">
        <f t="shared" si="104"/>
        <v>2</v>
      </c>
      <c r="O1284">
        <f t="shared" si="105"/>
        <v>35</v>
      </c>
    </row>
    <row r="1285" spans="1:15" hidden="1" x14ac:dyDescent="0.2">
      <c r="A1285" s="2">
        <v>42610</v>
      </c>
      <c r="B1285">
        <v>70</v>
      </c>
      <c r="C1285">
        <v>61.4</v>
      </c>
      <c r="D1285">
        <v>61.68</v>
      </c>
      <c r="E1285">
        <v>49.53</v>
      </c>
      <c r="F1285">
        <f t="shared" si="101"/>
        <v>61.68</v>
      </c>
      <c r="G1285" t="s">
        <v>558</v>
      </c>
      <c r="H1285">
        <v>2016</v>
      </c>
      <c r="I1285">
        <v>8</v>
      </c>
      <c r="J1285">
        <v>28</v>
      </c>
      <c r="K1285" t="s">
        <v>284</v>
      </c>
      <c r="L1285">
        <f t="shared" si="102"/>
        <v>0</v>
      </c>
      <c r="M1285">
        <f t="shared" si="103"/>
        <v>1</v>
      </c>
      <c r="N1285">
        <f t="shared" si="104"/>
        <v>2</v>
      </c>
      <c r="O1285">
        <f t="shared" si="105"/>
        <v>35</v>
      </c>
    </row>
    <row r="1286" spans="1:15" hidden="1" x14ac:dyDescent="0.2">
      <c r="A1286" s="2">
        <v>42611</v>
      </c>
      <c r="B1286">
        <v>80</v>
      </c>
      <c r="C1286">
        <v>61.83</v>
      </c>
      <c r="D1286">
        <v>62.28</v>
      </c>
      <c r="E1286">
        <v>52.18</v>
      </c>
      <c r="F1286">
        <f t="shared" si="101"/>
        <v>62.28</v>
      </c>
      <c r="G1286" t="s">
        <v>558</v>
      </c>
      <c r="H1286">
        <v>2016</v>
      </c>
      <c r="I1286">
        <v>8</v>
      </c>
      <c r="J1286">
        <v>29</v>
      </c>
      <c r="K1286" t="s">
        <v>285</v>
      </c>
      <c r="L1286">
        <f t="shared" si="102"/>
        <v>0</v>
      </c>
      <c r="M1286">
        <f t="shared" si="103"/>
        <v>1</v>
      </c>
      <c r="N1286">
        <f t="shared" si="104"/>
        <v>2</v>
      </c>
      <c r="O1286">
        <f t="shared" si="105"/>
        <v>36</v>
      </c>
    </row>
    <row r="1287" spans="1:15" hidden="1" x14ac:dyDescent="0.2">
      <c r="A1287" s="2">
        <v>42612</v>
      </c>
      <c r="B1287">
        <v>75</v>
      </c>
      <c r="C1287">
        <v>61.92</v>
      </c>
      <c r="D1287">
        <v>62.95</v>
      </c>
      <c r="E1287">
        <v>52.53</v>
      </c>
      <c r="F1287">
        <f t="shared" si="101"/>
        <v>62.95</v>
      </c>
      <c r="G1287" t="s">
        <v>558</v>
      </c>
      <c r="H1287">
        <v>2016</v>
      </c>
      <c r="I1287">
        <v>8</v>
      </c>
      <c r="J1287">
        <v>30</v>
      </c>
      <c r="K1287" t="s">
        <v>286</v>
      </c>
      <c r="L1287">
        <f t="shared" si="102"/>
        <v>0</v>
      </c>
      <c r="M1287">
        <f t="shared" si="103"/>
        <v>1</v>
      </c>
      <c r="N1287">
        <f t="shared" si="104"/>
        <v>2</v>
      </c>
      <c r="O1287">
        <f t="shared" si="105"/>
        <v>36</v>
      </c>
    </row>
    <row r="1288" spans="1:15" hidden="1" x14ac:dyDescent="0.2">
      <c r="A1288" s="2">
        <v>42613</v>
      </c>
      <c r="B1288">
        <v>91</v>
      </c>
      <c r="C1288">
        <v>62</v>
      </c>
      <c r="D1288">
        <v>62.28</v>
      </c>
      <c r="E1288">
        <v>48.71</v>
      </c>
      <c r="F1288">
        <f t="shared" si="101"/>
        <v>62.28</v>
      </c>
      <c r="G1288" t="s">
        <v>558</v>
      </c>
      <c r="H1288">
        <v>2016</v>
      </c>
      <c r="I1288">
        <v>8</v>
      </c>
      <c r="J1288">
        <v>31</v>
      </c>
      <c r="K1288" t="s">
        <v>287</v>
      </c>
      <c r="L1288">
        <f t="shared" si="102"/>
        <v>0</v>
      </c>
      <c r="M1288">
        <f t="shared" si="103"/>
        <v>1</v>
      </c>
      <c r="N1288">
        <f t="shared" si="104"/>
        <v>2</v>
      </c>
      <c r="O1288">
        <f t="shared" si="105"/>
        <v>36</v>
      </c>
    </row>
    <row r="1289" spans="1:15" hidden="1" x14ac:dyDescent="0.2">
      <c r="A1289" s="2">
        <v>42614</v>
      </c>
      <c r="B1289">
        <v>84</v>
      </c>
      <c r="C1289">
        <v>62.29</v>
      </c>
      <c r="D1289">
        <v>62.45</v>
      </c>
      <c r="E1289">
        <v>47.88</v>
      </c>
      <c r="F1289">
        <f t="shared" si="101"/>
        <v>62.45</v>
      </c>
      <c r="G1289" t="s">
        <v>558</v>
      </c>
      <c r="H1289">
        <v>2016</v>
      </c>
      <c r="I1289">
        <v>9</v>
      </c>
      <c r="J1289">
        <v>1</v>
      </c>
      <c r="K1289" t="s">
        <v>288</v>
      </c>
      <c r="L1289">
        <f t="shared" si="102"/>
        <v>0</v>
      </c>
      <c r="M1289">
        <f t="shared" si="103"/>
        <v>1</v>
      </c>
      <c r="N1289">
        <f t="shared" si="104"/>
        <v>3</v>
      </c>
      <c r="O1289">
        <f t="shared" si="105"/>
        <v>36</v>
      </c>
    </row>
    <row r="1290" spans="1:15" hidden="1" x14ac:dyDescent="0.2">
      <c r="A1290" s="2">
        <v>42615</v>
      </c>
      <c r="B1290">
        <v>91</v>
      </c>
      <c r="C1290">
        <v>62.18</v>
      </c>
      <c r="D1290">
        <v>62.26</v>
      </c>
      <c r="E1290">
        <v>45.1</v>
      </c>
      <c r="F1290">
        <f t="shared" si="101"/>
        <v>62.26</v>
      </c>
      <c r="G1290" t="s">
        <v>559</v>
      </c>
      <c r="H1290">
        <v>2016</v>
      </c>
      <c r="I1290">
        <v>9</v>
      </c>
      <c r="J1290">
        <v>2</v>
      </c>
      <c r="K1290" t="s">
        <v>289</v>
      </c>
      <c r="L1290">
        <f t="shared" si="102"/>
        <v>0</v>
      </c>
      <c r="M1290">
        <f t="shared" si="103"/>
        <v>1</v>
      </c>
      <c r="N1290">
        <f t="shared" si="104"/>
        <v>3</v>
      </c>
      <c r="O1290">
        <f t="shared" si="105"/>
        <v>36</v>
      </c>
    </row>
    <row r="1291" spans="1:15" hidden="1" x14ac:dyDescent="0.2">
      <c r="A1291" s="2">
        <v>42616</v>
      </c>
      <c r="B1291">
        <v>67</v>
      </c>
      <c r="C1291">
        <v>61.92</v>
      </c>
      <c r="D1291">
        <v>62</v>
      </c>
      <c r="E1291">
        <v>44.73</v>
      </c>
      <c r="F1291">
        <f t="shared" si="101"/>
        <v>62</v>
      </c>
      <c r="G1291" t="s">
        <v>559</v>
      </c>
      <c r="H1291">
        <v>2016</v>
      </c>
      <c r="I1291">
        <v>9</v>
      </c>
      <c r="J1291">
        <v>3</v>
      </c>
      <c r="K1291" t="s">
        <v>291</v>
      </c>
      <c r="L1291">
        <f t="shared" si="102"/>
        <v>0</v>
      </c>
      <c r="M1291">
        <f t="shared" si="103"/>
        <v>1</v>
      </c>
      <c r="N1291">
        <f t="shared" si="104"/>
        <v>3</v>
      </c>
      <c r="O1291">
        <f t="shared" si="105"/>
        <v>36</v>
      </c>
    </row>
    <row r="1292" spans="1:15" hidden="1" x14ac:dyDescent="0.2">
      <c r="A1292" s="2">
        <v>42617</v>
      </c>
      <c r="B1292">
        <v>67</v>
      </c>
      <c r="C1292">
        <v>65.58</v>
      </c>
      <c r="D1292">
        <v>65.599999999999994</v>
      </c>
      <c r="E1292">
        <v>37.33</v>
      </c>
      <c r="F1292">
        <f t="shared" si="101"/>
        <v>65.599999999999994</v>
      </c>
      <c r="G1292" t="s">
        <v>559</v>
      </c>
      <c r="H1292">
        <v>2016</v>
      </c>
      <c r="I1292">
        <v>9</v>
      </c>
      <c r="J1292">
        <v>4</v>
      </c>
      <c r="K1292" t="s">
        <v>292</v>
      </c>
      <c r="L1292">
        <f t="shared" si="102"/>
        <v>0</v>
      </c>
      <c r="M1292">
        <f t="shared" si="103"/>
        <v>1</v>
      </c>
      <c r="N1292">
        <f t="shared" si="104"/>
        <v>3</v>
      </c>
      <c r="O1292">
        <f t="shared" si="105"/>
        <v>36</v>
      </c>
    </row>
    <row r="1293" spans="1:15" hidden="1" x14ac:dyDescent="0.2">
      <c r="A1293" s="2">
        <v>42618</v>
      </c>
      <c r="B1293">
        <v>101</v>
      </c>
      <c r="C1293">
        <v>66.180000000000007</v>
      </c>
      <c r="D1293">
        <v>66.25</v>
      </c>
      <c r="E1293">
        <v>48.69</v>
      </c>
      <c r="F1293">
        <f t="shared" si="101"/>
        <v>66.25</v>
      </c>
      <c r="G1293" t="s">
        <v>559</v>
      </c>
      <c r="H1293">
        <v>2016</v>
      </c>
      <c r="I1293">
        <v>9</v>
      </c>
      <c r="J1293">
        <v>5</v>
      </c>
      <c r="K1293" t="s">
        <v>293</v>
      </c>
      <c r="L1293">
        <f t="shared" si="102"/>
        <v>0</v>
      </c>
      <c r="M1293">
        <f t="shared" si="103"/>
        <v>1</v>
      </c>
      <c r="N1293">
        <f t="shared" si="104"/>
        <v>3</v>
      </c>
      <c r="O1293">
        <f t="shared" si="105"/>
        <v>37</v>
      </c>
    </row>
    <row r="1294" spans="1:15" hidden="1" x14ac:dyDescent="0.2">
      <c r="A1294" s="2">
        <v>42619</v>
      </c>
      <c r="B1294">
        <v>75</v>
      </c>
      <c r="C1294">
        <v>62.22</v>
      </c>
      <c r="D1294">
        <v>62.57</v>
      </c>
      <c r="E1294">
        <v>51.27</v>
      </c>
      <c r="F1294">
        <f t="shared" si="101"/>
        <v>62.57</v>
      </c>
      <c r="G1294" t="s">
        <v>559</v>
      </c>
      <c r="H1294">
        <v>2016</v>
      </c>
      <c r="I1294">
        <v>9</v>
      </c>
      <c r="J1294">
        <v>6</v>
      </c>
      <c r="K1294" t="s">
        <v>294</v>
      </c>
      <c r="L1294">
        <f t="shared" si="102"/>
        <v>0</v>
      </c>
      <c r="M1294">
        <f t="shared" si="103"/>
        <v>1</v>
      </c>
      <c r="N1294">
        <f t="shared" si="104"/>
        <v>3</v>
      </c>
      <c r="O1294">
        <f t="shared" si="105"/>
        <v>37</v>
      </c>
    </row>
    <row r="1295" spans="1:15" hidden="1" x14ac:dyDescent="0.2">
      <c r="A1295" s="2">
        <v>42620</v>
      </c>
      <c r="B1295">
        <v>86</v>
      </c>
      <c r="C1295">
        <v>64.510000000000005</v>
      </c>
      <c r="D1295">
        <v>64.67</v>
      </c>
      <c r="E1295">
        <v>50.01</v>
      </c>
      <c r="F1295">
        <f t="shared" si="101"/>
        <v>64.67</v>
      </c>
      <c r="G1295" t="s">
        <v>559</v>
      </c>
      <c r="H1295">
        <v>2016</v>
      </c>
      <c r="I1295">
        <v>9</v>
      </c>
      <c r="J1295">
        <v>7</v>
      </c>
      <c r="K1295" t="s">
        <v>295</v>
      </c>
      <c r="L1295">
        <f t="shared" si="102"/>
        <v>0</v>
      </c>
      <c r="M1295">
        <f t="shared" si="103"/>
        <v>1</v>
      </c>
      <c r="N1295">
        <f t="shared" si="104"/>
        <v>3</v>
      </c>
      <c r="O1295">
        <f t="shared" si="105"/>
        <v>37</v>
      </c>
    </row>
    <row r="1296" spans="1:15" hidden="1" x14ac:dyDescent="0.2">
      <c r="A1296" s="2">
        <v>42621</v>
      </c>
      <c r="B1296">
        <v>89</v>
      </c>
      <c r="C1296">
        <v>62.78</v>
      </c>
      <c r="D1296">
        <v>62.82</v>
      </c>
      <c r="E1296">
        <v>42.29</v>
      </c>
      <c r="F1296">
        <f t="shared" si="101"/>
        <v>62.82</v>
      </c>
      <c r="G1296" t="s">
        <v>559</v>
      </c>
      <c r="H1296">
        <v>2016</v>
      </c>
      <c r="I1296">
        <v>9</v>
      </c>
      <c r="J1296">
        <v>8</v>
      </c>
      <c r="K1296" t="s">
        <v>296</v>
      </c>
      <c r="L1296">
        <f t="shared" si="102"/>
        <v>0</v>
      </c>
      <c r="M1296">
        <f t="shared" si="103"/>
        <v>1</v>
      </c>
      <c r="N1296">
        <f t="shared" si="104"/>
        <v>3</v>
      </c>
      <c r="O1296">
        <f t="shared" si="105"/>
        <v>37</v>
      </c>
    </row>
    <row r="1297" spans="1:15" hidden="1" x14ac:dyDescent="0.2">
      <c r="A1297" s="2">
        <v>42622</v>
      </c>
      <c r="B1297">
        <v>83</v>
      </c>
      <c r="C1297">
        <v>63.44</v>
      </c>
      <c r="D1297">
        <v>63.49</v>
      </c>
      <c r="E1297">
        <v>44.46</v>
      </c>
      <c r="F1297">
        <f t="shared" si="101"/>
        <v>63.49</v>
      </c>
      <c r="G1297" t="s">
        <v>560</v>
      </c>
      <c r="H1297">
        <v>2016</v>
      </c>
      <c r="I1297">
        <v>9</v>
      </c>
      <c r="J1297">
        <v>9</v>
      </c>
      <c r="K1297" t="s">
        <v>297</v>
      </c>
      <c r="L1297">
        <f t="shared" si="102"/>
        <v>0</v>
      </c>
      <c r="M1297">
        <f t="shared" si="103"/>
        <v>1</v>
      </c>
      <c r="N1297">
        <f t="shared" si="104"/>
        <v>3</v>
      </c>
      <c r="O1297">
        <f t="shared" si="105"/>
        <v>37</v>
      </c>
    </row>
    <row r="1298" spans="1:15" hidden="1" x14ac:dyDescent="0.2">
      <c r="A1298" s="2">
        <v>42623</v>
      </c>
      <c r="B1298">
        <v>74</v>
      </c>
      <c r="C1298">
        <v>61.66</v>
      </c>
      <c r="D1298">
        <v>61.69</v>
      </c>
      <c r="E1298">
        <v>39.369999999999997</v>
      </c>
      <c r="F1298">
        <f t="shared" si="101"/>
        <v>61.69</v>
      </c>
      <c r="G1298" t="s">
        <v>560</v>
      </c>
      <c r="H1298">
        <v>2016</v>
      </c>
      <c r="I1298">
        <v>9</v>
      </c>
      <c r="J1298">
        <v>10</v>
      </c>
      <c r="K1298" t="s">
        <v>299</v>
      </c>
      <c r="L1298">
        <f t="shared" si="102"/>
        <v>0</v>
      </c>
      <c r="M1298">
        <f t="shared" si="103"/>
        <v>1</v>
      </c>
      <c r="N1298">
        <f t="shared" si="104"/>
        <v>3</v>
      </c>
      <c r="O1298">
        <f t="shared" si="105"/>
        <v>37</v>
      </c>
    </row>
    <row r="1299" spans="1:15" hidden="1" x14ac:dyDescent="0.2">
      <c r="A1299" s="2">
        <v>42624</v>
      </c>
      <c r="B1299">
        <v>76</v>
      </c>
      <c r="C1299">
        <v>62.64</v>
      </c>
      <c r="D1299">
        <v>62.87</v>
      </c>
      <c r="E1299">
        <v>50.05</v>
      </c>
      <c r="F1299">
        <f t="shared" si="101"/>
        <v>62.87</v>
      </c>
      <c r="G1299" t="s">
        <v>560</v>
      </c>
      <c r="H1299">
        <v>2016</v>
      </c>
      <c r="I1299">
        <v>9</v>
      </c>
      <c r="J1299">
        <v>11</v>
      </c>
      <c r="K1299" t="s">
        <v>300</v>
      </c>
      <c r="L1299">
        <f t="shared" si="102"/>
        <v>0</v>
      </c>
      <c r="M1299">
        <f t="shared" si="103"/>
        <v>1</v>
      </c>
      <c r="N1299">
        <f t="shared" si="104"/>
        <v>3</v>
      </c>
      <c r="O1299">
        <f t="shared" si="105"/>
        <v>37</v>
      </c>
    </row>
    <row r="1300" spans="1:15" hidden="1" x14ac:dyDescent="0.2">
      <c r="A1300" s="2">
        <v>42625</v>
      </c>
      <c r="B1300">
        <v>86</v>
      </c>
      <c r="C1300">
        <v>63.51</v>
      </c>
      <c r="D1300">
        <v>63.58</v>
      </c>
      <c r="E1300">
        <v>45.86</v>
      </c>
      <c r="F1300">
        <f t="shared" si="101"/>
        <v>63.58</v>
      </c>
      <c r="G1300" t="s">
        <v>560</v>
      </c>
      <c r="H1300">
        <v>2016</v>
      </c>
      <c r="I1300">
        <v>9</v>
      </c>
      <c r="J1300">
        <v>12</v>
      </c>
      <c r="K1300" t="s">
        <v>301</v>
      </c>
      <c r="L1300">
        <f t="shared" si="102"/>
        <v>0</v>
      </c>
      <c r="M1300">
        <f t="shared" si="103"/>
        <v>1</v>
      </c>
      <c r="N1300">
        <f t="shared" si="104"/>
        <v>3</v>
      </c>
      <c r="O1300">
        <f t="shared" si="105"/>
        <v>38</v>
      </c>
    </row>
    <row r="1301" spans="1:15" hidden="1" x14ac:dyDescent="0.2">
      <c r="A1301" s="2">
        <v>42626</v>
      </c>
      <c r="B1301">
        <v>74</v>
      </c>
      <c r="C1301">
        <v>62.48</v>
      </c>
      <c r="D1301">
        <v>62.63</v>
      </c>
      <c r="E1301">
        <v>47.81</v>
      </c>
      <c r="F1301">
        <f t="shared" si="101"/>
        <v>62.63</v>
      </c>
      <c r="G1301" t="s">
        <v>560</v>
      </c>
      <c r="H1301">
        <v>2016</v>
      </c>
      <c r="I1301">
        <v>9</v>
      </c>
      <c r="J1301">
        <v>13</v>
      </c>
      <c r="K1301" t="s">
        <v>302</v>
      </c>
      <c r="L1301">
        <f t="shared" si="102"/>
        <v>0</v>
      </c>
      <c r="M1301">
        <f t="shared" si="103"/>
        <v>1</v>
      </c>
      <c r="N1301">
        <f t="shared" si="104"/>
        <v>3</v>
      </c>
      <c r="O1301">
        <f t="shared" si="105"/>
        <v>38</v>
      </c>
    </row>
    <row r="1302" spans="1:15" hidden="1" x14ac:dyDescent="0.2">
      <c r="A1302" s="2">
        <v>42627</v>
      </c>
      <c r="B1302">
        <v>77</v>
      </c>
      <c r="C1302">
        <v>62.05</v>
      </c>
      <c r="D1302">
        <v>62.19</v>
      </c>
      <c r="E1302">
        <v>44.24</v>
      </c>
      <c r="F1302">
        <f t="shared" si="101"/>
        <v>62.19</v>
      </c>
      <c r="G1302" t="s">
        <v>560</v>
      </c>
      <c r="H1302">
        <v>2016</v>
      </c>
      <c r="I1302">
        <v>9</v>
      </c>
      <c r="J1302">
        <v>14</v>
      </c>
      <c r="K1302" t="s">
        <v>303</v>
      </c>
      <c r="L1302">
        <f t="shared" si="102"/>
        <v>0</v>
      </c>
      <c r="M1302">
        <f t="shared" si="103"/>
        <v>1</v>
      </c>
      <c r="N1302">
        <f t="shared" si="104"/>
        <v>3</v>
      </c>
      <c r="O1302">
        <f t="shared" si="105"/>
        <v>38</v>
      </c>
    </row>
    <row r="1303" spans="1:15" hidden="1" x14ac:dyDescent="0.2">
      <c r="A1303" s="2">
        <v>42628</v>
      </c>
      <c r="B1303">
        <v>86</v>
      </c>
      <c r="C1303">
        <v>62.62</v>
      </c>
      <c r="D1303">
        <v>62.81</v>
      </c>
      <c r="E1303">
        <v>49.24</v>
      </c>
      <c r="F1303">
        <f t="shared" si="101"/>
        <v>62.81</v>
      </c>
      <c r="G1303" t="s">
        <v>560</v>
      </c>
      <c r="H1303">
        <v>2016</v>
      </c>
      <c r="I1303">
        <v>9</v>
      </c>
      <c r="J1303">
        <v>15</v>
      </c>
      <c r="K1303" t="s">
        <v>304</v>
      </c>
      <c r="L1303">
        <f t="shared" si="102"/>
        <v>0</v>
      </c>
      <c r="M1303">
        <f t="shared" si="103"/>
        <v>1</v>
      </c>
      <c r="N1303">
        <f t="shared" si="104"/>
        <v>3</v>
      </c>
      <c r="O1303">
        <f t="shared" si="105"/>
        <v>38</v>
      </c>
    </row>
    <row r="1304" spans="1:15" hidden="1" x14ac:dyDescent="0.2">
      <c r="A1304" s="2">
        <v>42629</v>
      </c>
      <c r="B1304">
        <v>86</v>
      </c>
      <c r="C1304">
        <v>63.77</v>
      </c>
      <c r="D1304">
        <v>64.069999999999993</v>
      </c>
      <c r="E1304">
        <v>52.16</v>
      </c>
      <c r="F1304">
        <f t="shared" si="101"/>
        <v>64.069999999999993</v>
      </c>
      <c r="G1304" t="s">
        <v>561</v>
      </c>
      <c r="H1304">
        <v>2016</v>
      </c>
      <c r="I1304">
        <v>9</v>
      </c>
      <c r="J1304">
        <v>16</v>
      </c>
      <c r="K1304" t="s">
        <v>305</v>
      </c>
      <c r="L1304">
        <f t="shared" si="102"/>
        <v>0</v>
      </c>
      <c r="M1304">
        <f t="shared" si="103"/>
        <v>1</v>
      </c>
      <c r="N1304">
        <f t="shared" si="104"/>
        <v>3</v>
      </c>
      <c r="O1304">
        <f t="shared" si="105"/>
        <v>38</v>
      </c>
    </row>
    <row r="1305" spans="1:15" hidden="1" x14ac:dyDescent="0.2">
      <c r="A1305" s="2">
        <v>42630</v>
      </c>
      <c r="B1305">
        <v>79</v>
      </c>
      <c r="C1305">
        <v>66.11</v>
      </c>
      <c r="D1305">
        <v>66.150000000000006</v>
      </c>
      <c r="E1305">
        <v>45.43</v>
      </c>
      <c r="F1305">
        <f t="shared" si="101"/>
        <v>66.150000000000006</v>
      </c>
      <c r="G1305" t="s">
        <v>561</v>
      </c>
      <c r="H1305">
        <v>2016</v>
      </c>
      <c r="I1305">
        <v>9</v>
      </c>
      <c r="J1305">
        <v>17</v>
      </c>
      <c r="K1305" t="s">
        <v>307</v>
      </c>
      <c r="L1305">
        <f t="shared" si="102"/>
        <v>0</v>
      </c>
      <c r="M1305">
        <f t="shared" si="103"/>
        <v>1</v>
      </c>
      <c r="N1305">
        <f t="shared" si="104"/>
        <v>3</v>
      </c>
      <c r="O1305">
        <f t="shared" si="105"/>
        <v>38</v>
      </c>
    </row>
    <row r="1306" spans="1:15" hidden="1" x14ac:dyDescent="0.2">
      <c r="A1306" s="2">
        <v>42631</v>
      </c>
      <c r="B1306">
        <v>80</v>
      </c>
      <c r="C1306">
        <v>64.09</v>
      </c>
      <c r="D1306">
        <v>64.23</v>
      </c>
      <c r="E1306">
        <v>47.89</v>
      </c>
      <c r="F1306">
        <f t="shared" si="101"/>
        <v>64.23</v>
      </c>
      <c r="G1306" t="s">
        <v>561</v>
      </c>
      <c r="H1306">
        <v>2016</v>
      </c>
      <c r="I1306">
        <v>9</v>
      </c>
      <c r="J1306">
        <v>18</v>
      </c>
      <c r="K1306" t="s">
        <v>308</v>
      </c>
      <c r="L1306">
        <f t="shared" si="102"/>
        <v>0</v>
      </c>
      <c r="M1306">
        <f t="shared" si="103"/>
        <v>1</v>
      </c>
      <c r="N1306">
        <f t="shared" si="104"/>
        <v>3</v>
      </c>
      <c r="O1306">
        <f t="shared" si="105"/>
        <v>38</v>
      </c>
    </row>
    <row r="1307" spans="1:15" hidden="1" x14ac:dyDescent="0.2">
      <c r="A1307" s="2">
        <v>42632</v>
      </c>
      <c r="B1307">
        <v>81</v>
      </c>
      <c r="C1307">
        <v>63.43</v>
      </c>
      <c r="D1307">
        <v>63.86</v>
      </c>
      <c r="E1307">
        <v>51.36</v>
      </c>
      <c r="F1307">
        <f t="shared" si="101"/>
        <v>63.86</v>
      </c>
      <c r="G1307" t="s">
        <v>561</v>
      </c>
      <c r="H1307">
        <v>2016</v>
      </c>
      <c r="I1307">
        <v>9</v>
      </c>
      <c r="J1307">
        <v>19</v>
      </c>
      <c r="K1307" t="s">
        <v>309</v>
      </c>
      <c r="L1307">
        <f t="shared" si="102"/>
        <v>0</v>
      </c>
      <c r="M1307">
        <f t="shared" si="103"/>
        <v>1</v>
      </c>
      <c r="N1307">
        <f t="shared" si="104"/>
        <v>3</v>
      </c>
      <c r="O1307">
        <f t="shared" si="105"/>
        <v>39</v>
      </c>
    </row>
    <row r="1308" spans="1:15" hidden="1" x14ac:dyDescent="0.2">
      <c r="A1308" s="2">
        <v>42633</v>
      </c>
      <c r="B1308">
        <v>82</v>
      </c>
      <c r="C1308">
        <v>61.95</v>
      </c>
      <c r="D1308">
        <v>62.59</v>
      </c>
      <c r="E1308">
        <v>53.97</v>
      </c>
      <c r="F1308">
        <f t="shared" si="101"/>
        <v>62.59</v>
      </c>
      <c r="G1308" t="s">
        <v>561</v>
      </c>
      <c r="H1308">
        <v>2016</v>
      </c>
      <c r="I1308">
        <v>9</v>
      </c>
      <c r="J1308">
        <v>20</v>
      </c>
      <c r="K1308" t="s">
        <v>310</v>
      </c>
      <c r="L1308">
        <f t="shared" si="102"/>
        <v>0</v>
      </c>
      <c r="M1308">
        <f t="shared" si="103"/>
        <v>1</v>
      </c>
      <c r="N1308">
        <f t="shared" si="104"/>
        <v>3</v>
      </c>
      <c r="O1308">
        <f t="shared" si="105"/>
        <v>39</v>
      </c>
    </row>
    <row r="1309" spans="1:15" hidden="1" x14ac:dyDescent="0.2">
      <c r="A1309" s="2">
        <v>42634</v>
      </c>
      <c r="B1309">
        <v>80</v>
      </c>
      <c r="C1309">
        <v>62.21</v>
      </c>
      <c r="D1309">
        <v>62.49</v>
      </c>
      <c r="E1309">
        <v>49.98</v>
      </c>
      <c r="F1309">
        <f t="shared" si="101"/>
        <v>62.49</v>
      </c>
      <c r="G1309" t="s">
        <v>561</v>
      </c>
      <c r="H1309">
        <v>2016</v>
      </c>
      <c r="I1309">
        <v>9</v>
      </c>
      <c r="J1309">
        <v>21</v>
      </c>
      <c r="K1309" t="s">
        <v>311</v>
      </c>
      <c r="L1309">
        <f t="shared" si="102"/>
        <v>0</v>
      </c>
      <c r="M1309">
        <f t="shared" si="103"/>
        <v>1</v>
      </c>
      <c r="N1309">
        <f t="shared" si="104"/>
        <v>3</v>
      </c>
      <c r="O1309">
        <f t="shared" si="105"/>
        <v>39</v>
      </c>
    </row>
    <row r="1310" spans="1:15" hidden="1" x14ac:dyDescent="0.2">
      <c r="A1310" s="2">
        <v>42635</v>
      </c>
      <c r="B1310">
        <v>80</v>
      </c>
      <c r="C1310">
        <v>62.46</v>
      </c>
      <c r="D1310">
        <v>62.63</v>
      </c>
      <c r="E1310">
        <v>48.48</v>
      </c>
      <c r="F1310">
        <f t="shared" si="101"/>
        <v>62.63</v>
      </c>
      <c r="G1310" t="s">
        <v>561</v>
      </c>
      <c r="H1310">
        <v>2016</v>
      </c>
      <c r="I1310">
        <v>9</v>
      </c>
      <c r="J1310">
        <v>22</v>
      </c>
      <c r="K1310" t="s">
        <v>312</v>
      </c>
      <c r="L1310">
        <f t="shared" si="102"/>
        <v>0</v>
      </c>
      <c r="M1310">
        <f t="shared" si="103"/>
        <v>1</v>
      </c>
      <c r="N1310">
        <f t="shared" si="104"/>
        <v>3</v>
      </c>
      <c r="O1310">
        <f t="shared" si="105"/>
        <v>39</v>
      </c>
    </row>
    <row r="1311" spans="1:15" hidden="1" x14ac:dyDescent="0.2">
      <c r="A1311" s="2">
        <v>42636</v>
      </c>
      <c r="B1311">
        <v>84</v>
      </c>
      <c r="C1311">
        <v>61.9</v>
      </c>
      <c r="D1311">
        <v>62.03</v>
      </c>
      <c r="E1311">
        <v>46.94</v>
      </c>
      <c r="F1311">
        <f t="shared" si="101"/>
        <v>62.03</v>
      </c>
      <c r="G1311" t="s">
        <v>562</v>
      </c>
      <c r="H1311">
        <v>2016</v>
      </c>
      <c r="I1311">
        <v>9</v>
      </c>
      <c r="J1311">
        <v>23</v>
      </c>
      <c r="K1311" t="s">
        <v>313</v>
      </c>
      <c r="L1311">
        <f t="shared" si="102"/>
        <v>0</v>
      </c>
      <c r="M1311">
        <f t="shared" si="103"/>
        <v>1</v>
      </c>
      <c r="N1311">
        <f t="shared" si="104"/>
        <v>3</v>
      </c>
      <c r="O1311">
        <f t="shared" si="105"/>
        <v>39</v>
      </c>
    </row>
    <row r="1312" spans="1:15" hidden="1" x14ac:dyDescent="0.2">
      <c r="A1312" s="2">
        <v>42637</v>
      </c>
      <c r="B1312">
        <v>60</v>
      </c>
      <c r="C1312">
        <v>61.14</v>
      </c>
      <c r="D1312">
        <v>61.26</v>
      </c>
      <c r="E1312">
        <v>45.9</v>
      </c>
      <c r="F1312">
        <f t="shared" si="101"/>
        <v>61.26</v>
      </c>
      <c r="G1312" t="s">
        <v>562</v>
      </c>
      <c r="H1312">
        <v>2016</v>
      </c>
      <c r="I1312">
        <v>9</v>
      </c>
      <c r="J1312">
        <v>24</v>
      </c>
      <c r="K1312" t="s">
        <v>315</v>
      </c>
      <c r="L1312">
        <f t="shared" si="102"/>
        <v>1</v>
      </c>
      <c r="M1312">
        <f t="shared" si="103"/>
        <v>1</v>
      </c>
      <c r="N1312">
        <f t="shared" si="104"/>
        <v>3</v>
      </c>
      <c r="O1312">
        <f t="shared" si="105"/>
        <v>39</v>
      </c>
    </row>
    <row r="1313" spans="1:15" hidden="1" x14ac:dyDescent="0.2">
      <c r="A1313" s="2">
        <v>42638</v>
      </c>
      <c r="B1313">
        <v>92</v>
      </c>
      <c r="C1313">
        <v>63.29</v>
      </c>
      <c r="D1313">
        <v>63.39</v>
      </c>
      <c r="E1313">
        <v>45.71</v>
      </c>
      <c r="F1313">
        <f t="shared" si="101"/>
        <v>63.39</v>
      </c>
      <c r="G1313" t="s">
        <v>562</v>
      </c>
      <c r="H1313">
        <v>2016</v>
      </c>
      <c r="I1313">
        <v>9</v>
      </c>
      <c r="J1313">
        <v>25</v>
      </c>
      <c r="K1313" t="s">
        <v>316</v>
      </c>
      <c r="L1313">
        <f t="shared" si="102"/>
        <v>0</v>
      </c>
      <c r="M1313">
        <f t="shared" si="103"/>
        <v>1</v>
      </c>
      <c r="N1313">
        <f t="shared" si="104"/>
        <v>3</v>
      </c>
      <c r="O1313">
        <f t="shared" si="105"/>
        <v>39</v>
      </c>
    </row>
    <row r="1314" spans="1:15" hidden="1" x14ac:dyDescent="0.2">
      <c r="A1314" s="2">
        <v>42639</v>
      </c>
      <c r="B1314">
        <v>88</v>
      </c>
      <c r="C1314">
        <v>62.68</v>
      </c>
      <c r="D1314">
        <v>63.39</v>
      </c>
      <c r="E1314">
        <v>46.92</v>
      </c>
      <c r="F1314">
        <f t="shared" si="101"/>
        <v>63.39</v>
      </c>
      <c r="G1314" t="s">
        <v>562</v>
      </c>
      <c r="H1314">
        <v>2016</v>
      </c>
      <c r="I1314">
        <v>9</v>
      </c>
      <c r="J1314">
        <v>26</v>
      </c>
      <c r="K1314" t="s">
        <v>317</v>
      </c>
      <c r="L1314">
        <f t="shared" si="102"/>
        <v>0</v>
      </c>
      <c r="M1314">
        <f t="shared" si="103"/>
        <v>1</v>
      </c>
      <c r="N1314">
        <f t="shared" si="104"/>
        <v>3</v>
      </c>
      <c r="O1314">
        <f t="shared" si="105"/>
        <v>40</v>
      </c>
    </row>
    <row r="1315" spans="1:15" hidden="1" x14ac:dyDescent="0.2">
      <c r="A1315" s="2">
        <v>42640</v>
      </c>
      <c r="B1315">
        <v>80</v>
      </c>
      <c r="C1315">
        <v>61.73</v>
      </c>
      <c r="D1315">
        <v>62.32</v>
      </c>
      <c r="E1315">
        <v>53.31</v>
      </c>
      <c r="F1315">
        <f t="shared" si="101"/>
        <v>62.32</v>
      </c>
      <c r="G1315" t="s">
        <v>562</v>
      </c>
      <c r="H1315">
        <v>2016</v>
      </c>
      <c r="I1315">
        <v>9</v>
      </c>
      <c r="J1315">
        <v>27</v>
      </c>
      <c r="K1315" t="s">
        <v>318</v>
      </c>
      <c r="L1315">
        <f t="shared" si="102"/>
        <v>0</v>
      </c>
      <c r="M1315">
        <f t="shared" si="103"/>
        <v>1</v>
      </c>
      <c r="N1315">
        <f t="shared" si="104"/>
        <v>3</v>
      </c>
      <c r="O1315">
        <f t="shared" si="105"/>
        <v>40</v>
      </c>
    </row>
    <row r="1316" spans="1:15" hidden="1" x14ac:dyDescent="0.2">
      <c r="A1316" s="2">
        <v>42641</v>
      </c>
      <c r="B1316">
        <v>84</v>
      </c>
      <c r="C1316">
        <v>62.8</v>
      </c>
      <c r="D1316">
        <v>63.07</v>
      </c>
      <c r="E1316">
        <v>48.63</v>
      </c>
      <c r="F1316">
        <f t="shared" si="101"/>
        <v>63.07</v>
      </c>
      <c r="G1316" t="s">
        <v>562</v>
      </c>
      <c r="H1316">
        <v>2016</v>
      </c>
      <c r="I1316">
        <v>9</v>
      </c>
      <c r="J1316">
        <v>28</v>
      </c>
      <c r="K1316" t="s">
        <v>319</v>
      </c>
      <c r="L1316">
        <f t="shared" si="102"/>
        <v>0</v>
      </c>
      <c r="M1316">
        <f t="shared" si="103"/>
        <v>1</v>
      </c>
      <c r="N1316">
        <f t="shared" si="104"/>
        <v>3</v>
      </c>
      <c r="O1316">
        <f t="shared" si="105"/>
        <v>40</v>
      </c>
    </row>
    <row r="1317" spans="1:15" hidden="1" x14ac:dyDescent="0.2">
      <c r="A1317" s="2">
        <v>42642</v>
      </c>
      <c r="B1317">
        <v>85</v>
      </c>
      <c r="C1317">
        <v>62.54</v>
      </c>
      <c r="D1317">
        <v>62.82</v>
      </c>
      <c r="E1317">
        <v>50.7</v>
      </c>
      <c r="F1317">
        <f t="shared" si="101"/>
        <v>62.82</v>
      </c>
      <c r="G1317" t="s">
        <v>562</v>
      </c>
      <c r="H1317">
        <v>2016</v>
      </c>
      <c r="I1317">
        <v>9</v>
      </c>
      <c r="J1317">
        <v>29</v>
      </c>
      <c r="K1317" t="s">
        <v>320</v>
      </c>
      <c r="L1317">
        <f t="shared" si="102"/>
        <v>0</v>
      </c>
      <c r="M1317">
        <f t="shared" si="103"/>
        <v>1</v>
      </c>
      <c r="N1317">
        <f t="shared" si="104"/>
        <v>3</v>
      </c>
      <c r="O1317">
        <f t="shared" si="105"/>
        <v>40</v>
      </c>
    </row>
    <row r="1318" spans="1:15" hidden="1" x14ac:dyDescent="0.2">
      <c r="A1318" s="2">
        <v>42643</v>
      </c>
      <c r="F1318">
        <f t="shared" si="101"/>
        <v>0</v>
      </c>
      <c r="G1318" t="s">
        <v>563</v>
      </c>
      <c r="H1318">
        <v>2016</v>
      </c>
      <c r="I1318">
        <v>9</v>
      </c>
      <c r="J1318">
        <v>30</v>
      </c>
      <c r="K1318" t="s">
        <v>321</v>
      </c>
      <c r="L1318" t="str">
        <f t="shared" si="102"/>
        <v>Null</v>
      </c>
      <c r="M1318" t="str">
        <f t="shared" si="103"/>
        <v>Null</v>
      </c>
      <c r="N1318">
        <f t="shared" si="104"/>
        <v>3</v>
      </c>
      <c r="O1318">
        <f t="shared" si="105"/>
        <v>40</v>
      </c>
    </row>
    <row r="1319" spans="1:15" hidden="1" x14ac:dyDescent="0.2">
      <c r="A1319" s="2">
        <v>42644</v>
      </c>
      <c r="F1319">
        <f t="shared" si="101"/>
        <v>0</v>
      </c>
      <c r="G1319" t="s">
        <v>563</v>
      </c>
      <c r="H1319">
        <v>2016</v>
      </c>
      <c r="I1319">
        <v>10</v>
      </c>
      <c r="J1319">
        <v>1</v>
      </c>
      <c r="K1319" t="s">
        <v>323</v>
      </c>
      <c r="L1319" t="str">
        <f t="shared" si="102"/>
        <v>Null</v>
      </c>
      <c r="M1319" t="str">
        <f t="shared" si="103"/>
        <v>Null</v>
      </c>
      <c r="N1319">
        <f t="shared" si="104"/>
        <v>3</v>
      </c>
      <c r="O1319">
        <f t="shared" si="105"/>
        <v>40</v>
      </c>
    </row>
    <row r="1320" spans="1:15" hidden="1" x14ac:dyDescent="0.2">
      <c r="A1320" s="2">
        <v>42645</v>
      </c>
      <c r="F1320">
        <f t="shared" si="101"/>
        <v>0</v>
      </c>
      <c r="G1320" t="s">
        <v>563</v>
      </c>
      <c r="H1320">
        <v>2016</v>
      </c>
      <c r="I1320">
        <v>10</v>
      </c>
      <c r="J1320">
        <v>2</v>
      </c>
      <c r="K1320" t="s">
        <v>324</v>
      </c>
      <c r="L1320" t="str">
        <f t="shared" si="102"/>
        <v>Null</v>
      </c>
      <c r="M1320" t="str">
        <f t="shared" si="103"/>
        <v>Null</v>
      </c>
      <c r="N1320">
        <f t="shared" si="104"/>
        <v>3</v>
      </c>
      <c r="O1320">
        <f t="shared" si="105"/>
        <v>40</v>
      </c>
    </row>
    <row r="1321" spans="1:15" hidden="1" x14ac:dyDescent="0.2">
      <c r="A1321" s="2">
        <v>42646</v>
      </c>
      <c r="F1321">
        <f t="shared" si="101"/>
        <v>0</v>
      </c>
      <c r="G1321" t="s">
        <v>563</v>
      </c>
      <c r="H1321">
        <v>2016</v>
      </c>
      <c r="I1321">
        <v>10</v>
      </c>
      <c r="J1321">
        <v>3</v>
      </c>
      <c r="K1321" t="s">
        <v>325</v>
      </c>
      <c r="L1321" t="str">
        <f t="shared" si="102"/>
        <v>Null</v>
      </c>
      <c r="M1321" t="str">
        <f t="shared" si="103"/>
        <v>Null</v>
      </c>
      <c r="N1321">
        <f t="shared" si="104"/>
        <v>3</v>
      </c>
      <c r="O1321">
        <f t="shared" si="105"/>
        <v>41</v>
      </c>
    </row>
    <row r="1322" spans="1:15" hidden="1" x14ac:dyDescent="0.2">
      <c r="A1322" s="2">
        <v>42647</v>
      </c>
      <c r="F1322">
        <f t="shared" si="101"/>
        <v>0</v>
      </c>
      <c r="G1322" t="s">
        <v>563</v>
      </c>
      <c r="H1322">
        <v>2016</v>
      </c>
      <c r="I1322">
        <v>10</v>
      </c>
      <c r="J1322">
        <v>4</v>
      </c>
      <c r="K1322" t="s">
        <v>326</v>
      </c>
      <c r="L1322" t="str">
        <f t="shared" si="102"/>
        <v>Null</v>
      </c>
      <c r="M1322" t="str">
        <f t="shared" si="103"/>
        <v>Null</v>
      </c>
      <c r="N1322">
        <f t="shared" si="104"/>
        <v>3</v>
      </c>
      <c r="O1322">
        <f t="shared" si="105"/>
        <v>41</v>
      </c>
    </row>
    <row r="1323" spans="1:15" hidden="1" x14ac:dyDescent="0.2">
      <c r="A1323" s="2">
        <v>42648</v>
      </c>
      <c r="B1323">
        <v>53</v>
      </c>
      <c r="C1323">
        <v>60.59</v>
      </c>
      <c r="D1323">
        <v>60.76</v>
      </c>
      <c r="E1323">
        <v>46.65</v>
      </c>
      <c r="F1323">
        <f t="shared" si="101"/>
        <v>60.76</v>
      </c>
      <c r="G1323" t="s">
        <v>563</v>
      </c>
      <c r="H1323">
        <v>2016</v>
      </c>
      <c r="I1323">
        <v>10</v>
      </c>
      <c r="J1323">
        <v>5</v>
      </c>
      <c r="K1323" t="s">
        <v>327</v>
      </c>
      <c r="L1323">
        <f t="shared" si="102"/>
        <v>1</v>
      </c>
      <c r="M1323">
        <f t="shared" si="103"/>
        <v>1</v>
      </c>
      <c r="N1323">
        <f t="shared" si="104"/>
        <v>3</v>
      </c>
      <c r="O1323">
        <f t="shared" si="105"/>
        <v>41</v>
      </c>
    </row>
    <row r="1324" spans="1:15" hidden="1" x14ac:dyDescent="0.2">
      <c r="A1324" s="2">
        <v>42649</v>
      </c>
      <c r="B1324">
        <v>90</v>
      </c>
      <c r="C1324">
        <v>63.08</v>
      </c>
      <c r="D1324">
        <v>63.2</v>
      </c>
      <c r="E1324">
        <v>47.46</v>
      </c>
      <c r="F1324">
        <f t="shared" si="101"/>
        <v>63.2</v>
      </c>
      <c r="G1324" t="s">
        <v>563</v>
      </c>
      <c r="H1324">
        <v>2016</v>
      </c>
      <c r="I1324">
        <v>10</v>
      </c>
      <c r="J1324">
        <v>6</v>
      </c>
      <c r="K1324" t="s">
        <v>328</v>
      </c>
      <c r="L1324">
        <f t="shared" si="102"/>
        <v>0</v>
      </c>
      <c r="M1324">
        <f t="shared" si="103"/>
        <v>1</v>
      </c>
      <c r="N1324">
        <f t="shared" si="104"/>
        <v>3</v>
      </c>
      <c r="O1324">
        <f t="shared" si="105"/>
        <v>41</v>
      </c>
    </row>
    <row r="1325" spans="1:15" hidden="1" x14ac:dyDescent="0.2">
      <c r="A1325" s="2">
        <v>42650</v>
      </c>
      <c r="B1325">
        <v>88</v>
      </c>
      <c r="C1325">
        <v>62.98</v>
      </c>
      <c r="D1325">
        <v>63.23</v>
      </c>
      <c r="E1325">
        <v>50.64</v>
      </c>
      <c r="F1325">
        <f t="shared" si="101"/>
        <v>63.23</v>
      </c>
      <c r="G1325" t="s">
        <v>564</v>
      </c>
      <c r="H1325">
        <v>2016</v>
      </c>
      <c r="I1325">
        <v>10</v>
      </c>
      <c r="J1325">
        <v>7</v>
      </c>
      <c r="K1325" t="s">
        <v>329</v>
      </c>
      <c r="L1325">
        <f t="shared" si="102"/>
        <v>0</v>
      </c>
      <c r="M1325">
        <f t="shared" si="103"/>
        <v>1</v>
      </c>
      <c r="N1325">
        <f t="shared" si="104"/>
        <v>3</v>
      </c>
      <c r="O1325">
        <f t="shared" si="105"/>
        <v>41</v>
      </c>
    </row>
    <row r="1326" spans="1:15" hidden="1" x14ac:dyDescent="0.2">
      <c r="A1326" s="2">
        <v>42651</v>
      </c>
      <c r="B1326">
        <v>58</v>
      </c>
      <c r="C1326">
        <v>61.16</v>
      </c>
      <c r="D1326">
        <v>61.55</v>
      </c>
      <c r="E1326">
        <v>46.83</v>
      </c>
      <c r="F1326">
        <f t="shared" si="101"/>
        <v>61.55</v>
      </c>
      <c r="G1326" t="s">
        <v>564</v>
      </c>
      <c r="H1326">
        <v>2016</v>
      </c>
      <c r="I1326">
        <v>10</v>
      </c>
      <c r="J1326">
        <v>8</v>
      </c>
      <c r="K1326" t="s">
        <v>331</v>
      </c>
      <c r="L1326">
        <f t="shared" si="102"/>
        <v>1</v>
      </c>
      <c r="M1326">
        <f t="shared" si="103"/>
        <v>1</v>
      </c>
      <c r="N1326">
        <f t="shared" si="104"/>
        <v>3</v>
      </c>
      <c r="O1326">
        <f t="shared" si="105"/>
        <v>41</v>
      </c>
    </row>
    <row r="1327" spans="1:15" hidden="1" x14ac:dyDescent="0.2">
      <c r="A1327" s="2">
        <v>42652</v>
      </c>
      <c r="B1327">
        <v>69</v>
      </c>
      <c r="C1327">
        <v>62.79</v>
      </c>
      <c r="D1327">
        <v>62.86</v>
      </c>
      <c r="E1327">
        <v>45.19</v>
      </c>
      <c r="F1327">
        <f t="shared" si="101"/>
        <v>62.86</v>
      </c>
      <c r="G1327" t="s">
        <v>564</v>
      </c>
      <c r="H1327">
        <v>2016</v>
      </c>
      <c r="I1327">
        <v>10</v>
      </c>
      <c r="J1327">
        <v>9</v>
      </c>
      <c r="K1327" t="s">
        <v>332</v>
      </c>
      <c r="L1327">
        <f t="shared" si="102"/>
        <v>0</v>
      </c>
      <c r="M1327">
        <f t="shared" si="103"/>
        <v>1</v>
      </c>
      <c r="N1327">
        <f t="shared" si="104"/>
        <v>3</v>
      </c>
      <c r="O1327">
        <f t="shared" si="105"/>
        <v>41</v>
      </c>
    </row>
    <row r="1328" spans="1:15" hidden="1" x14ac:dyDescent="0.2">
      <c r="A1328" s="2">
        <v>42653</v>
      </c>
      <c r="B1328">
        <v>75</v>
      </c>
      <c r="C1328">
        <v>62.43</v>
      </c>
      <c r="D1328">
        <v>62.63</v>
      </c>
      <c r="E1328">
        <v>48.69</v>
      </c>
      <c r="F1328">
        <f t="shared" si="101"/>
        <v>62.63</v>
      </c>
      <c r="G1328" t="s">
        <v>564</v>
      </c>
      <c r="H1328">
        <v>2016</v>
      </c>
      <c r="I1328">
        <v>10</v>
      </c>
      <c r="J1328">
        <v>10</v>
      </c>
      <c r="K1328" t="s">
        <v>333</v>
      </c>
      <c r="L1328">
        <f t="shared" si="102"/>
        <v>0</v>
      </c>
      <c r="M1328">
        <f t="shared" si="103"/>
        <v>1</v>
      </c>
      <c r="N1328">
        <f t="shared" si="104"/>
        <v>3</v>
      </c>
      <c r="O1328">
        <f t="shared" si="105"/>
        <v>42</v>
      </c>
    </row>
    <row r="1329" spans="1:15" hidden="1" x14ac:dyDescent="0.2">
      <c r="A1329" s="2">
        <v>42654</v>
      </c>
      <c r="B1329">
        <v>80</v>
      </c>
      <c r="C1329">
        <v>63.21</v>
      </c>
      <c r="D1329">
        <v>63.43</v>
      </c>
      <c r="E1329">
        <v>50.36</v>
      </c>
      <c r="F1329">
        <f t="shared" si="101"/>
        <v>63.43</v>
      </c>
      <c r="G1329" t="s">
        <v>564</v>
      </c>
      <c r="H1329">
        <v>2016</v>
      </c>
      <c r="I1329">
        <v>10</v>
      </c>
      <c r="J1329">
        <v>11</v>
      </c>
      <c r="K1329" t="s">
        <v>334</v>
      </c>
      <c r="L1329">
        <f t="shared" si="102"/>
        <v>0</v>
      </c>
      <c r="M1329">
        <f t="shared" si="103"/>
        <v>1</v>
      </c>
      <c r="N1329">
        <f t="shared" si="104"/>
        <v>3</v>
      </c>
      <c r="O1329">
        <f t="shared" si="105"/>
        <v>42</v>
      </c>
    </row>
    <row r="1330" spans="1:15" hidden="1" x14ac:dyDescent="0.2">
      <c r="A1330" s="2">
        <v>42655</v>
      </c>
      <c r="B1330">
        <v>80</v>
      </c>
      <c r="C1330">
        <v>61.79</v>
      </c>
      <c r="D1330">
        <v>62.79</v>
      </c>
      <c r="E1330">
        <v>52.97</v>
      </c>
      <c r="F1330">
        <f t="shared" si="101"/>
        <v>62.79</v>
      </c>
      <c r="G1330" t="s">
        <v>564</v>
      </c>
      <c r="H1330">
        <v>2016</v>
      </c>
      <c r="I1330">
        <v>10</v>
      </c>
      <c r="J1330">
        <v>12</v>
      </c>
      <c r="K1330" t="s">
        <v>335</v>
      </c>
      <c r="L1330">
        <f t="shared" si="102"/>
        <v>0</v>
      </c>
      <c r="M1330">
        <f t="shared" si="103"/>
        <v>1</v>
      </c>
      <c r="N1330">
        <f t="shared" si="104"/>
        <v>3</v>
      </c>
      <c r="O1330">
        <f t="shared" si="105"/>
        <v>42</v>
      </c>
    </row>
    <row r="1331" spans="1:15" hidden="1" x14ac:dyDescent="0.2">
      <c r="A1331" s="2">
        <v>42656</v>
      </c>
      <c r="B1331">
        <v>83</v>
      </c>
      <c r="C1331">
        <v>66.099999999999994</v>
      </c>
      <c r="D1331">
        <v>66.260000000000005</v>
      </c>
      <c r="E1331">
        <v>51.61</v>
      </c>
      <c r="F1331">
        <f t="shared" si="101"/>
        <v>66.260000000000005</v>
      </c>
      <c r="G1331" t="s">
        <v>564</v>
      </c>
      <c r="H1331">
        <v>2016</v>
      </c>
      <c r="I1331">
        <v>10</v>
      </c>
      <c r="J1331">
        <v>13</v>
      </c>
      <c r="K1331" t="s">
        <v>336</v>
      </c>
      <c r="L1331">
        <f t="shared" si="102"/>
        <v>0</v>
      </c>
      <c r="M1331">
        <f t="shared" si="103"/>
        <v>1</v>
      </c>
      <c r="N1331">
        <f t="shared" si="104"/>
        <v>3</v>
      </c>
      <c r="O1331">
        <f t="shared" si="105"/>
        <v>42</v>
      </c>
    </row>
    <row r="1332" spans="1:15" hidden="1" x14ac:dyDescent="0.2">
      <c r="A1332" s="2">
        <v>42657</v>
      </c>
      <c r="B1332">
        <v>101</v>
      </c>
      <c r="C1332">
        <v>64.010000000000005</v>
      </c>
      <c r="D1332">
        <v>65.38</v>
      </c>
      <c r="E1332">
        <v>55.43</v>
      </c>
      <c r="F1332">
        <f t="shared" si="101"/>
        <v>65.38</v>
      </c>
      <c r="G1332" t="s">
        <v>565</v>
      </c>
      <c r="H1332">
        <v>2016</v>
      </c>
      <c r="I1332">
        <v>10</v>
      </c>
      <c r="J1332">
        <v>14</v>
      </c>
      <c r="K1332" t="s">
        <v>337</v>
      </c>
      <c r="L1332">
        <f t="shared" si="102"/>
        <v>0</v>
      </c>
      <c r="M1332">
        <f t="shared" si="103"/>
        <v>1</v>
      </c>
      <c r="N1332">
        <f t="shared" si="104"/>
        <v>3</v>
      </c>
      <c r="O1332">
        <f t="shared" si="105"/>
        <v>42</v>
      </c>
    </row>
    <row r="1333" spans="1:15" hidden="1" x14ac:dyDescent="0.2">
      <c r="A1333" s="2">
        <v>42658</v>
      </c>
      <c r="B1333">
        <v>65</v>
      </c>
      <c r="C1333">
        <v>64.28</v>
      </c>
      <c r="D1333">
        <v>64.5</v>
      </c>
      <c r="E1333">
        <v>43.94</v>
      </c>
      <c r="F1333">
        <f t="shared" si="101"/>
        <v>64.5</v>
      </c>
      <c r="G1333" t="s">
        <v>565</v>
      </c>
      <c r="H1333">
        <v>2016</v>
      </c>
      <c r="I1333">
        <v>10</v>
      </c>
      <c r="J1333">
        <v>15</v>
      </c>
      <c r="K1333" t="s">
        <v>339</v>
      </c>
      <c r="L1333">
        <f t="shared" si="102"/>
        <v>0</v>
      </c>
      <c r="M1333">
        <f t="shared" si="103"/>
        <v>1</v>
      </c>
      <c r="N1333">
        <f t="shared" si="104"/>
        <v>3</v>
      </c>
      <c r="O1333">
        <f t="shared" si="105"/>
        <v>42</v>
      </c>
    </row>
    <row r="1334" spans="1:15" hidden="1" x14ac:dyDescent="0.2">
      <c r="A1334" s="2">
        <v>42659</v>
      </c>
      <c r="B1334">
        <v>73</v>
      </c>
      <c r="C1334">
        <v>62.13</v>
      </c>
      <c r="D1334">
        <v>62.3</v>
      </c>
      <c r="E1334">
        <v>48.11</v>
      </c>
      <c r="F1334">
        <f t="shared" si="101"/>
        <v>62.3</v>
      </c>
      <c r="G1334" t="s">
        <v>565</v>
      </c>
      <c r="H1334">
        <v>2016</v>
      </c>
      <c r="I1334">
        <v>10</v>
      </c>
      <c r="J1334">
        <v>16</v>
      </c>
      <c r="K1334" t="s">
        <v>340</v>
      </c>
      <c r="L1334">
        <f t="shared" si="102"/>
        <v>0</v>
      </c>
      <c r="M1334">
        <f t="shared" si="103"/>
        <v>1</v>
      </c>
      <c r="N1334">
        <f t="shared" si="104"/>
        <v>3</v>
      </c>
      <c r="O1334">
        <f t="shared" si="105"/>
        <v>42</v>
      </c>
    </row>
    <row r="1335" spans="1:15" hidden="1" x14ac:dyDescent="0.2">
      <c r="A1335" s="2">
        <v>42660</v>
      </c>
      <c r="B1335">
        <v>87</v>
      </c>
      <c r="C1335">
        <v>63.58</v>
      </c>
      <c r="D1335">
        <v>63.79</v>
      </c>
      <c r="E1335">
        <v>50.55</v>
      </c>
      <c r="F1335">
        <f t="shared" si="101"/>
        <v>63.79</v>
      </c>
      <c r="G1335" t="s">
        <v>565</v>
      </c>
      <c r="H1335">
        <v>2016</v>
      </c>
      <c r="I1335">
        <v>10</v>
      </c>
      <c r="J1335">
        <v>17</v>
      </c>
      <c r="K1335" t="s">
        <v>341</v>
      </c>
      <c r="L1335">
        <f t="shared" si="102"/>
        <v>0</v>
      </c>
      <c r="M1335">
        <f t="shared" si="103"/>
        <v>1</v>
      </c>
      <c r="N1335">
        <f t="shared" si="104"/>
        <v>3</v>
      </c>
      <c r="O1335">
        <f t="shared" si="105"/>
        <v>43</v>
      </c>
    </row>
    <row r="1336" spans="1:15" hidden="1" x14ac:dyDescent="0.2">
      <c r="A1336" s="2">
        <v>42661</v>
      </c>
      <c r="B1336">
        <v>63</v>
      </c>
      <c r="C1336">
        <v>61.61</v>
      </c>
      <c r="D1336">
        <v>61.79</v>
      </c>
      <c r="E1336">
        <v>47.89</v>
      </c>
      <c r="F1336">
        <f t="shared" si="101"/>
        <v>61.79</v>
      </c>
      <c r="G1336" t="s">
        <v>565</v>
      </c>
      <c r="H1336">
        <v>2016</v>
      </c>
      <c r="I1336">
        <v>10</v>
      </c>
      <c r="J1336">
        <v>18</v>
      </c>
      <c r="K1336" t="s">
        <v>342</v>
      </c>
      <c r="L1336">
        <f t="shared" si="102"/>
        <v>0</v>
      </c>
      <c r="M1336">
        <f t="shared" si="103"/>
        <v>1</v>
      </c>
      <c r="N1336">
        <f t="shared" si="104"/>
        <v>3</v>
      </c>
      <c r="O1336">
        <f t="shared" si="105"/>
        <v>43</v>
      </c>
    </row>
    <row r="1337" spans="1:15" hidden="1" x14ac:dyDescent="0.2">
      <c r="A1337" s="2">
        <v>42662</v>
      </c>
      <c r="B1337">
        <v>85</v>
      </c>
      <c r="C1337">
        <v>62.53</v>
      </c>
      <c r="D1337">
        <v>62.73</v>
      </c>
      <c r="E1337">
        <v>49.08</v>
      </c>
      <c r="F1337">
        <f t="shared" si="101"/>
        <v>62.73</v>
      </c>
      <c r="G1337" t="s">
        <v>565</v>
      </c>
      <c r="H1337">
        <v>2016</v>
      </c>
      <c r="I1337">
        <v>10</v>
      </c>
      <c r="J1337">
        <v>19</v>
      </c>
      <c r="K1337" t="s">
        <v>343</v>
      </c>
      <c r="L1337">
        <f t="shared" si="102"/>
        <v>0</v>
      </c>
      <c r="M1337">
        <f t="shared" si="103"/>
        <v>1</v>
      </c>
      <c r="N1337">
        <f t="shared" si="104"/>
        <v>3</v>
      </c>
      <c r="O1337">
        <f t="shared" si="105"/>
        <v>43</v>
      </c>
    </row>
    <row r="1338" spans="1:15" hidden="1" x14ac:dyDescent="0.2">
      <c r="A1338" s="2">
        <v>42663</v>
      </c>
      <c r="B1338">
        <v>72</v>
      </c>
      <c r="C1338">
        <v>62.15</v>
      </c>
      <c r="D1338">
        <v>62.42</v>
      </c>
      <c r="E1338">
        <v>50.24</v>
      </c>
      <c r="F1338">
        <f t="shared" si="101"/>
        <v>62.42</v>
      </c>
      <c r="G1338" t="s">
        <v>565</v>
      </c>
      <c r="H1338">
        <v>2016</v>
      </c>
      <c r="I1338">
        <v>10</v>
      </c>
      <c r="J1338">
        <v>20</v>
      </c>
      <c r="K1338" t="s">
        <v>344</v>
      </c>
      <c r="L1338">
        <f t="shared" si="102"/>
        <v>0</v>
      </c>
      <c r="M1338">
        <f t="shared" si="103"/>
        <v>1</v>
      </c>
      <c r="N1338">
        <f t="shared" si="104"/>
        <v>3</v>
      </c>
      <c r="O1338">
        <f t="shared" si="105"/>
        <v>43</v>
      </c>
    </row>
    <row r="1339" spans="1:15" hidden="1" x14ac:dyDescent="0.2">
      <c r="A1339" s="2">
        <v>42664</v>
      </c>
      <c r="B1339">
        <v>86</v>
      </c>
      <c r="C1339">
        <v>63.16</v>
      </c>
      <c r="D1339">
        <v>63.63</v>
      </c>
      <c r="E1339">
        <v>50.52</v>
      </c>
      <c r="F1339">
        <f t="shared" si="101"/>
        <v>63.63</v>
      </c>
      <c r="G1339" t="s">
        <v>566</v>
      </c>
      <c r="H1339">
        <v>2016</v>
      </c>
      <c r="I1339">
        <v>10</v>
      </c>
      <c r="J1339">
        <v>21</v>
      </c>
      <c r="K1339" t="s">
        <v>345</v>
      </c>
      <c r="L1339">
        <f t="shared" si="102"/>
        <v>0</v>
      </c>
      <c r="M1339">
        <f t="shared" si="103"/>
        <v>1</v>
      </c>
      <c r="N1339">
        <f t="shared" si="104"/>
        <v>3</v>
      </c>
      <c r="O1339">
        <f t="shared" si="105"/>
        <v>43</v>
      </c>
    </row>
    <row r="1340" spans="1:15" hidden="1" x14ac:dyDescent="0.2">
      <c r="A1340" s="2">
        <v>42665</v>
      </c>
      <c r="B1340">
        <v>48</v>
      </c>
      <c r="C1340">
        <v>60.03</v>
      </c>
      <c r="D1340">
        <v>60.17</v>
      </c>
      <c r="E1340">
        <v>45.01</v>
      </c>
      <c r="F1340">
        <f t="shared" si="101"/>
        <v>60.17</v>
      </c>
      <c r="G1340" t="s">
        <v>566</v>
      </c>
      <c r="H1340">
        <v>2016</v>
      </c>
      <c r="I1340">
        <v>10</v>
      </c>
      <c r="J1340">
        <v>22</v>
      </c>
      <c r="K1340" t="s">
        <v>347</v>
      </c>
      <c r="L1340">
        <f t="shared" si="102"/>
        <v>1</v>
      </c>
      <c r="M1340">
        <f t="shared" si="103"/>
        <v>1</v>
      </c>
      <c r="N1340">
        <f t="shared" si="104"/>
        <v>3</v>
      </c>
      <c r="O1340">
        <f t="shared" si="105"/>
        <v>43</v>
      </c>
    </row>
    <row r="1341" spans="1:15" hidden="1" x14ac:dyDescent="0.2">
      <c r="A1341" s="2">
        <v>42666</v>
      </c>
      <c r="B1341">
        <v>74</v>
      </c>
      <c r="C1341">
        <v>65.680000000000007</v>
      </c>
      <c r="D1341">
        <v>65.72</v>
      </c>
      <c r="E1341">
        <v>45.26</v>
      </c>
      <c r="F1341">
        <f t="shared" si="101"/>
        <v>65.72</v>
      </c>
      <c r="G1341" t="s">
        <v>566</v>
      </c>
      <c r="H1341">
        <v>2016</v>
      </c>
      <c r="I1341">
        <v>10</v>
      </c>
      <c r="J1341">
        <v>23</v>
      </c>
      <c r="K1341" t="s">
        <v>348</v>
      </c>
      <c r="L1341">
        <f t="shared" si="102"/>
        <v>0</v>
      </c>
      <c r="M1341">
        <f t="shared" si="103"/>
        <v>1</v>
      </c>
      <c r="N1341">
        <f t="shared" si="104"/>
        <v>3</v>
      </c>
      <c r="O1341">
        <f t="shared" si="105"/>
        <v>43</v>
      </c>
    </row>
    <row r="1342" spans="1:15" hidden="1" x14ac:dyDescent="0.2">
      <c r="A1342" s="2">
        <v>42667</v>
      </c>
      <c r="B1342">
        <v>74</v>
      </c>
      <c r="C1342">
        <v>65.84</v>
      </c>
      <c r="D1342">
        <v>66</v>
      </c>
      <c r="E1342">
        <v>51.69</v>
      </c>
      <c r="F1342">
        <f t="shared" si="101"/>
        <v>66</v>
      </c>
      <c r="G1342" t="s">
        <v>566</v>
      </c>
      <c r="H1342">
        <v>2016</v>
      </c>
      <c r="I1342">
        <v>10</v>
      </c>
      <c r="J1342">
        <v>24</v>
      </c>
      <c r="K1342" t="s">
        <v>349</v>
      </c>
      <c r="L1342">
        <f t="shared" si="102"/>
        <v>0</v>
      </c>
      <c r="M1342">
        <f t="shared" si="103"/>
        <v>1</v>
      </c>
      <c r="N1342">
        <f t="shared" si="104"/>
        <v>3</v>
      </c>
      <c r="O1342">
        <f t="shared" si="105"/>
        <v>44</v>
      </c>
    </row>
    <row r="1343" spans="1:15" hidden="1" x14ac:dyDescent="0.2">
      <c r="A1343" s="2">
        <v>42668</v>
      </c>
      <c r="B1343">
        <v>66</v>
      </c>
      <c r="C1343">
        <v>65.09</v>
      </c>
      <c r="D1343">
        <v>65.63</v>
      </c>
      <c r="E1343">
        <v>49.48</v>
      </c>
      <c r="F1343">
        <f t="shared" si="101"/>
        <v>65.63</v>
      </c>
      <c r="G1343" t="s">
        <v>566</v>
      </c>
      <c r="H1343">
        <v>2016</v>
      </c>
      <c r="I1343">
        <v>10</v>
      </c>
      <c r="J1343">
        <v>25</v>
      </c>
      <c r="K1343" t="s">
        <v>350</v>
      </c>
      <c r="L1343">
        <f t="shared" si="102"/>
        <v>0</v>
      </c>
      <c r="M1343">
        <f t="shared" si="103"/>
        <v>1</v>
      </c>
      <c r="N1343">
        <f t="shared" si="104"/>
        <v>3</v>
      </c>
      <c r="O1343">
        <f t="shared" si="105"/>
        <v>44</v>
      </c>
    </row>
    <row r="1344" spans="1:15" hidden="1" x14ac:dyDescent="0.2">
      <c r="A1344" s="2">
        <v>42669</v>
      </c>
      <c r="B1344">
        <v>76</v>
      </c>
      <c r="C1344">
        <v>62.87</v>
      </c>
      <c r="D1344">
        <v>63.21</v>
      </c>
      <c r="E1344">
        <v>51.29</v>
      </c>
      <c r="F1344">
        <f t="shared" si="101"/>
        <v>63.21</v>
      </c>
      <c r="G1344" t="s">
        <v>566</v>
      </c>
      <c r="H1344">
        <v>2016</v>
      </c>
      <c r="I1344">
        <v>10</v>
      </c>
      <c r="J1344">
        <v>26</v>
      </c>
      <c r="K1344" t="s">
        <v>351</v>
      </c>
      <c r="L1344">
        <f t="shared" si="102"/>
        <v>0</v>
      </c>
      <c r="M1344">
        <f t="shared" si="103"/>
        <v>1</v>
      </c>
      <c r="N1344">
        <f t="shared" si="104"/>
        <v>3</v>
      </c>
      <c r="O1344">
        <f t="shared" si="105"/>
        <v>44</v>
      </c>
    </row>
    <row r="1345" spans="1:15" hidden="1" x14ac:dyDescent="0.2">
      <c r="A1345" s="2">
        <v>42670</v>
      </c>
      <c r="B1345">
        <v>67</v>
      </c>
      <c r="C1345">
        <v>61.9</v>
      </c>
      <c r="D1345">
        <v>62.21</v>
      </c>
      <c r="E1345">
        <v>50.05</v>
      </c>
      <c r="F1345">
        <f t="shared" si="101"/>
        <v>62.21</v>
      </c>
      <c r="G1345" t="s">
        <v>566</v>
      </c>
      <c r="H1345">
        <v>2016</v>
      </c>
      <c r="I1345">
        <v>10</v>
      </c>
      <c r="J1345">
        <v>27</v>
      </c>
      <c r="K1345" t="s">
        <v>352</v>
      </c>
      <c r="L1345">
        <f t="shared" si="102"/>
        <v>0</v>
      </c>
      <c r="M1345">
        <f t="shared" si="103"/>
        <v>1</v>
      </c>
      <c r="N1345">
        <f t="shared" si="104"/>
        <v>3</v>
      </c>
      <c r="O1345">
        <f t="shared" si="105"/>
        <v>44</v>
      </c>
    </row>
    <row r="1346" spans="1:15" hidden="1" x14ac:dyDescent="0.2">
      <c r="A1346" s="2">
        <v>42671</v>
      </c>
      <c r="B1346">
        <v>71</v>
      </c>
      <c r="C1346">
        <v>62.71</v>
      </c>
      <c r="D1346">
        <v>62.91</v>
      </c>
      <c r="E1346">
        <v>49.32</v>
      </c>
      <c r="F1346">
        <f t="shared" si="101"/>
        <v>62.91</v>
      </c>
      <c r="G1346" t="s">
        <v>567</v>
      </c>
      <c r="H1346">
        <v>2016</v>
      </c>
      <c r="I1346">
        <v>10</v>
      </c>
      <c r="J1346">
        <v>28</v>
      </c>
      <c r="K1346" t="s">
        <v>353</v>
      </c>
      <c r="L1346">
        <f t="shared" si="102"/>
        <v>0</v>
      </c>
      <c r="M1346">
        <f t="shared" si="103"/>
        <v>1</v>
      </c>
      <c r="N1346">
        <f t="shared" si="104"/>
        <v>3</v>
      </c>
      <c r="O1346">
        <f t="shared" si="105"/>
        <v>44</v>
      </c>
    </row>
    <row r="1347" spans="1:15" hidden="1" x14ac:dyDescent="0.2">
      <c r="A1347" s="2">
        <v>42672</v>
      </c>
      <c r="B1347">
        <v>75</v>
      </c>
      <c r="C1347">
        <v>62.66</v>
      </c>
      <c r="D1347">
        <v>62.83</v>
      </c>
      <c r="E1347">
        <v>48.02</v>
      </c>
      <c r="F1347">
        <f t="shared" ref="F1347:F1410" si="106">IF(OR(ISBLANK(D1347),D1347=9),C1347,D1347)</f>
        <v>62.83</v>
      </c>
      <c r="G1347" t="s">
        <v>567</v>
      </c>
      <c r="H1347">
        <v>2016</v>
      </c>
      <c r="I1347">
        <v>10</v>
      </c>
      <c r="J1347">
        <v>29</v>
      </c>
      <c r="K1347" t="s">
        <v>355</v>
      </c>
      <c r="L1347">
        <f t="shared" ref="L1347:L1410" si="107">IF(ISBLANK(C1347),"Null",IF(C1347&gt;B1347,1,0))</f>
        <v>0</v>
      </c>
      <c r="M1347">
        <f t="shared" ref="M1347:M1410" si="108">IF(ISBLANK(E1347),"Null",IF(C1347&gt;E1347,1,0))</f>
        <v>1</v>
      </c>
      <c r="N1347">
        <f t="shared" ref="N1347:N1410" si="109">IF(AND(I1347&gt;=1,I1347&lt;=4),1,IF(AND(I1347&gt;=9,I1347&lt;=12),3,2))</f>
        <v>3</v>
      </c>
      <c r="O1347">
        <f t="shared" ref="O1347:O1410" si="110">WEEKNUM(A1347,2)</f>
        <v>44</v>
      </c>
    </row>
    <row r="1348" spans="1:15" hidden="1" x14ac:dyDescent="0.2">
      <c r="A1348" s="2">
        <v>42673</v>
      </c>
      <c r="B1348">
        <v>53</v>
      </c>
      <c r="C1348">
        <v>61.04</v>
      </c>
      <c r="D1348">
        <v>61.14</v>
      </c>
      <c r="E1348">
        <v>44.56</v>
      </c>
      <c r="F1348">
        <f t="shared" si="106"/>
        <v>61.14</v>
      </c>
      <c r="G1348" t="s">
        <v>567</v>
      </c>
      <c r="H1348">
        <v>2016</v>
      </c>
      <c r="I1348">
        <v>10</v>
      </c>
      <c r="J1348">
        <v>30</v>
      </c>
      <c r="K1348" t="s">
        <v>356</v>
      </c>
      <c r="L1348">
        <f t="shared" si="107"/>
        <v>1</v>
      </c>
      <c r="M1348">
        <f t="shared" si="108"/>
        <v>1</v>
      </c>
      <c r="N1348">
        <f t="shared" si="109"/>
        <v>3</v>
      </c>
      <c r="O1348">
        <f t="shared" si="110"/>
        <v>44</v>
      </c>
    </row>
    <row r="1349" spans="1:15" hidden="1" x14ac:dyDescent="0.2">
      <c r="A1349" s="2">
        <v>42674</v>
      </c>
      <c r="B1349">
        <v>79</v>
      </c>
      <c r="C1349">
        <v>62.94</v>
      </c>
      <c r="D1349">
        <v>63.38</v>
      </c>
      <c r="E1349">
        <v>49.89</v>
      </c>
      <c r="F1349">
        <f t="shared" si="106"/>
        <v>63.38</v>
      </c>
      <c r="G1349" t="s">
        <v>567</v>
      </c>
      <c r="H1349">
        <v>2016</v>
      </c>
      <c r="I1349">
        <v>10</v>
      </c>
      <c r="J1349">
        <v>31</v>
      </c>
      <c r="K1349" t="s">
        <v>357</v>
      </c>
      <c r="L1349">
        <f t="shared" si="107"/>
        <v>0</v>
      </c>
      <c r="M1349">
        <f t="shared" si="108"/>
        <v>1</v>
      </c>
      <c r="N1349">
        <f t="shared" si="109"/>
        <v>3</v>
      </c>
      <c r="O1349">
        <f t="shared" si="110"/>
        <v>45</v>
      </c>
    </row>
    <row r="1350" spans="1:15" hidden="1" x14ac:dyDescent="0.2">
      <c r="A1350" s="2">
        <v>42675</v>
      </c>
      <c r="B1350">
        <v>58</v>
      </c>
      <c r="C1350">
        <v>61.7</v>
      </c>
      <c r="D1350">
        <v>61.78</v>
      </c>
      <c r="E1350">
        <v>42.67</v>
      </c>
      <c r="F1350">
        <f t="shared" si="106"/>
        <v>61.78</v>
      </c>
      <c r="G1350" t="s">
        <v>567</v>
      </c>
      <c r="H1350">
        <v>2016</v>
      </c>
      <c r="I1350">
        <v>11</v>
      </c>
      <c r="J1350">
        <v>1</v>
      </c>
      <c r="K1350" t="s">
        <v>358</v>
      </c>
      <c r="L1350">
        <f t="shared" si="107"/>
        <v>1</v>
      </c>
      <c r="M1350">
        <f t="shared" si="108"/>
        <v>1</v>
      </c>
      <c r="N1350">
        <f t="shared" si="109"/>
        <v>3</v>
      </c>
      <c r="O1350">
        <f t="shared" si="110"/>
        <v>45</v>
      </c>
    </row>
    <row r="1351" spans="1:15" hidden="1" x14ac:dyDescent="0.2">
      <c r="A1351" s="2">
        <v>42676</v>
      </c>
      <c r="B1351">
        <v>53</v>
      </c>
      <c r="C1351">
        <v>60.98</v>
      </c>
      <c r="D1351">
        <v>61.35</v>
      </c>
      <c r="E1351">
        <v>50.53</v>
      </c>
      <c r="F1351">
        <f t="shared" si="106"/>
        <v>61.35</v>
      </c>
      <c r="G1351" t="s">
        <v>567</v>
      </c>
      <c r="H1351">
        <v>2016</v>
      </c>
      <c r="I1351">
        <v>11</v>
      </c>
      <c r="J1351">
        <v>2</v>
      </c>
      <c r="K1351" t="s">
        <v>359</v>
      </c>
      <c r="L1351">
        <f t="shared" si="107"/>
        <v>1</v>
      </c>
      <c r="M1351">
        <f t="shared" si="108"/>
        <v>1</v>
      </c>
      <c r="N1351">
        <f t="shared" si="109"/>
        <v>3</v>
      </c>
      <c r="O1351">
        <f t="shared" si="110"/>
        <v>45</v>
      </c>
    </row>
    <row r="1352" spans="1:15" hidden="1" x14ac:dyDescent="0.2">
      <c r="A1352" s="2">
        <v>42677</v>
      </c>
      <c r="B1352">
        <v>64</v>
      </c>
      <c r="C1352">
        <v>62.3</v>
      </c>
      <c r="D1352">
        <v>62.5</v>
      </c>
      <c r="E1352">
        <v>48.71</v>
      </c>
      <c r="F1352">
        <f t="shared" si="106"/>
        <v>62.5</v>
      </c>
      <c r="G1352" t="s">
        <v>567</v>
      </c>
      <c r="H1352">
        <v>2016</v>
      </c>
      <c r="I1352">
        <v>11</v>
      </c>
      <c r="J1352">
        <v>3</v>
      </c>
      <c r="K1352" t="s">
        <v>360</v>
      </c>
      <c r="L1352">
        <f t="shared" si="107"/>
        <v>0</v>
      </c>
      <c r="M1352">
        <f t="shared" si="108"/>
        <v>1</v>
      </c>
      <c r="N1352">
        <f t="shared" si="109"/>
        <v>3</v>
      </c>
      <c r="O1352">
        <f t="shared" si="110"/>
        <v>45</v>
      </c>
    </row>
    <row r="1353" spans="1:15" hidden="1" x14ac:dyDescent="0.2">
      <c r="A1353" s="2">
        <v>42678</v>
      </c>
      <c r="B1353">
        <v>66</v>
      </c>
      <c r="C1353">
        <v>63.29</v>
      </c>
      <c r="D1353">
        <v>63.54</v>
      </c>
      <c r="E1353">
        <v>51.1</v>
      </c>
      <c r="F1353">
        <f t="shared" si="106"/>
        <v>63.54</v>
      </c>
      <c r="G1353" t="s">
        <v>568</v>
      </c>
      <c r="H1353">
        <v>2016</v>
      </c>
      <c r="I1353">
        <v>11</v>
      </c>
      <c r="J1353">
        <v>4</v>
      </c>
      <c r="K1353" t="s">
        <v>361</v>
      </c>
      <c r="L1353">
        <f t="shared" si="107"/>
        <v>0</v>
      </c>
      <c r="M1353">
        <f t="shared" si="108"/>
        <v>1</v>
      </c>
      <c r="N1353">
        <f t="shared" si="109"/>
        <v>3</v>
      </c>
      <c r="O1353">
        <f t="shared" si="110"/>
        <v>45</v>
      </c>
    </row>
    <row r="1354" spans="1:15" hidden="1" x14ac:dyDescent="0.2">
      <c r="A1354" s="2">
        <v>42679</v>
      </c>
      <c r="B1354">
        <v>50</v>
      </c>
      <c r="C1354">
        <v>63.38</v>
      </c>
      <c r="D1354">
        <v>63.63</v>
      </c>
      <c r="E1354">
        <v>51.13</v>
      </c>
      <c r="F1354">
        <f t="shared" si="106"/>
        <v>63.63</v>
      </c>
      <c r="G1354" t="s">
        <v>568</v>
      </c>
      <c r="H1354">
        <v>2016</v>
      </c>
      <c r="I1354">
        <v>11</v>
      </c>
      <c r="J1354">
        <v>5</v>
      </c>
      <c r="K1354" t="s">
        <v>363</v>
      </c>
      <c r="L1354">
        <f t="shared" si="107"/>
        <v>1</v>
      </c>
      <c r="M1354">
        <f t="shared" si="108"/>
        <v>1</v>
      </c>
      <c r="N1354">
        <f t="shared" si="109"/>
        <v>3</v>
      </c>
      <c r="O1354">
        <f t="shared" si="110"/>
        <v>45</v>
      </c>
    </row>
    <row r="1355" spans="1:15" hidden="1" x14ac:dyDescent="0.2">
      <c r="A1355" s="2">
        <v>42680</v>
      </c>
      <c r="B1355">
        <v>73</v>
      </c>
      <c r="C1355">
        <v>63.09</v>
      </c>
      <c r="D1355">
        <v>63.19</v>
      </c>
      <c r="E1355">
        <v>45.17</v>
      </c>
      <c r="F1355">
        <f t="shared" si="106"/>
        <v>63.19</v>
      </c>
      <c r="G1355" t="s">
        <v>568</v>
      </c>
      <c r="H1355">
        <v>2016</v>
      </c>
      <c r="I1355">
        <v>11</v>
      </c>
      <c r="J1355">
        <v>6</v>
      </c>
      <c r="K1355" t="s">
        <v>364</v>
      </c>
      <c r="L1355">
        <f t="shared" si="107"/>
        <v>0</v>
      </c>
      <c r="M1355">
        <f t="shared" si="108"/>
        <v>1</v>
      </c>
      <c r="N1355">
        <f t="shared" si="109"/>
        <v>3</v>
      </c>
      <c r="O1355">
        <f t="shared" si="110"/>
        <v>45</v>
      </c>
    </row>
    <row r="1356" spans="1:15" hidden="1" x14ac:dyDescent="0.2">
      <c r="A1356" s="2">
        <v>42681</v>
      </c>
      <c r="B1356">
        <v>64</v>
      </c>
      <c r="C1356">
        <v>63.96</v>
      </c>
      <c r="D1356">
        <v>64.62</v>
      </c>
      <c r="E1356">
        <v>51.43</v>
      </c>
      <c r="F1356">
        <f t="shared" si="106"/>
        <v>64.62</v>
      </c>
      <c r="G1356" t="s">
        <v>568</v>
      </c>
      <c r="H1356">
        <v>2016</v>
      </c>
      <c r="I1356">
        <v>11</v>
      </c>
      <c r="J1356">
        <v>7</v>
      </c>
      <c r="K1356" t="s">
        <v>365</v>
      </c>
      <c r="L1356">
        <f t="shared" si="107"/>
        <v>0</v>
      </c>
      <c r="M1356">
        <f t="shared" si="108"/>
        <v>1</v>
      </c>
      <c r="N1356">
        <f t="shared" si="109"/>
        <v>3</v>
      </c>
      <c r="O1356">
        <f t="shared" si="110"/>
        <v>46</v>
      </c>
    </row>
    <row r="1357" spans="1:15" hidden="1" x14ac:dyDescent="0.2">
      <c r="A1357" s="2">
        <v>42682</v>
      </c>
      <c r="B1357">
        <v>56</v>
      </c>
      <c r="C1357">
        <v>61.12</v>
      </c>
      <c r="D1357">
        <v>61.5</v>
      </c>
      <c r="E1357">
        <v>50.73</v>
      </c>
      <c r="F1357">
        <f t="shared" si="106"/>
        <v>61.5</v>
      </c>
      <c r="G1357" t="s">
        <v>568</v>
      </c>
      <c r="H1357">
        <v>2016</v>
      </c>
      <c r="I1357">
        <v>11</v>
      </c>
      <c r="J1357">
        <v>8</v>
      </c>
      <c r="K1357" t="s">
        <v>366</v>
      </c>
      <c r="L1357">
        <f t="shared" si="107"/>
        <v>1</v>
      </c>
      <c r="M1357">
        <f t="shared" si="108"/>
        <v>1</v>
      </c>
      <c r="N1357">
        <f t="shared" si="109"/>
        <v>3</v>
      </c>
      <c r="O1357">
        <f t="shared" si="110"/>
        <v>46</v>
      </c>
    </row>
    <row r="1358" spans="1:15" hidden="1" x14ac:dyDescent="0.2">
      <c r="A1358" s="2">
        <v>42683</v>
      </c>
      <c r="B1358">
        <v>61</v>
      </c>
      <c r="C1358">
        <v>60.95</v>
      </c>
      <c r="D1358">
        <v>61.2</v>
      </c>
      <c r="E1358">
        <v>48.75</v>
      </c>
      <c r="F1358">
        <f t="shared" si="106"/>
        <v>61.2</v>
      </c>
      <c r="G1358" t="s">
        <v>568</v>
      </c>
      <c r="H1358">
        <v>2016</v>
      </c>
      <c r="I1358">
        <v>11</v>
      </c>
      <c r="J1358">
        <v>9</v>
      </c>
      <c r="K1358" t="s">
        <v>367</v>
      </c>
      <c r="L1358">
        <f t="shared" si="107"/>
        <v>0</v>
      </c>
      <c r="M1358">
        <f t="shared" si="108"/>
        <v>1</v>
      </c>
      <c r="N1358">
        <f t="shared" si="109"/>
        <v>3</v>
      </c>
      <c r="O1358">
        <f t="shared" si="110"/>
        <v>46</v>
      </c>
    </row>
    <row r="1359" spans="1:15" hidden="1" x14ac:dyDescent="0.2">
      <c r="A1359" s="2">
        <v>42684</v>
      </c>
      <c r="B1359">
        <v>70</v>
      </c>
      <c r="C1359">
        <v>61.97</v>
      </c>
      <c r="D1359">
        <v>62.29</v>
      </c>
      <c r="E1359">
        <v>50.58</v>
      </c>
      <c r="F1359">
        <f t="shared" si="106"/>
        <v>62.29</v>
      </c>
      <c r="G1359" t="s">
        <v>568</v>
      </c>
      <c r="H1359">
        <v>2016</v>
      </c>
      <c r="I1359">
        <v>11</v>
      </c>
      <c r="J1359">
        <v>10</v>
      </c>
      <c r="K1359" t="s">
        <v>368</v>
      </c>
      <c r="L1359">
        <f t="shared" si="107"/>
        <v>0</v>
      </c>
      <c r="M1359">
        <f t="shared" si="108"/>
        <v>1</v>
      </c>
      <c r="N1359">
        <f t="shared" si="109"/>
        <v>3</v>
      </c>
      <c r="O1359">
        <f t="shared" si="110"/>
        <v>46</v>
      </c>
    </row>
    <row r="1360" spans="1:15" hidden="1" x14ac:dyDescent="0.2">
      <c r="A1360" s="2">
        <v>42685</v>
      </c>
      <c r="B1360">
        <v>95</v>
      </c>
      <c r="C1360">
        <v>66.930000000000007</v>
      </c>
      <c r="D1360">
        <v>67.16</v>
      </c>
      <c r="E1360">
        <v>53.98</v>
      </c>
      <c r="F1360">
        <f t="shared" si="106"/>
        <v>67.16</v>
      </c>
      <c r="G1360" t="s">
        <v>569</v>
      </c>
      <c r="H1360">
        <v>2016</v>
      </c>
      <c r="I1360">
        <v>11</v>
      </c>
      <c r="J1360">
        <v>11</v>
      </c>
      <c r="K1360" t="s">
        <v>369</v>
      </c>
      <c r="L1360">
        <f t="shared" si="107"/>
        <v>0</v>
      </c>
      <c r="M1360">
        <f t="shared" si="108"/>
        <v>1</v>
      </c>
      <c r="N1360">
        <f t="shared" si="109"/>
        <v>3</v>
      </c>
      <c r="O1360">
        <f t="shared" si="110"/>
        <v>46</v>
      </c>
    </row>
    <row r="1361" spans="1:15" hidden="1" x14ac:dyDescent="0.2">
      <c r="A1361" s="2">
        <v>42686</v>
      </c>
      <c r="B1361">
        <v>51</v>
      </c>
      <c r="C1361">
        <v>61.89</v>
      </c>
      <c r="D1361">
        <v>62.85</v>
      </c>
      <c r="E1361">
        <v>49.08</v>
      </c>
      <c r="F1361">
        <f t="shared" si="106"/>
        <v>62.85</v>
      </c>
      <c r="G1361" t="s">
        <v>569</v>
      </c>
      <c r="H1361">
        <v>2016</v>
      </c>
      <c r="I1361">
        <v>11</v>
      </c>
      <c r="J1361">
        <v>12</v>
      </c>
      <c r="K1361" t="s">
        <v>371</v>
      </c>
      <c r="L1361">
        <f t="shared" si="107"/>
        <v>1</v>
      </c>
      <c r="M1361">
        <f t="shared" si="108"/>
        <v>1</v>
      </c>
      <c r="N1361">
        <f t="shared" si="109"/>
        <v>3</v>
      </c>
      <c r="O1361">
        <f t="shared" si="110"/>
        <v>46</v>
      </c>
    </row>
    <row r="1362" spans="1:15" hidden="1" x14ac:dyDescent="0.2">
      <c r="A1362" s="2">
        <v>42687</v>
      </c>
      <c r="B1362">
        <v>61</v>
      </c>
      <c r="C1362">
        <v>61.85</v>
      </c>
      <c r="D1362">
        <v>61.96</v>
      </c>
      <c r="E1362">
        <v>45.29</v>
      </c>
      <c r="F1362">
        <f t="shared" si="106"/>
        <v>61.96</v>
      </c>
      <c r="G1362" t="s">
        <v>569</v>
      </c>
      <c r="H1362">
        <v>2016</v>
      </c>
      <c r="I1362">
        <v>11</v>
      </c>
      <c r="J1362">
        <v>13</v>
      </c>
      <c r="K1362" t="s">
        <v>372</v>
      </c>
      <c r="L1362">
        <f t="shared" si="107"/>
        <v>1</v>
      </c>
      <c r="M1362">
        <f t="shared" si="108"/>
        <v>1</v>
      </c>
      <c r="N1362">
        <f t="shared" si="109"/>
        <v>3</v>
      </c>
      <c r="O1362">
        <f t="shared" si="110"/>
        <v>46</v>
      </c>
    </row>
    <row r="1363" spans="1:15" hidden="1" x14ac:dyDescent="0.2">
      <c r="A1363" s="2">
        <v>42688</v>
      </c>
      <c r="B1363">
        <v>74</v>
      </c>
      <c r="C1363">
        <v>64.13</v>
      </c>
      <c r="D1363">
        <v>64.7</v>
      </c>
      <c r="E1363">
        <v>53.81</v>
      </c>
      <c r="F1363">
        <f t="shared" si="106"/>
        <v>64.7</v>
      </c>
      <c r="G1363" t="s">
        <v>569</v>
      </c>
      <c r="H1363">
        <v>2016</v>
      </c>
      <c r="I1363">
        <v>11</v>
      </c>
      <c r="J1363">
        <v>14</v>
      </c>
      <c r="K1363" t="s">
        <v>373</v>
      </c>
      <c r="L1363">
        <f t="shared" si="107"/>
        <v>0</v>
      </c>
      <c r="M1363">
        <f t="shared" si="108"/>
        <v>1</v>
      </c>
      <c r="N1363">
        <f t="shared" si="109"/>
        <v>3</v>
      </c>
      <c r="O1363">
        <f t="shared" si="110"/>
        <v>47</v>
      </c>
    </row>
    <row r="1364" spans="1:15" hidden="1" x14ac:dyDescent="0.2">
      <c r="A1364" s="2">
        <v>42689</v>
      </c>
      <c r="B1364">
        <v>49</v>
      </c>
      <c r="C1364">
        <v>59.82</v>
      </c>
      <c r="D1364">
        <v>60.33</v>
      </c>
      <c r="E1364">
        <v>50.77</v>
      </c>
      <c r="F1364">
        <f t="shared" si="106"/>
        <v>60.33</v>
      </c>
      <c r="G1364" t="s">
        <v>569</v>
      </c>
      <c r="H1364">
        <v>2016</v>
      </c>
      <c r="I1364">
        <v>11</v>
      </c>
      <c r="J1364">
        <v>15</v>
      </c>
      <c r="K1364" t="s">
        <v>374</v>
      </c>
      <c r="L1364">
        <f t="shared" si="107"/>
        <v>1</v>
      </c>
      <c r="M1364">
        <f t="shared" si="108"/>
        <v>1</v>
      </c>
      <c r="N1364">
        <f t="shared" si="109"/>
        <v>3</v>
      </c>
      <c r="O1364">
        <f t="shared" si="110"/>
        <v>47</v>
      </c>
    </row>
    <row r="1365" spans="1:15" hidden="1" x14ac:dyDescent="0.2">
      <c r="A1365" s="2">
        <v>42690</v>
      </c>
      <c r="B1365">
        <v>57</v>
      </c>
      <c r="C1365">
        <v>60.63</v>
      </c>
      <c r="D1365">
        <v>61.19</v>
      </c>
      <c r="E1365">
        <v>51.12</v>
      </c>
      <c r="F1365">
        <f t="shared" si="106"/>
        <v>61.19</v>
      </c>
      <c r="G1365" t="s">
        <v>569</v>
      </c>
      <c r="H1365">
        <v>2016</v>
      </c>
      <c r="I1365">
        <v>11</v>
      </c>
      <c r="J1365">
        <v>16</v>
      </c>
      <c r="K1365" t="s">
        <v>375</v>
      </c>
      <c r="L1365">
        <f t="shared" si="107"/>
        <v>1</v>
      </c>
      <c r="M1365">
        <f t="shared" si="108"/>
        <v>1</v>
      </c>
      <c r="N1365">
        <f t="shared" si="109"/>
        <v>3</v>
      </c>
      <c r="O1365">
        <f t="shared" si="110"/>
        <v>47</v>
      </c>
    </row>
    <row r="1366" spans="1:15" hidden="1" x14ac:dyDescent="0.2">
      <c r="A1366" s="2">
        <v>42691</v>
      </c>
      <c r="B1366">
        <v>66</v>
      </c>
      <c r="C1366">
        <v>61.13</v>
      </c>
      <c r="D1366">
        <v>61.78</v>
      </c>
      <c r="E1366">
        <v>53.25</v>
      </c>
      <c r="F1366">
        <f t="shared" si="106"/>
        <v>61.78</v>
      </c>
      <c r="G1366" t="s">
        <v>569</v>
      </c>
      <c r="H1366">
        <v>2016</v>
      </c>
      <c r="I1366">
        <v>11</v>
      </c>
      <c r="J1366">
        <v>17</v>
      </c>
      <c r="K1366" t="s">
        <v>376</v>
      </c>
      <c r="L1366">
        <f t="shared" si="107"/>
        <v>0</v>
      </c>
      <c r="M1366">
        <f t="shared" si="108"/>
        <v>1</v>
      </c>
      <c r="N1366">
        <f t="shared" si="109"/>
        <v>3</v>
      </c>
      <c r="O1366">
        <f t="shared" si="110"/>
        <v>47</v>
      </c>
    </row>
    <row r="1367" spans="1:15" hidden="1" x14ac:dyDescent="0.2">
      <c r="A1367" s="2">
        <v>42692</v>
      </c>
      <c r="B1367">
        <v>81</v>
      </c>
      <c r="C1367">
        <v>63.46</v>
      </c>
      <c r="D1367">
        <v>63.6</v>
      </c>
      <c r="E1367">
        <v>47.98</v>
      </c>
      <c r="F1367">
        <f t="shared" si="106"/>
        <v>63.6</v>
      </c>
      <c r="G1367" t="s">
        <v>570</v>
      </c>
      <c r="H1367">
        <v>2016</v>
      </c>
      <c r="I1367">
        <v>11</v>
      </c>
      <c r="J1367">
        <v>18</v>
      </c>
      <c r="K1367" t="s">
        <v>377</v>
      </c>
      <c r="L1367">
        <f t="shared" si="107"/>
        <v>0</v>
      </c>
      <c r="M1367">
        <f t="shared" si="108"/>
        <v>1</v>
      </c>
      <c r="N1367">
        <f t="shared" si="109"/>
        <v>3</v>
      </c>
      <c r="O1367">
        <f t="shared" si="110"/>
        <v>47</v>
      </c>
    </row>
    <row r="1368" spans="1:15" hidden="1" x14ac:dyDescent="0.2">
      <c r="A1368" s="2">
        <v>42693</v>
      </c>
      <c r="B1368">
        <v>46</v>
      </c>
      <c r="C1368">
        <v>61.85</v>
      </c>
      <c r="D1368">
        <v>62.09</v>
      </c>
      <c r="E1368">
        <v>49.02</v>
      </c>
      <c r="F1368">
        <f t="shared" si="106"/>
        <v>62.09</v>
      </c>
      <c r="G1368" t="s">
        <v>570</v>
      </c>
      <c r="H1368">
        <v>2016</v>
      </c>
      <c r="I1368">
        <v>11</v>
      </c>
      <c r="J1368">
        <v>19</v>
      </c>
      <c r="K1368" t="s">
        <v>379</v>
      </c>
      <c r="L1368">
        <f t="shared" si="107"/>
        <v>1</v>
      </c>
      <c r="M1368">
        <f t="shared" si="108"/>
        <v>1</v>
      </c>
      <c r="N1368">
        <f t="shared" si="109"/>
        <v>3</v>
      </c>
      <c r="O1368">
        <f t="shared" si="110"/>
        <v>47</v>
      </c>
    </row>
    <row r="1369" spans="1:15" hidden="1" x14ac:dyDescent="0.2">
      <c r="A1369" s="2">
        <v>42694</v>
      </c>
      <c r="B1369">
        <v>50</v>
      </c>
      <c r="C1369">
        <v>58.89</v>
      </c>
      <c r="D1369">
        <v>59.03</v>
      </c>
      <c r="E1369">
        <v>41.84</v>
      </c>
      <c r="F1369">
        <f t="shared" si="106"/>
        <v>59.03</v>
      </c>
      <c r="G1369" t="s">
        <v>570</v>
      </c>
      <c r="H1369">
        <v>2016</v>
      </c>
      <c r="I1369">
        <v>11</v>
      </c>
      <c r="J1369">
        <v>20</v>
      </c>
      <c r="K1369" t="s">
        <v>380</v>
      </c>
      <c r="L1369">
        <f t="shared" si="107"/>
        <v>1</v>
      </c>
      <c r="M1369">
        <f t="shared" si="108"/>
        <v>1</v>
      </c>
      <c r="N1369">
        <f t="shared" si="109"/>
        <v>3</v>
      </c>
      <c r="O1369">
        <f t="shared" si="110"/>
        <v>47</v>
      </c>
    </row>
    <row r="1370" spans="1:15" hidden="1" x14ac:dyDescent="0.2">
      <c r="A1370" s="2">
        <v>42695</v>
      </c>
      <c r="B1370">
        <v>71</v>
      </c>
      <c r="C1370">
        <v>61.85</v>
      </c>
      <c r="D1370">
        <v>62.95</v>
      </c>
      <c r="E1370">
        <v>56.44</v>
      </c>
      <c r="F1370">
        <f t="shared" si="106"/>
        <v>62.95</v>
      </c>
      <c r="G1370" t="s">
        <v>570</v>
      </c>
      <c r="H1370">
        <v>2016</v>
      </c>
      <c r="I1370">
        <v>11</v>
      </c>
      <c r="J1370">
        <v>21</v>
      </c>
      <c r="K1370" t="s">
        <v>381</v>
      </c>
      <c r="L1370">
        <f t="shared" si="107"/>
        <v>0</v>
      </c>
      <c r="M1370">
        <f t="shared" si="108"/>
        <v>1</v>
      </c>
      <c r="N1370">
        <f t="shared" si="109"/>
        <v>3</v>
      </c>
      <c r="O1370">
        <f t="shared" si="110"/>
        <v>48</v>
      </c>
    </row>
    <row r="1371" spans="1:15" hidden="1" x14ac:dyDescent="0.2">
      <c r="A1371" s="2">
        <v>42696</v>
      </c>
      <c r="B1371">
        <v>67</v>
      </c>
      <c r="C1371">
        <v>61.44</v>
      </c>
      <c r="D1371">
        <v>61.69</v>
      </c>
      <c r="E1371">
        <v>49.05</v>
      </c>
      <c r="F1371">
        <f t="shared" si="106"/>
        <v>61.69</v>
      </c>
      <c r="G1371" t="s">
        <v>570</v>
      </c>
      <c r="H1371">
        <v>2016</v>
      </c>
      <c r="I1371">
        <v>11</v>
      </c>
      <c r="J1371">
        <v>22</v>
      </c>
      <c r="K1371" t="s">
        <v>382</v>
      </c>
      <c r="L1371">
        <f t="shared" si="107"/>
        <v>0</v>
      </c>
      <c r="M1371">
        <f t="shared" si="108"/>
        <v>1</v>
      </c>
      <c r="N1371">
        <f t="shared" si="109"/>
        <v>3</v>
      </c>
      <c r="O1371">
        <f t="shared" si="110"/>
        <v>48</v>
      </c>
    </row>
    <row r="1372" spans="1:15" hidden="1" x14ac:dyDescent="0.2">
      <c r="A1372" s="2">
        <v>42697</v>
      </c>
      <c r="B1372">
        <v>58</v>
      </c>
      <c r="C1372">
        <v>60.73</v>
      </c>
      <c r="D1372">
        <v>60.97</v>
      </c>
      <c r="E1372">
        <v>48.37</v>
      </c>
      <c r="F1372">
        <f t="shared" si="106"/>
        <v>60.97</v>
      </c>
      <c r="G1372" t="s">
        <v>570</v>
      </c>
      <c r="H1372">
        <v>2016</v>
      </c>
      <c r="I1372">
        <v>11</v>
      </c>
      <c r="J1372">
        <v>23</v>
      </c>
      <c r="K1372" t="s">
        <v>383</v>
      </c>
      <c r="L1372">
        <f t="shared" si="107"/>
        <v>1</v>
      </c>
      <c r="M1372">
        <f t="shared" si="108"/>
        <v>1</v>
      </c>
      <c r="N1372">
        <f t="shared" si="109"/>
        <v>3</v>
      </c>
      <c r="O1372">
        <f t="shared" si="110"/>
        <v>48</v>
      </c>
    </row>
    <row r="1373" spans="1:15" hidden="1" x14ac:dyDescent="0.2">
      <c r="A1373" s="2">
        <v>42698</v>
      </c>
      <c r="B1373">
        <v>72</v>
      </c>
      <c r="C1373">
        <v>59.46</v>
      </c>
      <c r="D1373">
        <v>59.66</v>
      </c>
      <c r="E1373">
        <v>46.09</v>
      </c>
      <c r="F1373">
        <f t="shared" si="106"/>
        <v>59.66</v>
      </c>
      <c r="G1373" t="s">
        <v>570</v>
      </c>
      <c r="H1373">
        <v>2016</v>
      </c>
      <c r="I1373">
        <v>11</v>
      </c>
      <c r="J1373">
        <v>24</v>
      </c>
      <c r="K1373" t="s">
        <v>384</v>
      </c>
      <c r="L1373">
        <f t="shared" si="107"/>
        <v>0</v>
      </c>
      <c r="M1373">
        <f t="shared" si="108"/>
        <v>1</v>
      </c>
      <c r="N1373">
        <f t="shared" si="109"/>
        <v>3</v>
      </c>
      <c r="O1373">
        <f t="shared" si="110"/>
        <v>48</v>
      </c>
    </row>
    <row r="1374" spans="1:15" hidden="1" x14ac:dyDescent="0.2">
      <c r="A1374" s="2">
        <v>42699</v>
      </c>
      <c r="B1374">
        <v>68</v>
      </c>
      <c r="C1374">
        <v>61.99</v>
      </c>
      <c r="D1374">
        <v>62.15</v>
      </c>
      <c r="E1374">
        <v>47.82</v>
      </c>
      <c r="F1374">
        <f t="shared" si="106"/>
        <v>62.15</v>
      </c>
      <c r="G1374" t="s">
        <v>571</v>
      </c>
      <c r="H1374">
        <v>2016</v>
      </c>
      <c r="I1374">
        <v>11</v>
      </c>
      <c r="J1374">
        <v>25</v>
      </c>
      <c r="K1374" t="s">
        <v>385</v>
      </c>
      <c r="L1374">
        <f t="shared" si="107"/>
        <v>0</v>
      </c>
      <c r="M1374">
        <f t="shared" si="108"/>
        <v>1</v>
      </c>
      <c r="N1374">
        <f t="shared" si="109"/>
        <v>3</v>
      </c>
      <c r="O1374">
        <f t="shared" si="110"/>
        <v>48</v>
      </c>
    </row>
    <row r="1375" spans="1:15" hidden="1" x14ac:dyDescent="0.2">
      <c r="A1375" s="2">
        <v>42700</v>
      </c>
      <c r="B1375">
        <v>52</v>
      </c>
      <c r="C1375">
        <v>60.34</v>
      </c>
      <c r="D1375">
        <v>60.99</v>
      </c>
      <c r="E1375">
        <v>48.86</v>
      </c>
      <c r="F1375">
        <f t="shared" si="106"/>
        <v>60.99</v>
      </c>
      <c r="G1375" t="s">
        <v>571</v>
      </c>
      <c r="H1375">
        <v>2016</v>
      </c>
      <c r="I1375">
        <v>11</v>
      </c>
      <c r="J1375">
        <v>26</v>
      </c>
      <c r="K1375" t="s">
        <v>387</v>
      </c>
      <c r="L1375">
        <f t="shared" si="107"/>
        <v>1</v>
      </c>
      <c r="M1375">
        <f t="shared" si="108"/>
        <v>1</v>
      </c>
      <c r="N1375">
        <f t="shared" si="109"/>
        <v>3</v>
      </c>
      <c r="O1375">
        <f t="shared" si="110"/>
        <v>48</v>
      </c>
    </row>
    <row r="1376" spans="1:15" hidden="1" x14ac:dyDescent="0.2">
      <c r="A1376" s="2">
        <v>42701</v>
      </c>
      <c r="B1376">
        <v>63</v>
      </c>
      <c r="C1376">
        <v>61.51</v>
      </c>
      <c r="D1376">
        <v>61.55</v>
      </c>
      <c r="E1376">
        <v>40.950000000000003</v>
      </c>
      <c r="F1376">
        <f t="shared" si="106"/>
        <v>61.55</v>
      </c>
      <c r="G1376" t="s">
        <v>571</v>
      </c>
      <c r="H1376">
        <v>2016</v>
      </c>
      <c r="I1376">
        <v>11</v>
      </c>
      <c r="J1376">
        <v>27</v>
      </c>
      <c r="K1376" t="s">
        <v>388</v>
      </c>
      <c r="L1376">
        <f t="shared" si="107"/>
        <v>0</v>
      </c>
      <c r="M1376">
        <f t="shared" si="108"/>
        <v>1</v>
      </c>
      <c r="N1376">
        <f t="shared" si="109"/>
        <v>3</v>
      </c>
      <c r="O1376">
        <f t="shared" si="110"/>
        <v>48</v>
      </c>
    </row>
    <row r="1377" spans="1:15" hidden="1" x14ac:dyDescent="0.2">
      <c r="A1377" s="2">
        <v>42702</v>
      </c>
      <c r="B1377">
        <v>79</v>
      </c>
      <c r="C1377">
        <v>62.74</v>
      </c>
      <c r="D1377">
        <v>63.05</v>
      </c>
      <c r="E1377">
        <v>48.35</v>
      </c>
      <c r="F1377">
        <f t="shared" si="106"/>
        <v>63.05</v>
      </c>
      <c r="G1377" t="s">
        <v>571</v>
      </c>
      <c r="H1377">
        <v>2016</v>
      </c>
      <c r="I1377">
        <v>11</v>
      </c>
      <c r="J1377">
        <v>28</v>
      </c>
      <c r="K1377" t="s">
        <v>389</v>
      </c>
      <c r="L1377">
        <f t="shared" si="107"/>
        <v>0</v>
      </c>
      <c r="M1377">
        <f t="shared" si="108"/>
        <v>1</v>
      </c>
      <c r="N1377">
        <f t="shared" si="109"/>
        <v>3</v>
      </c>
      <c r="O1377">
        <f t="shared" si="110"/>
        <v>49</v>
      </c>
    </row>
    <row r="1378" spans="1:15" hidden="1" x14ac:dyDescent="0.2">
      <c r="A1378" s="2">
        <v>42703</v>
      </c>
      <c r="B1378">
        <v>52</v>
      </c>
      <c r="C1378">
        <v>59.54</v>
      </c>
      <c r="D1378">
        <v>60.1</v>
      </c>
      <c r="E1378">
        <v>50.92</v>
      </c>
      <c r="F1378">
        <f t="shared" si="106"/>
        <v>60.1</v>
      </c>
      <c r="G1378" t="s">
        <v>571</v>
      </c>
      <c r="H1378">
        <v>2016</v>
      </c>
      <c r="I1378">
        <v>11</v>
      </c>
      <c r="J1378">
        <v>29</v>
      </c>
      <c r="K1378" t="s">
        <v>390</v>
      </c>
      <c r="L1378">
        <f t="shared" si="107"/>
        <v>1</v>
      </c>
      <c r="M1378">
        <f t="shared" si="108"/>
        <v>1</v>
      </c>
      <c r="N1378">
        <f t="shared" si="109"/>
        <v>3</v>
      </c>
      <c r="O1378">
        <f t="shared" si="110"/>
        <v>49</v>
      </c>
    </row>
    <row r="1379" spans="1:15" hidden="1" x14ac:dyDescent="0.2">
      <c r="A1379" s="2">
        <v>42704</v>
      </c>
      <c r="B1379">
        <v>55</v>
      </c>
      <c r="C1379">
        <v>61.09</v>
      </c>
      <c r="D1379">
        <v>61.53</v>
      </c>
      <c r="E1379">
        <v>51.18</v>
      </c>
      <c r="F1379">
        <f t="shared" si="106"/>
        <v>61.53</v>
      </c>
      <c r="G1379" t="s">
        <v>571</v>
      </c>
      <c r="H1379">
        <v>2016</v>
      </c>
      <c r="I1379">
        <v>11</v>
      </c>
      <c r="J1379">
        <v>30</v>
      </c>
      <c r="K1379" t="s">
        <v>391</v>
      </c>
      <c r="L1379">
        <f t="shared" si="107"/>
        <v>1</v>
      </c>
      <c r="M1379">
        <f t="shared" si="108"/>
        <v>1</v>
      </c>
      <c r="N1379">
        <f t="shared" si="109"/>
        <v>3</v>
      </c>
      <c r="O1379">
        <f t="shared" si="110"/>
        <v>49</v>
      </c>
    </row>
    <row r="1380" spans="1:15" hidden="1" x14ac:dyDescent="0.2">
      <c r="A1380" s="2">
        <v>42705</v>
      </c>
      <c r="B1380">
        <v>59</v>
      </c>
      <c r="C1380">
        <v>60.75</v>
      </c>
      <c r="D1380">
        <v>61.13</v>
      </c>
      <c r="E1380">
        <v>50.29</v>
      </c>
      <c r="F1380">
        <f t="shared" si="106"/>
        <v>61.13</v>
      </c>
      <c r="G1380" t="s">
        <v>571</v>
      </c>
      <c r="H1380">
        <v>2016</v>
      </c>
      <c r="I1380">
        <v>12</v>
      </c>
      <c r="J1380">
        <v>1</v>
      </c>
      <c r="K1380" t="s">
        <v>392</v>
      </c>
      <c r="L1380">
        <f t="shared" si="107"/>
        <v>1</v>
      </c>
      <c r="M1380">
        <f t="shared" si="108"/>
        <v>1</v>
      </c>
      <c r="N1380">
        <f t="shared" si="109"/>
        <v>3</v>
      </c>
      <c r="O1380">
        <f t="shared" si="110"/>
        <v>49</v>
      </c>
    </row>
    <row r="1381" spans="1:15" hidden="1" x14ac:dyDescent="0.2">
      <c r="A1381" s="2">
        <v>42706</v>
      </c>
      <c r="B1381">
        <v>66</v>
      </c>
      <c r="C1381">
        <v>61.68</v>
      </c>
      <c r="D1381">
        <v>62.15</v>
      </c>
      <c r="E1381">
        <v>52.25</v>
      </c>
      <c r="F1381">
        <f t="shared" si="106"/>
        <v>62.15</v>
      </c>
      <c r="G1381" t="s">
        <v>572</v>
      </c>
      <c r="H1381">
        <v>2016</v>
      </c>
      <c r="I1381">
        <v>12</v>
      </c>
      <c r="J1381">
        <v>2</v>
      </c>
      <c r="K1381" t="s">
        <v>393</v>
      </c>
      <c r="L1381">
        <f t="shared" si="107"/>
        <v>0</v>
      </c>
      <c r="M1381">
        <f t="shared" si="108"/>
        <v>1</v>
      </c>
      <c r="N1381">
        <f t="shared" si="109"/>
        <v>3</v>
      </c>
      <c r="O1381">
        <f t="shared" si="110"/>
        <v>49</v>
      </c>
    </row>
    <row r="1382" spans="1:15" hidden="1" x14ac:dyDescent="0.2">
      <c r="A1382" s="2">
        <v>42707</v>
      </c>
      <c r="B1382">
        <v>52</v>
      </c>
      <c r="C1382">
        <v>64.58</v>
      </c>
      <c r="D1382">
        <v>64.75</v>
      </c>
      <c r="E1382">
        <v>47.8</v>
      </c>
      <c r="F1382">
        <f t="shared" si="106"/>
        <v>64.75</v>
      </c>
      <c r="G1382" t="s">
        <v>572</v>
      </c>
      <c r="H1382">
        <v>2016</v>
      </c>
      <c r="I1382">
        <v>12</v>
      </c>
      <c r="J1382">
        <v>3</v>
      </c>
      <c r="K1382" t="s">
        <v>395</v>
      </c>
      <c r="L1382">
        <f t="shared" si="107"/>
        <v>1</v>
      </c>
      <c r="M1382">
        <f t="shared" si="108"/>
        <v>1</v>
      </c>
      <c r="N1382">
        <f t="shared" si="109"/>
        <v>3</v>
      </c>
      <c r="O1382">
        <f t="shared" si="110"/>
        <v>49</v>
      </c>
    </row>
    <row r="1383" spans="1:15" hidden="1" x14ac:dyDescent="0.2">
      <c r="A1383" s="2">
        <v>42708</v>
      </c>
      <c r="B1383">
        <v>50</v>
      </c>
      <c r="C1383">
        <v>60.88</v>
      </c>
      <c r="D1383">
        <v>61.15</v>
      </c>
      <c r="E1383">
        <v>48.94</v>
      </c>
      <c r="F1383">
        <f t="shared" si="106"/>
        <v>61.15</v>
      </c>
      <c r="G1383" t="s">
        <v>572</v>
      </c>
      <c r="H1383">
        <v>2016</v>
      </c>
      <c r="I1383">
        <v>12</v>
      </c>
      <c r="J1383">
        <v>4</v>
      </c>
      <c r="K1383" t="s">
        <v>396</v>
      </c>
      <c r="L1383">
        <f t="shared" si="107"/>
        <v>1</v>
      </c>
      <c r="M1383">
        <f t="shared" si="108"/>
        <v>1</v>
      </c>
      <c r="N1383">
        <f t="shared" si="109"/>
        <v>3</v>
      </c>
      <c r="O1383">
        <f t="shared" si="110"/>
        <v>49</v>
      </c>
    </row>
    <row r="1384" spans="1:15" hidden="1" x14ac:dyDescent="0.2">
      <c r="A1384" s="2">
        <v>42709</v>
      </c>
      <c r="B1384">
        <v>60</v>
      </c>
      <c r="C1384">
        <v>61.17</v>
      </c>
      <c r="D1384">
        <v>61.55</v>
      </c>
      <c r="E1384">
        <v>49.93</v>
      </c>
      <c r="F1384">
        <f t="shared" si="106"/>
        <v>61.55</v>
      </c>
      <c r="G1384" t="s">
        <v>572</v>
      </c>
      <c r="H1384">
        <v>2016</v>
      </c>
      <c r="I1384">
        <v>12</v>
      </c>
      <c r="J1384">
        <v>5</v>
      </c>
      <c r="K1384" t="s">
        <v>397</v>
      </c>
      <c r="L1384">
        <f t="shared" si="107"/>
        <v>1</v>
      </c>
      <c r="M1384">
        <f t="shared" si="108"/>
        <v>1</v>
      </c>
      <c r="N1384">
        <f t="shared" si="109"/>
        <v>3</v>
      </c>
      <c r="O1384">
        <f t="shared" si="110"/>
        <v>50</v>
      </c>
    </row>
    <row r="1385" spans="1:15" hidden="1" x14ac:dyDescent="0.2">
      <c r="A1385" s="2">
        <v>42710</v>
      </c>
      <c r="B1385">
        <v>66</v>
      </c>
      <c r="C1385">
        <v>61.1</v>
      </c>
      <c r="D1385">
        <v>61.26</v>
      </c>
      <c r="E1385">
        <v>46.79</v>
      </c>
      <c r="F1385">
        <f t="shared" si="106"/>
        <v>61.26</v>
      </c>
      <c r="G1385" t="s">
        <v>572</v>
      </c>
      <c r="H1385">
        <v>2016</v>
      </c>
      <c r="I1385">
        <v>12</v>
      </c>
      <c r="J1385">
        <v>6</v>
      </c>
      <c r="K1385" t="s">
        <v>398</v>
      </c>
      <c r="L1385">
        <f t="shared" si="107"/>
        <v>0</v>
      </c>
      <c r="M1385">
        <f t="shared" si="108"/>
        <v>1</v>
      </c>
      <c r="N1385">
        <f t="shared" si="109"/>
        <v>3</v>
      </c>
      <c r="O1385">
        <f t="shared" si="110"/>
        <v>50</v>
      </c>
    </row>
    <row r="1386" spans="1:15" hidden="1" x14ac:dyDescent="0.2">
      <c r="A1386" s="2">
        <v>42711</v>
      </c>
      <c r="B1386">
        <v>84</v>
      </c>
      <c r="C1386">
        <v>62.86</v>
      </c>
      <c r="D1386">
        <v>63.12</v>
      </c>
      <c r="E1386">
        <v>49.78</v>
      </c>
      <c r="F1386">
        <f t="shared" si="106"/>
        <v>63.12</v>
      </c>
      <c r="G1386" t="s">
        <v>572</v>
      </c>
      <c r="H1386">
        <v>2016</v>
      </c>
      <c r="I1386">
        <v>12</v>
      </c>
      <c r="J1386">
        <v>7</v>
      </c>
      <c r="K1386" t="s">
        <v>399</v>
      </c>
      <c r="L1386">
        <f t="shared" si="107"/>
        <v>0</v>
      </c>
      <c r="M1386">
        <f t="shared" si="108"/>
        <v>1</v>
      </c>
      <c r="N1386">
        <f t="shared" si="109"/>
        <v>3</v>
      </c>
      <c r="O1386">
        <f t="shared" si="110"/>
        <v>50</v>
      </c>
    </row>
    <row r="1387" spans="1:15" hidden="1" x14ac:dyDescent="0.2">
      <c r="A1387" s="2">
        <v>42712</v>
      </c>
      <c r="B1387">
        <v>59</v>
      </c>
      <c r="C1387">
        <v>61.58</v>
      </c>
      <c r="D1387">
        <v>62.3</v>
      </c>
      <c r="E1387">
        <v>47.89</v>
      </c>
      <c r="F1387">
        <f t="shared" si="106"/>
        <v>62.3</v>
      </c>
      <c r="G1387" t="s">
        <v>572</v>
      </c>
      <c r="H1387">
        <v>2016</v>
      </c>
      <c r="I1387">
        <v>12</v>
      </c>
      <c r="J1387">
        <v>8</v>
      </c>
      <c r="K1387" t="s">
        <v>400</v>
      </c>
      <c r="L1387">
        <f t="shared" si="107"/>
        <v>1</v>
      </c>
      <c r="M1387">
        <f t="shared" si="108"/>
        <v>1</v>
      </c>
      <c r="N1387">
        <f t="shared" si="109"/>
        <v>3</v>
      </c>
      <c r="O1387">
        <f t="shared" si="110"/>
        <v>50</v>
      </c>
    </row>
    <row r="1388" spans="1:15" hidden="1" x14ac:dyDescent="0.2">
      <c r="A1388" s="2">
        <v>42713</v>
      </c>
      <c r="B1388">
        <v>71</v>
      </c>
      <c r="C1388">
        <v>63.04</v>
      </c>
      <c r="D1388">
        <v>63.49</v>
      </c>
      <c r="E1388">
        <v>52.71</v>
      </c>
      <c r="F1388">
        <f t="shared" si="106"/>
        <v>63.49</v>
      </c>
      <c r="G1388" t="s">
        <v>573</v>
      </c>
      <c r="H1388">
        <v>2016</v>
      </c>
      <c r="I1388">
        <v>12</v>
      </c>
      <c r="J1388">
        <v>9</v>
      </c>
      <c r="K1388" t="s">
        <v>401</v>
      </c>
      <c r="L1388">
        <f t="shared" si="107"/>
        <v>0</v>
      </c>
      <c r="M1388">
        <f t="shared" si="108"/>
        <v>1</v>
      </c>
      <c r="N1388">
        <f t="shared" si="109"/>
        <v>3</v>
      </c>
      <c r="O1388">
        <f t="shared" si="110"/>
        <v>50</v>
      </c>
    </row>
    <row r="1389" spans="1:15" hidden="1" x14ac:dyDescent="0.2">
      <c r="A1389" s="2">
        <v>42714</v>
      </c>
      <c r="B1389">
        <v>60</v>
      </c>
      <c r="C1389">
        <v>62.18</v>
      </c>
      <c r="D1389">
        <v>62.34</v>
      </c>
      <c r="E1389">
        <v>47.81</v>
      </c>
      <c r="F1389">
        <f t="shared" si="106"/>
        <v>62.34</v>
      </c>
      <c r="G1389" t="s">
        <v>573</v>
      </c>
      <c r="H1389">
        <v>2016</v>
      </c>
      <c r="I1389">
        <v>12</v>
      </c>
      <c r="J1389">
        <v>10</v>
      </c>
      <c r="K1389" t="s">
        <v>403</v>
      </c>
      <c r="L1389">
        <f t="shared" si="107"/>
        <v>1</v>
      </c>
      <c r="M1389">
        <f t="shared" si="108"/>
        <v>1</v>
      </c>
      <c r="N1389">
        <f t="shared" si="109"/>
        <v>3</v>
      </c>
      <c r="O1389">
        <f t="shared" si="110"/>
        <v>50</v>
      </c>
    </row>
    <row r="1390" spans="1:15" hidden="1" x14ac:dyDescent="0.2">
      <c r="A1390" s="2">
        <v>42715</v>
      </c>
      <c r="B1390">
        <v>71</v>
      </c>
      <c r="C1390">
        <v>60.81</v>
      </c>
      <c r="D1390">
        <v>60.98</v>
      </c>
      <c r="E1390">
        <v>46.88</v>
      </c>
      <c r="F1390">
        <f t="shared" si="106"/>
        <v>60.98</v>
      </c>
      <c r="G1390" t="s">
        <v>573</v>
      </c>
      <c r="H1390">
        <v>2016</v>
      </c>
      <c r="I1390">
        <v>12</v>
      </c>
      <c r="J1390">
        <v>11</v>
      </c>
      <c r="K1390" t="s">
        <v>404</v>
      </c>
      <c r="L1390">
        <f t="shared" si="107"/>
        <v>0</v>
      </c>
      <c r="M1390">
        <f t="shared" si="108"/>
        <v>1</v>
      </c>
      <c r="N1390">
        <f t="shared" si="109"/>
        <v>3</v>
      </c>
      <c r="O1390">
        <f t="shared" si="110"/>
        <v>50</v>
      </c>
    </row>
    <row r="1391" spans="1:15" hidden="1" x14ac:dyDescent="0.2">
      <c r="A1391" s="2">
        <v>42716</v>
      </c>
      <c r="B1391">
        <v>69</v>
      </c>
      <c r="C1391">
        <v>61.97</v>
      </c>
      <c r="D1391">
        <v>62.27</v>
      </c>
      <c r="E1391">
        <v>50.38</v>
      </c>
      <c r="F1391">
        <f t="shared" si="106"/>
        <v>62.27</v>
      </c>
      <c r="G1391" t="s">
        <v>573</v>
      </c>
      <c r="H1391">
        <v>2016</v>
      </c>
      <c r="I1391">
        <v>12</v>
      </c>
      <c r="J1391">
        <v>12</v>
      </c>
      <c r="K1391" t="s">
        <v>405</v>
      </c>
      <c r="L1391">
        <f t="shared" si="107"/>
        <v>0</v>
      </c>
      <c r="M1391">
        <f t="shared" si="108"/>
        <v>1</v>
      </c>
      <c r="N1391">
        <f t="shared" si="109"/>
        <v>3</v>
      </c>
      <c r="O1391">
        <f t="shared" si="110"/>
        <v>51</v>
      </c>
    </row>
    <row r="1392" spans="1:15" hidden="1" x14ac:dyDescent="0.2">
      <c r="A1392" s="2">
        <v>42717</v>
      </c>
      <c r="B1392">
        <v>50</v>
      </c>
      <c r="C1392">
        <v>58.98</v>
      </c>
      <c r="D1392">
        <v>59.54</v>
      </c>
      <c r="E1392">
        <v>50.32</v>
      </c>
      <c r="F1392">
        <f t="shared" si="106"/>
        <v>59.54</v>
      </c>
      <c r="G1392" t="s">
        <v>573</v>
      </c>
      <c r="H1392">
        <v>2016</v>
      </c>
      <c r="I1392">
        <v>12</v>
      </c>
      <c r="J1392">
        <v>13</v>
      </c>
      <c r="K1392" t="s">
        <v>406</v>
      </c>
      <c r="L1392">
        <f t="shared" si="107"/>
        <v>1</v>
      </c>
      <c r="M1392">
        <f t="shared" si="108"/>
        <v>1</v>
      </c>
      <c r="N1392">
        <f t="shared" si="109"/>
        <v>3</v>
      </c>
      <c r="O1392">
        <f t="shared" si="110"/>
        <v>51</v>
      </c>
    </row>
    <row r="1393" spans="1:15" hidden="1" x14ac:dyDescent="0.2">
      <c r="A1393" s="2">
        <v>42718</v>
      </c>
      <c r="B1393">
        <v>65</v>
      </c>
      <c r="C1393">
        <v>61.67</v>
      </c>
      <c r="D1393">
        <v>62</v>
      </c>
      <c r="E1393">
        <v>49.84</v>
      </c>
      <c r="F1393">
        <f t="shared" si="106"/>
        <v>62</v>
      </c>
      <c r="G1393" t="s">
        <v>573</v>
      </c>
      <c r="H1393">
        <v>2016</v>
      </c>
      <c r="I1393">
        <v>12</v>
      </c>
      <c r="J1393">
        <v>14</v>
      </c>
      <c r="K1393" t="s">
        <v>407</v>
      </c>
      <c r="L1393">
        <f t="shared" si="107"/>
        <v>0</v>
      </c>
      <c r="M1393">
        <f t="shared" si="108"/>
        <v>1</v>
      </c>
      <c r="N1393">
        <f t="shared" si="109"/>
        <v>3</v>
      </c>
      <c r="O1393">
        <f t="shared" si="110"/>
        <v>51</v>
      </c>
    </row>
    <row r="1394" spans="1:15" hidden="1" x14ac:dyDescent="0.2">
      <c r="A1394" s="2">
        <v>42719</v>
      </c>
      <c r="B1394">
        <v>68</v>
      </c>
      <c r="C1394">
        <v>60.87</v>
      </c>
      <c r="D1394">
        <v>61.04</v>
      </c>
      <c r="E1394">
        <v>46.87</v>
      </c>
      <c r="F1394">
        <f t="shared" si="106"/>
        <v>61.04</v>
      </c>
      <c r="G1394" t="s">
        <v>573</v>
      </c>
      <c r="H1394">
        <v>2016</v>
      </c>
      <c r="I1394">
        <v>12</v>
      </c>
      <c r="J1394">
        <v>15</v>
      </c>
      <c r="K1394" t="s">
        <v>408</v>
      </c>
      <c r="L1394">
        <f t="shared" si="107"/>
        <v>0</v>
      </c>
      <c r="M1394">
        <f t="shared" si="108"/>
        <v>1</v>
      </c>
      <c r="N1394">
        <f t="shared" si="109"/>
        <v>3</v>
      </c>
      <c r="O1394">
        <f t="shared" si="110"/>
        <v>51</v>
      </c>
    </row>
    <row r="1395" spans="1:15" hidden="1" x14ac:dyDescent="0.2">
      <c r="A1395" s="2">
        <v>42720</v>
      </c>
      <c r="B1395">
        <v>73</v>
      </c>
      <c r="C1395">
        <v>65.09</v>
      </c>
      <c r="D1395">
        <v>65.239999999999995</v>
      </c>
      <c r="E1395">
        <v>50.36</v>
      </c>
      <c r="F1395">
        <f t="shared" si="106"/>
        <v>65.239999999999995</v>
      </c>
      <c r="G1395" t="s">
        <v>574</v>
      </c>
      <c r="H1395">
        <v>2016</v>
      </c>
      <c r="I1395">
        <v>12</v>
      </c>
      <c r="J1395">
        <v>16</v>
      </c>
      <c r="K1395" t="s">
        <v>409</v>
      </c>
      <c r="L1395">
        <f t="shared" si="107"/>
        <v>0</v>
      </c>
      <c r="M1395">
        <f t="shared" si="108"/>
        <v>1</v>
      </c>
      <c r="N1395">
        <f t="shared" si="109"/>
        <v>3</v>
      </c>
      <c r="O1395">
        <f t="shared" si="110"/>
        <v>51</v>
      </c>
    </row>
    <row r="1396" spans="1:15" hidden="1" x14ac:dyDescent="0.2">
      <c r="A1396" s="2">
        <v>42721</v>
      </c>
      <c r="B1396">
        <v>46</v>
      </c>
      <c r="C1396">
        <v>63.15</v>
      </c>
      <c r="D1396">
        <v>63.51</v>
      </c>
      <c r="E1396">
        <v>51.96</v>
      </c>
      <c r="F1396">
        <f t="shared" si="106"/>
        <v>63.51</v>
      </c>
      <c r="G1396" t="s">
        <v>574</v>
      </c>
      <c r="H1396">
        <v>2016</v>
      </c>
      <c r="I1396">
        <v>12</v>
      </c>
      <c r="J1396">
        <v>17</v>
      </c>
      <c r="K1396" t="s">
        <v>411</v>
      </c>
      <c r="L1396">
        <f t="shared" si="107"/>
        <v>1</v>
      </c>
      <c r="M1396">
        <f t="shared" si="108"/>
        <v>1</v>
      </c>
      <c r="N1396">
        <f t="shared" si="109"/>
        <v>3</v>
      </c>
      <c r="O1396">
        <f t="shared" si="110"/>
        <v>51</v>
      </c>
    </row>
    <row r="1397" spans="1:15" hidden="1" x14ac:dyDescent="0.2">
      <c r="A1397" s="2">
        <v>42722</v>
      </c>
      <c r="B1397">
        <v>66</v>
      </c>
      <c r="C1397">
        <v>61.06</v>
      </c>
      <c r="D1397">
        <v>61.14</v>
      </c>
      <c r="E1397">
        <v>43.56</v>
      </c>
      <c r="F1397">
        <f t="shared" si="106"/>
        <v>61.14</v>
      </c>
      <c r="G1397" t="s">
        <v>574</v>
      </c>
      <c r="H1397">
        <v>2016</v>
      </c>
      <c r="I1397">
        <v>12</v>
      </c>
      <c r="J1397">
        <v>18</v>
      </c>
      <c r="K1397" t="s">
        <v>412</v>
      </c>
      <c r="L1397">
        <f t="shared" si="107"/>
        <v>0</v>
      </c>
      <c r="M1397">
        <f t="shared" si="108"/>
        <v>1</v>
      </c>
      <c r="N1397">
        <f t="shared" si="109"/>
        <v>3</v>
      </c>
      <c r="O1397">
        <f t="shared" si="110"/>
        <v>51</v>
      </c>
    </row>
    <row r="1398" spans="1:15" hidden="1" x14ac:dyDescent="0.2">
      <c r="A1398" s="2">
        <v>42723</v>
      </c>
      <c r="B1398">
        <v>88</v>
      </c>
      <c r="C1398">
        <v>65.75</v>
      </c>
      <c r="D1398">
        <v>65.900000000000006</v>
      </c>
      <c r="E1398">
        <v>51.18</v>
      </c>
      <c r="F1398">
        <f t="shared" si="106"/>
        <v>65.900000000000006</v>
      </c>
      <c r="G1398" t="s">
        <v>574</v>
      </c>
      <c r="H1398">
        <v>2016</v>
      </c>
      <c r="I1398">
        <v>12</v>
      </c>
      <c r="J1398">
        <v>19</v>
      </c>
      <c r="K1398" t="s">
        <v>413</v>
      </c>
      <c r="L1398">
        <f t="shared" si="107"/>
        <v>0</v>
      </c>
      <c r="M1398">
        <f t="shared" si="108"/>
        <v>1</v>
      </c>
      <c r="N1398">
        <f t="shared" si="109"/>
        <v>3</v>
      </c>
      <c r="O1398">
        <f t="shared" si="110"/>
        <v>52</v>
      </c>
    </row>
    <row r="1399" spans="1:15" hidden="1" x14ac:dyDescent="0.2">
      <c r="A1399" s="2">
        <v>42724</v>
      </c>
      <c r="B1399">
        <v>54</v>
      </c>
      <c r="C1399">
        <v>61.49</v>
      </c>
      <c r="D1399">
        <v>62.52</v>
      </c>
      <c r="E1399">
        <v>55.1</v>
      </c>
      <c r="F1399">
        <f t="shared" si="106"/>
        <v>62.52</v>
      </c>
      <c r="G1399" t="s">
        <v>574</v>
      </c>
      <c r="H1399">
        <v>2016</v>
      </c>
      <c r="I1399">
        <v>12</v>
      </c>
      <c r="J1399">
        <v>20</v>
      </c>
      <c r="K1399" t="s">
        <v>414</v>
      </c>
      <c r="L1399">
        <f t="shared" si="107"/>
        <v>1</v>
      </c>
      <c r="M1399">
        <f t="shared" si="108"/>
        <v>1</v>
      </c>
      <c r="N1399">
        <f t="shared" si="109"/>
        <v>3</v>
      </c>
      <c r="O1399">
        <f t="shared" si="110"/>
        <v>52</v>
      </c>
    </row>
    <row r="1400" spans="1:15" hidden="1" x14ac:dyDescent="0.2">
      <c r="A1400" s="2">
        <v>42725</v>
      </c>
      <c r="B1400">
        <v>68</v>
      </c>
      <c r="C1400">
        <v>65.510000000000005</v>
      </c>
      <c r="D1400">
        <v>65.75</v>
      </c>
      <c r="E1400">
        <v>52.11</v>
      </c>
      <c r="F1400">
        <f t="shared" si="106"/>
        <v>65.75</v>
      </c>
      <c r="G1400" t="s">
        <v>574</v>
      </c>
      <c r="H1400">
        <v>2016</v>
      </c>
      <c r="I1400">
        <v>12</v>
      </c>
      <c r="J1400">
        <v>21</v>
      </c>
      <c r="K1400" t="s">
        <v>415</v>
      </c>
      <c r="L1400">
        <f t="shared" si="107"/>
        <v>0</v>
      </c>
      <c r="M1400">
        <f t="shared" si="108"/>
        <v>1</v>
      </c>
      <c r="N1400">
        <f t="shared" si="109"/>
        <v>3</v>
      </c>
      <c r="O1400">
        <f t="shared" si="110"/>
        <v>52</v>
      </c>
    </row>
    <row r="1401" spans="1:15" hidden="1" x14ac:dyDescent="0.2">
      <c r="A1401" s="2">
        <v>42726</v>
      </c>
      <c r="B1401">
        <v>64</v>
      </c>
      <c r="C1401">
        <v>62.67</v>
      </c>
      <c r="D1401">
        <v>62.95</v>
      </c>
      <c r="E1401">
        <v>49.52</v>
      </c>
      <c r="F1401">
        <f t="shared" si="106"/>
        <v>62.95</v>
      </c>
      <c r="G1401" t="s">
        <v>574</v>
      </c>
      <c r="H1401">
        <v>2016</v>
      </c>
      <c r="I1401">
        <v>12</v>
      </c>
      <c r="J1401">
        <v>22</v>
      </c>
      <c r="K1401" t="s">
        <v>416</v>
      </c>
      <c r="L1401">
        <f t="shared" si="107"/>
        <v>0</v>
      </c>
      <c r="M1401">
        <f t="shared" si="108"/>
        <v>1</v>
      </c>
      <c r="N1401">
        <f t="shared" si="109"/>
        <v>3</v>
      </c>
      <c r="O1401">
        <f t="shared" si="110"/>
        <v>52</v>
      </c>
    </row>
    <row r="1402" spans="1:15" hidden="1" x14ac:dyDescent="0.2">
      <c r="A1402" s="2">
        <v>42727</v>
      </c>
      <c r="B1402">
        <v>59</v>
      </c>
      <c r="C1402">
        <v>62.01</v>
      </c>
      <c r="D1402">
        <v>62.51</v>
      </c>
      <c r="E1402">
        <v>52.5</v>
      </c>
      <c r="F1402">
        <f t="shared" si="106"/>
        <v>62.51</v>
      </c>
      <c r="G1402" t="s">
        <v>575</v>
      </c>
      <c r="H1402">
        <v>2016</v>
      </c>
      <c r="I1402">
        <v>12</v>
      </c>
      <c r="J1402">
        <v>23</v>
      </c>
      <c r="K1402" t="s">
        <v>417</v>
      </c>
      <c r="L1402">
        <f t="shared" si="107"/>
        <v>1</v>
      </c>
      <c r="M1402">
        <f t="shared" si="108"/>
        <v>1</v>
      </c>
      <c r="N1402">
        <f t="shared" si="109"/>
        <v>3</v>
      </c>
      <c r="O1402">
        <f t="shared" si="110"/>
        <v>52</v>
      </c>
    </row>
    <row r="1403" spans="1:15" hidden="1" x14ac:dyDescent="0.2">
      <c r="A1403" s="2">
        <v>42728</v>
      </c>
      <c r="B1403">
        <v>41</v>
      </c>
      <c r="C1403">
        <v>60.96</v>
      </c>
      <c r="D1403">
        <v>61.08</v>
      </c>
      <c r="E1403">
        <v>40.69</v>
      </c>
      <c r="F1403">
        <f t="shared" si="106"/>
        <v>61.08</v>
      </c>
      <c r="G1403" t="s">
        <v>575</v>
      </c>
      <c r="H1403">
        <v>2016</v>
      </c>
      <c r="I1403">
        <v>12</v>
      </c>
      <c r="J1403">
        <v>24</v>
      </c>
      <c r="K1403" t="s">
        <v>419</v>
      </c>
      <c r="L1403">
        <f t="shared" si="107"/>
        <v>1</v>
      </c>
      <c r="M1403">
        <f t="shared" si="108"/>
        <v>1</v>
      </c>
      <c r="N1403">
        <f t="shared" si="109"/>
        <v>3</v>
      </c>
      <c r="O1403">
        <f t="shared" si="110"/>
        <v>52</v>
      </c>
    </row>
    <row r="1404" spans="1:15" hidden="1" x14ac:dyDescent="0.2">
      <c r="A1404" s="2">
        <v>42729</v>
      </c>
      <c r="B1404">
        <v>12</v>
      </c>
      <c r="C1404">
        <v>55.35</v>
      </c>
      <c r="D1404">
        <v>55.38</v>
      </c>
      <c r="E1404">
        <v>34.799999999999997</v>
      </c>
      <c r="F1404">
        <f t="shared" si="106"/>
        <v>55.38</v>
      </c>
      <c r="G1404" t="s">
        <v>575</v>
      </c>
      <c r="H1404">
        <v>2016</v>
      </c>
      <c r="I1404">
        <v>12</v>
      </c>
      <c r="J1404">
        <v>25</v>
      </c>
      <c r="K1404" t="s">
        <v>420</v>
      </c>
      <c r="L1404">
        <f t="shared" si="107"/>
        <v>1</v>
      </c>
      <c r="M1404">
        <f t="shared" si="108"/>
        <v>1</v>
      </c>
      <c r="N1404">
        <f t="shared" si="109"/>
        <v>3</v>
      </c>
      <c r="O1404">
        <f t="shared" si="110"/>
        <v>52</v>
      </c>
    </row>
    <row r="1405" spans="1:15" hidden="1" x14ac:dyDescent="0.2">
      <c r="A1405" s="2">
        <v>42730</v>
      </c>
      <c r="B1405">
        <v>72</v>
      </c>
      <c r="C1405">
        <v>64.91</v>
      </c>
      <c r="D1405">
        <v>64.959999999999994</v>
      </c>
      <c r="E1405">
        <v>45.48</v>
      </c>
      <c r="F1405">
        <f t="shared" si="106"/>
        <v>64.959999999999994</v>
      </c>
      <c r="G1405" t="s">
        <v>575</v>
      </c>
      <c r="H1405">
        <v>2016</v>
      </c>
      <c r="I1405">
        <v>12</v>
      </c>
      <c r="J1405">
        <v>26</v>
      </c>
      <c r="K1405" t="s">
        <v>421</v>
      </c>
      <c r="L1405">
        <f t="shared" si="107"/>
        <v>0</v>
      </c>
      <c r="M1405">
        <f t="shared" si="108"/>
        <v>1</v>
      </c>
      <c r="N1405">
        <f t="shared" si="109"/>
        <v>3</v>
      </c>
      <c r="O1405">
        <f t="shared" si="110"/>
        <v>53</v>
      </c>
    </row>
    <row r="1406" spans="1:15" hidden="1" x14ac:dyDescent="0.2">
      <c r="A1406" s="2">
        <v>42731</v>
      </c>
      <c r="B1406">
        <v>63</v>
      </c>
      <c r="C1406">
        <v>62.29</v>
      </c>
      <c r="D1406">
        <v>62.72</v>
      </c>
      <c r="E1406">
        <v>52.02</v>
      </c>
      <c r="F1406">
        <f t="shared" si="106"/>
        <v>62.72</v>
      </c>
      <c r="G1406" t="s">
        <v>575</v>
      </c>
      <c r="H1406">
        <v>2016</v>
      </c>
      <c r="I1406">
        <v>12</v>
      </c>
      <c r="J1406">
        <v>27</v>
      </c>
      <c r="K1406" t="s">
        <v>422</v>
      </c>
      <c r="L1406">
        <f t="shared" si="107"/>
        <v>0</v>
      </c>
      <c r="M1406">
        <f t="shared" si="108"/>
        <v>1</v>
      </c>
      <c r="N1406">
        <f t="shared" si="109"/>
        <v>3</v>
      </c>
      <c r="O1406">
        <f t="shared" si="110"/>
        <v>53</v>
      </c>
    </row>
    <row r="1407" spans="1:15" hidden="1" x14ac:dyDescent="0.2">
      <c r="A1407" s="2">
        <v>42732</v>
      </c>
      <c r="B1407">
        <v>71</v>
      </c>
      <c r="C1407">
        <v>62.15</v>
      </c>
      <c r="D1407">
        <v>62.32</v>
      </c>
      <c r="E1407">
        <v>46.66</v>
      </c>
      <c r="F1407">
        <f t="shared" si="106"/>
        <v>62.32</v>
      </c>
      <c r="G1407" t="s">
        <v>575</v>
      </c>
      <c r="H1407">
        <v>2016</v>
      </c>
      <c r="I1407">
        <v>12</v>
      </c>
      <c r="J1407">
        <v>28</v>
      </c>
      <c r="K1407" t="s">
        <v>423</v>
      </c>
      <c r="L1407">
        <f t="shared" si="107"/>
        <v>0</v>
      </c>
      <c r="M1407">
        <f t="shared" si="108"/>
        <v>1</v>
      </c>
      <c r="N1407">
        <f t="shared" si="109"/>
        <v>3</v>
      </c>
      <c r="O1407">
        <f t="shared" si="110"/>
        <v>53</v>
      </c>
    </row>
    <row r="1408" spans="1:15" hidden="1" x14ac:dyDescent="0.2">
      <c r="A1408" s="2">
        <v>42733</v>
      </c>
      <c r="B1408">
        <v>92</v>
      </c>
      <c r="C1408">
        <v>61.13</v>
      </c>
      <c r="D1408">
        <v>61.13</v>
      </c>
      <c r="E1408">
        <v>32.47</v>
      </c>
      <c r="F1408">
        <f t="shared" si="106"/>
        <v>61.13</v>
      </c>
      <c r="G1408" t="s">
        <v>575</v>
      </c>
      <c r="H1408">
        <v>2016</v>
      </c>
      <c r="I1408">
        <v>12</v>
      </c>
      <c r="J1408">
        <v>29</v>
      </c>
      <c r="K1408" t="s">
        <v>424</v>
      </c>
      <c r="L1408">
        <f t="shared" si="107"/>
        <v>0</v>
      </c>
      <c r="M1408">
        <f t="shared" si="108"/>
        <v>1</v>
      </c>
      <c r="N1408">
        <f t="shared" si="109"/>
        <v>3</v>
      </c>
      <c r="O1408">
        <f t="shared" si="110"/>
        <v>53</v>
      </c>
    </row>
    <row r="1409" spans="1:15" hidden="1" x14ac:dyDescent="0.2">
      <c r="A1409" s="2">
        <v>42736</v>
      </c>
      <c r="B1409">
        <v>49</v>
      </c>
      <c r="C1409">
        <v>60.11</v>
      </c>
      <c r="D1409">
        <v>61.39</v>
      </c>
      <c r="E1409">
        <v>45.97</v>
      </c>
      <c r="F1409">
        <f t="shared" si="106"/>
        <v>61.39</v>
      </c>
      <c r="G1409" t="s">
        <v>576</v>
      </c>
      <c r="H1409">
        <v>2017</v>
      </c>
      <c r="I1409">
        <v>1</v>
      </c>
      <c r="J1409">
        <v>1</v>
      </c>
      <c r="K1409" t="s">
        <v>11</v>
      </c>
      <c r="L1409">
        <f t="shared" si="107"/>
        <v>1</v>
      </c>
      <c r="M1409">
        <f t="shared" si="108"/>
        <v>1</v>
      </c>
      <c r="N1409">
        <f t="shared" si="109"/>
        <v>1</v>
      </c>
      <c r="O1409">
        <f t="shared" si="110"/>
        <v>1</v>
      </c>
    </row>
    <row r="1410" spans="1:15" hidden="1" x14ac:dyDescent="0.2">
      <c r="A1410" s="2">
        <v>42737</v>
      </c>
      <c r="B1410">
        <v>67</v>
      </c>
      <c r="C1410">
        <v>61.8</v>
      </c>
      <c r="D1410">
        <v>62.09</v>
      </c>
      <c r="E1410">
        <v>50.24</v>
      </c>
      <c r="F1410">
        <f t="shared" si="106"/>
        <v>62.09</v>
      </c>
      <c r="G1410" t="s">
        <v>576</v>
      </c>
      <c r="H1410">
        <v>2017</v>
      </c>
      <c r="I1410">
        <v>1</v>
      </c>
      <c r="J1410">
        <v>2</v>
      </c>
      <c r="K1410" t="s">
        <v>12</v>
      </c>
      <c r="L1410">
        <f t="shared" si="107"/>
        <v>0</v>
      </c>
      <c r="M1410">
        <f t="shared" si="108"/>
        <v>1</v>
      </c>
      <c r="N1410">
        <f t="shared" si="109"/>
        <v>1</v>
      </c>
      <c r="O1410">
        <f t="shared" si="110"/>
        <v>2</v>
      </c>
    </row>
    <row r="1411" spans="1:15" hidden="1" x14ac:dyDescent="0.2">
      <c r="A1411" s="2">
        <v>42738</v>
      </c>
      <c r="B1411">
        <v>65</v>
      </c>
      <c r="C1411">
        <v>61.77</v>
      </c>
      <c r="D1411">
        <v>62.08</v>
      </c>
      <c r="E1411">
        <v>50.3</v>
      </c>
      <c r="F1411">
        <f t="shared" ref="F1411:F1474" si="111">IF(OR(ISBLANK(D1411),D1411=9),C1411,D1411)</f>
        <v>62.08</v>
      </c>
      <c r="G1411" t="s">
        <v>576</v>
      </c>
      <c r="H1411">
        <v>2017</v>
      </c>
      <c r="I1411">
        <v>1</v>
      </c>
      <c r="J1411">
        <v>3</v>
      </c>
      <c r="K1411" t="s">
        <v>13</v>
      </c>
      <c r="L1411">
        <f t="shared" ref="L1411:L1474" si="112">IF(ISBLANK(C1411),"Null",IF(C1411&gt;B1411,1,0))</f>
        <v>0</v>
      </c>
      <c r="M1411">
        <f t="shared" ref="M1411:M1474" si="113">IF(ISBLANK(E1411),"Null",IF(C1411&gt;E1411,1,0))</f>
        <v>1</v>
      </c>
      <c r="N1411">
        <f t="shared" ref="N1411:N1474" si="114">IF(AND(I1411&gt;=1,I1411&lt;=4),1,IF(AND(I1411&gt;=9,I1411&lt;=12),3,2))</f>
        <v>1</v>
      </c>
      <c r="O1411">
        <f t="shared" ref="O1411:O1474" si="115">WEEKNUM(A1411,2)</f>
        <v>2</v>
      </c>
    </row>
    <row r="1412" spans="1:15" hidden="1" x14ac:dyDescent="0.2">
      <c r="A1412" s="2">
        <v>42739</v>
      </c>
      <c r="B1412">
        <v>57</v>
      </c>
      <c r="C1412">
        <v>60.58</v>
      </c>
      <c r="D1412">
        <v>60.96</v>
      </c>
      <c r="E1412">
        <v>48.4</v>
      </c>
      <c r="F1412">
        <f t="shared" si="111"/>
        <v>60.96</v>
      </c>
      <c r="G1412" t="s">
        <v>576</v>
      </c>
      <c r="H1412">
        <v>2017</v>
      </c>
      <c r="I1412">
        <v>1</v>
      </c>
      <c r="J1412">
        <v>4</v>
      </c>
      <c r="K1412" t="s">
        <v>14</v>
      </c>
      <c r="L1412">
        <f t="shared" si="112"/>
        <v>1</v>
      </c>
      <c r="M1412">
        <f t="shared" si="113"/>
        <v>1</v>
      </c>
      <c r="N1412">
        <f t="shared" si="114"/>
        <v>1</v>
      </c>
      <c r="O1412">
        <f t="shared" si="115"/>
        <v>2</v>
      </c>
    </row>
    <row r="1413" spans="1:15" hidden="1" x14ac:dyDescent="0.2">
      <c r="A1413" s="2">
        <v>42740</v>
      </c>
      <c r="B1413">
        <v>53</v>
      </c>
      <c r="C1413">
        <v>62.76</v>
      </c>
      <c r="D1413">
        <v>62.94</v>
      </c>
      <c r="E1413">
        <v>48.53</v>
      </c>
      <c r="F1413">
        <f t="shared" si="111"/>
        <v>62.94</v>
      </c>
      <c r="G1413" t="s">
        <v>576</v>
      </c>
      <c r="H1413">
        <v>2017</v>
      </c>
      <c r="I1413">
        <v>1</v>
      </c>
      <c r="J1413">
        <v>5</v>
      </c>
      <c r="K1413" t="s">
        <v>15</v>
      </c>
      <c r="L1413">
        <f t="shared" si="112"/>
        <v>1</v>
      </c>
      <c r="M1413">
        <f t="shared" si="113"/>
        <v>1</v>
      </c>
      <c r="N1413">
        <f t="shared" si="114"/>
        <v>1</v>
      </c>
      <c r="O1413">
        <f t="shared" si="115"/>
        <v>2</v>
      </c>
    </row>
    <row r="1414" spans="1:15" hidden="1" x14ac:dyDescent="0.2">
      <c r="A1414" s="2">
        <v>42741</v>
      </c>
      <c r="B1414">
        <v>44</v>
      </c>
      <c r="C1414">
        <v>60.65</v>
      </c>
      <c r="D1414">
        <v>60.82</v>
      </c>
      <c r="E1414">
        <v>41.04</v>
      </c>
      <c r="F1414">
        <f t="shared" si="111"/>
        <v>60.82</v>
      </c>
      <c r="G1414" t="s">
        <v>576</v>
      </c>
      <c r="H1414">
        <v>2017</v>
      </c>
      <c r="I1414">
        <v>1</v>
      </c>
      <c r="J1414">
        <v>6</v>
      </c>
      <c r="K1414" t="s">
        <v>16</v>
      </c>
      <c r="L1414">
        <f t="shared" si="112"/>
        <v>1</v>
      </c>
      <c r="M1414">
        <f t="shared" si="113"/>
        <v>1</v>
      </c>
      <c r="N1414">
        <f t="shared" si="114"/>
        <v>1</v>
      </c>
      <c r="O1414">
        <f t="shared" si="115"/>
        <v>2</v>
      </c>
    </row>
    <row r="1415" spans="1:15" hidden="1" x14ac:dyDescent="0.2">
      <c r="A1415" s="2">
        <v>42742</v>
      </c>
      <c r="B1415">
        <v>38</v>
      </c>
      <c r="C1415">
        <v>57.52</v>
      </c>
      <c r="D1415">
        <v>57.72</v>
      </c>
      <c r="E1415">
        <v>42.53</v>
      </c>
      <c r="F1415">
        <f t="shared" si="111"/>
        <v>57.72</v>
      </c>
      <c r="G1415" t="s">
        <v>576</v>
      </c>
      <c r="H1415">
        <v>2017</v>
      </c>
      <c r="I1415">
        <v>1</v>
      </c>
      <c r="J1415">
        <v>7</v>
      </c>
      <c r="K1415" t="s">
        <v>17</v>
      </c>
      <c r="L1415">
        <f t="shared" si="112"/>
        <v>1</v>
      </c>
      <c r="M1415">
        <f t="shared" si="113"/>
        <v>1</v>
      </c>
      <c r="N1415">
        <f t="shared" si="114"/>
        <v>1</v>
      </c>
      <c r="O1415">
        <f t="shared" si="115"/>
        <v>2</v>
      </c>
    </row>
    <row r="1416" spans="1:15" hidden="1" x14ac:dyDescent="0.2">
      <c r="A1416" s="2">
        <v>42743</v>
      </c>
      <c r="B1416">
        <v>49</v>
      </c>
      <c r="C1416">
        <v>59.04</v>
      </c>
      <c r="D1416">
        <v>59.05</v>
      </c>
      <c r="E1416">
        <v>30.04</v>
      </c>
      <c r="F1416">
        <f t="shared" si="111"/>
        <v>59.05</v>
      </c>
      <c r="G1416" t="s">
        <v>577</v>
      </c>
      <c r="H1416">
        <v>2017</v>
      </c>
      <c r="I1416">
        <v>1</v>
      </c>
      <c r="J1416">
        <v>8</v>
      </c>
      <c r="K1416" t="s">
        <v>19</v>
      </c>
      <c r="L1416">
        <f t="shared" si="112"/>
        <v>1</v>
      </c>
      <c r="M1416">
        <f t="shared" si="113"/>
        <v>1</v>
      </c>
      <c r="N1416">
        <f t="shared" si="114"/>
        <v>1</v>
      </c>
      <c r="O1416">
        <f t="shared" si="115"/>
        <v>2</v>
      </c>
    </row>
    <row r="1417" spans="1:15" hidden="1" x14ac:dyDescent="0.2">
      <c r="A1417" s="2">
        <v>42744</v>
      </c>
      <c r="B1417">
        <v>45</v>
      </c>
      <c r="C1417">
        <v>60.98</v>
      </c>
      <c r="D1417">
        <v>61.23</v>
      </c>
      <c r="E1417">
        <v>48.64</v>
      </c>
      <c r="F1417">
        <f t="shared" si="111"/>
        <v>61.23</v>
      </c>
      <c r="G1417" t="s">
        <v>577</v>
      </c>
      <c r="H1417">
        <v>2017</v>
      </c>
      <c r="I1417">
        <v>1</v>
      </c>
      <c r="J1417">
        <v>9</v>
      </c>
      <c r="K1417" t="s">
        <v>20</v>
      </c>
      <c r="L1417">
        <f t="shared" si="112"/>
        <v>1</v>
      </c>
      <c r="M1417">
        <f t="shared" si="113"/>
        <v>1</v>
      </c>
      <c r="N1417">
        <f t="shared" si="114"/>
        <v>1</v>
      </c>
      <c r="O1417">
        <f t="shared" si="115"/>
        <v>3</v>
      </c>
    </row>
    <row r="1418" spans="1:15" hidden="1" x14ac:dyDescent="0.2">
      <c r="A1418" s="2">
        <v>42745</v>
      </c>
      <c r="B1418">
        <v>40</v>
      </c>
      <c r="C1418">
        <v>59.07</v>
      </c>
      <c r="D1418">
        <v>59.28</v>
      </c>
      <c r="E1418">
        <v>45.92</v>
      </c>
      <c r="F1418">
        <f t="shared" si="111"/>
        <v>59.28</v>
      </c>
      <c r="G1418" t="s">
        <v>577</v>
      </c>
      <c r="H1418">
        <v>2017</v>
      </c>
      <c r="I1418">
        <v>1</v>
      </c>
      <c r="J1418">
        <v>10</v>
      </c>
      <c r="K1418" t="s">
        <v>21</v>
      </c>
      <c r="L1418">
        <f t="shared" si="112"/>
        <v>1</v>
      </c>
      <c r="M1418">
        <f t="shared" si="113"/>
        <v>1</v>
      </c>
      <c r="N1418">
        <f t="shared" si="114"/>
        <v>1</v>
      </c>
      <c r="O1418">
        <f t="shared" si="115"/>
        <v>3</v>
      </c>
    </row>
    <row r="1419" spans="1:15" hidden="1" x14ac:dyDescent="0.2">
      <c r="A1419" s="2">
        <v>42746</v>
      </c>
      <c r="B1419">
        <v>51</v>
      </c>
      <c r="C1419">
        <v>59.13</v>
      </c>
      <c r="D1419">
        <v>59.56</v>
      </c>
      <c r="E1419">
        <v>49.31</v>
      </c>
      <c r="F1419">
        <f t="shared" si="111"/>
        <v>59.56</v>
      </c>
      <c r="G1419" t="s">
        <v>577</v>
      </c>
      <c r="H1419">
        <v>2017</v>
      </c>
      <c r="I1419">
        <v>1</v>
      </c>
      <c r="J1419">
        <v>11</v>
      </c>
      <c r="K1419" t="s">
        <v>22</v>
      </c>
      <c r="L1419">
        <f t="shared" si="112"/>
        <v>1</v>
      </c>
      <c r="M1419">
        <f t="shared" si="113"/>
        <v>1</v>
      </c>
      <c r="N1419">
        <f t="shared" si="114"/>
        <v>1</v>
      </c>
      <c r="O1419">
        <f t="shared" si="115"/>
        <v>3</v>
      </c>
    </row>
    <row r="1420" spans="1:15" hidden="1" x14ac:dyDescent="0.2">
      <c r="A1420" s="2">
        <v>42747</v>
      </c>
      <c r="B1420">
        <v>54</v>
      </c>
      <c r="C1420">
        <v>59.11</v>
      </c>
      <c r="D1420">
        <v>59.56</v>
      </c>
      <c r="E1420">
        <v>49.21</v>
      </c>
      <c r="F1420">
        <f t="shared" si="111"/>
        <v>59.56</v>
      </c>
      <c r="G1420" t="s">
        <v>577</v>
      </c>
      <c r="H1420">
        <v>2017</v>
      </c>
      <c r="I1420">
        <v>1</v>
      </c>
      <c r="J1420">
        <v>12</v>
      </c>
      <c r="K1420" t="s">
        <v>23</v>
      </c>
      <c r="L1420">
        <f t="shared" si="112"/>
        <v>1</v>
      </c>
      <c r="M1420">
        <f t="shared" si="113"/>
        <v>1</v>
      </c>
      <c r="N1420">
        <f t="shared" si="114"/>
        <v>1</v>
      </c>
      <c r="O1420">
        <f t="shared" si="115"/>
        <v>3</v>
      </c>
    </row>
    <row r="1421" spans="1:15" hidden="1" x14ac:dyDescent="0.2">
      <c r="A1421" s="2">
        <v>42748</v>
      </c>
      <c r="B1421">
        <v>59</v>
      </c>
      <c r="C1421">
        <v>60.88</v>
      </c>
      <c r="D1421">
        <v>61.54</v>
      </c>
      <c r="E1421">
        <v>51.69</v>
      </c>
      <c r="F1421">
        <f t="shared" si="111"/>
        <v>61.54</v>
      </c>
      <c r="G1421" t="s">
        <v>577</v>
      </c>
      <c r="H1421">
        <v>2017</v>
      </c>
      <c r="I1421">
        <v>1</v>
      </c>
      <c r="J1421">
        <v>13</v>
      </c>
      <c r="K1421" t="s">
        <v>24</v>
      </c>
      <c r="L1421">
        <f t="shared" si="112"/>
        <v>1</v>
      </c>
      <c r="M1421">
        <f t="shared" si="113"/>
        <v>1</v>
      </c>
      <c r="N1421">
        <f t="shared" si="114"/>
        <v>1</v>
      </c>
      <c r="O1421">
        <f t="shared" si="115"/>
        <v>3</v>
      </c>
    </row>
    <row r="1422" spans="1:15" hidden="1" x14ac:dyDescent="0.2">
      <c r="A1422" s="2">
        <v>42749</v>
      </c>
      <c r="B1422">
        <v>49</v>
      </c>
      <c r="C1422">
        <v>60.06</v>
      </c>
      <c r="D1422">
        <v>60.16</v>
      </c>
      <c r="E1422">
        <v>42.24</v>
      </c>
      <c r="F1422">
        <f t="shared" si="111"/>
        <v>60.16</v>
      </c>
      <c r="G1422" t="s">
        <v>577</v>
      </c>
      <c r="H1422">
        <v>2017</v>
      </c>
      <c r="I1422">
        <v>1</v>
      </c>
      <c r="J1422">
        <v>14</v>
      </c>
      <c r="K1422" t="s">
        <v>25</v>
      </c>
      <c r="L1422">
        <f t="shared" si="112"/>
        <v>1</v>
      </c>
      <c r="M1422">
        <f t="shared" si="113"/>
        <v>1</v>
      </c>
      <c r="N1422">
        <f t="shared" si="114"/>
        <v>1</v>
      </c>
      <c r="O1422">
        <f t="shared" si="115"/>
        <v>3</v>
      </c>
    </row>
    <row r="1423" spans="1:15" hidden="1" x14ac:dyDescent="0.2">
      <c r="A1423" s="2">
        <v>42750</v>
      </c>
      <c r="B1423">
        <v>85</v>
      </c>
      <c r="C1423">
        <v>62.96</v>
      </c>
      <c r="D1423">
        <v>63.03</v>
      </c>
      <c r="E1423">
        <v>45.37</v>
      </c>
      <c r="F1423">
        <f t="shared" si="111"/>
        <v>63.03</v>
      </c>
      <c r="G1423" t="s">
        <v>578</v>
      </c>
      <c r="H1423">
        <v>2017</v>
      </c>
      <c r="I1423">
        <v>1</v>
      </c>
      <c r="J1423">
        <v>15</v>
      </c>
      <c r="K1423" t="s">
        <v>27</v>
      </c>
      <c r="L1423">
        <f t="shared" si="112"/>
        <v>0</v>
      </c>
      <c r="M1423">
        <f t="shared" si="113"/>
        <v>1</v>
      </c>
      <c r="N1423">
        <f t="shared" si="114"/>
        <v>1</v>
      </c>
      <c r="O1423">
        <f t="shared" si="115"/>
        <v>3</v>
      </c>
    </row>
    <row r="1424" spans="1:15" hidden="1" x14ac:dyDescent="0.2">
      <c r="A1424" s="2">
        <v>42751</v>
      </c>
      <c r="B1424">
        <v>59</v>
      </c>
      <c r="C1424">
        <v>60.97</v>
      </c>
      <c r="D1424">
        <v>61.08</v>
      </c>
      <c r="E1424">
        <v>45.25</v>
      </c>
      <c r="F1424">
        <f t="shared" si="111"/>
        <v>61.08</v>
      </c>
      <c r="G1424" t="s">
        <v>578</v>
      </c>
      <c r="H1424">
        <v>2017</v>
      </c>
      <c r="I1424">
        <v>1</v>
      </c>
      <c r="J1424">
        <v>16</v>
      </c>
      <c r="K1424" t="s">
        <v>28</v>
      </c>
      <c r="L1424">
        <f t="shared" si="112"/>
        <v>1</v>
      </c>
      <c r="M1424">
        <f t="shared" si="113"/>
        <v>1</v>
      </c>
      <c r="N1424">
        <f t="shared" si="114"/>
        <v>1</v>
      </c>
      <c r="O1424">
        <f t="shared" si="115"/>
        <v>4</v>
      </c>
    </row>
    <row r="1425" spans="1:15" hidden="1" x14ac:dyDescent="0.2">
      <c r="A1425" s="2">
        <v>42752</v>
      </c>
      <c r="B1425">
        <v>60</v>
      </c>
      <c r="C1425">
        <v>61.12</v>
      </c>
      <c r="D1425">
        <v>62.35</v>
      </c>
      <c r="E1425">
        <v>56.28</v>
      </c>
      <c r="F1425">
        <f t="shared" si="111"/>
        <v>62.35</v>
      </c>
      <c r="G1425" t="s">
        <v>578</v>
      </c>
      <c r="H1425">
        <v>2017</v>
      </c>
      <c r="I1425">
        <v>1</v>
      </c>
      <c r="J1425">
        <v>17</v>
      </c>
      <c r="K1425" t="s">
        <v>29</v>
      </c>
      <c r="L1425">
        <f t="shared" si="112"/>
        <v>1</v>
      </c>
      <c r="M1425">
        <f t="shared" si="113"/>
        <v>1</v>
      </c>
      <c r="N1425">
        <f t="shared" si="114"/>
        <v>1</v>
      </c>
      <c r="O1425">
        <f t="shared" si="115"/>
        <v>4</v>
      </c>
    </row>
    <row r="1426" spans="1:15" hidden="1" x14ac:dyDescent="0.2">
      <c r="A1426" s="2">
        <v>42753</v>
      </c>
      <c r="F1426">
        <f t="shared" si="111"/>
        <v>0</v>
      </c>
      <c r="G1426" t="s">
        <v>578</v>
      </c>
      <c r="H1426">
        <v>2017</v>
      </c>
      <c r="I1426">
        <v>1</v>
      </c>
      <c r="J1426">
        <v>18</v>
      </c>
      <c r="K1426" t="s">
        <v>30</v>
      </c>
      <c r="L1426" t="str">
        <f t="shared" si="112"/>
        <v>Null</v>
      </c>
      <c r="M1426" t="str">
        <f t="shared" si="113"/>
        <v>Null</v>
      </c>
      <c r="N1426">
        <f t="shared" si="114"/>
        <v>1</v>
      </c>
      <c r="O1426">
        <f t="shared" si="115"/>
        <v>4</v>
      </c>
    </row>
    <row r="1427" spans="1:15" hidden="1" x14ac:dyDescent="0.2">
      <c r="A1427" s="2">
        <v>42754</v>
      </c>
      <c r="B1427">
        <v>55</v>
      </c>
      <c r="C1427">
        <v>60.9</v>
      </c>
      <c r="D1427">
        <v>61.15</v>
      </c>
      <c r="E1427">
        <v>48.21</v>
      </c>
      <c r="F1427">
        <f t="shared" si="111"/>
        <v>61.15</v>
      </c>
      <c r="G1427" t="s">
        <v>578</v>
      </c>
      <c r="H1427">
        <v>2017</v>
      </c>
      <c r="I1427">
        <v>1</v>
      </c>
      <c r="J1427">
        <v>19</v>
      </c>
      <c r="K1427" t="s">
        <v>31</v>
      </c>
      <c r="L1427">
        <f t="shared" si="112"/>
        <v>1</v>
      </c>
      <c r="M1427">
        <f t="shared" si="113"/>
        <v>1</v>
      </c>
      <c r="N1427">
        <f t="shared" si="114"/>
        <v>1</v>
      </c>
      <c r="O1427">
        <f t="shared" si="115"/>
        <v>4</v>
      </c>
    </row>
    <row r="1428" spans="1:15" hidden="1" x14ac:dyDescent="0.2">
      <c r="A1428" s="2">
        <v>42755</v>
      </c>
      <c r="B1428">
        <v>58</v>
      </c>
      <c r="C1428">
        <v>60.53</v>
      </c>
      <c r="D1428">
        <v>60.8</v>
      </c>
      <c r="E1428">
        <v>48.47</v>
      </c>
      <c r="F1428">
        <f t="shared" si="111"/>
        <v>60.8</v>
      </c>
      <c r="G1428" t="s">
        <v>578</v>
      </c>
      <c r="H1428">
        <v>2017</v>
      </c>
      <c r="I1428">
        <v>1</v>
      </c>
      <c r="J1428">
        <v>20</v>
      </c>
      <c r="K1428" t="s">
        <v>32</v>
      </c>
      <c r="L1428">
        <f t="shared" si="112"/>
        <v>1</v>
      </c>
      <c r="M1428">
        <f t="shared" si="113"/>
        <v>1</v>
      </c>
      <c r="N1428">
        <f t="shared" si="114"/>
        <v>1</v>
      </c>
      <c r="O1428">
        <f t="shared" si="115"/>
        <v>4</v>
      </c>
    </row>
    <row r="1429" spans="1:15" hidden="1" x14ac:dyDescent="0.2">
      <c r="A1429" s="2">
        <v>42756</v>
      </c>
      <c r="B1429">
        <v>37</v>
      </c>
      <c r="C1429">
        <v>58.44</v>
      </c>
      <c r="D1429">
        <v>59.14</v>
      </c>
      <c r="E1429">
        <v>48.15</v>
      </c>
      <c r="F1429">
        <f t="shared" si="111"/>
        <v>59.14</v>
      </c>
      <c r="G1429" t="s">
        <v>578</v>
      </c>
      <c r="H1429">
        <v>2017</v>
      </c>
      <c r="I1429">
        <v>1</v>
      </c>
      <c r="J1429">
        <v>21</v>
      </c>
      <c r="K1429" t="s">
        <v>33</v>
      </c>
      <c r="L1429">
        <f t="shared" si="112"/>
        <v>1</v>
      </c>
      <c r="M1429">
        <f t="shared" si="113"/>
        <v>1</v>
      </c>
      <c r="N1429">
        <f t="shared" si="114"/>
        <v>1</v>
      </c>
      <c r="O1429">
        <f t="shared" si="115"/>
        <v>4</v>
      </c>
    </row>
    <row r="1430" spans="1:15" hidden="1" x14ac:dyDescent="0.2">
      <c r="A1430" s="2">
        <v>42757</v>
      </c>
      <c r="B1430">
        <v>62</v>
      </c>
      <c r="C1430">
        <v>61.57</v>
      </c>
      <c r="D1430">
        <v>61.74</v>
      </c>
      <c r="E1430">
        <v>46.38</v>
      </c>
      <c r="F1430">
        <f t="shared" si="111"/>
        <v>61.74</v>
      </c>
      <c r="G1430" t="s">
        <v>579</v>
      </c>
      <c r="H1430">
        <v>2017</v>
      </c>
      <c r="I1430">
        <v>1</v>
      </c>
      <c r="J1430">
        <v>22</v>
      </c>
      <c r="K1430" t="s">
        <v>35</v>
      </c>
      <c r="L1430">
        <f t="shared" si="112"/>
        <v>0</v>
      </c>
      <c r="M1430">
        <f t="shared" si="113"/>
        <v>1</v>
      </c>
      <c r="N1430">
        <f t="shared" si="114"/>
        <v>1</v>
      </c>
      <c r="O1430">
        <f t="shared" si="115"/>
        <v>4</v>
      </c>
    </row>
    <row r="1431" spans="1:15" hidden="1" x14ac:dyDescent="0.2">
      <c r="A1431" s="2">
        <v>42758</v>
      </c>
      <c r="B1431">
        <v>62</v>
      </c>
      <c r="C1431">
        <v>61.31</v>
      </c>
      <c r="D1431">
        <v>61.53</v>
      </c>
      <c r="E1431">
        <v>48.39</v>
      </c>
      <c r="F1431">
        <f t="shared" si="111"/>
        <v>61.53</v>
      </c>
      <c r="G1431" t="s">
        <v>579</v>
      </c>
      <c r="H1431">
        <v>2017</v>
      </c>
      <c r="I1431">
        <v>1</v>
      </c>
      <c r="J1431">
        <v>23</v>
      </c>
      <c r="K1431" t="s">
        <v>36</v>
      </c>
      <c r="L1431">
        <f t="shared" si="112"/>
        <v>0</v>
      </c>
      <c r="M1431">
        <f t="shared" si="113"/>
        <v>1</v>
      </c>
      <c r="N1431">
        <f t="shared" si="114"/>
        <v>1</v>
      </c>
      <c r="O1431">
        <f t="shared" si="115"/>
        <v>5</v>
      </c>
    </row>
    <row r="1432" spans="1:15" hidden="1" x14ac:dyDescent="0.2">
      <c r="A1432" s="2">
        <v>42759</v>
      </c>
      <c r="B1432">
        <v>55</v>
      </c>
      <c r="C1432">
        <v>60.77</v>
      </c>
      <c r="D1432">
        <v>61.06</v>
      </c>
      <c r="E1432">
        <v>46.33</v>
      </c>
      <c r="F1432">
        <f t="shared" si="111"/>
        <v>61.06</v>
      </c>
      <c r="G1432" t="s">
        <v>579</v>
      </c>
      <c r="H1432">
        <v>2017</v>
      </c>
      <c r="I1432">
        <v>1</v>
      </c>
      <c r="J1432">
        <v>24</v>
      </c>
      <c r="K1432" t="s">
        <v>37</v>
      </c>
      <c r="L1432">
        <f t="shared" si="112"/>
        <v>1</v>
      </c>
      <c r="M1432">
        <f t="shared" si="113"/>
        <v>1</v>
      </c>
      <c r="N1432">
        <f t="shared" si="114"/>
        <v>1</v>
      </c>
      <c r="O1432">
        <f t="shared" si="115"/>
        <v>5</v>
      </c>
    </row>
    <row r="1433" spans="1:15" hidden="1" x14ac:dyDescent="0.2">
      <c r="A1433" s="2">
        <v>42760</v>
      </c>
      <c r="B1433">
        <v>57</v>
      </c>
      <c r="C1433">
        <v>61.03</v>
      </c>
      <c r="D1433">
        <v>61.17</v>
      </c>
      <c r="E1433">
        <v>45.94</v>
      </c>
      <c r="F1433">
        <f t="shared" si="111"/>
        <v>61.17</v>
      </c>
      <c r="G1433" t="s">
        <v>579</v>
      </c>
      <c r="H1433">
        <v>2017</v>
      </c>
      <c r="I1433">
        <v>1</v>
      </c>
      <c r="J1433">
        <v>25</v>
      </c>
      <c r="K1433" t="s">
        <v>38</v>
      </c>
      <c r="L1433">
        <f t="shared" si="112"/>
        <v>1</v>
      </c>
      <c r="M1433">
        <f t="shared" si="113"/>
        <v>1</v>
      </c>
      <c r="N1433">
        <f t="shared" si="114"/>
        <v>1</v>
      </c>
      <c r="O1433">
        <f t="shared" si="115"/>
        <v>5</v>
      </c>
    </row>
    <row r="1434" spans="1:15" hidden="1" x14ac:dyDescent="0.2">
      <c r="A1434" s="2">
        <v>42761</v>
      </c>
      <c r="F1434">
        <f t="shared" si="111"/>
        <v>0</v>
      </c>
      <c r="G1434" t="s">
        <v>579</v>
      </c>
      <c r="H1434">
        <v>2017</v>
      </c>
      <c r="I1434">
        <v>1</v>
      </c>
      <c r="J1434">
        <v>26</v>
      </c>
      <c r="K1434" t="s">
        <v>39</v>
      </c>
      <c r="L1434" t="str">
        <f t="shared" si="112"/>
        <v>Null</v>
      </c>
      <c r="M1434" t="str">
        <f t="shared" si="113"/>
        <v>Null</v>
      </c>
      <c r="N1434">
        <f t="shared" si="114"/>
        <v>1</v>
      </c>
      <c r="O1434">
        <f t="shared" si="115"/>
        <v>5</v>
      </c>
    </row>
    <row r="1435" spans="1:15" hidden="1" x14ac:dyDescent="0.2">
      <c r="A1435" s="2">
        <v>42762</v>
      </c>
      <c r="F1435">
        <f t="shared" si="111"/>
        <v>0</v>
      </c>
      <c r="G1435" t="s">
        <v>579</v>
      </c>
      <c r="H1435">
        <v>2017</v>
      </c>
      <c r="I1435">
        <v>1</v>
      </c>
      <c r="J1435">
        <v>27</v>
      </c>
      <c r="K1435" t="s">
        <v>40</v>
      </c>
      <c r="L1435" t="str">
        <f t="shared" si="112"/>
        <v>Null</v>
      </c>
      <c r="M1435" t="str">
        <f t="shared" si="113"/>
        <v>Null</v>
      </c>
      <c r="N1435">
        <f t="shared" si="114"/>
        <v>1</v>
      </c>
      <c r="O1435">
        <f t="shared" si="115"/>
        <v>5</v>
      </c>
    </row>
    <row r="1436" spans="1:15" hidden="1" x14ac:dyDescent="0.2">
      <c r="A1436" s="2">
        <v>42763</v>
      </c>
      <c r="F1436">
        <f t="shared" si="111"/>
        <v>0</v>
      </c>
      <c r="G1436" t="s">
        <v>579</v>
      </c>
      <c r="H1436">
        <v>2017</v>
      </c>
      <c r="I1436">
        <v>1</v>
      </c>
      <c r="J1436">
        <v>28</v>
      </c>
      <c r="K1436" t="s">
        <v>41</v>
      </c>
      <c r="L1436" t="str">
        <f t="shared" si="112"/>
        <v>Null</v>
      </c>
      <c r="M1436" t="str">
        <f t="shared" si="113"/>
        <v>Null</v>
      </c>
      <c r="N1436">
        <f t="shared" si="114"/>
        <v>1</v>
      </c>
      <c r="O1436">
        <f t="shared" si="115"/>
        <v>5</v>
      </c>
    </row>
    <row r="1437" spans="1:15" hidden="1" x14ac:dyDescent="0.2">
      <c r="A1437" s="2">
        <v>42764</v>
      </c>
      <c r="F1437">
        <f t="shared" si="111"/>
        <v>0</v>
      </c>
      <c r="G1437" t="s">
        <v>580</v>
      </c>
      <c r="H1437">
        <v>2017</v>
      </c>
      <c r="I1437">
        <v>1</v>
      </c>
      <c r="J1437">
        <v>29</v>
      </c>
      <c r="K1437" t="s">
        <v>43</v>
      </c>
      <c r="L1437" t="str">
        <f t="shared" si="112"/>
        <v>Null</v>
      </c>
      <c r="M1437" t="str">
        <f t="shared" si="113"/>
        <v>Null</v>
      </c>
      <c r="N1437">
        <f t="shared" si="114"/>
        <v>1</v>
      </c>
      <c r="O1437">
        <f t="shared" si="115"/>
        <v>5</v>
      </c>
    </row>
    <row r="1438" spans="1:15" hidden="1" x14ac:dyDescent="0.2">
      <c r="A1438" s="2">
        <v>42765</v>
      </c>
      <c r="F1438">
        <f t="shared" si="111"/>
        <v>0</v>
      </c>
      <c r="G1438" t="s">
        <v>580</v>
      </c>
      <c r="H1438">
        <v>2017</v>
      </c>
      <c r="I1438">
        <v>1</v>
      </c>
      <c r="J1438">
        <v>30</v>
      </c>
      <c r="K1438" t="s">
        <v>44</v>
      </c>
      <c r="L1438" t="str">
        <f t="shared" si="112"/>
        <v>Null</v>
      </c>
      <c r="M1438" t="str">
        <f t="shared" si="113"/>
        <v>Null</v>
      </c>
      <c r="N1438">
        <f t="shared" si="114"/>
        <v>1</v>
      </c>
      <c r="O1438">
        <f t="shared" si="115"/>
        <v>6</v>
      </c>
    </row>
    <row r="1439" spans="1:15" hidden="1" x14ac:dyDescent="0.2">
      <c r="A1439" s="2">
        <v>42766</v>
      </c>
      <c r="F1439">
        <f t="shared" si="111"/>
        <v>0</v>
      </c>
      <c r="G1439" t="s">
        <v>580</v>
      </c>
      <c r="H1439">
        <v>2017</v>
      </c>
      <c r="I1439">
        <v>1</v>
      </c>
      <c r="J1439">
        <v>31</v>
      </c>
      <c r="K1439" t="s">
        <v>45</v>
      </c>
      <c r="L1439" t="str">
        <f t="shared" si="112"/>
        <v>Null</v>
      </c>
      <c r="M1439" t="str">
        <f t="shared" si="113"/>
        <v>Null</v>
      </c>
      <c r="N1439">
        <f t="shared" si="114"/>
        <v>1</v>
      </c>
      <c r="O1439">
        <f t="shared" si="115"/>
        <v>6</v>
      </c>
    </row>
    <row r="1440" spans="1:15" hidden="1" x14ac:dyDescent="0.2">
      <c r="A1440" s="2">
        <v>42767</v>
      </c>
      <c r="B1440">
        <v>58</v>
      </c>
      <c r="C1440">
        <v>59.96</v>
      </c>
      <c r="D1440">
        <v>59.99</v>
      </c>
      <c r="E1440">
        <v>38.299999999999997</v>
      </c>
      <c r="F1440">
        <f t="shared" si="111"/>
        <v>59.99</v>
      </c>
      <c r="G1440" t="s">
        <v>580</v>
      </c>
      <c r="H1440">
        <v>2017</v>
      </c>
      <c r="I1440">
        <v>2</v>
      </c>
      <c r="J1440">
        <v>1</v>
      </c>
      <c r="K1440" t="s">
        <v>46</v>
      </c>
      <c r="L1440">
        <f t="shared" si="112"/>
        <v>1</v>
      </c>
      <c r="M1440">
        <f t="shared" si="113"/>
        <v>1</v>
      </c>
      <c r="N1440">
        <f t="shared" si="114"/>
        <v>1</v>
      </c>
      <c r="O1440">
        <f t="shared" si="115"/>
        <v>6</v>
      </c>
    </row>
    <row r="1441" spans="1:15" hidden="1" x14ac:dyDescent="0.2">
      <c r="A1441" s="2">
        <v>42768</v>
      </c>
      <c r="B1441">
        <v>65</v>
      </c>
      <c r="C1441">
        <v>60.49</v>
      </c>
      <c r="D1441">
        <v>60.71</v>
      </c>
      <c r="E1441">
        <v>47.49</v>
      </c>
      <c r="F1441">
        <f t="shared" si="111"/>
        <v>60.71</v>
      </c>
      <c r="G1441" t="s">
        <v>580</v>
      </c>
      <c r="H1441">
        <v>2017</v>
      </c>
      <c r="I1441">
        <v>2</v>
      </c>
      <c r="J1441">
        <v>2</v>
      </c>
      <c r="K1441" t="s">
        <v>47</v>
      </c>
      <c r="L1441">
        <f t="shared" si="112"/>
        <v>0</v>
      </c>
      <c r="M1441">
        <f t="shared" si="113"/>
        <v>1</v>
      </c>
      <c r="N1441">
        <f t="shared" si="114"/>
        <v>1</v>
      </c>
      <c r="O1441">
        <f t="shared" si="115"/>
        <v>6</v>
      </c>
    </row>
    <row r="1442" spans="1:15" hidden="1" x14ac:dyDescent="0.2">
      <c r="A1442" s="2">
        <v>42769</v>
      </c>
      <c r="B1442">
        <v>78</v>
      </c>
      <c r="C1442">
        <v>62.66</v>
      </c>
      <c r="D1442">
        <v>62.87</v>
      </c>
      <c r="E1442">
        <v>48.18</v>
      </c>
      <c r="F1442">
        <f t="shared" si="111"/>
        <v>62.87</v>
      </c>
      <c r="G1442" t="s">
        <v>580</v>
      </c>
      <c r="H1442">
        <v>2017</v>
      </c>
      <c r="I1442">
        <v>2</v>
      </c>
      <c r="J1442">
        <v>3</v>
      </c>
      <c r="K1442" t="s">
        <v>48</v>
      </c>
      <c r="L1442">
        <f t="shared" si="112"/>
        <v>0</v>
      </c>
      <c r="M1442">
        <f t="shared" si="113"/>
        <v>1</v>
      </c>
      <c r="N1442">
        <f t="shared" si="114"/>
        <v>1</v>
      </c>
      <c r="O1442">
        <f t="shared" si="115"/>
        <v>6</v>
      </c>
    </row>
    <row r="1443" spans="1:15" hidden="1" x14ac:dyDescent="0.2">
      <c r="A1443" s="2">
        <v>42770</v>
      </c>
      <c r="B1443">
        <v>35</v>
      </c>
      <c r="C1443">
        <v>61.19</v>
      </c>
      <c r="D1443">
        <v>61.32</v>
      </c>
      <c r="E1443">
        <v>41.29</v>
      </c>
      <c r="F1443">
        <f t="shared" si="111"/>
        <v>61.32</v>
      </c>
      <c r="G1443" t="s">
        <v>580</v>
      </c>
      <c r="H1443">
        <v>2017</v>
      </c>
      <c r="I1443">
        <v>2</v>
      </c>
      <c r="J1443">
        <v>4</v>
      </c>
      <c r="K1443" t="s">
        <v>49</v>
      </c>
      <c r="L1443">
        <f t="shared" si="112"/>
        <v>1</v>
      </c>
      <c r="M1443">
        <f t="shared" si="113"/>
        <v>1</v>
      </c>
      <c r="N1443">
        <f t="shared" si="114"/>
        <v>1</v>
      </c>
      <c r="O1443">
        <f t="shared" si="115"/>
        <v>6</v>
      </c>
    </row>
    <row r="1444" spans="1:15" hidden="1" x14ac:dyDescent="0.2">
      <c r="A1444" s="2">
        <v>42771</v>
      </c>
      <c r="B1444">
        <v>34</v>
      </c>
      <c r="C1444">
        <v>57.75</v>
      </c>
      <c r="D1444">
        <v>58.51</v>
      </c>
      <c r="E1444">
        <v>50.56</v>
      </c>
      <c r="F1444">
        <f t="shared" si="111"/>
        <v>58.51</v>
      </c>
      <c r="G1444" t="s">
        <v>581</v>
      </c>
      <c r="H1444">
        <v>2017</v>
      </c>
      <c r="I1444">
        <v>2</v>
      </c>
      <c r="J1444">
        <v>5</v>
      </c>
      <c r="K1444" t="s">
        <v>51</v>
      </c>
      <c r="L1444">
        <f t="shared" si="112"/>
        <v>1</v>
      </c>
      <c r="M1444">
        <f t="shared" si="113"/>
        <v>1</v>
      </c>
      <c r="N1444">
        <f t="shared" si="114"/>
        <v>1</v>
      </c>
      <c r="O1444">
        <f t="shared" si="115"/>
        <v>6</v>
      </c>
    </row>
    <row r="1445" spans="1:15" hidden="1" x14ac:dyDescent="0.2">
      <c r="A1445" s="2">
        <v>42772</v>
      </c>
      <c r="B1445">
        <v>83</v>
      </c>
      <c r="C1445">
        <v>65.67</v>
      </c>
      <c r="D1445">
        <v>65.97</v>
      </c>
      <c r="E1445">
        <v>54.22</v>
      </c>
      <c r="F1445">
        <f t="shared" si="111"/>
        <v>65.97</v>
      </c>
      <c r="G1445" t="s">
        <v>581</v>
      </c>
      <c r="H1445">
        <v>2017</v>
      </c>
      <c r="I1445">
        <v>2</v>
      </c>
      <c r="J1445">
        <v>6</v>
      </c>
      <c r="K1445" t="s">
        <v>52</v>
      </c>
      <c r="L1445">
        <f t="shared" si="112"/>
        <v>0</v>
      </c>
      <c r="M1445">
        <f t="shared" si="113"/>
        <v>1</v>
      </c>
      <c r="N1445">
        <f t="shared" si="114"/>
        <v>1</v>
      </c>
      <c r="O1445">
        <f t="shared" si="115"/>
        <v>7</v>
      </c>
    </row>
    <row r="1446" spans="1:15" hidden="1" x14ac:dyDescent="0.2">
      <c r="A1446" s="2">
        <v>42773</v>
      </c>
      <c r="B1446">
        <v>49</v>
      </c>
      <c r="C1446">
        <v>59.97</v>
      </c>
      <c r="D1446">
        <v>60.28</v>
      </c>
      <c r="E1446">
        <v>48.33</v>
      </c>
      <c r="F1446">
        <f t="shared" si="111"/>
        <v>60.28</v>
      </c>
      <c r="G1446" t="s">
        <v>581</v>
      </c>
      <c r="H1446">
        <v>2017</v>
      </c>
      <c r="I1446">
        <v>2</v>
      </c>
      <c r="J1446">
        <v>7</v>
      </c>
      <c r="K1446" t="s">
        <v>53</v>
      </c>
      <c r="L1446">
        <f t="shared" si="112"/>
        <v>1</v>
      </c>
      <c r="M1446">
        <f t="shared" si="113"/>
        <v>1</v>
      </c>
      <c r="N1446">
        <f t="shared" si="114"/>
        <v>1</v>
      </c>
      <c r="O1446">
        <f t="shared" si="115"/>
        <v>7</v>
      </c>
    </row>
    <row r="1447" spans="1:15" hidden="1" x14ac:dyDescent="0.2">
      <c r="A1447" s="2">
        <v>42774</v>
      </c>
      <c r="B1447">
        <v>55</v>
      </c>
      <c r="C1447">
        <v>59.48</v>
      </c>
      <c r="D1447">
        <v>59.64</v>
      </c>
      <c r="E1447">
        <v>44.13</v>
      </c>
      <c r="F1447">
        <f t="shared" si="111"/>
        <v>59.64</v>
      </c>
      <c r="G1447" t="s">
        <v>581</v>
      </c>
      <c r="H1447">
        <v>2017</v>
      </c>
      <c r="I1447">
        <v>2</v>
      </c>
      <c r="J1447">
        <v>8</v>
      </c>
      <c r="K1447" t="s">
        <v>54</v>
      </c>
      <c r="L1447">
        <f t="shared" si="112"/>
        <v>1</v>
      </c>
      <c r="M1447">
        <f t="shared" si="113"/>
        <v>1</v>
      </c>
      <c r="N1447">
        <f t="shared" si="114"/>
        <v>1</v>
      </c>
      <c r="O1447">
        <f t="shared" si="115"/>
        <v>7</v>
      </c>
    </row>
    <row r="1448" spans="1:15" hidden="1" x14ac:dyDescent="0.2">
      <c r="A1448" s="2">
        <v>42775</v>
      </c>
      <c r="B1448">
        <v>72</v>
      </c>
      <c r="C1448">
        <v>61.62</v>
      </c>
      <c r="D1448">
        <v>61.81</v>
      </c>
      <c r="E1448">
        <v>48.13</v>
      </c>
      <c r="F1448">
        <f t="shared" si="111"/>
        <v>61.81</v>
      </c>
      <c r="G1448" t="s">
        <v>581</v>
      </c>
      <c r="H1448">
        <v>2017</v>
      </c>
      <c r="I1448">
        <v>2</v>
      </c>
      <c r="J1448">
        <v>9</v>
      </c>
      <c r="K1448" t="s">
        <v>55</v>
      </c>
      <c r="L1448">
        <f t="shared" si="112"/>
        <v>0</v>
      </c>
      <c r="M1448">
        <f t="shared" si="113"/>
        <v>1</v>
      </c>
      <c r="N1448">
        <f t="shared" si="114"/>
        <v>1</v>
      </c>
      <c r="O1448">
        <f t="shared" si="115"/>
        <v>7</v>
      </c>
    </row>
    <row r="1449" spans="1:15" hidden="1" x14ac:dyDescent="0.2">
      <c r="A1449" s="2">
        <v>42776</v>
      </c>
      <c r="B1449">
        <v>69</v>
      </c>
      <c r="C1449">
        <v>61.33</v>
      </c>
      <c r="D1449">
        <v>61.46</v>
      </c>
      <c r="E1449">
        <v>46.12</v>
      </c>
      <c r="F1449">
        <f t="shared" si="111"/>
        <v>61.46</v>
      </c>
      <c r="G1449" t="s">
        <v>581</v>
      </c>
      <c r="H1449">
        <v>2017</v>
      </c>
      <c r="I1449">
        <v>2</v>
      </c>
      <c r="J1449">
        <v>10</v>
      </c>
      <c r="K1449" t="s">
        <v>56</v>
      </c>
      <c r="L1449">
        <f t="shared" si="112"/>
        <v>0</v>
      </c>
      <c r="M1449">
        <f t="shared" si="113"/>
        <v>1</v>
      </c>
      <c r="N1449">
        <f t="shared" si="114"/>
        <v>1</v>
      </c>
      <c r="O1449">
        <f t="shared" si="115"/>
        <v>7</v>
      </c>
    </row>
    <row r="1450" spans="1:15" hidden="1" x14ac:dyDescent="0.2">
      <c r="A1450" s="2">
        <v>42777</v>
      </c>
      <c r="B1450">
        <v>38</v>
      </c>
      <c r="C1450">
        <v>60.06</v>
      </c>
      <c r="D1450">
        <v>60.45</v>
      </c>
      <c r="E1450">
        <v>49.87</v>
      </c>
      <c r="F1450">
        <f t="shared" si="111"/>
        <v>60.45</v>
      </c>
      <c r="G1450" t="s">
        <v>581</v>
      </c>
      <c r="H1450">
        <v>2017</v>
      </c>
      <c r="I1450">
        <v>2</v>
      </c>
      <c r="J1450">
        <v>11</v>
      </c>
      <c r="K1450" t="s">
        <v>57</v>
      </c>
      <c r="L1450">
        <f t="shared" si="112"/>
        <v>1</v>
      </c>
      <c r="M1450">
        <f t="shared" si="113"/>
        <v>1</v>
      </c>
      <c r="N1450">
        <f t="shared" si="114"/>
        <v>1</v>
      </c>
      <c r="O1450">
        <f t="shared" si="115"/>
        <v>7</v>
      </c>
    </row>
    <row r="1451" spans="1:15" hidden="1" x14ac:dyDescent="0.2">
      <c r="A1451" s="2">
        <v>42778</v>
      </c>
      <c r="B1451">
        <v>45</v>
      </c>
      <c r="C1451">
        <v>59.87</v>
      </c>
      <c r="D1451">
        <v>59.87</v>
      </c>
      <c r="E1451">
        <v>31.46</v>
      </c>
      <c r="F1451">
        <f t="shared" si="111"/>
        <v>59.87</v>
      </c>
      <c r="G1451" t="s">
        <v>582</v>
      </c>
      <c r="H1451">
        <v>2017</v>
      </c>
      <c r="I1451">
        <v>2</v>
      </c>
      <c r="J1451">
        <v>12</v>
      </c>
      <c r="K1451" t="s">
        <v>59</v>
      </c>
      <c r="L1451">
        <f t="shared" si="112"/>
        <v>1</v>
      </c>
      <c r="M1451">
        <f t="shared" si="113"/>
        <v>1</v>
      </c>
      <c r="N1451">
        <f t="shared" si="114"/>
        <v>1</v>
      </c>
      <c r="O1451">
        <f t="shared" si="115"/>
        <v>7</v>
      </c>
    </row>
    <row r="1452" spans="1:15" hidden="1" x14ac:dyDescent="0.2">
      <c r="A1452" s="2">
        <v>42779</v>
      </c>
      <c r="B1452">
        <v>62</v>
      </c>
      <c r="C1452">
        <v>60.63</v>
      </c>
      <c r="D1452">
        <v>60.75</v>
      </c>
      <c r="E1452">
        <v>45.1</v>
      </c>
      <c r="F1452">
        <f t="shared" si="111"/>
        <v>60.75</v>
      </c>
      <c r="G1452" t="s">
        <v>582</v>
      </c>
      <c r="H1452">
        <v>2017</v>
      </c>
      <c r="I1452">
        <v>2</v>
      </c>
      <c r="J1452">
        <v>13</v>
      </c>
      <c r="K1452" t="s">
        <v>60</v>
      </c>
      <c r="L1452">
        <f t="shared" si="112"/>
        <v>0</v>
      </c>
      <c r="M1452">
        <f t="shared" si="113"/>
        <v>1</v>
      </c>
      <c r="N1452">
        <f t="shared" si="114"/>
        <v>1</v>
      </c>
      <c r="O1452">
        <f t="shared" si="115"/>
        <v>8</v>
      </c>
    </row>
    <row r="1453" spans="1:15" hidden="1" x14ac:dyDescent="0.2">
      <c r="A1453" s="2">
        <v>42780</v>
      </c>
      <c r="B1453">
        <v>54</v>
      </c>
      <c r="C1453">
        <v>60.71</v>
      </c>
      <c r="D1453">
        <v>60.93</v>
      </c>
      <c r="E1453">
        <v>47.88</v>
      </c>
      <c r="F1453">
        <f t="shared" si="111"/>
        <v>60.93</v>
      </c>
      <c r="G1453" t="s">
        <v>582</v>
      </c>
      <c r="H1453">
        <v>2017</v>
      </c>
      <c r="I1453">
        <v>2</v>
      </c>
      <c r="J1453">
        <v>14</v>
      </c>
      <c r="K1453" t="s">
        <v>61</v>
      </c>
      <c r="L1453">
        <f t="shared" si="112"/>
        <v>1</v>
      </c>
      <c r="M1453">
        <f t="shared" si="113"/>
        <v>1</v>
      </c>
      <c r="N1453">
        <f t="shared" si="114"/>
        <v>1</v>
      </c>
      <c r="O1453">
        <f t="shared" si="115"/>
        <v>8</v>
      </c>
    </row>
    <row r="1454" spans="1:15" hidden="1" x14ac:dyDescent="0.2">
      <c r="A1454" s="2">
        <v>42781</v>
      </c>
      <c r="B1454">
        <v>67</v>
      </c>
      <c r="C1454">
        <v>62</v>
      </c>
      <c r="D1454">
        <v>62.29</v>
      </c>
      <c r="E1454">
        <v>49.21</v>
      </c>
      <c r="F1454">
        <f t="shared" si="111"/>
        <v>62.29</v>
      </c>
      <c r="G1454" t="s">
        <v>582</v>
      </c>
      <c r="H1454">
        <v>2017</v>
      </c>
      <c r="I1454">
        <v>2</v>
      </c>
      <c r="J1454">
        <v>15</v>
      </c>
      <c r="K1454" t="s">
        <v>62</v>
      </c>
      <c r="L1454">
        <f t="shared" si="112"/>
        <v>0</v>
      </c>
      <c r="M1454">
        <f t="shared" si="113"/>
        <v>1</v>
      </c>
      <c r="N1454">
        <f t="shared" si="114"/>
        <v>1</v>
      </c>
      <c r="O1454">
        <f t="shared" si="115"/>
        <v>8</v>
      </c>
    </row>
    <row r="1455" spans="1:15" hidden="1" x14ac:dyDescent="0.2">
      <c r="A1455" s="2">
        <v>42782</v>
      </c>
      <c r="B1455">
        <v>64</v>
      </c>
      <c r="C1455">
        <v>60.63</v>
      </c>
      <c r="D1455">
        <v>61.83</v>
      </c>
      <c r="E1455">
        <v>48.99</v>
      </c>
      <c r="F1455">
        <f t="shared" si="111"/>
        <v>61.83</v>
      </c>
      <c r="G1455" t="s">
        <v>582</v>
      </c>
      <c r="H1455">
        <v>2017</v>
      </c>
      <c r="I1455">
        <v>2</v>
      </c>
      <c r="J1455">
        <v>16</v>
      </c>
      <c r="K1455" t="s">
        <v>63</v>
      </c>
      <c r="L1455">
        <f t="shared" si="112"/>
        <v>0</v>
      </c>
      <c r="M1455">
        <f t="shared" si="113"/>
        <v>1</v>
      </c>
      <c r="N1455">
        <f t="shared" si="114"/>
        <v>1</v>
      </c>
      <c r="O1455">
        <f t="shared" si="115"/>
        <v>8</v>
      </c>
    </row>
    <row r="1456" spans="1:15" hidden="1" x14ac:dyDescent="0.2">
      <c r="A1456" s="2">
        <v>42783</v>
      </c>
      <c r="B1456">
        <v>58</v>
      </c>
      <c r="C1456">
        <v>60.98</v>
      </c>
      <c r="D1456">
        <v>61.81</v>
      </c>
      <c r="E1456">
        <v>47.81</v>
      </c>
      <c r="F1456">
        <f t="shared" si="111"/>
        <v>61.81</v>
      </c>
      <c r="G1456" t="s">
        <v>582</v>
      </c>
      <c r="H1456">
        <v>2017</v>
      </c>
      <c r="I1456">
        <v>2</v>
      </c>
      <c r="J1456">
        <v>17</v>
      </c>
      <c r="K1456" t="s">
        <v>64</v>
      </c>
      <c r="L1456">
        <f t="shared" si="112"/>
        <v>1</v>
      </c>
      <c r="M1456">
        <f t="shared" si="113"/>
        <v>1</v>
      </c>
      <c r="N1456">
        <f t="shared" si="114"/>
        <v>1</v>
      </c>
      <c r="O1456">
        <f t="shared" si="115"/>
        <v>8</v>
      </c>
    </row>
    <row r="1457" spans="1:15" hidden="1" x14ac:dyDescent="0.2">
      <c r="A1457" s="2">
        <v>42784</v>
      </c>
      <c r="B1457">
        <v>38</v>
      </c>
      <c r="C1457">
        <v>58.99</v>
      </c>
      <c r="D1457">
        <v>59.15</v>
      </c>
      <c r="E1457">
        <v>38.86</v>
      </c>
      <c r="F1457">
        <f t="shared" si="111"/>
        <v>59.15</v>
      </c>
      <c r="G1457" t="s">
        <v>582</v>
      </c>
      <c r="H1457">
        <v>2017</v>
      </c>
      <c r="I1457">
        <v>2</v>
      </c>
      <c r="J1457">
        <v>18</v>
      </c>
      <c r="K1457" t="s">
        <v>65</v>
      </c>
      <c r="L1457">
        <f t="shared" si="112"/>
        <v>1</v>
      </c>
      <c r="M1457">
        <f t="shared" si="113"/>
        <v>1</v>
      </c>
      <c r="N1457">
        <f t="shared" si="114"/>
        <v>1</v>
      </c>
      <c r="O1457">
        <f t="shared" si="115"/>
        <v>8</v>
      </c>
    </row>
    <row r="1458" spans="1:15" hidden="1" x14ac:dyDescent="0.2">
      <c r="A1458" s="2">
        <v>42785</v>
      </c>
      <c r="B1458">
        <v>56</v>
      </c>
      <c r="C1458">
        <v>60.79</v>
      </c>
      <c r="D1458">
        <v>60.96</v>
      </c>
      <c r="E1458">
        <v>46.95</v>
      </c>
      <c r="F1458">
        <f t="shared" si="111"/>
        <v>60.96</v>
      </c>
      <c r="G1458" t="s">
        <v>583</v>
      </c>
      <c r="H1458">
        <v>2017</v>
      </c>
      <c r="I1458">
        <v>2</v>
      </c>
      <c r="J1458">
        <v>19</v>
      </c>
      <c r="K1458" t="s">
        <v>67</v>
      </c>
      <c r="L1458">
        <f t="shared" si="112"/>
        <v>1</v>
      </c>
      <c r="M1458">
        <f t="shared" si="113"/>
        <v>1</v>
      </c>
      <c r="N1458">
        <f t="shared" si="114"/>
        <v>1</v>
      </c>
      <c r="O1458">
        <f t="shared" si="115"/>
        <v>8</v>
      </c>
    </row>
    <row r="1459" spans="1:15" hidden="1" x14ac:dyDescent="0.2">
      <c r="A1459" s="2">
        <v>42786</v>
      </c>
      <c r="B1459">
        <v>59</v>
      </c>
      <c r="C1459">
        <v>61.48</v>
      </c>
      <c r="D1459">
        <v>61.58</v>
      </c>
      <c r="E1459">
        <v>45.26</v>
      </c>
      <c r="F1459">
        <f t="shared" si="111"/>
        <v>61.58</v>
      </c>
      <c r="G1459" t="s">
        <v>583</v>
      </c>
      <c r="H1459">
        <v>2017</v>
      </c>
      <c r="I1459">
        <v>2</v>
      </c>
      <c r="J1459">
        <v>20</v>
      </c>
      <c r="K1459" t="s">
        <v>68</v>
      </c>
      <c r="L1459">
        <f t="shared" si="112"/>
        <v>1</v>
      </c>
      <c r="M1459">
        <f t="shared" si="113"/>
        <v>1</v>
      </c>
      <c r="N1459">
        <f t="shared" si="114"/>
        <v>1</v>
      </c>
      <c r="O1459">
        <f t="shared" si="115"/>
        <v>9</v>
      </c>
    </row>
    <row r="1460" spans="1:15" hidden="1" x14ac:dyDescent="0.2">
      <c r="A1460" s="2">
        <v>42787</v>
      </c>
      <c r="B1460">
        <v>58</v>
      </c>
      <c r="C1460">
        <v>61.7</v>
      </c>
      <c r="D1460">
        <v>61.82</v>
      </c>
      <c r="E1460">
        <v>46.14</v>
      </c>
      <c r="F1460">
        <f t="shared" si="111"/>
        <v>61.82</v>
      </c>
      <c r="G1460" t="s">
        <v>583</v>
      </c>
      <c r="H1460">
        <v>2017</v>
      </c>
      <c r="I1460">
        <v>2</v>
      </c>
      <c r="J1460">
        <v>21</v>
      </c>
      <c r="K1460" t="s">
        <v>69</v>
      </c>
      <c r="L1460">
        <f t="shared" si="112"/>
        <v>1</v>
      </c>
      <c r="M1460">
        <f t="shared" si="113"/>
        <v>1</v>
      </c>
      <c r="N1460">
        <f t="shared" si="114"/>
        <v>1</v>
      </c>
      <c r="O1460">
        <f t="shared" si="115"/>
        <v>9</v>
      </c>
    </row>
    <row r="1461" spans="1:15" hidden="1" x14ac:dyDescent="0.2">
      <c r="A1461" s="2">
        <v>42788</v>
      </c>
      <c r="B1461">
        <v>77</v>
      </c>
      <c r="C1461">
        <v>63.11</v>
      </c>
      <c r="D1461">
        <v>63.23</v>
      </c>
      <c r="E1461">
        <v>47.37</v>
      </c>
      <c r="F1461">
        <f t="shared" si="111"/>
        <v>63.23</v>
      </c>
      <c r="G1461" t="s">
        <v>583</v>
      </c>
      <c r="H1461">
        <v>2017</v>
      </c>
      <c r="I1461">
        <v>2</v>
      </c>
      <c r="J1461">
        <v>22</v>
      </c>
      <c r="K1461" t="s">
        <v>70</v>
      </c>
      <c r="L1461">
        <f t="shared" si="112"/>
        <v>0</v>
      </c>
      <c r="M1461">
        <f t="shared" si="113"/>
        <v>1</v>
      </c>
      <c r="N1461">
        <f t="shared" si="114"/>
        <v>1</v>
      </c>
      <c r="O1461">
        <f t="shared" si="115"/>
        <v>9</v>
      </c>
    </row>
    <row r="1462" spans="1:15" hidden="1" x14ac:dyDescent="0.2">
      <c r="A1462" s="2">
        <v>42789</v>
      </c>
      <c r="B1462">
        <v>69</v>
      </c>
      <c r="C1462">
        <v>61.66</v>
      </c>
      <c r="D1462">
        <v>63.82</v>
      </c>
      <c r="E1462">
        <v>53.3</v>
      </c>
      <c r="F1462">
        <f t="shared" si="111"/>
        <v>63.82</v>
      </c>
      <c r="G1462" t="s">
        <v>583</v>
      </c>
      <c r="H1462">
        <v>2017</v>
      </c>
      <c r="I1462">
        <v>2</v>
      </c>
      <c r="J1462">
        <v>23</v>
      </c>
      <c r="K1462" t="s">
        <v>71</v>
      </c>
      <c r="L1462">
        <f t="shared" si="112"/>
        <v>0</v>
      </c>
      <c r="M1462">
        <f t="shared" si="113"/>
        <v>1</v>
      </c>
      <c r="N1462">
        <f t="shared" si="114"/>
        <v>1</v>
      </c>
      <c r="O1462">
        <f t="shared" si="115"/>
        <v>9</v>
      </c>
    </row>
    <row r="1463" spans="1:15" hidden="1" x14ac:dyDescent="0.2">
      <c r="A1463" s="2">
        <v>42790</v>
      </c>
      <c r="B1463">
        <v>78</v>
      </c>
      <c r="C1463">
        <v>64.900000000000006</v>
      </c>
      <c r="D1463">
        <v>65.010000000000005</v>
      </c>
      <c r="E1463">
        <v>49.09</v>
      </c>
      <c r="F1463">
        <f t="shared" si="111"/>
        <v>65.010000000000005</v>
      </c>
      <c r="G1463" t="s">
        <v>583</v>
      </c>
      <c r="H1463">
        <v>2017</v>
      </c>
      <c r="I1463">
        <v>2</v>
      </c>
      <c r="J1463">
        <v>24</v>
      </c>
      <c r="K1463" t="s">
        <v>72</v>
      </c>
      <c r="L1463">
        <f t="shared" si="112"/>
        <v>0</v>
      </c>
      <c r="M1463">
        <f t="shared" si="113"/>
        <v>1</v>
      </c>
      <c r="N1463">
        <f t="shared" si="114"/>
        <v>1</v>
      </c>
      <c r="O1463">
        <f t="shared" si="115"/>
        <v>9</v>
      </c>
    </row>
    <row r="1464" spans="1:15" hidden="1" x14ac:dyDescent="0.2">
      <c r="A1464" s="2">
        <v>42791</v>
      </c>
      <c r="F1464">
        <f t="shared" si="111"/>
        <v>0</v>
      </c>
      <c r="G1464" t="s">
        <v>583</v>
      </c>
      <c r="H1464">
        <v>2017</v>
      </c>
      <c r="I1464">
        <v>2</v>
      </c>
      <c r="J1464">
        <v>25</v>
      </c>
      <c r="K1464" t="s">
        <v>73</v>
      </c>
      <c r="L1464" t="str">
        <f t="shared" si="112"/>
        <v>Null</v>
      </c>
      <c r="M1464" t="str">
        <f t="shared" si="113"/>
        <v>Null</v>
      </c>
      <c r="N1464">
        <f t="shared" si="114"/>
        <v>1</v>
      </c>
      <c r="O1464">
        <f t="shared" si="115"/>
        <v>9</v>
      </c>
    </row>
    <row r="1465" spans="1:15" hidden="1" x14ac:dyDescent="0.2">
      <c r="A1465" s="2">
        <v>42792</v>
      </c>
      <c r="F1465">
        <f t="shared" si="111"/>
        <v>0</v>
      </c>
      <c r="G1465" t="s">
        <v>584</v>
      </c>
      <c r="H1465">
        <v>2017</v>
      </c>
      <c r="I1465">
        <v>2</v>
      </c>
      <c r="J1465">
        <v>26</v>
      </c>
      <c r="K1465" t="s">
        <v>75</v>
      </c>
      <c r="L1465" t="str">
        <f t="shared" si="112"/>
        <v>Null</v>
      </c>
      <c r="M1465" t="str">
        <f t="shared" si="113"/>
        <v>Null</v>
      </c>
      <c r="N1465">
        <f t="shared" si="114"/>
        <v>1</v>
      </c>
      <c r="O1465">
        <f t="shared" si="115"/>
        <v>9</v>
      </c>
    </row>
    <row r="1466" spans="1:15" hidden="1" x14ac:dyDescent="0.2">
      <c r="A1466" s="2">
        <v>42793</v>
      </c>
      <c r="F1466">
        <f t="shared" si="111"/>
        <v>0</v>
      </c>
      <c r="G1466" t="s">
        <v>584</v>
      </c>
      <c r="H1466">
        <v>2017</v>
      </c>
      <c r="I1466">
        <v>2</v>
      </c>
      <c r="J1466">
        <v>27</v>
      </c>
      <c r="K1466" t="s">
        <v>76</v>
      </c>
      <c r="L1466" t="str">
        <f t="shared" si="112"/>
        <v>Null</v>
      </c>
      <c r="M1466" t="str">
        <f t="shared" si="113"/>
        <v>Null</v>
      </c>
      <c r="N1466">
        <f t="shared" si="114"/>
        <v>1</v>
      </c>
      <c r="O1466">
        <f t="shared" si="115"/>
        <v>10</v>
      </c>
    </row>
    <row r="1467" spans="1:15" hidden="1" x14ac:dyDescent="0.2">
      <c r="A1467" s="2">
        <v>42794</v>
      </c>
      <c r="F1467">
        <f t="shared" si="111"/>
        <v>0</v>
      </c>
      <c r="G1467" t="s">
        <v>584</v>
      </c>
      <c r="H1467">
        <v>2017</v>
      </c>
      <c r="I1467">
        <v>2</v>
      </c>
      <c r="J1467">
        <v>28</v>
      </c>
      <c r="K1467" t="s">
        <v>77</v>
      </c>
      <c r="L1467" t="str">
        <f t="shared" si="112"/>
        <v>Null</v>
      </c>
      <c r="M1467" t="str">
        <f t="shared" si="113"/>
        <v>Null</v>
      </c>
      <c r="N1467">
        <f t="shared" si="114"/>
        <v>1</v>
      </c>
      <c r="O1467">
        <f t="shared" si="115"/>
        <v>10</v>
      </c>
    </row>
    <row r="1468" spans="1:15" hidden="1" x14ac:dyDescent="0.2">
      <c r="A1468" s="2">
        <v>42795</v>
      </c>
      <c r="B1468">
        <v>46</v>
      </c>
      <c r="C1468">
        <v>60.07</v>
      </c>
      <c r="D1468">
        <v>61.01</v>
      </c>
      <c r="E1468">
        <v>50.61</v>
      </c>
      <c r="F1468">
        <f t="shared" si="111"/>
        <v>61.01</v>
      </c>
      <c r="G1468" t="s">
        <v>584</v>
      </c>
      <c r="H1468">
        <v>2017</v>
      </c>
      <c r="I1468">
        <v>3</v>
      </c>
      <c r="J1468">
        <v>1</v>
      </c>
      <c r="K1468" t="s">
        <v>78</v>
      </c>
      <c r="L1468">
        <f t="shared" si="112"/>
        <v>1</v>
      </c>
      <c r="M1468">
        <f t="shared" si="113"/>
        <v>1</v>
      </c>
      <c r="N1468">
        <f t="shared" si="114"/>
        <v>1</v>
      </c>
      <c r="O1468">
        <f t="shared" si="115"/>
        <v>10</v>
      </c>
    </row>
    <row r="1469" spans="1:15" hidden="1" x14ac:dyDescent="0.2">
      <c r="A1469" s="2">
        <v>42796</v>
      </c>
      <c r="B1469">
        <v>69</v>
      </c>
      <c r="C1469">
        <v>64.34</v>
      </c>
      <c r="D1469">
        <v>64.430000000000007</v>
      </c>
      <c r="E1469">
        <v>42.36</v>
      </c>
      <c r="F1469">
        <f t="shared" si="111"/>
        <v>64.430000000000007</v>
      </c>
      <c r="G1469" t="s">
        <v>584</v>
      </c>
      <c r="H1469">
        <v>2017</v>
      </c>
      <c r="I1469">
        <v>3</v>
      </c>
      <c r="J1469">
        <v>2</v>
      </c>
      <c r="K1469" t="s">
        <v>79</v>
      </c>
      <c r="L1469">
        <f t="shared" si="112"/>
        <v>0</v>
      </c>
      <c r="M1469">
        <f t="shared" si="113"/>
        <v>1</v>
      </c>
      <c r="N1469">
        <f t="shared" si="114"/>
        <v>1</v>
      </c>
      <c r="O1469">
        <f t="shared" si="115"/>
        <v>10</v>
      </c>
    </row>
    <row r="1470" spans="1:15" hidden="1" x14ac:dyDescent="0.2">
      <c r="A1470" s="2">
        <v>42797</v>
      </c>
      <c r="B1470">
        <v>75</v>
      </c>
      <c r="C1470">
        <v>64.31</v>
      </c>
      <c r="D1470">
        <v>64.489999999999995</v>
      </c>
      <c r="E1470">
        <v>48.55</v>
      </c>
      <c r="F1470">
        <f t="shared" si="111"/>
        <v>64.489999999999995</v>
      </c>
      <c r="G1470" t="s">
        <v>584</v>
      </c>
      <c r="H1470">
        <v>2017</v>
      </c>
      <c r="I1470">
        <v>3</v>
      </c>
      <c r="J1470">
        <v>3</v>
      </c>
      <c r="K1470" t="s">
        <v>80</v>
      </c>
      <c r="L1470">
        <f t="shared" si="112"/>
        <v>0</v>
      </c>
      <c r="M1470">
        <f t="shared" si="113"/>
        <v>1</v>
      </c>
      <c r="N1470">
        <f t="shared" si="114"/>
        <v>1</v>
      </c>
      <c r="O1470">
        <f t="shared" si="115"/>
        <v>10</v>
      </c>
    </row>
    <row r="1471" spans="1:15" hidden="1" x14ac:dyDescent="0.2">
      <c r="A1471" s="2">
        <v>42798</v>
      </c>
      <c r="B1471">
        <v>72</v>
      </c>
      <c r="C1471">
        <v>62.26</v>
      </c>
      <c r="D1471">
        <v>63.65</v>
      </c>
      <c r="E1471">
        <v>48.28</v>
      </c>
      <c r="F1471">
        <f t="shared" si="111"/>
        <v>63.65</v>
      </c>
      <c r="G1471" t="s">
        <v>584</v>
      </c>
      <c r="H1471">
        <v>2017</v>
      </c>
      <c r="I1471">
        <v>3</v>
      </c>
      <c r="J1471">
        <v>4</v>
      </c>
      <c r="K1471" t="s">
        <v>81</v>
      </c>
      <c r="L1471">
        <f t="shared" si="112"/>
        <v>0</v>
      </c>
      <c r="M1471">
        <f t="shared" si="113"/>
        <v>1</v>
      </c>
      <c r="N1471">
        <f t="shared" si="114"/>
        <v>1</v>
      </c>
      <c r="O1471">
        <f t="shared" si="115"/>
        <v>10</v>
      </c>
    </row>
    <row r="1472" spans="1:15" hidden="1" x14ac:dyDescent="0.2">
      <c r="A1472" s="2">
        <v>42799</v>
      </c>
      <c r="F1472">
        <f t="shared" si="111"/>
        <v>0</v>
      </c>
      <c r="G1472" t="s">
        <v>585</v>
      </c>
      <c r="H1472">
        <v>2017</v>
      </c>
      <c r="I1472">
        <v>3</v>
      </c>
      <c r="J1472">
        <v>5</v>
      </c>
      <c r="K1472" t="s">
        <v>83</v>
      </c>
      <c r="L1472" t="str">
        <f t="shared" si="112"/>
        <v>Null</v>
      </c>
      <c r="M1472" t="str">
        <f t="shared" si="113"/>
        <v>Null</v>
      </c>
      <c r="N1472">
        <f t="shared" si="114"/>
        <v>1</v>
      </c>
      <c r="O1472">
        <f t="shared" si="115"/>
        <v>10</v>
      </c>
    </row>
    <row r="1473" spans="1:15" hidden="1" x14ac:dyDescent="0.2">
      <c r="A1473" s="2">
        <v>42800</v>
      </c>
      <c r="B1473">
        <v>65</v>
      </c>
      <c r="C1473">
        <v>61.83</v>
      </c>
      <c r="D1473">
        <v>62.06</v>
      </c>
      <c r="E1473">
        <v>47.19</v>
      </c>
      <c r="F1473">
        <f t="shared" si="111"/>
        <v>62.06</v>
      </c>
      <c r="G1473" t="s">
        <v>585</v>
      </c>
      <c r="H1473">
        <v>2017</v>
      </c>
      <c r="I1473">
        <v>3</v>
      </c>
      <c r="J1473">
        <v>6</v>
      </c>
      <c r="K1473" t="s">
        <v>84</v>
      </c>
      <c r="L1473">
        <f t="shared" si="112"/>
        <v>0</v>
      </c>
      <c r="M1473">
        <f t="shared" si="113"/>
        <v>1</v>
      </c>
      <c r="N1473">
        <f t="shared" si="114"/>
        <v>1</v>
      </c>
      <c r="O1473">
        <f t="shared" si="115"/>
        <v>11</v>
      </c>
    </row>
    <row r="1474" spans="1:15" hidden="1" x14ac:dyDescent="0.2">
      <c r="A1474" s="2">
        <v>42801</v>
      </c>
      <c r="F1474">
        <f t="shared" si="111"/>
        <v>0</v>
      </c>
      <c r="G1474" t="s">
        <v>585</v>
      </c>
      <c r="H1474">
        <v>2017</v>
      </c>
      <c r="I1474">
        <v>3</v>
      </c>
      <c r="J1474">
        <v>7</v>
      </c>
      <c r="K1474" t="s">
        <v>85</v>
      </c>
      <c r="L1474" t="str">
        <f t="shared" si="112"/>
        <v>Null</v>
      </c>
      <c r="M1474" t="str">
        <f t="shared" si="113"/>
        <v>Null</v>
      </c>
      <c r="N1474">
        <f t="shared" si="114"/>
        <v>1</v>
      </c>
      <c r="O1474">
        <f t="shared" si="115"/>
        <v>11</v>
      </c>
    </row>
    <row r="1475" spans="1:15" hidden="1" x14ac:dyDescent="0.2">
      <c r="A1475" s="2">
        <v>42802</v>
      </c>
      <c r="F1475">
        <f t="shared" ref="F1475:F1538" si="116">IF(OR(ISBLANK(D1475),D1475=9),C1475,D1475)</f>
        <v>0</v>
      </c>
      <c r="G1475" t="s">
        <v>585</v>
      </c>
      <c r="H1475">
        <v>2017</v>
      </c>
      <c r="I1475">
        <v>3</v>
      </c>
      <c r="J1475">
        <v>8</v>
      </c>
      <c r="K1475" t="s">
        <v>86</v>
      </c>
      <c r="L1475" t="str">
        <f t="shared" ref="L1475:L1538" si="117">IF(ISBLANK(C1475),"Null",IF(C1475&gt;B1475,1,0))</f>
        <v>Null</v>
      </c>
      <c r="M1475" t="str">
        <f t="shared" ref="M1475:M1538" si="118">IF(ISBLANK(E1475),"Null",IF(C1475&gt;E1475,1,0))</f>
        <v>Null</v>
      </c>
      <c r="N1475">
        <f t="shared" ref="N1475:N1538" si="119">IF(AND(I1475&gt;=1,I1475&lt;=4),1,IF(AND(I1475&gt;=9,I1475&lt;=12),3,2))</f>
        <v>1</v>
      </c>
      <c r="O1475">
        <f t="shared" ref="O1475:O1538" si="120">WEEKNUM(A1475,2)</f>
        <v>11</v>
      </c>
    </row>
    <row r="1476" spans="1:15" hidden="1" x14ac:dyDescent="0.2">
      <c r="A1476" s="2">
        <v>42803</v>
      </c>
      <c r="F1476">
        <f t="shared" si="116"/>
        <v>0</v>
      </c>
      <c r="G1476" t="s">
        <v>585</v>
      </c>
      <c r="H1476">
        <v>2017</v>
      </c>
      <c r="I1476">
        <v>3</v>
      </c>
      <c r="J1476">
        <v>9</v>
      </c>
      <c r="K1476" t="s">
        <v>87</v>
      </c>
      <c r="L1476" t="str">
        <f t="shared" si="117"/>
        <v>Null</v>
      </c>
      <c r="M1476" t="str">
        <f t="shared" si="118"/>
        <v>Null</v>
      </c>
      <c r="N1476">
        <f t="shared" si="119"/>
        <v>1</v>
      </c>
      <c r="O1476">
        <f t="shared" si="120"/>
        <v>11</v>
      </c>
    </row>
    <row r="1477" spans="1:15" hidden="1" x14ac:dyDescent="0.2">
      <c r="A1477" s="2">
        <v>42804</v>
      </c>
      <c r="B1477">
        <v>48</v>
      </c>
      <c r="C1477">
        <v>59.79</v>
      </c>
      <c r="D1477">
        <v>59.92</v>
      </c>
      <c r="E1477">
        <v>44.4</v>
      </c>
      <c r="F1477">
        <f t="shared" si="116"/>
        <v>59.92</v>
      </c>
      <c r="G1477" t="s">
        <v>585</v>
      </c>
      <c r="H1477">
        <v>2017</v>
      </c>
      <c r="I1477">
        <v>3</v>
      </c>
      <c r="J1477">
        <v>10</v>
      </c>
      <c r="K1477" t="s">
        <v>88</v>
      </c>
      <c r="L1477">
        <f t="shared" si="117"/>
        <v>1</v>
      </c>
      <c r="M1477">
        <f t="shared" si="118"/>
        <v>1</v>
      </c>
      <c r="N1477">
        <f t="shared" si="119"/>
        <v>1</v>
      </c>
      <c r="O1477">
        <f t="shared" si="120"/>
        <v>11</v>
      </c>
    </row>
    <row r="1478" spans="1:15" hidden="1" x14ac:dyDescent="0.2">
      <c r="A1478" s="2">
        <v>42805</v>
      </c>
      <c r="B1478">
        <v>51</v>
      </c>
      <c r="C1478">
        <v>58.69</v>
      </c>
      <c r="D1478">
        <v>58.99</v>
      </c>
      <c r="E1478">
        <v>47.21</v>
      </c>
      <c r="F1478">
        <f t="shared" si="116"/>
        <v>58.99</v>
      </c>
      <c r="G1478" t="s">
        <v>585</v>
      </c>
      <c r="H1478">
        <v>2017</v>
      </c>
      <c r="I1478">
        <v>3</v>
      </c>
      <c r="J1478">
        <v>11</v>
      </c>
      <c r="K1478" t="s">
        <v>89</v>
      </c>
      <c r="L1478">
        <f t="shared" si="117"/>
        <v>1</v>
      </c>
      <c r="M1478">
        <f t="shared" si="118"/>
        <v>1</v>
      </c>
      <c r="N1478">
        <f t="shared" si="119"/>
        <v>1</v>
      </c>
      <c r="O1478">
        <f t="shared" si="120"/>
        <v>11</v>
      </c>
    </row>
    <row r="1479" spans="1:15" hidden="1" x14ac:dyDescent="0.2">
      <c r="A1479" s="2">
        <v>42806</v>
      </c>
      <c r="B1479">
        <v>62</v>
      </c>
      <c r="C1479">
        <v>60.45</v>
      </c>
      <c r="D1479">
        <v>60.48</v>
      </c>
      <c r="E1479">
        <v>37.880000000000003</v>
      </c>
      <c r="F1479">
        <f t="shared" si="116"/>
        <v>60.48</v>
      </c>
      <c r="G1479" t="s">
        <v>586</v>
      </c>
      <c r="H1479">
        <v>2017</v>
      </c>
      <c r="I1479">
        <v>3</v>
      </c>
      <c r="J1479">
        <v>12</v>
      </c>
      <c r="K1479" t="s">
        <v>91</v>
      </c>
      <c r="L1479">
        <f t="shared" si="117"/>
        <v>0</v>
      </c>
      <c r="M1479">
        <f t="shared" si="118"/>
        <v>1</v>
      </c>
      <c r="N1479">
        <f t="shared" si="119"/>
        <v>1</v>
      </c>
      <c r="O1479">
        <f t="shared" si="120"/>
        <v>11</v>
      </c>
    </row>
    <row r="1480" spans="1:15" hidden="1" x14ac:dyDescent="0.2">
      <c r="A1480" s="2">
        <v>42807</v>
      </c>
      <c r="B1480">
        <v>76</v>
      </c>
      <c r="C1480">
        <v>61.48</v>
      </c>
      <c r="D1480">
        <v>61.76</v>
      </c>
      <c r="E1480">
        <v>49.33</v>
      </c>
      <c r="F1480">
        <f t="shared" si="116"/>
        <v>61.76</v>
      </c>
      <c r="G1480" t="s">
        <v>586</v>
      </c>
      <c r="H1480">
        <v>2017</v>
      </c>
      <c r="I1480">
        <v>3</v>
      </c>
      <c r="J1480">
        <v>13</v>
      </c>
      <c r="K1480" t="s">
        <v>92</v>
      </c>
      <c r="L1480">
        <f t="shared" si="117"/>
        <v>0</v>
      </c>
      <c r="M1480">
        <f t="shared" si="118"/>
        <v>1</v>
      </c>
      <c r="N1480">
        <f t="shared" si="119"/>
        <v>1</v>
      </c>
      <c r="O1480">
        <f t="shared" si="120"/>
        <v>12</v>
      </c>
    </row>
    <row r="1481" spans="1:15" hidden="1" x14ac:dyDescent="0.2">
      <c r="A1481" s="2">
        <v>42808</v>
      </c>
      <c r="B1481">
        <v>72</v>
      </c>
      <c r="C1481">
        <v>61.22</v>
      </c>
      <c r="D1481">
        <v>61.46</v>
      </c>
      <c r="E1481">
        <v>48.15</v>
      </c>
      <c r="F1481">
        <f t="shared" si="116"/>
        <v>61.46</v>
      </c>
      <c r="G1481" t="s">
        <v>586</v>
      </c>
      <c r="H1481">
        <v>2017</v>
      </c>
      <c r="I1481">
        <v>3</v>
      </c>
      <c r="J1481">
        <v>14</v>
      </c>
      <c r="K1481" t="s">
        <v>93</v>
      </c>
      <c r="L1481">
        <f t="shared" si="117"/>
        <v>0</v>
      </c>
      <c r="M1481">
        <f t="shared" si="118"/>
        <v>1</v>
      </c>
      <c r="N1481">
        <f t="shared" si="119"/>
        <v>1</v>
      </c>
      <c r="O1481">
        <f t="shared" si="120"/>
        <v>12</v>
      </c>
    </row>
    <row r="1482" spans="1:15" hidden="1" x14ac:dyDescent="0.2">
      <c r="A1482" s="2">
        <v>42809</v>
      </c>
      <c r="B1482">
        <v>63</v>
      </c>
      <c r="C1482">
        <v>60.06</v>
      </c>
      <c r="D1482">
        <v>60.48</v>
      </c>
      <c r="E1482">
        <v>49.82</v>
      </c>
      <c r="F1482">
        <f t="shared" si="116"/>
        <v>60.48</v>
      </c>
      <c r="G1482" t="s">
        <v>586</v>
      </c>
      <c r="H1482">
        <v>2017</v>
      </c>
      <c r="I1482">
        <v>3</v>
      </c>
      <c r="J1482">
        <v>15</v>
      </c>
      <c r="K1482" t="s">
        <v>94</v>
      </c>
      <c r="L1482">
        <f t="shared" si="117"/>
        <v>0</v>
      </c>
      <c r="M1482">
        <f t="shared" si="118"/>
        <v>1</v>
      </c>
      <c r="N1482">
        <f t="shared" si="119"/>
        <v>1</v>
      </c>
      <c r="O1482">
        <f t="shared" si="120"/>
        <v>12</v>
      </c>
    </row>
    <row r="1483" spans="1:15" hidden="1" x14ac:dyDescent="0.2">
      <c r="A1483" s="2">
        <v>42810</v>
      </c>
      <c r="B1483">
        <v>63</v>
      </c>
      <c r="C1483">
        <v>60.76</v>
      </c>
      <c r="D1483">
        <v>60.82</v>
      </c>
      <c r="E1483">
        <v>41.66</v>
      </c>
      <c r="F1483">
        <f t="shared" si="116"/>
        <v>60.82</v>
      </c>
      <c r="G1483" t="s">
        <v>586</v>
      </c>
      <c r="H1483">
        <v>2017</v>
      </c>
      <c r="I1483">
        <v>3</v>
      </c>
      <c r="J1483">
        <v>16</v>
      </c>
      <c r="K1483" t="s">
        <v>95</v>
      </c>
      <c r="L1483">
        <f t="shared" si="117"/>
        <v>0</v>
      </c>
      <c r="M1483">
        <f t="shared" si="118"/>
        <v>1</v>
      </c>
      <c r="N1483">
        <f t="shared" si="119"/>
        <v>1</v>
      </c>
      <c r="O1483">
        <f t="shared" si="120"/>
        <v>12</v>
      </c>
    </row>
    <row r="1484" spans="1:15" hidden="1" x14ac:dyDescent="0.2">
      <c r="A1484" s="2">
        <v>42811</v>
      </c>
      <c r="B1484">
        <v>55</v>
      </c>
      <c r="C1484">
        <v>60.96</v>
      </c>
      <c r="D1484">
        <v>61</v>
      </c>
      <c r="E1484">
        <v>39.229999999999997</v>
      </c>
      <c r="F1484">
        <f t="shared" si="116"/>
        <v>61</v>
      </c>
      <c r="G1484" t="s">
        <v>586</v>
      </c>
      <c r="H1484">
        <v>2017</v>
      </c>
      <c r="I1484">
        <v>3</v>
      </c>
      <c r="J1484">
        <v>17</v>
      </c>
      <c r="K1484" t="s">
        <v>96</v>
      </c>
      <c r="L1484">
        <f t="shared" si="117"/>
        <v>1</v>
      </c>
      <c r="M1484">
        <f t="shared" si="118"/>
        <v>1</v>
      </c>
      <c r="N1484">
        <f t="shared" si="119"/>
        <v>1</v>
      </c>
      <c r="O1484">
        <f t="shared" si="120"/>
        <v>12</v>
      </c>
    </row>
    <row r="1485" spans="1:15" hidden="1" x14ac:dyDescent="0.2">
      <c r="A1485" s="2">
        <v>42812</v>
      </c>
      <c r="B1485">
        <v>46</v>
      </c>
      <c r="C1485">
        <v>60.84</v>
      </c>
      <c r="D1485">
        <v>61.87</v>
      </c>
      <c r="E1485">
        <v>48.7</v>
      </c>
      <c r="F1485">
        <f t="shared" si="116"/>
        <v>61.87</v>
      </c>
      <c r="G1485" t="s">
        <v>586</v>
      </c>
      <c r="H1485">
        <v>2017</v>
      </c>
      <c r="I1485">
        <v>3</v>
      </c>
      <c r="J1485">
        <v>18</v>
      </c>
      <c r="K1485" t="s">
        <v>97</v>
      </c>
      <c r="L1485">
        <f t="shared" si="117"/>
        <v>1</v>
      </c>
      <c r="M1485">
        <f t="shared" si="118"/>
        <v>1</v>
      </c>
      <c r="N1485">
        <f t="shared" si="119"/>
        <v>1</v>
      </c>
      <c r="O1485">
        <f t="shared" si="120"/>
        <v>12</v>
      </c>
    </row>
    <row r="1486" spans="1:15" hidden="1" x14ac:dyDescent="0.2">
      <c r="A1486" s="2">
        <v>42813</v>
      </c>
      <c r="B1486">
        <v>92</v>
      </c>
      <c r="C1486">
        <v>65.760000000000005</v>
      </c>
      <c r="D1486">
        <v>65.94</v>
      </c>
      <c r="E1486">
        <v>51.57</v>
      </c>
      <c r="F1486">
        <f t="shared" si="116"/>
        <v>65.94</v>
      </c>
      <c r="G1486" t="s">
        <v>587</v>
      </c>
      <c r="H1486">
        <v>2017</v>
      </c>
      <c r="I1486">
        <v>3</v>
      </c>
      <c r="J1486">
        <v>19</v>
      </c>
      <c r="K1486" t="s">
        <v>99</v>
      </c>
      <c r="L1486">
        <f t="shared" si="117"/>
        <v>0</v>
      </c>
      <c r="M1486">
        <f t="shared" si="118"/>
        <v>1</v>
      </c>
      <c r="N1486">
        <f t="shared" si="119"/>
        <v>1</v>
      </c>
      <c r="O1486">
        <f t="shared" si="120"/>
        <v>12</v>
      </c>
    </row>
    <row r="1487" spans="1:15" hidden="1" x14ac:dyDescent="0.2">
      <c r="A1487" s="2">
        <v>42814</v>
      </c>
      <c r="B1487">
        <v>90</v>
      </c>
      <c r="C1487">
        <v>62.45</v>
      </c>
      <c r="D1487">
        <v>62.48</v>
      </c>
      <c r="E1487">
        <v>41.75</v>
      </c>
      <c r="F1487">
        <f t="shared" si="116"/>
        <v>62.48</v>
      </c>
      <c r="G1487" t="s">
        <v>587</v>
      </c>
      <c r="H1487">
        <v>2017</v>
      </c>
      <c r="I1487">
        <v>3</v>
      </c>
      <c r="J1487">
        <v>20</v>
      </c>
      <c r="K1487" t="s">
        <v>100</v>
      </c>
      <c r="L1487">
        <f t="shared" si="117"/>
        <v>0</v>
      </c>
      <c r="M1487">
        <f t="shared" si="118"/>
        <v>1</v>
      </c>
      <c r="N1487">
        <f t="shared" si="119"/>
        <v>1</v>
      </c>
      <c r="O1487">
        <f t="shared" si="120"/>
        <v>13</v>
      </c>
    </row>
    <row r="1488" spans="1:15" hidden="1" x14ac:dyDescent="0.2">
      <c r="A1488" s="2">
        <v>42815</v>
      </c>
      <c r="B1488">
        <v>84</v>
      </c>
      <c r="C1488">
        <v>60.28</v>
      </c>
      <c r="D1488">
        <v>60.87</v>
      </c>
      <c r="E1488">
        <v>51.88</v>
      </c>
      <c r="F1488">
        <f t="shared" si="116"/>
        <v>60.87</v>
      </c>
      <c r="G1488" t="s">
        <v>587</v>
      </c>
      <c r="H1488">
        <v>2017</v>
      </c>
      <c r="I1488">
        <v>3</v>
      </c>
      <c r="J1488">
        <v>21</v>
      </c>
      <c r="K1488" t="s">
        <v>101</v>
      </c>
      <c r="L1488">
        <f t="shared" si="117"/>
        <v>0</v>
      </c>
      <c r="M1488">
        <f t="shared" si="118"/>
        <v>1</v>
      </c>
      <c r="N1488">
        <f t="shared" si="119"/>
        <v>1</v>
      </c>
      <c r="O1488">
        <f t="shared" si="120"/>
        <v>13</v>
      </c>
    </row>
    <row r="1489" spans="1:15" hidden="1" x14ac:dyDescent="0.2">
      <c r="A1489" s="2">
        <v>42816</v>
      </c>
      <c r="B1489">
        <v>72</v>
      </c>
      <c r="C1489">
        <v>61.33</v>
      </c>
      <c r="D1489">
        <v>62.23</v>
      </c>
      <c r="E1489">
        <v>49.46</v>
      </c>
      <c r="F1489">
        <f t="shared" si="116"/>
        <v>62.23</v>
      </c>
      <c r="G1489" t="s">
        <v>587</v>
      </c>
      <c r="H1489">
        <v>2017</v>
      </c>
      <c r="I1489">
        <v>3</v>
      </c>
      <c r="J1489">
        <v>22</v>
      </c>
      <c r="K1489" t="s">
        <v>102</v>
      </c>
      <c r="L1489">
        <f t="shared" si="117"/>
        <v>0</v>
      </c>
      <c r="M1489">
        <f t="shared" si="118"/>
        <v>1</v>
      </c>
      <c r="N1489">
        <f t="shared" si="119"/>
        <v>1</v>
      </c>
      <c r="O1489">
        <f t="shared" si="120"/>
        <v>13</v>
      </c>
    </row>
    <row r="1490" spans="1:15" hidden="1" x14ac:dyDescent="0.2">
      <c r="A1490" s="2">
        <v>42817</v>
      </c>
      <c r="B1490">
        <v>77</v>
      </c>
      <c r="C1490">
        <v>61.66</v>
      </c>
      <c r="D1490">
        <v>61.78</v>
      </c>
      <c r="E1490">
        <v>46.22</v>
      </c>
      <c r="F1490">
        <f t="shared" si="116"/>
        <v>61.78</v>
      </c>
      <c r="G1490" t="s">
        <v>587</v>
      </c>
      <c r="H1490">
        <v>2017</v>
      </c>
      <c r="I1490">
        <v>3</v>
      </c>
      <c r="J1490">
        <v>23</v>
      </c>
      <c r="K1490" t="s">
        <v>103</v>
      </c>
      <c r="L1490">
        <f t="shared" si="117"/>
        <v>0</v>
      </c>
      <c r="M1490">
        <f t="shared" si="118"/>
        <v>1</v>
      </c>
      <c r="N1490">
        <f t="shared" si="119"/>
        <v>1</v>
      </c>
      <c r="O1490">
        <f t="shared" si="120"/>
        <v>13</v>
      </c>
    </row>
    <row r="1491" spans="1:15" hidden="1" x14ac:dyDescent="0.2">
      <c r="A1491" s="2">
        <v>42818</v>
      </c>
      <c r="B1491">
        <v>77</v>
      </c>
      <c r="C1491">
        <v>65.37</v>
      </c>
      <c r="D1491">
        <v>65.45</v>
      </c>
      <c r="E1491">
        <v>48.1</v>
      </c>
      <c r="F1491">
        <f t="shared" si="116"/>
        <v>65.45</v>
      </c>
      <c r="G1491" t="s">
        <v>587</v>
      </c>
      <c r="H1491">
        <v>2017</v>
      </c>
      <c r="I1491">
        <v>3</v>
      </c>
      <c r="J1491">
        <v>24</v>
      </c>
      <c r="K1491" t="s">
        <v>104</v>
      </c>
      <c r="L1491">
        <f t="shared" si="117"/>
        <v>0</v>
      </c>
      <c r="M1491">
        <f t="shared" si="118"/>
        <v>1</v>
      </c>
      <c r="N1491">
        <f t="shared" si="119"/>
        <v>1</v>
      </c>
      <c r="O1491">
        <f t="shared" si="120"/>
        <v>13</v>
      </c>
    </row>
    <row r="1492" spans="1:15" hidden="1" x14ac:dyDescent="0.2">
      <c r="A1492" s="2">
        <v>42819</v>
      </c>
      <c r="B1492">
        <v>50</v>
      </c>
      <c r="C1492">
        <v>60.07</v>
      </c>
      <c r="D1492">
        <v>60.13</v>
      </c>
      <c r="E1492">
        <v>41.96</v>
      </c>
      <c r="F1492">
        <f t="shared" si="116"/>
        <v>60.13</v>
      </c>
      <c r="G1492" t="s">
        <v>587</v>
      </c>
      <c r="H1492">
        <v>2017</v>
      </c>
      <c r="I1492">
        <v>3</v>
      </c>
      <c r="J1492">
        <v>25</v>
      </c>
      <c r="K1492" t="s">
        <v>105</v>
      </c>
      <c r="L1492">
        <f t="shared" si="117"/>
        <v>1</v>
      </c>
      <c r="M1492">
        <f t="shared" si="118"/>
        <v>1</v>
      </c>
      <c r="N1492">
        <f t="shared" si="119"/>
        <v>1</v>
      </c>
      <c r="O1492">
        <f t="shared" si="120"/>
        <v>13</v>
      </c>
    </row>
    <row r="1493" spans="1:15" hidden="1" x14ac:dyDescent="0.2">
      <c r="A1493" s="2">
        <v>42820</v>
      </c>
      <c r="B1493">
        <v>73</v>
      </c>
      <c r="C1493">
        <v>61.15</v>
      </c>
      <c r="D1493">
        <v>61.29</v>
      </c>
      <c r="E1493">
        <v>46.47</v>
      </c>
      <c r="F1493">
        <f t="shared" si="116"/>
        <v>61.29</v>
      </c>
      <c r="G1493" t="s">
        <v>588</v>
      </c>
      <c r="H1493">
        <v>2017</v>
      </c>
      <c r="I1493">
        <v>3</v>
      </c>
      <c r="J1493">
        <v>26</v>
      </c>
      <c r="K1493" t="s">
        <v>107</v>
      </c>
      <c r="L1493">
        <f t="shared" si="117"/>
        <v>0</v>
      </c>
      <c r="M1493">
        <f t="shared" si="118"/>
        <v>1</v>
      </c>
      <c r="N1493">
        <f t="shared" si="119"/>
        <v>1</v>
      </c>
      <c r="O1493">
        <f t="shared" si="120"/>
        <v>13</v>
      </c>
    </row>
    <row r="1494" spans="1:15" hidden="1" x14ac:dyDescent="0.2">
      <c r="A1494" s="2">
        <v>42821</v>
      </c>
      <c r="B1494">
        <v>77</v>
      </c>
      <c r="C1494">
        <v>60.73</v>
      </c>
      <c r="D1494">
        <v>60.86</v>
      </c>
      <c r="E1494">
        <v>45.71</v>
      </c>
      <c r="F1494">
        <f t="shared" si="116"/>
        <v>60.86</v>
      </c>
      <c r="G1494" t="s">
        <v>588</v>
      </c>
      <c r="H1494">
        <v>2017</v>
      </c>
      <c r="I1494">
        <v>3</v>
      </c>
      <c r="J1494">
        <v>27</v>
      </c>
      <c r="K1494" t="s">
        <v>108</v>
      </c>
      <c r="L1494">
        <f t="shared" si="117"/>
        <v>0</v>
      </c>
      <c r="M1494">
        <f t="shared" si="118"/>
        <v>1</v>
      </c>
      <c r="N1494">
        <f t="shared" si="119"/>
        <v>1</v>
      </c>
      <c r="O1494">
        <f t="shared" si="120"/>
        <v>14</v>
      </c>
    </row>
    <row r="1495" spans="1:15" hidden="1" x14ac:dyDescent="0.2">
      <c r="A1495" s="2">
        <v>42822</v>
      </c>
      <c r="B1495">
        <v>94</v>
      </c>
      <c r="C1495">
        <v>62.94</v>
      </c>
      <c r="D1495">
        <v>63</v>
      </c>
      <c r="E1495">
        <v>44.53</v>
      </c>
      <c r="F1495">
        <f t="shared" si="116"/>
        <v>63</v>
      </c>
      <c r="G1495" t="s">
        <v>588</v>
      </c>
      <c r="H1495">
        <v>2017</v>
      </c>
      <c r="I1495">
        <v>3</v>
      </c>
      <c r="J1495">
        <v>28</v>
      </c>
      <c r="K1495" t="s">
        <v>109</v>
      </c>
      <c r="L1495">
        <f t="shared" si="117"/>
        <v>0</v>
      </c>
      <c r="M1495">
        <f t="shared" si="118"/>
        <v>1</v>
      </c>
      <c r="N1495">
        <f t="shared" si="119"/>
        <v>1</v>
      </c>
      <c r="O1495">
        <f t="shared" si="120"/>
        <v>14</v>
      </c>
    </row>
    <row r="1496" spans="1:15" hidden="1" x14ac:dyDescent="0.2">
      <c r="A1496" s="2">
        <v>42823</v>
      </c>
      <c r="B1496">
        <v>71</v>
      </c>
      <c r="C1496">
        <v>61.31</v>
      </c>
      <c r="D1496">
        <v>61.48</v>
      </c>
      <c r="E1496">
        <v>47.26</v>
      </c>
      <c r="F1496">
        <f t="shared" si="116"/>
        <v>61.48</v>
      </c>
      <c r="G1496" t="s">
        <v>588</v>
      </c>
      <c r="H1496">
        <v>2017</v>
      </c>
      <c r="I1496">
        <v>3</v>
      </c>
      <c r="J1496">
        <v>29</v>
      </c>
      <c r="K1496" t="s">
        <v>110</v>
      </c>
      <c r="L1496">
        <f t="shared" si="117"/>
        <v>0</v>
      </c>
      <c r="M1496">
        <f t="shared" si="118"/>
        <v>1</v>
      </c>
      <c r="N1496">
        <f t="shared" si="119"/>
        <v>1</v>
      </c>
      <c r="O1496">
        <f t="shared" si="120"/>
        <v>14</v>
      </c>
    </row>
    <row r="1497" spans="1:15" hidden="1" x14ac:dyDescent="0.2">
      <c r="A1497" s="2">
        <v>42824</v>
      </c>
      <c r="B1497">
        <v>89</v>
      </c>
      <c r="C1497">
        <v>62.72</v>
      </c>
      <c r="D1497">
        <v>62.75</v>
      </c>
      <c r="E1497">
        <v>41.61</v>
      </c>
      <c r="F1497">
        <f t="shared" si="116"/>
        <v>62.75</v>
      </c>
      <c r="G1497" t="s">
        <v>588</v>
      </c>
      <c r="H1497">
        <v>2017</v>
      </c>
      <c r="I1497">
        <v>3</v>
      </c>
      <c r="J1497">
        <v>30</v>
      </c>
      <c r="K1497" t="s">
        <v>111</v>
      </c>
      <c r="L1497">
        <f t="shared" si="117"/>
        <v>0</v>
      </c>
      <c r="M1497">
        <f t="shared" si="118"/>
        <v>1</v>
      </c>
      <c r="N1497">
        <f t="shared" si="119"/>
        <v>1</v>
      </c>
      <c r="O1497">
        <f t="shared" si="120"/>
        <v>14</v>
      </c>
    </row>
    <row r="1498" spans="1:15" hidden="1" x14ac:dyDescent="0.2">
      <c r="A1498" s="2">
        <v>42825</v>
      </c>
      <c r="F1498">
        <f t="shared" si="116"/>
        <v>0</v>
      </c>
      <c r="G1498" t="s">
        <v>588</v>
      </c>
      <c r="H1498">
        <v>2017</v>
      </c>
      <c r="I1498">
        <v>3</v>
      </c>
      <c r="J1498">
        <v>31</v>
      </c>
      <c r="K1498" t="s">
        <v>112</v>
      </c>
      <c r="L1498" t="str">
        <f t="shared" si="117"/>
        <v>Null</v>
      </c>
      <c r="M1498" t="str">
        <f t="shared" si="118"/>
        <v>Null</v>
      </c>
      <c r="N1498">
        <f t="shared" si="119"/>
        <v>1</v>
      </c>
      <c r="O1498">
        <f t="shared" si="120"/>
        <v>14</v>
      </c>
    </row>
    <row r="1499" spans="1:15" hidden="1" x14ac:dyDescent="0.2">
      <c r="A1499" s="2">
        <v>42826</v>
      </c>
      <c r="B1499">
        <v>62</v>
      </c>
      <c r="C1499">
        <v>60.89</v>
      </c>
      <c r="D1499">
        <v>60.98</v>
      </c>
      <c r="E1499">
        <v>44.19</v>
      </c>
      <c r="F1499">
        <f t="shared" si="116"/>
        <v>60.98</v>
      </c>
      <c r="G1499" t="s">
        <v>588</v>
      </c>
      <c r="H1499">
        <v>2017</v>
      </c>
      <c r="I1499">
        <v>4</v>
      </c>
      <c r="J1499">
        <v>1</v>
      </c>
      <c r="K1499" t="s">
        <v>113</v>
      </c>
      <c r="L1499">
        <f t="shared" si="117"/>
        <v>0</v>
      </c>
      <c r="M1499">
        <f t="shared" si="118"/>
        <v>1</v>
      </c>
      <c r="N1499">
        <f t="shared" si="119"/>
        <v>1</v>
      </c>
      <c r="O1499">
        <f t="shared" si="120"/>
        <v>14</v>
      </c>
    </row>
    <row r="1500" spans="1:15" hidden="1" x14ac:dyDescent="0.2">
      <c r="A1500" s="2">
        <v>42827</v>
      </c>
      <c r="B1500">
        <v>66</v>
      </c>
      <c r="C1500">
        <v>61.58</v>
      </c>
      <c r="D1500">
        <v>61.64</v>
      </c>
      <c r="E1500">
        <v>43.1</v>
      </c>
      <c r="F1500">
        <f t="shared" si="116"/>
        <v>61.64</v>
      </c>
      <c r="G1500" t="s">
        <v>589</v>
      </c>
      <c r="H1500">
        <v>2017</v>
      </c>
      <c r="I1500">
        <v>4</v>
      </c>
      <c r="J1500">
        <v>2</v>
      </c>
      <c r="K1500" t="s">
        <v>115</v>
      </c>
      <c r="L1500">
        <f t="shared" si="117"/>
        <v>0</v>
      </c>
      <c r="M1500">
        <f t="shared" si="118"/>
        <v>1</v>
      </c>
      <c r="N1500">
        <f t="shared" si="119"/>
        <v>1</v>
      </c>
      <c r="O1500">
        <f t="shared" si="120"/>
        <v>14</v>
      </c>
    </row>
    <row r="1501" spans="1:15" hidden="1" x14ac:dyDescent="0.2">
      <c r="A1501" s="2">
        <v>42828</v>
      </c>
      <c r="B1501">
        <v>82</v>
      </c>
      <c r="C1501">
        <v>62.47</v>
      </c>
      <c r="D1501">
        <v>62.63</v>
      </c>
      <c r="E1501">
        <v>47.31</v>
      </c>
      <c r="F1501">
        <f t="shared" si="116"/>
        <v>62.63</v>
      </c>
      <c r="G1501" t="s">
        <v>589</v>
      </c>
      <c r="H1501">
        <v>2017</v>
      </c>
      <c r="I1501">
        <v>4</v>
      </c>
      <c r="J1501">
        <v>3</v>
      </c>
      <c r="K1501" t="s">
        <v>116</v>
      </c>
      <c r="L1501">
        <f t="shared" si="117"/>
        <v>0</v>
      </c>
      <c r="M1501">
        <f t="shared" si="118"/>
        <v>1</v>
      </c>
      <c r="N1501">
        <f t="shared" si="119"/>
        <v>1</v>
      </c>
      <c r="O1501">
        <f t="shared" si="120"/>
        <v>15</v>
      </c>
    </row>
    <row r="1502" spans="1:15" hidden="1" x14ac:dyDescent="0.2">
      <c r="A1502" s="2">
        <v>42829</v>
      </c>
      <c r="B1502">
        <v>78</v>
      </c>
      <c r="C1502">
        <v>62.65</v>
      </c>
      <c r="D1502">
        <v>62.86</v>
      </c>
      <c r="E1502">
        <v>48.99</v>
      </c>
      <c r="F1502">
        <f t="shared" si="116"/>
        <v>62.86</v>
      </c>
      <c r="G1502" t="s">
        <v>589</v>
      </c>
      <c r="H1502">
        <v>2017</v>
      </c>
      <c r="I1502">
        <v>4</v>
      </c>
      <c r="J1502">
        <v>4</v>
      </c>
      <c r="K1502" t="s">
        <v>117</v>
      </c>
      <c r="L1502">
        <f t="shared" si="117"/>
        <v>0</v>
      </c>
      <c r="M1502">
        <f t="shared" si="118"/>
        <v>1</v>
      </c>
      <c r="N1502">
        <f t="shared" si="119"/>
        <v>1</v>
      </c>
      <c r="O1502">
        <f t="shared" si="120"/>
        <v>15</v>
      </c>
    </row>
    <row r="1503" spans="1:15" hidden="1" x14ac:dyDescent="0.2">
      <c r="A1503" s="2">
        <v>42830</v>
      </c>
      <c r="B1503">
        <v>74</v>
      </c>
      <c r="C1503">
        <v>62.94</v>
      </c>
      <c r="D1503">
        <v>63.15</v>
      </c>
      <c r="E1503">
        <v>48.21</v>
      </c>
      <c r="F1503">
        <f t="shared" si="116"/>
        <v>63.15</v>
      </c>
      <c r="G1503" t="s">
        <v>589</v>
      </c>
      <c r="H1503">
        <v>2017</v>
      </c>
      <c r="I1503">
        <v>4</v>
      </c>
      <c r="J1503">
        <v>5</v>
      </c>
      <c r="K1503" t="s">
        <v>118</v>
      </c>
      <c r="L1503">
        <f t="shared" si="117"/>
        <v>0</v>
      </c>
      <c r="M1503">
        <f t="shared" si="118"/>
        <v>1</v>
      </c>
      <c r="N1503">
        <f t="shared" si="119"/>
        <v>1</v>
      </c>
      <c r="O1503">
        <f t="shared" si="120"/>
        <v>15</v>
      </c>
    </row>
    <row r="1504" spans="1:15" hidden="1" x14ac:dyDescent="0.2">
      <c r="A1504" s="2">
        <v>42831</v>
      </c>
      <c r="B1504">
        <v>65</v>
      </c>
      <c r="C1504">
        <v>61.49</v>
      </c>
      <c r="D1504">
        <v>61.62</v>
      </c>
      <c r="E1504">
        <v>46.18</v>
      </c>
      <c r="F1504">
        <f t="shared" si="116"/>
        <v>61.62</v>
      </c>
      <c r="G1504" t="s">
        <v>589</v>
      </c>
      <c r="H1504">
        <v>2017</v>
      </c>
      <c r="I1504">
        <v>4</v>
      </c>
      <c r="J1504">
        <v>6</v>
      </c>
      <c r="K1504" t="s">
        <v>119</v>
      </c>
      <c r="L1504">
        <f t="shared" si="117"/>
        <v>0</v>
      </c>
      <c r="M1504">
        <f t="shared" si="118"/>
        <v>1</v>
      </c>
      <c r="N1504">
        <f t="shared" si="119"/>
        <v>1</v>
      </c>
      <c r="O1504">
        <f t="shared" si="120"/>
        <v>15</v>
      </c>
    </row>
    <row r="1505" spans="1:15" hidden="1" x14ac:dyDescent="0.2">
      <c r="A1505" s="2">
        <v>42832</v>
      </c>
      <c r="B1505">
        <v>85</v>
      </c>
      <c r="C1505">
        <v>63.07</v>
      </c>
      <c r="D1505">
        <v>63.38</v>
      </c>
      <c r="E1505">
        <v>47.72</v>
      </c>
      <c r="F1505">
        <f t="shared" si="116"/>
        <v>63.38</v>
      </c>
      <c r="G1505" t="s">
        <v>589</v>
      </c>
      <c r="H1505">
        <v>2017</v>
      </c>
      <c r="I1505">
        <v>4</v>
      </c>
      <c r="J1505">
        <v>7</v>
      </c>
      <c r="K1505" t="s">
        <v>120</v>
      </c>
      <c r="L1505">
        <f t="shared" si="117"/>
        <v>0</v>
      </c>
      <c r="M1505">
        <f t="shared" si="118"/>
        <v>1</v>
      </c>
      <c r="N1505">
        <f t="shared" si="119"/>
        <v>1</v>
      </c>
      <c r="O1505">
        <f t="shared" si="120"/>
        <v>15</v>
      </c>
    </row>
    <row r="1506" spans="1:15" hidden="1" x14ac:dyDescent="0.2">
      <c r="A1506" s="2">
        <v>42833</v>
      </c>
      <c r="B1506">
        <v>63</v>
      </c>
      <c r="C1506">
        <v>61.38</v>
      </c>
      <c r="D1506">
        <v>61.53</v>
      </c>
      <c r="E1506">
        <v>42.87</v>
      </c>
      <c r="F1506">
        <f t="shared" si="116"/>
        <v>61.53</v>
      </c>
      <c r="G1506" t="s">
        <v>589</v>
      </c>
      <c r="H1506">
        <v>2017</v>
      </c>
      <c r="I1506">
        <v>4</v>
      </c>
      <c r="J1506">
        <v>8</v>
      </c>
      <c r="K1506" t="s">
        <v>121</v>
      </c>
      <c r="L1506">
        <f t="shared" si="117"/>
        <v>0</v>
      </c>
      <c r="M1506">
        <f t="shared" si="118"/>
        <v>1</v>
      </c>
      <c r="N1506">
        <f t="shared" si="119"/>
        <v>1</v>
      </c>
      <c r="O1506">
        <f t="shared" si="120"/>
        <v>15</v>
      </c>
    </row>
    <row r="1507" spans="1:15" hidden="1" x14ac:dyDescent="0.2">
      <c r="A1507" s="2">
        <v>42834</v>
      </c>
      <c r="B1507">
        <v>64</v>
      </c>
      <c r="C1507">
        <v>61.4</v>
      </c>
      <c r="D1507">
        <v>61.62</v>
      </c>
      <c r="E1507">
        <v>47.41</v>
      </c>
      <c r="F1507">
        <f t="shared" si="116"/>
        <v>61.62</v>
      </c>
      <c r="G1507" t="s">
        <v>590</v>
      </c>
      <c r="H1507">
        <v>2017</v>
      </c>
      <c r="I1507">
        <v>4</v>
      </c>
      <c r="J1507">
        <v>9</v>
      </c>
      <c r="K1507" t="s">
        <v>123</v>
      </c>
      <c r="L1507">
        <f t="shared" si="117"/>
        <v>0</v>
      </c>
      <c r="M1507">
        <f t="shared" si="118"/>
        <v>1</v>
      </c>
      <c r="N1507">
        <f t="shared" si="119"/>
        <v>1</v>
      </c>
      <c r="O1507">
        <f t="shared" si="120"/>
        <v>15</v>
      </c>
    </row>
    <row r="1508" spans="1:15" hidden="1" x14ac:dyDescent="0.2">
      <c r="A1508" s="2">
        <v>42835</v>
      </c>
      <c r="B1508">
        <v>73</v>
      </c>
      <c r="C1508">
        <v>62.1</v>
      </c>
      <c r="D1508">
        <v>62.43</v>
      </c>
      <c r="E1508">
        <v>51.08</v>
      </c>
      <c r="F1508">
        <f t="shared" si="116"/>
        <v>62.43</v>
      </c>
      <c r="G1508" t="s">
        <v>590</v>
      </c>
      <c r="H1508">
        <v>2017</v>
      </c>
      <c r="I1508">
        <v>4</v>
      </c>
      <c r="J1508">
        <v>10</v>
      </c>
      <c r="K1508" t="s">
        <v>124</v>
      </c>
      <c r="L1508">
        <f t="shared" si="117"/>
        <v>0</v>
      </c>
      <c r="M1508">
        <f t="shared" si="118"/>
        <v>1</v>
      </c>
      <c r="N1508">
        <f t="shared" si="119"/>
        <v>1</v>
      </c>
      <c r="O1508">
        <f t="shared" si="120"/>
        <v>16</v>
      </c>
    </row>
    <row r="1509" spans="1:15" hidden="1" x14ac:dyDescent="0.2">
      <c r="A1509" s="2">
        <v>42836</v>
      </c>
      <c r="B1509">
        <v>63</v>
      </c>
      <c r="C1509">
        <v>63.93</v>
      </c>
      <c r="D1509">
        <v>64.040000000000006</v>
      </c>
      <c r="E1509">
        <v>47.97</v>
      </c>
      <c r="F1509">
        <f t="shared" si="116"/>
        <v>64.040000000000006</v>
      </c>
      <c r="G1509" t="s">
        <v>590</v>
      </c>
      <c r="H1509">
        <v>2017</v>
      </c>
      <c r="I1509">
        <v>4</v>
      </c>
      <c r="J1509">
        <v>11</v>
      </c>
      <c r="K1509" t="s">
        <v>125</v>
      </c>
      <c r="L1509">
        <f t="shared" si="117"/>
        <v>1</v>
      </c>
      <c r="M1509">
        <f t="shared" si="118"/>
        <v>1</v>
      </c>
      <c r="N1509">
        <f t="shared" si="119"/>
        <v>1</v>
      </c>
      <c r="O1509">
        <f t="shared" si="120"/>
        <v>16</v>
      </c>
    </row>
    <row r="1510" spans="1:15" hidden="1" x14ac:dyDescent="0.2">
      <c r="A1510" s="2">
        <v>42837</v>
      </c>
      <c r="B1510">
        <v>91</v>
      </c>
      <c r="C1510">
        <v>63.12</v>
      </c>
      <c r="D1510">
        <v>63.28</v>
      </c>
      <c r="E1510">
        <v>48.6</v>
      </c>
      <c r="F1510">
        <f t="shared" si="116"/>
        <v>63.28</v>
      </c>
      <c r="G1510" t="s">
        <v>590</v>
      </c>
      <c r="H1510">
        <v>2017</v>
      </c>
      <c r="I1510">
        <v>4</v>
      </c>
      <c r="J1510">
        <v>12</v>
      </c>
      <c r="K1510" t="s">
        <v>126</v>
      </c>
      <c r="L1510">
        <f t="shared" si="117"/>
        <v>0</v>
      </c>
      <c r="M1510">
        <f t="shared" si="118"/>
        <v>1</v>
      </c>
      <c r="N1510">
        <f t="shared" si="119"/>
        <v>1</v>
      </c>
      <c r="O1510">
        <f t="shared" si="120"/>
        <v>16</v>
      </c>
    </row>
    <row r="1511" spans="1:15" hidden="1" x14ac:dyDescent="0.2">
      <c r="A1511" s="2">
        <v>42838</v>
      </c>
      <c r="B1511">
        <v>79</v>
      </c>
      <c r="C1511">
        <v>62.82</v>
      </c>
      <c r="D1511">
        <v>62.95</v>
      </c>
      <c r="E1511">
        <v>47.37</v>
      </c>
      <c r="F1511">
        <f t="shared" si="116"/>
        <v>62.95</v>
      </c>
      <c r="G1511" t="s">
        <v>590</v>
      </c>
      <c r="H1511">
        <v>2017</v>
      </c>
      <c r="I1511">
        <v>4</v>
      </c>
      <c r="J1511">
        <v>13</v>
      </c>
      <c r="K1511" t="s">
        <v>127</v>
      </c>
      <c r="L1511">
        <f t="shared" si="117"/>
        <v>0</v>
      </c>
      <c r="M1511">
        <f t="shared" si="118"/>
        <v>1</v>
      </c>
      <c r="N1511">
        <f t="shared" si="119"/>
        <v>1</v>
      </c>
      <c r="O1511">
        <f t="shared" si="120"/>
        <v>16</v>
      </c>
    </row>
    <row r="1512" spans="1:15" hidden="1" x14ac:dyDescent="0.2">
      <c r="A1512" s="2">
        <v>42839</v>
      </c>
      <c r="B1512">
        <v>78</v>
      </c>
      <c r="C1512">
        <v>63.11</v>
      </c>
      <c r="D1512">
        <v>63.45</v>
      </c>
      <c r="E1512">
        <v>45.72</v>
      </c>
      <c r="F1512">
        <f t="shared" si="116"/>
        <v>63.45</v>
      </c>
      <c r="G1512" t="s">
        <v>590</v>
      </c>
      <c r="H1512">
        <v>2017</v>
      </c>
      <c r="I1512">
        <v>4</v>
      </c>
      <c r="J1512">
        <v>14</v>
      </c>
      <c r="K1512" t="s">
        <v>128</v>
      </c>
      <c r="L1512">
        <f t="shared" si="117"/>
        <v>0</v>
      </c>
      <c r="M1512">
        <f t="shared" si="118"/>
        <v>1</v>
      </c>
      <c r="N1512">
        <f t="shared" si="119"/>
        <v>1</v>
      </c>
      <c r="O1512">
        <f t="shared" si="120"/>
        <v>16</v>
      </c>
    </row>
    <row r="1513" spans="1:15" hidden="1" x14ac:dyDescent="0.2">
      <c r="A1513" s="2">
        <v>42840</v>
      </c>
      <c r="B1513">
        <v>76</v>
      </c>
      <c r="C1513">
        <v>64.14</v>
      </c>
      <c r="D1513">
        <v>64.39</v>
      </c>
      <c r="E1513">
        <v>44.65</v>
      </c>
      <c r="F1513">
        <f t="shared" si="116"/>
        <v>64.39</v>
      </c>
      <c r="G1513" t="s">
        <v>590</v>
      </c>
      <c r="H1513">
        <v>2017</v>
      </c>
      <c r="I1513">
        <v>4</v>
      </c>
      <c r="J1513">
        <v>15</v>
      </c>
      <c r="K1513" t="s">
        <v>129</v>
      </c>
      <c r="L1513">
        <f t="shared" si="117"/>
        <v>0</v>
      </c>
      <c r="M1513">
        <f t="shared" si="118"/>
        <v>1</v>
      </c>
      <c r="N1513">
        <f t="shared" si="119"/>
        <v>1</v>
      </c>
      <c r="O1513">
        <f t="shared" si="120"/>
        <v>16</v>
      </c>
    </row>
    <row r="1514" spans="1:15" hidden="1" x14ac:dyDescent="0.2">
      <c r="A1514" s="2">
        <v>42841</v>
      </c>
      <c r="B1514">
        <v>65</v>
      </c>
      <c r="C1514">
        <v>62.19</v>
      </c>
      <c r="D1514">
        <v>62.38</v>
      </c>
      <c r="E1514">
        <v>47.79</v>
      </c>
      <c r="F1514">
        <f t="shared" si="116"/>
        <v>62.38</v>
      </c>
      <c r="G1514" t="s">
        <v>591</v>
      </c>
      <c r="H1514">
        <v>2017</v>
      </c>
      <c r="I1514">
        <v>4</v>
      </c>
      <c r="J1514">
        <v>16</v>
      </c>
      <c r="K1514" t="s">
        <v>131</v>
      </c>
      <c r="L1514">
        <f t="shared" si="117"/>
        <v>0</v>
      </c>
      <c r="M1514">
        <f t="shared" si="118"/>
        <v>1</v>
      </c>
      <c r="N1514">
        <f t="shared" si="119"/>
        <v>1</v>
      </c>
      <c r="O1514">
        <f t="shared" si="120"/>
        <v>16</v>
      </c>
    </row>
    <row r="1515" spans="1:15" hidden="1" x14ac:dyDescent="0.2">
      <c r="A1515" s="2">
        <v>42842</v>
      </c>
      <c r="B1515">
        <v>83</v>
      </c>
      <c r="C1515">
        <v>62.56</v>
      </c>
      <c r="D1515">
        <v>62.57</v>
      </c>
      <c r="E1515">
        <v>30.84</v>
      </c>
      <c r="F1515">
        <f t="shared" si="116"/>
        <v>62.57</v>
      </c>
      <c r="G1515" t="s">
        <v>591</v>
      </c>
      <c r="H1515">
        <v>2017</v>
      </c>
      <c r="I1515">
        <v>4</v>
      </c>
      <c r="J1515">
        <v>17</v>
      </c>
      <c r="K1515" t="s">
        <v>132</v>
      </c>
      <c r="L1515">
        <f t="shared" si="117"/>
        <v>0</v>
      </c>
      <c r="M1515">
        <f t="shared" si="118"/>
        <v>1</v>
      </c>
      <c r="N1515">
        <f t="shared" si="119"/>
        <v>1</v>
      </c>
      <c r="O1515">
        <f t="shared" si="120"/>
        <v>17</v>
      </c>
    </row>
    <row r="1516" spans="1:15" hidden="1" x14ac:dyDescent="0.2">
      <c r="A1516" s="2">
        <v>42843</v>
      </c>
      <c r="B1516">
        <v>82</v>
      </c>
      <c r="C1516">
        <v>63.43</v>
      </c>
      <c r="D1516">
        <v>63.76</v>
      </c>
      <c r="E1516">
        <v>52.47</v>
      </c>
      <c r="F1516">
        <f t="shared" si="116"/>
        <v>63.76</v>
      </c>
      <c r="G1516" t="s">
        <v>591</v>
      </c>
      <c r="H1516">
        <v>2017</v>
      </c>
      <c r="I1516">
        <v>4</v>
      </c>
      <c r="J1516">
        <v>18</v>
      </c>
      <c r="K1516" t="s">
        <v>133</v>
      </c>
      <c r="L1516">
        <f t="shared" si="117"/>
        <v>0</v>
      </c>
      <c r="M1516">
        <f t="shared" si="118"/>
        <v>1</v>
      </c>
      <c r="N1516">
        <f t="shared" si="119"/>
        <v>1</v>
      </c>
      <c r="O1516">
        <f t="shared" si="120"/>
        <v>17</v>
      </c>
    </row>
    <row r="1517" spans="1:15" hidden="1" x14ac:dyDescent="0.2">
      <c r="A1517" s="2">
        <v>42844</v>
      </c>
      <c r="B1517">
        <v>82</v>
      </c>
      <c r="C1517">
        <v>61.56</v>
      </c>
      <c r="D1517">
        <v>61.84</v>
      </c>
      <c r="E1517">
        <v>49.52</v>
      </c>
      <c r="F1517">
        <f t="shared" si="116"/>
        <v>61.84</v>
      </c>
      <c r="G1517" t="s">
        <v>591</v>
      </c>
      <c r="H1517">
        <v>2017</v>
      </c>
      <c r="I1517">
        <v>4</v>
      </c>
      <c r="J1517">
        <v>19</v>
      </c>
      <c r="K1517" t="s">
        <v>134</v>
      </c>
      <c r="L1517">
        <f t="shared" si="117"/>
        <v>0</v>
      </c>
      <c r="M1517">
        <f t="shared" si="118"/>
        <v>1</v>
      </c>
      <c r="N1517">
        <f t="shared" si="119"/>
        <v>1</v>
      </c>
      <c r="O1517">
        <f t="shared" si="120"/>
        <v>17</v>
      </c>
    </row>
    <row r="1518" spans="1:15" hidden="1" x14ac:dyDescent="0.2">
      <c r="A1518" s="2">
        <v>42845</v>
      </c>
      <c r="B1518">
        <v>83</v>
      </c>
      <c r="C1518">
        <v>61.61</v>
      </c>
      <c r="D1518">
        <v>61.95</v>
      </c>
      <c r="E1518">
        <v>50.37</v>
      </c>
      <c r="F1518">
        <f t="shared" si="116"/>
        <v>61.95</v>
      </c>
      <c r="G1518" t="s">
        <v>591</v>
      </c>
      <c r="H1518">
        <v>2017</v>
      </c>
      <c r="I1518">
        <v>4</v>
      </c>
      <c r="J1518">
        <v>20</v>
      </c>
      <c r="K1518" t="s">
        <v>135</v>
      </c>
      <c r="L1518">
        <f t="shared" si="117"/>
        <v>0</v>
      </c>
      <c r="M1518">
        <f t="shared" si="118"/>
        <v>1</v>
      </c>
      <c r="N1518">
        <f t="shared" si="119"/>
        <v>1</v>
      </c>
      <c r="O1518">
        <f t="shared" si="120"/>
        <v>17</v>
      </c>
    </row>
    <row r="1519" spans="1:15" hidden="1" x14ac:dyDescent="0.2">
      <c r="A1519" s="2">
        <v>42846</v>
      </c>
      <c r="B1519">
        <v>74</v>
      </c>
      <c r="C1519">
        <v>61.43</v>
      </c>
      <c r="D1519">
        <v>61.65</v>
      </c>
      <c r="E1519">
        <v>48.72</v>
      </c>
      <c r="F1519">
        <f t="shared" si="116"/>
        <v>61.65</v>
      </c>
      <c r="G1519" t="s">
        <v>591</v>
      </c>
      <c r="H1519">
        <v>2017</v>
      </c>
      <c r="I1519">
        <v>4</v>
      </c>
      <c r="J1519">
        <v>21</v>
      </c>
      <c r="K1519" t="s">
        <v>136</v>
      </c>
      <c r="L1519">
        <f t="shared" si="117"/>
        <v>0</v>
      </c>
      <c r="M1519">
        <f t="shared" si="118"/>
        <v>1</v>
      </c>
      <c r="N1519">
        <f t="shared" si="119"/>
        <v>1</v>
      </c>
      <c r="O1519">
        <f t="shared" si="120"/>
        <v>17</v>
      </c>
    </row>
    <row r="1520" spans="1:15" hidden="1" x14ac:dyDescent="0.2">
      <c r="A1520" s="2">
        <v>42847</v>
      </c>
      <c r="B1520">
        <v>77</v>
      </c>
      <c r="C1520">
        <v>62.08</v>
      </c>
      <c r="D1520">
        <v>62.09</v>
      </c>
      <c r="E1520">
        <v>36.020000000000003</v>
      </c>
      <c r="F1520">
        <f t="shared" si="116"/>
        <v>62.09</v>
      </c>
      <c r="G1520" t="s">
        <v>591</v>
      </c>
      <c r="H1520">
        <v>2017</v>
      </c>
      <c r="I1520">
        <v>4</v>
      </c>
      <c r="J1520">
        <v>22</v>
      </c>
      <c r="K1520" t="s">
        <v>137</v>
      </c>
      <c r="L1520">
        <f t="shared" si="117"/>
        <v>0</v>
      </c>
      <c r="M1520">
        <f t="shared" si="118"/>
        <v>1</v>
      </c>
      <c r="N1520">
        <f t="shared" si="119"/>
        <v>1</v>
      </c>
      <c r="O1520">
        <f t="shared" si="120"/>
        <v>17</v>
      </c>
    </row>
    <row r="1521" spans="1:15" hidden="1" x14ac:dyDescent="0.2">
      <c r="A1521" s="2">
        <v>42848</v>
      </c>
      <c r="B1521">
        <v>65</v>
      </c>
      <c r="C1521">
        <v>61.56</v>
      </c>
      <c r="D1521">
        <v>61.63</v>
      </c>
      <c r="E1521">
        <v>43.58</v>
      </c>
      <c r="F1521">
        <f t="shared" si="116"/>
        <v>61.63</v>
      </c>
      <c r="G1521" t="s">
        <v>592</v>
      </c>
      <c r="H1521">
        <v>2017</v>
      </c>
      <c r="I1521">
        <v>4</v>
      </c>
      <c r="J1521">
        <v>23</v>
      </c>
      <c r="K1521" t="s">
        <v>139</v>
      </c>
      <c r="L1521">
        <f t="shared" si="117"/>
        <v>0</v>
      </c>
      <c r="M1521">
        <f t="shared" si="118"/>
        <v>1</v>
      </c>
      <c r="N1521">
        <f t="shared" si="119"/>
        <v>1</v>
      </c>
      <c r="O1521">
        <f t="shared" si="120"/>
        <v>17</v>
      </c>
    </row>
    <row r="1522" spans="1:15" hidden="1" x14ac:dyDescent="0.2">
      <c r="A1522" s="2">
        <v>42849</v>
      </c>
      <c r="B1522">
        <v>65</v>
      </c>
      <c r="C1522">
        <v>62.31</v>
      </c>
      <c r="D1522">
        <v>62.36</v>
      </c>
      <c r="E1522">
        <v>42.27</v>
      </c>
      <c r="F1522">
        <f t="shared" si="116"/>
        <v>62.36</v>
      </c>
      <c r="G1522" t="s">
        <v>592</v>
      </c>
      <c r="H1522">
        <v>2017</v>
      </c>
      <c r="I1522">
        <v>4</v>
      </c>
      <c r="J1522">
        <v>24</v>
      </c>
      <c r="K1522" t="s">
        <v>140</v>
      </c>
      <c r="L1522">
        <f t="shared" si="117"/>
        <v>0</v>
      </c>
      <c r="M1522">
        <f t="shared" si="118"/>
        <v>1</v>
      </c>
      <c r="N1522">
        <f t="shared" si="119"/>
        <v>1</v>
      </c>
      <c r="O1522">
        <f t="shared" si="120"/>
        <v>18</v>
      </c>
    </row>
    <row r="1523" spans="1:15" hidden="1" x14ac:dyDescent="0.2">
      <c r="A1523" s="2">
        <v>42850</v>
      </c>
      <c r="B1523">
        <v>68</v>
      </c>
      <c r="C1523">
        <v>61.82</v>
      </c>
      <c r="D1523">
        <v>62.51</v>
      </c>
      <c r="E1523">
        <v>54.2</v>
      </c>
      <c r="F1523">
        <f t="shared" si="116"/>
        <v>62.51</v>
      </c>
      <c r="G1523" t="s">
        <v>592</v>
      </c>
      <c r="H1523">
        <v>2017</v>
      </c>
      <c r="I1523">
        <v>4</v>
      </c>
      <c r="J1523">
        <v>25</v>
      </c>
      <c r="K1523" t="s">
        <v>141</v>
      </c>
      <c r="L1523">
        <f t="shared" si="117"/>
        <v>0</v>
      </c>
      <c r="M1523">
        <f t="shared" si="118"/>
        <v>1</v>
      </c>
      <c r="N1523">
        <f t="shared" si="119"/>
        <v>1</v>
      </c>
      <c r="O1523">
        <f t="shared" si="120"/>
        <v>18</v>
      </c>
    </row>
    <row r="1524" spans="1:15" hidden="1" x14ac:dyDescent="0.2">
      <c r="A1524" s="2">
        <v>42851</v>
      </c>
      <c r="B1524">
        <v>76</v>
      </c>
      <c r="C1524">
        <v>62.51</v>
      </c>
      <c r="D1524">
        <v>62.69</v>
      </c>
      <c r="E1524">
        <v>48.12</v>
      </c>
      <c r="F1524">
        <f t="shared" si="116"/>
        <v>62.69</v>
      </c>
      <c r="G1524" t="s">
        <v>592</v>
      </c>
      <c r="H1524">
        <v>2017</v>
      </c>
      <c r="I1524">
        <v>4</v>
      </c>
      <c r="J1524">
        <v>26</v>
      </c>
      <c r="K1524" t="s">
        <v>142</v>
      </c>
      <c r="L1524">
        <f t="shared" si="117"/>
        <v>0</v>
      </c>
      <c r="M1524">
        <f t="shared" si="118"/>
        <v>1</v>
      </c>
      <c r="N1524">
        <f t="shared" si="119"/>
        <v>1</v>
      </c>
      <c r="O1524">
        <f t="shared" si="120"/>
        <v>18</v>
      </c>
    </row>
    <row r="1525" spans="1:15" hidden="1" x14ac:dyDescent="0.2">
      <c r="A1525" s="2">
        <v>42852</v>
      </c>
      <c r="B1525">
        <v>82</v>
      </c>
      <c r="C1525">
        <v>62.78</v>
      </c>
      <c r="D1525">
        <v>63.12</v>
      </c>
      <c r="E1525">
        <v>47.96</v>
      </c>
      <c r="F1525">
        <f t="shared" si="116"/>
        <v>63.12</v>
      </c>
      <c r="G1525" t="s">
        <v>592</v>
      </c>
      <c r="H1525">
        <v>2017</v>
      </c>
      <c r="I1525">
        <v>4</v>
      </c>
      <c r="J1525">
        <v>27</v>
      </c>
      <c r="K1525" t="s">
        <v>143</v>
      </c>
      <c r="L1525">
        <f t="shared" si="117"/>
        <v>0</v>
      </c>
      <c r="M1525">
        <f t="shared" si="118"/>
        <v>1</v>
      </c>
      <c r="N1525">
        <f t="shared" si="119"/>
        <v>1</v>
      </c>
      <c r="O1525">
        <f t="shared" si="120"/>
        <v>18</v>
      </c>
    </row>
    <row r="1526" spans="1:15" hidden="1" x14ac:dyDescent="0.2">
      <c r="A1526" s="2">
        <v>42853</v>
      </c>
      <c r="B1526">
        <v>94</v>
      </c>
      <c r="C1526">
        <v>64.22</v>
      </c>
      <c r="D1526">
        <v>64.349999999999994</v>
      </c>
      <c r="E1526">
        <v>48.98</v>
      </c>
      <c r="F1526">
        <f t="shared" si="116"/>
        <v>64.349999999999994</v>
      </c>
      <c r="G1526" t="s">
        <v>592</v>
      </c>
      <c r="H1526">
        <v>2017</v>
      </c>
      <c r="I1526">
        <v>4</v>
      </c>
      <c r="J1526">
        <v>28</v>
      </c>
      <c r="K1526" t="s">
        <v>144</v>
      </c>
      <c r="L1526">
        <f t="shared" si="117"/>
        <v>0</v>
      </c>
      <c r="M1526">
        <f t="shared" si="118"/>
        <v>1</v>
      </c>
      <c r="N1526">
        <f t="shared" si="119"/>
        <v>1</v>
      </c>
      <c r="O1526">
        <f t="shared" si="120"/>
        <v>18</v>
      </c>
    </row>
    <row r="1527" spans="1:15" hidden="1" x14ac:dyDescent="0.2">
      <c r="A1527" s="2">
        <v>42854</v>
      </c>
      <c r="B1527">
        <v>63</v>
      </c>
      <c r="C1527">
        <v>61.66</v>
      </c>
      <c r="D1527">
        <v>61.98</v>
      </c>
      <c r="E1527">
        <v>49.56</v>
      </c>
      <c r="F1527">
        <f t="shared" si="116"/>
        <v>61.98</v>
      </c>
      <c r="G1527" t="s">
        <v>592</v>
      </c>
      <c r="H1527">
        <v>2017</v>
      </c>
      <c r="I1527">
        <v>4</v>
      </c>
      <c r="J1527">
        <v>29</v>
      </c>
      <c r="K1527" t="s">
        <v>145</v>
      </c>
      <c r="L1527">
        <f t="shared" si="117"/>
        <v>0</v>
      </c>
      <c r="M1527">
        <f t="shared" si="118"/>
        <v>1</v>
      </c>
      <c r="N1527">
        <f t="shared" si="119"/>
        <v>1</v>
      </c>
      <c r="O1527">
        <f t="shared" si="120"/>
        <v>18</v>
      </c>
    </row>
    <row r="1528" spans="1:15" hidden="1" x14ac:dyDescent="0.2">
      <c r="A1528" s="2">
        <v>42855</v>
      </c>
      <c r="B1528">
        <v>58</v>
      </c>
      <c r="C1528">
        <v>60.4</v>
      </c>
      <c r="D1528">
        <v>60.44</v>
      </c>
      <c r="E1528">
        <v>40.299999999999997</v>
      </c>
      <c r="F1528">
        <f t="shared" si="116"/>
        <v>60.44</v>
      </c>
      <c r="G1528" t="s">
        <v>593</v>
      </c>
      <c r="H1528">
        <v>2017</v>
      </c>
      <c r="I1528">
        <v>4</v>
      </c>
      <c r="J1528">
        <v>30</v>
      </c>
      <c r="K1528" t="s">
        <v>147</v>
      </c>
      <c r="L1528">
        <f t="shared" si="117"/>
        <v>1</v>
      </c>
      <c r="M1528">
        <f t="shared" si="118"/>
        <v>1</v>
      </c>
      <c r="N1528">
        <f t="shared" si="119"/>
        <v>1</v>
      </c>
      <c r="O1528">
        <f t="shared" si="120"/>
        <v>18</v>
      </c>
    </row>
    <row r="1529" spans="1:15" hidden="1" x14ac:dyDescent="0.2">
      <c r="A1529" s="2">
        <v>42856</v>
      </c>
      <c r="B1529">
        <v>80</v>
      </c>
      <c r="C1529">
        <v>61.75</v>
      </c>
      <c r="D1529">
        <v>61.82</v>
      </c>
      <c r="E1529">
        <v>43.59</v>
      </c>
      <c r="F1529">
        <f t="shared" si="116"/>
        <v>61.82</v>
      </c>
      <c r="G1529" t="s">
        <v>593</v>
      </c>
      <c r="H1529">
        <v>2017</v>
      </c>
      <c r="I1529">
        <v>5</v>
      </c>
      <c r="J1529">
        <v>1</v>
      </c>
      <c r="K1529" t="s">
        <v>148</v>
      </c>
      <c r="L1529">
        <f t="shared" si="117"/>
        <v>0</v>
      </c>
      <c r="M1529">
        <f t="shared" si="118"/>
        <v>1</v>
      </c>
      <c r="N1529">
        <f t="shared" si="119"/>
        <v>2</v>
      </c>
      <c r="O1529">
        <f t="shared" si="120"/>
        <v>19</v>
      </c>
    </row>
    <row r="1530" spans="1:15" hidden="1" x14ac:dyDescent="0.2">
      <c r="A1530" s="2">
        <v>42857</v>
      </c>
      <c r="B1530">
        <v>74</v>
      </c>
      <c r="C1530">
        <v>62.23</v>
      </c>
      <c r="D1530">
        <v>62.39</v>
      </c>
      <c r="E1530">
        <v>47.97</v>
      </c>
      <c r="F1530">
        <f t="shared" si="116"/>
        <v>62.39</v>
      </c>
      <c r="G1530" t="s">
        <v>593</v>
      </c>
      <c r="H1530">
        <v>2017</v>
      </c>
      <c r="I1530">
        <v>5</v>
      </c>
      <c r="J1530">
        <v>2</v>
      </c>
      <c r="K1530" t="s">
        <v>149</v>
      </c>
      <c r="L1530">
        <f t="shared" si="117"/>
        <v>0</v>
      </c>
      <c r="M1530">
        <f t="shared" si="118"/>
        <v>1</v>
      </c>
      <c r="N1530">
        <f t="shared" si="119"/>
        <v>2</v>
      </c>
      <c r="O1530">
        <f t="shared" si="120"/>
        <v>19</v>
      </c>
    </row>
    <row r="1531" spans="1:15" hidden="1" x14ac:dyDescent="0.2">
      <c r="A1531" s="2">
        <v>42858</v>
      </c>
      <c r="B1531">
        <v>77</v>
      </c>
      <c r="C1531">
        <v>62.55</v>
      </c>
      <c r="D1531">
        <v>62.8</v>
      </c>
      <c r="E1531">
        <v>50.17</v>
      </c>
      <c r="F1531">
        <f t="shared" si="116"/>
        <v>62.8</v>
      </c>
      <c r="G1531" t="s">
        <v>593</v>
      </c>
      <c r="H1531">
        <v>2017</v>
      </c>
      <c r="I1531">
        <v>5</v>
      </c>
      <c r="J1531">
        <v>3</v>
      </c>
      <c r="K1531" t="s">
        <v>150</v>
      </c>
      <c r="L1531">
        <f t="shared" si="117"/>
        <v>0</v>
      </c>
      <c r="M1531">
        <f t="shared" si="118"/>
        <v>1</v>
      </c>
      <c r="N1531">
        <f t="shared" si="119"/>
        <v>2</v>
      </c>
      <c r="O1531">
        <f t="shared" si="120"/>
        <v>19</v>
      </c>
    </row>
    <row r="1532" spans="1:15" hidden="1" x14ac:dyDescent="0.2">
      <c r="A1532" s="2">
        <v>42859</v>
      </c>
      <c r="B1532">
        <v>76</v>
      </c>
      <c r="C1532">
        <v>63.99</v>
      </c>
      <c r="D1532">
        <v>64.11</v>
      </c>
      <c r="E1532">
        <v>47.21</v>
      </c>
      <c r="F1532">
        <f t="shared" si="116"/>
        <v>64.11</v>
      </c>
      <c r="G1532" t="s">
        <v>593</v>
      </c>
      <c r="H1532">
        <v>2017</v>
      </c>
      <c r="I1532">
        <v>5</v>
      </c>
      <c r="J1532">
        <v>4</v>
      </c>
      <c r="K1532" t="s">
        <v>151</v>
      </c>
      <c r="L1532">
        <f t="shared" si="117"/>
        <v>0</v>
      </c>
      <c r="M1532">
        <f t="shared" si="118"/>
        <v>1</v>
      </c>
      <c r="N1532">
        <f t="shared" si="119"/>
        <v>2</v>
      </c>
      <c r="O1532">
        <f t="shared" si="120"/>
        <v>19</v>
      </c>
    </row>
    <row r="1533" spans="1:15" hidden="1" x14ac:dyDescent="0.2">
      <c r="A1533" s="2">
        <v>42860</v>
      </c>
      <c r="B1533">
        <v>91</v>
      </c>
      <c r="C1533">
        <v>63.72</v>
      </c>
      <c r="D1533">
        <v>63.88</v>
      </c>
      <c r="E1533">
        <v>49.47</v>
      </c>
      <c r="F1533">
        <f t="shared" si="116"/>
        <v>63.88</v>
      </c>
      <c r="G1533" t="s">
        <v>593</v>
      </c>
      <c r="H1533">
        <v>2017</v>
      </c>
      <c r="I1533">
        <v>5</v>
      </c>
      <c r="J1533">
        <v>5</v>
      </c>
      <c r="K1533" t="s">
        <v>152</v>
      </c>
      <c r="L1533">
        <f t="shared" si="117"/>
        <v>0</v>
      </c>
      <c r="M1533">
        <f t="shared" si="118"/>
        <v>1</v>
      </c>
      <c r="N1533">
        <f t="shared" si="119"/>
        <v>2</v>
      </c>
      <c r="O1533">
        <f t="shared" si="120"/>
        <v>19</v>
      </c>
    </row>
    <row r="1534" spans="1:15" hidden="1" x14ac:dyDescent="0.2">
      <c r="A1534" s="2">
        <v>42861</v>
      </c>
      <c r="B1534">
        <v>66</v>
      </c>
      <c r="C1534">
        <v>62.44</v>
      </c>
      <c r="D1534">
        <v>62.71</v>
      </c>
      <c r="E1534">
        <v>49.73</v>
      </c>
      <c r="F1534">
        <f t="shared" si="116"/>
        <v>62.71</v>
      </c>
      <c r="G1534" t="s">
        <v>593</v>
      </c>
      <c r="H1534">
        <v>2017</v>
      </c>
      <c r="I1534">
        <v>5</v>
      </c>
      <c r="J1534">
        <v>6</v>
      </c>
      <c r="K1534" t="s">
        <v>153</v>
      </c>
      <c r="L1534">
        <f t="shared" si="117"/>
        <v>0</v>
      </c>
      <c r="M1534">
        <f t="shared" si="118"/>
        <v>1</v>
      </c>
      <c r="N1534">
        <f t="shared" si="119"/>
        <v>2</v>
      </c>
      <c r="O1534">
        <f t="shared" si="120"/>
        <v>19</v>
      </c>
    </row>
    <row r="1535" spans="1:15" hidden="1" x14ac:dyDescent="0.2">
      <c r="A1535" s="2">
        <v>42862</v>
      </c>
      <c r="F1535">
        <f t="shared" si="116"/>
        <v>0</v>
      </c>
      <c r="G1535" t="s">
        <v>594</v>
      </c>
      <c r="H1535">
        <v>2017</v>
      </c>
      <c r="I1535">
        <v>5</v>
      </c>
      <c r="J1535">
        <v>7</v>
      </c>
      <c r="K1535" t="s">
        <v>155</v>
      </c>
      <c r="L1535" t="str">
        <f t="shared" si="117"/>
        <v>Null</v>
      </c>
      <c r="M1535" t="str">
        <f t="shared" si="118"/>
        <v>Null</v>
      </c>
      <c r="N1535">
        <f t="shared" si="119"/>
        <v>2</v>
      </c>
      <c r="O1535">
        <f t="shared" si="120"/>
        <v>19</v>
      </c>
    </row>
    <row r="1536" spans="1:15" hidden="1" x14ac:dyDescent="0.2">
      <c r="A1536" s="2">
        <v>42863</v>
      </c>
      <c r="F1536">
        <f t="shared" si="116"/>
        <v>0</v>
      </c>
      <c r="G1536" t="s">
        <v>594</v>
      </c>
      <c r="H1536">
        <v>2017</v>
      </c>
      <c r="I1536">
        <v>5</v>
      </c>
      <c r="J1536">
        <v>8</v>
      </c>
      <c r="K1536" t="s">
        <v>156</v>
      </c>
      <c r="L1536" t="str">
        <f t="shared" si="117"/>
        <v>Null</v>
      </c>
      <c r="M1536" t="str">
        <f t="shared" si="118"/>
        <v>Null</v>
      </c>
      <c r="N1536">
        <f t="shared" si="119"/>
        <v>2</v>
      </c>
      <c r="O1536">
        <f t="shared" si="120"/>
        <v>20</v>
      </c>
    </row>
    <row r="1537" spans="1:15" hidden="1" x14ac:dyDescent="0.2">
      <c r="A1537" s="2">
        <v>42864</v>
      </c>
      <c r="F1537">
        <f t="shared" si="116"/>
        <v>0</v>
      </c>
      <c r="G1537" t="s">
        <v>594</v>
      </c>
      <c r="H1537">
        <v>2017</v>
      </c>
      <c r="I1537">
        <v>5</v>
      </c>
      <c r="J1537">
        <v>9</v>
      </c>
      <c r="K1537" t="s">
        <v>157</v>
      </c>
      <c r="L1537" t="str">
        <f t="shared" si="117"/>
        <v>Null</v>
      </c>
      <c r="M1537" t="str">
        <f t="shared" si="118"/>
        <v>Null</v>
      </c>
      <c r="N1537">
        <f t="shared" si="119"/>
        <v>2</v>
      </c>
      <c r="O1537">
        <f t="shared" si="120"/>
        <v>20</v>
      </c>
    </row>
    <row r="1538" spans="1:15" hidden="1" x14ac:dyDescent="0.2">
      <c r="A1538" s="2">
        <v>42865</v>
      </c>
      <c r="B1538">
        <v>58</v>
      </c>
      <c r="C1538">
        <v>60.81</v>
      </c>
      <c r="D1538">
        <v>61.08</v>
      </c>
      <c r="E1538">
        <v>48.88</v>
      </c>
      <c r="F1538">
        <f t="shared" si="116"/>
        <v>61.08</v>
      </c>
      <c r="G1538" t="s">
        <v>594</v>
      </c>
      <c r="H1538">
        <v>2017</v>
      </c>
      <c r="I1538">
        <v>5</v>
      </c>
      <c r="J1538">
        <v>10</v>
      </c>
      <c r="K1538" t="s">
        <v>158</v>
      </c>
      <c r="L1538">
        <f t="shared" si="117"/>
        <v>1</v>
      </c>
      <c r="M1538">
        <f t="shared" si="118"/>
        <v>1</v>
      </c>
      <c r="N1538">
        <f t="shared" si="119"/>
        <v>2</v>
      </c>
      <c r="O1538">
        <f t="shared" si="120"/>
        <v>20</v>
      </c>
    </row>
    <row r="1539" spans="1:15" hidden="1" x14ac:dyDescent="0.2">
      <c r="A1539" s="2">
        <v>42866</v>
      </c>
      <c r="B1539">
        <v>81</v>
      </c>
      <c r="C1539">
        <v>62.94</v>
      </c>
      <c r="D1539">
        <v>64.58</v>
      </c>
      <c r="E1539">
        <v>53.35</v>
      </c>
      <c r="F1539">
        <f t="shared" ref="F1539:F1602" si="121">IF(OR(ISBLANK(D1539),D1539=9),C1539,D1539)</f>
        <v>64.58</v>
      </c>
      <c r="G1539" t="s">
        <v>594</v>
      </c>
      <c r="H1539">
        <v>2017</v>
      </c>
      <c r="I1539">
        <v>5</v>
      </c>
      <c r="J1539">
        <v>11</v>
      </c>
      <c r="K1539" t="s">
        <v>159</v>
      </c>
      <c r="L1539">
        <f t="shared" ref="L1539:L1602" si="122">IF(ISBLANK(C1539),"Null",IF(C1539&gt;B1539,1,0))</f>
        <v>0</v>
      </c>
      <c r="M1539">
        <f t="shared" ref="M1539:M1602" si="123">IF(ISBLANK(E1539),"Null",IF(C1539&gt;E1539,1,0))</f>
        <v>1</v>
      </c>
      <c r="N1539">
        <f t="shared" ref="N1539:N1602" si="124">IF(AND(I1539&gt;=1,I1539&lt;=4),1,IF(AND(I1539&gt;=9,I1539&lt;=12),3,2))</f>
        <v>2</v>
      </c>
      <c r="O1539">
        <f t="shared" ref="O1539:O1602" si="125">WEEKNUM(A1539,2)</f>
        <v>20</v>
      </c>
    </row>
    <row r="1540" spans="1:15" hidden="1" x14ac:dyDescent="0.2">
      <c r="A1540" s="2">
        <v>42867</v>
      </c>
      <c r="B1540">
        <v>93</v>
      </c>
      <c r="C1540">
        <v>63.49</v>
      </c>
      <c r="D1540">
        <v>63.6</v>
      </c>
      <c r="E1540">
        <v>47.68</v>
      </c>
      <c r="F1540">
        <f t="shared" si="121"/>
        <v>63.6</v>
      </c>
      <c r="G1540" t="s">
        <v>594</v>
      </c>
      <c r="H1540">
        <v>2017</v>
      </c>
      <c r="I1540">
        <v>5</v>
      </c>
      <c r="J1540">
        <v>12</v>
      </c>
      <c r="K1540" t="s">
        <v>160</v>
      </c>
      <c r="L1540">
        <f t="shared" si="122"/>
        <v>0</v>
      </c>
      <c r="M1540">
        <f t="shared" si="123"/>
        <v>1</v>
      </c>
      <c r="N1540">
        <f t="shared" si="124"/>
        <v>2</v>
      </c>
      <c r="O1540">
        <f t="shared" si="125"/>
        <v>20</v>
      </c>
    </row>
    <row r="1541" spans="1:15" hidden="1" x14ac:dyDescent="0.2">
      <c r="A1541" s="2">
        <v>42868</v>
      </c>
      <c r="B1541">
        <v>70</v>
      </c>
      <c r="C1541">
        <v>62.51</v>
      </c>
      <c r="D1541">
        <v>62.58</v>
      </c>
      <c r="E1541">
        <v>43.05</v>
      </c>
      <c r="F1541">
        <f t="shared" si="121"/>
        <v>62.58</v>
      </c>
      <c r="G1541" t="s">
        <v>594</v>
      </c>
      <c r="H1541">
        <v>2017</v>
      </c>
      <c r="I1541">
        <v>5</v>
      </c>
      <c r="J1541">
        <v>13</v>
      </c>
      <c r="K1541" t="s">
        <v>161</v>
      </c>
      <c r="L1541">
        <f t="shared" si="122"/>
        <v>0</v>
      </c>
      <c r="M1541">
        <f t="shared" si="123"/>
        <v>1</v>
      </c>
      <c r="N1541">
        <f t="shared" si="124"/>
        <v>2</v>
      </c>
      <c r="O1541">
        <f t="shared" si="125"/>
        <v>20</v>
      </c>
    </row>
    <row r="1542" spans="1:15" hidden="1" x14ac:dyDescent="0.2">
      <c r="A1542" s="2">
        <v>42869</v>
      </c>
      <c r="B1542">
        <v>78</v>
      </c>
      <c r="C1542">
        <v>62.65</v>
      </c>
      <c r="D1542">
        <v>62.65</v>
      </c>
      <c r="E1542">
        <v>35.28</v>
      </c>
      <c r="F1542">
        <f t="shared" si="121"/>
        <v>62.65</v>
      </c>
      <c r="G1542" t="s">
        <v>595</v>
      </c>
      <c r="H1542">
        <v>2017</v>
      </c>
      <c r="I1542">
        <v>5</v>
      </c>
      <c r="J1542">
        <v>14</v>
      </c>
      <c r="K1542" t="s">
        <v>163</v>
      </c>
      <c r="L1542">
        <f t="shared" si="122"/>
        <v>0</v>
      </c>
      <c r="M1542">
        <f t="shared" si="123"/>
        <v>1</v>
      </c>
      <c r="N1542">
        <f t="shared" si="124"/>
        <v>2</v>
      </c>
      <c r="O1542">
        <f t="shared" si="125"/>
        <v>20</v>
      </c>
    </row>
    <row r="1543" spans="1:15" hidden="1" x14ac:dyDescent="0.2">
      <c r="A1543" s="2">
        <v>42870</v>
      </c>
      <c r="B1543">
        <v>80</v>
      </c>
      <c r="C1543">
        <v>62.81</v>
      </c>
      <c r="D1543">
        <v>63.03</v>
      </c>
      <c r="E1543">
        <v>49.68</v>
      </c>
      <c r="F1543">
        <f t="shared" si="121"/>
        <v>63.03</v>
      </c>
      <c r="G1543" t="s">
        <v>595</v>
      </c>
      <c r="H1543">
        <v>2017</v>
      </c>
      <c r="I1543">
        <v>5</v>
      </c>
      <c r="J1543">
        <v>15</v>
      </c>
      <c r="K1543" t="s">
        <v>164</v>
      </c>
      <c r="L1543">
        <f t="shared" si="122"/>
        <v>0</v>
      </c>
      <c r="M1543">
        <f t="shared" si="123"/>
        <v>1</v>
      </c>
      <c r="N1543">
        <f t="shared" si="124"/>
        <v>2</v>
      </c>
      <c r="O1543">
        <f t="shared" si="125"/>
        <v>21</v>
      </c>
    </row>
    <row r="1544" spans="1:15" hidden="1" x14ac:dyDescent="0.2">
      <c r="A1544" s="2">
        <v>42871</v>
      </c>
      <c r="B1544">
        <v>82</v>
      </c>
      <c r="C1544">
        <v>62.62</v>
      </c>
      <c r="D1544">
        <v>62.72</v>
      </c>
      <c r="E1544">
        <v>45.59</v>
      </c>
      <c r="F1544">
        <f t="shared" si="121"/>
        <v>62.72</v>
      </c>
      <c r="G1544" t="s">
        <v>595</v>
      </c>
      <c r="H1544">
        <v>2017</v>
      </c>
      <c r="I1544">
        <v>5</v>
      </c>
      <c r="J1544">
        <v>16</v>
      </c>
      <c r="K1544" t="s">
        <v>165</v>
      </c>
      <c r="L1544">
        <f t="shared" si="122"/>
        <v>0</v>
      </c>
      <c r="M1544">
        <f t="shared" si="123"/>
        <v>1</v>
      </c>
      <c r="N1544">
        <f t="shared" si="124"/>
        <v>2</v>
      </c>
      <c r="O1544">
        <f t="shared" si="125"/>
        <v>21</v>
      </c>
    </row>
    <row r="1545" spans="1:15" hidden="1" x14ac:dyDescent="0.2">
      <c r="A1545" s="2">
        <v>42872</v>
      </c>
      <c r="B1545">
        <v>86</v>
      </c>
      <c r="C1545">
        <v>61.53</v>
      </c>
      <c r="D1545">
        <v>61.58</v>
      </c>
      <c r="E1545">
        <v>41.98</v>
      </c>
      <c r="F1545">
        <f t="shared" si="121"/>
        <v>61.58</v>
      </c>
      <c r="G1545" t="s">
        <v>595</v>
      </c>
      <c r="H1545">
        <v>2017</v>
      </c>
      <c r="I1545">
        <v>5</v>
      </c>
      <c r="J1545">
        <v>17</v>
      </c>
      <c r="K1545" t="s">
        <v>166</v>
      </c>
      <c r="L1545">
        <f t="shared" si="122"/>
        <v>0</v>
      </c>
      <c r="M1545">
        <f t="shared" si="123"/>
        <v>1</v>
      </c>
      <c r="N1545">
        <f t="shared" si="124"/>
        <v>2</v>
      </c>
      <c r="O1545">
        <f t="shared" si="125"/>
        <v>21</v>
      </c>
    </row>
    <row r="1546" spans="1:15" hidden="1" x14ac:dyDescent="0.2">
      <c r="A1546" s="2">
        <v>42873</v>
      </c>
      <c r="B1546">
        <v>74</v>
      </c>
      <c r="C1546">
        <v>60.83</v>
      </c>
      <c r="D1546">
        <v>60.91</v>
      </c>
      <c r="E1546">
        <v>43.33</v>
      </c>
      <c r="F1546">
        <f t="shared" si="121"/>
        <v>60.91</v>
      </c>
      <c r="G1546" t="s">
        <v>595</v>
      </c>
      <c r="H1546">
        <v>2017</v>
      </c>
      <c r="I1546">
        <v>5</v>
      </c>
      <c r="J1546">
        <v>18</v>
      </c>
      <c r="K1546" t="s">
        <v>167</v>
      </c>
      <c r="L1546">
        <f t="shared" si="122"/>
        <v>0</v>
      </c>
      <c r="M1546">
        <f t="shared" si="123"/>
        <v>1</v>
      </c>
      <c r="N1546">
        <f t="shared" si="124"/>
        <v>2</v>
      </c>
      <c r="O1546">
        <f t="shared" si="125"/>
        <v>21</v>
      </c>
    </row>
    <row r="1547" spans="1:15" hidden="1" x14ac:dyDescent="0.2">
      <c r="A1547" s="2">
        <v>42874</v>
      </c>
      <c r="B1547">
        <v>90</v>
      </c>
      <c r="C1547">
        <v>62.44</v>
      </c>
      <c r="D1547">
        <v>62.53</v>
      </c>
      <c r="E1547">
        <v>46.02</v>
      </c>
      <c r="F1547">
        <f t="shared" si="121"/>
        <v>62.53</v>
      </c>
      <c r="G1547" t="s">
        <v>595</v>
      </c>
      <c r="H1547">
        <v>2017</v>
      </c>
      <c r="I1547">
        <v>5</v>
      </c>
      <c r="J1547">
        <v>19</v>
      </c>
      <c r="K1547" t="s">
        <v>168</v>
      </c>
      <c r="L1547">
        <f t="shared" si="122"/>
        <v>0</v>
      </c>
      <c r="M1547">
        <f t="shared" si="123"/>
        <v>1</v>
      </c>
      <c r="N1547">
        <f t="shared" si="124"/>
        <v>2</v>
      </c>
      <c r="O1547">
        <f t="shared" si="125"/>
        <v>21</v>
      </c>
    </row>
    <row r="1548" spans="1:15" hidden="1" x14ac:dyDescent="0.2">
      <c r="A1548" s="2">
        <v>42875</v>
      </c>
      <c r="B1548">
        <v>67</v>
      </c>
      <c r="C1548">
        <v>62.11</v>
      </c>
      <c r="D1548">
        <v>62.29</v>
      </c>
      <c r="E1548">
        <v>48.34</v>
      </c>
      <c r="F1548">
        <f t="shared" si="121"/>
        <v>62.29</v>
      </c>
      <c r="G1548" t="s">
        <v>595</v>
      </c>
      <c r="H1548">
        <v>2017</v>
      </c>
      <c r="I1548">
        <v>5</v>
      </c>
      <c r="J1548">
        <v>20</v>
      </c>
      <c r="K1548" t="s">
        <v>169</v>
      </c>
      <c r="L1548">
        <f t="shared" si="122"/>
        <v>0</v>
      </c>
      <c r="M1548">
        <f t="shared" si="123"/>
        <v>1</v>
      </c>
      <c r="N1548">
        <f t="shared" si="124"/>
        <v>2</v>
      </c>
      <c r="O1548">
        <f t="shared" si="125"/>
        <v>21</v>
      </c>
    </row>
    <row r="1549" spans="1:15" hidden="1" x14ac:dyDescent="0.2">
      <c r="A1549" s="2">
        <v>42876</v>
      </c>
      <c r="B1549">
        <v>71</v>
      </c>
      <c r="C1549">
        <v>62.13</v>
      </c>
      <c r="D1549">
        <v>62.14</v>
      </c>
      <c r="E1549">
        <v>36.409999999999997</v>
      </c>
      <c r="F1549">
        <f t="shared" si="121"/>
        <v>62.14</v>
      </c>
      <c r="G1549" t="s">
        <v>596</v>
      </c>
      <c r="H1549">
        <v>2017</v>
      </c>
      <c r="I1549">
        <v>5</v>
      </c>
      <c r="J1549">
        <v>21</v>
      </c>
      <c r="K1549" t="s">
        <v>171</v>
      </c>
      <c r="L1549">
        <f t="shared" si="122"/>
        <v>0</v>
      </c>
      <c r="M1549">
        <f t="shared" si="123"/>
        <v>1</v>
      </c>
      <c r="N1549">
        <f t="shared" si="124"/>
        <v>2</v>
      </c>
      <c r="O1549">
        <f t="shared" si="125"/>
        <v>21</v>
      </c>
    </row>
    <row r="1550" spans="1:15" hidden="1" x14ac:dyDescent="0.2">
      <c r="A1550" s="2">
        <v>42877</v>
      </c>
      <c r="B1550">
        <v>75</v>
      </c>
      <c r="C1550">
        <v>63.33</v>
      </c>
      <c r="D1550">
        <v>63.38</v>
      </c>
      <c r="E1550">
        <v>43.7</v>
      </c>
      <c r="F1550">
        <f t="shared" si="121"/>
        <v>63.38</v>
      </c>
      <c r="G1550" t="s">
        <v>596</v>
      </c>
      <c r="H1550">
        <v>2017</v>
      </c>
      <c r="I1550">
        <v>5</v>
      </c>
      <c r="J1550">
        <v>22</v>
      </c>
      <c r="K1550" t="s">
        <v>172</v>
      </c>
      <c r="L1550">
        <f t="shared" si="122"/>
        <v>0</v>
      </c>
      <c r="M1550">
        <f t="shared" si="123"/>
        <v>1</v>
      </c>
      <c r="N1550">
        <f t="shared" si="124"/>
        <v>2</v>
      </c>
      <c r="O1550">
        <f t="shared" si="125"/>
        <v>22</v>
      </c>
    </row>
    <row r="1551" spans="1:15" hidden="1" x14ac:dyDescent="0.2">
      <c r="A1551" s="2">
        <v>42878</v>
      </c>
      <c r="B1551">
        <v>80</v>
      </c>
      <c r="C1551">
        <v>63.38</v>
      </c>
      <c r="D1551">
        <v>63.44</v>
      </c>
      <c r="E1551">
        <v>44.4</v>
      </c>
      <c r="F1551">
        <f t="shared" si="121"/>
        <v>63.44</v>
      </c>
      <c r="G1551" t="s">
        <v>596</v>
      </c>
      <c r="H1551">
        <v>2017</v>
      </c>
      <c r="I1551">
        <v>5</v>
      </c>
      <c r="J1551">
        <v>23</v>
      </c>
      <c r="K1551" t="s">
        <v>173</v>
      </c>
      <c r="L1551">
        <f t="shared" si="122"/>
        <v>0</v>
      </c>
      <c r="M1551">
        <f t="shared" si="123"/>
        <v>1</v>
      </c>
      <c r="N1551">
        <f t="shared" si="124"/>
        <v>2</v>
      </c>
      <c r="O1551">
        <f t="shared" si="125"/>
        <v>22</v>
      </c>
    </row>
    <row r="1552" spans="1:15" hidden="1" x14ac:dyDescent="0.2">
      <c r="A1552" s="2">
        <v>42879</v>
      </c>
      <c r="B1552">
        <v>89</v>
      </c>
      <c r="C1552">
        <v>63.1</v>
      </c>
      <c r="D1552">
        <v>63.18</v>
      </c>
      <c r="E1552">
        <v>43.56</v>
      </c>
      <c r="F1552">
        <f t="shared" si="121"/>
        <v>63.18</v>
      </c>
      <c r="G1552" t="s">
        <v>596</v>
      </c>
      <c r="H1552">
        <v>2017</v>
      </c>
      <c r="I1552">
        <v>5</v>
      </c>
      <c r="J1552">
        <v>24</v>
      </c>
      <c r="K1552" t="s">
        <v>174</v>
      </c>
      <c r="L1552">
        <f t="shared" si="122"/>
        <v>0</v>
      </c>
      <c r="M1552">
        <f t="shared" si="123"/>
        <v>1</v>
      </c>
      <c r="N1552">
        <f t="shared" si="124"/>
        <v>2</v>
      </c>
      <c r="O1552">
        <f t="shared" si="125"/>
        <v>22</v>
      </c>
    </row>
    <row r="1553" spans="1:15" hidden="1" x14ac:dyDescent="0.2">
      <c r="A1553" s="2">
        <v>42880</v>
      </c>
      <c r="B1553">
        <v>92</v>
      </c>
      <c r="C1553">
        <v>61.67</v>
      </c>
      <c r="D1553">
        <v>61.82</v>
      </c>
      <c r="E1553">
        <v>47.03</v>
      </c>
      <c r="F1553">
        <f t="shared" si="121"/>
        <v>61.82</v>
      </c>
      <c r="G1553" t="s">
        <v>596</v>
      </c>
      <c r="H1553">
        <v>2017</v>
      </c>
      <c r="I1553">
        <v>5</v>
      </c>
      <c r="J1553">
        <v>25</v>
      </c>
      <c r="K1553" t="s">
        <v>175</v>
      </c>
      <c r="L1553">
        <f t="shared" si="122"/>
        <v>0</v>
      </c>
      <c r="M1553">
        <f t="shared" si="123"/>
        <v>1</v>
      </c>
      <c r="N1553">
        <f t="shared" si="124"/>
        <v>2</v>
      </c>
      <c r="O1553">
        <f t="shared" si="125"/>
        <v>22</v>
      </c>
    </row>
    <row r="1554" spans="1:15" hidden="1" x14ac:dyDescent="0.2">
      <c r="A1554" s="2">
        <v>42881</v>
      </c>
      <c r="B1554">
        <v>79</v>
      </c>
      <c r="C1554">
        <v>61.98</v>
      </c>
      <c r="D1554">
        <v>62.04</v>
      </c>
      <c r="E1554">
        <v>43.19</v>
      </c>
      <c r="F1554">
        <f t="shared" si="121"/>
        <v>62.04</v>
      </c>
      <c r="G1554" t="s">
        <v>596</v>
      </c>
      <c r="H1554">
        <v>2017</v>
      </c>
      <c r="I1554">
        <v>5</v>
      </c>
      <c r="J1554">
        <v>26</v>
      </c>
      <c r="K1554" t="s">
        <v>176</v>
      </c>
      <c r="L1554">
        <f t="shared" si="122"/>
        <v>0</v>
      </c>
      <c r="M1554">
        <f t="shared" si="123"/>
        <v>1</v>
      </c>
      <c r="N1554">
        <f t="shared" si="124"/>
        <v>2</v>
      </c>
      <c r="O1554">
        <f t="shared" si="125"/>
        <v>22</v>
      </c>
    </row>
    <row r="1555" spans="1:15" hidden="1" x14ac:dyDescent="0.2">
      <c r="A1555" s="2">
        <v>42882</v>
      </c>
      <c r="B1555">
        <v>71</v>
      </c>
      <c r="C1555">
        <v>62.21</v>
      </c>
      <c r="D1555">
        <v>62.24</v>
      </c>
      <c r="E1555">
        <v>40.04</v>
      </c>
      <c r="F1555">
        <f t="shared" si="121"/>
        <v>62.24</v>
      </c>
      <c r="G1555" t="s">
        <v>596</v>
      </c>
      <c r="H1555">
        <v>2017</v>
      </c>
      <c r="I1555">
        <v>5</v>
      </c>
      <c r="J1555">
        <v>27</v>
      </c>
      <c r="K1555" t="s">
        <v>177</v>
      </c>
      <c r="L1555">
        <f t="shared" si="122"/>
        <v>0</v>
      </c>
      <c r="M1555">
        <f t="shared" si="123"/>
        <v>1</v>
      </c>
      <c r="N1555">
        <f t="shared" si="124"/>
        <v>2</v>
      </c>
      <c r="O1555">
        <f t="shared" si="125"/>
        <v>22</v>
      </c>
    </row>
    <row r="1556" spans="1:15" hidden="1" x14ac:dyDescent="0.2">
      <c r="A1556" s="2">
        <v>42883</v>
      </c>
      <c r="B1556">
        <v>67</v>
      </c>
      <c r="C1556">
        <v>61.25</v>
      </c>
      <c r="D1556">
        <v>61.26</v>
      </c>
      <c r="E1556">
        <v>32.58</v>
      </c>
      <c r="F1556">
        <f t="shared" si="121"/>
        <v>61.26</v>
      </c>
      <c r="G1556" t="s">
        <v>597</v>
      </c>
      <c r="H1556">
        <v>2017</v>
      </c>
      <c r="I1556">
        <v>5</v>
      </c>
      <c r="J1556">
        <v>28</v>
      </c>
      <c r="K1556" t="s">
        <v>179</v>
      </c>
      <c r="L1556">
        <f t="shared" si="122"/>
        <v>0</v>
      </c>
      <c r="M1556">
        <f t="shared" si="123"/>
        <v>1</v>
      </c>
      <c r="N1556">
        <f t="shared" si="124"/>
        <v>2</v>
      </c>
      <c r="O1556">
        <f t="shared" si="125"/>
        <v>22</v>
      </c>
    </row>
    <row r="1557" spans="1:15" hidden="1" x14ac:dyDescent="0.2">
      <c r="A1557" s="2">
        <v>42884</v>
      </c>
      <c r="B1557">
        <v>82</v>
      </c>
      <c r="C1557">
        <v>62.13</v>
      </c>
      <c r="D1557">
        <v>62.15</v>
      </c>
      <c r="E1557">
        <v>40.26</v>
      </c>
      <c r="F1557">
        <f t="shared" si="121"/>
        <v>62.15</v>
      </c>
      <c r="G1557" t="s">
        <v>597</v>
      </c>
      <c r="H1557">
        <v>2017</v>
      </c>
      <c r="I1557">
        <v>5</v>
      </c>
      <c r="J1557">
        <v>29</v>
      </c>
      <c r="K1557" t="s">
        <v>180</v>
      </c>
      <c r="L1557">
        <f t="shared" si="122"/>
        <v>0</v>
      </c>
      <c r="M1557">
        <f t="shared" si="123"/>
        <v>1</v>
      </c>
      <c r="N1557">
        <f t="shared" si="124"/>
        <v>2</v>
      </c>
      <c r="O1557">
        <f t="shared" si="125"/>
        <v>23</v>
      </c>
    </row>
    <row r="1558" spans="1:15" hidden="1" x14ac:dyDescent="0.2">
      <c r="A1558" s="2">
        <v>42885</v>
      </c>
      <c r="B1558">
        <v>77</v>
      </c>
      <c r="C1558">
        <v>62.41</v>
      </c>
      <c r="D1558">
        <v>62.47</v>
      </c>
      <c r="E1558">
        <v>43.93</v>
      </c>
      <c r="F1558">
        <f t="shared" si="121"/>
        <v>62.47</v>
      </c>
      <c r="G1558" t="s">
        <v>597</v>
      </c>
      <c r="H1558">
        <v>2017</v>
      </c>
      <c r="I1558">
        <v>5</v>
      </c>
      <c r="J1558">
        <v>30</v>
      </c>
      <c r="K1558" t="s">
        <v>181</v>
      </c>
      <c r="L1558">
        <f t="shared" si="122"/>
        <v>0</v>
      </c>
      <c r="M1558">
        <f t="shared" si="123"/>
        <v>1</v>
      </c>
      <c r="N1558">
        <f t="shared" si="124"/>
        <v>2</v>
      </c>
      <c r="O1558">
        <f t="shared" si="125"/>
        <v>23</v>
      </c>
    </row>
    <row r="1559" spans="1:15" hidden="1" x14ac:dyDescent="0.2">
      <c r="A1559" s="2">
        <v>42886</v>
      </c>
      <c r="B1559">
        <v>80</v>
      </c>
      <c r="C1559">
        <v>61.93</v>
      </c>
      <c r="D1559">
        <v>62.01</v>
      </c>
      <c r="E1559">
        <v>44.51</v>
      </c>
      <c r="F1559">
        <f t="shared" si="121"/>
        <v>62.01</v>
      </c>
      <c r="G1559" t="s">
        <v>597</v>
      </c>
      <c r="H1559">
        <v>2017</v>
      </c>
      <c r="I1559">
        <v>5</v>
      </c>
      <c r="J1559">
        <v>31</v>
      </c>
      <c r="K1559" t="s">
        <v>182</v>
      </c>
      <c r="L1559">
        <f t="shared" si="122"/>
        <v>0</v>
      </c>
      <c r="M1559">
        <f t="shared" si="123"/>
        <v>1</v>
      </c>
      <c r="N1559">
        <f t="shared" si="124"/>
        <v>2</v>
      </c>
      <c r="O1559">
        <f t="shared" si="125"/>
        <v>23</v>
      </c>
    </row>
    <row r="1560" spans="1:15" hidden="1" x14ac:dyDescent="0.2">
      <c r="A1560" s="2">
        <v>42887</v>
      </c>
      <c r="B1560">
        <v>84</v>
      </c>
      <c r="C1560">
        <v>62.33</v>
      </c>
      <c r="D1560">
        <v>62.41</v>
      </c>
      <c r="E1560">
        <v>43.66</v>
      </c>
      <c r="F1560">
        <f t="shared" si="121"/>
        <v>62.41</v>
      </c>
      <c r="G1560" t="s">
        <v>597</v>
      </c>
      <c r="H1560">
        <v>2017</v>
      </c>
      <c r="I1560">
        <v>6</v>
      </c>
      <c r="J1560">
        <v>1</v>
      </c>
      <c r="K1560" t="s">
        <v>183</v>
      </c>
      <c r="L1560">
        <f t="shared" si="122"/>
        <v>0</v>
      </c>
      <c r="M1560">
        <f t="shared" si="123"/>
        <v>1</v>
      </c>
      <c r="N1560">
        <f t="shared" si="124"/>
        <v>2</v>
      </c>
      <c r="O1560">
        <f t="shared" si="125"/>
        <v>23</v>
      </c>
    </row>
    <row r="1561" spans="1:15" hidden="1" x14ac:dyDescent="0.2">
      <c r="A1561" s="2">
        <v>42888</v>
      </c>
      <c r="B1561">
        <v>84</v>
      </c>
      <c r="C1561">
        <v>62.49</v>
      </c>
      <c r="D1561">
        <v>62.52</v>
      </c>
      <c r="E1561">
        <v>40.950000000000003</v>
      </c>
      <c r="F1561">
        <f t="shared" si="121"/>
        <v>62.52</v>
      </c>
      <c r="G1561" t="s">
        <v>597</v>
      </c>
      <c r="H1561">
        <v>2017</v>
      </c>
      <c r="I1561">
        <v>6</v>
      </c>
      <c r="J1561">
        <v>2</v>
      </c>
      <c r="K1561" t="s">
        <v>184</v>
      </c>
      <c r="L1561">
        <f t="shared" si="122"/>
        <v>0</v>
      </c>
      <c r="M1561">
        <f t="shared" si="123"/>
        <v>1</v>
      </c>
      <c r="N1561">
        <f t="shared" si="124"/>
        <v>2</v>
      </c>
      <c r="O1561">
        <f t="shared" si="125"/>
        <v>23</v>
      </c>
    </row>
    <row r="1562" spans="1:15" hidden="1" x14ac:dyDescent="0.2">
      <c r="A1562" s="2">
        <v>42889</v>
      </c>
      <c r="B1562">
        <v>69</v>
      </c>
      <c r="C1562">
        <v>62.44</v>
      </c>
      <c r="D1562">
        <v>63.02</v>
      </c>
      <c r="E1562">
        <v>54</v>
      </c>
      <c r="F1562">
        <f t="shared" si="121"/>
        <v>63.02</v>
      </c>
      <c r="G1562" t="s">
        <v>597</v>
      </c>
      <c r="H1562">
        <v>2017</v>
      </c>
      <c r="I1562">
        <v>6</v>
      </c>
      <c r="J1562">
        <v>3</v>
      </c>
      <c r="K1562" t="s">
        <v>185</v>
      </c>
      <c r="L1562">
        <f t="shared" si="122"/>
        <v>0</v>
      </c>
      <c r="M1562">
        <f t="shared" si="123"/>
        <v>1</v>
      </c>
      <c r="N1562">
        <f t="shared" si="124"/>
        <v>2</v>
      </c>
      <c r="O1562">
        <f t="shared" si="125"/>
        <v>23</v>
      </c>
    </row>
    <row r="1563" spans="1:15" hidden="1" x14ac:dyDescent="0.2">
      <c r="A1563" s="2">
        <v>42890</v>
      </c>
      <c r="B1563">
        <v>82</v>
      </c>
      <c r="C1563">
        <v>62.23</v>
      </c>
      <c r="D1563">
        <v>62.27</v>
      </c>
      <c r="E1563">
        <v>41.2</v>
      </c>
      <c r="F1563">
        <f t="shared" si="121"/>
        <v>62.27</v>
      </c>
      <c r="G1563" t="s">
        <v>598</v>
      </c>
      <c r="H1563">
        <v>2017</v>
      </c>
      <c r="I1563">
        <v>6</v>
      </c>
      <c r="J1563">
        <v>4</v>
      </c>
      <c r="K1563" t="s">
        <v>187</v>
      </c>
      <c r="L1563">
        <f t="shared" si="122"/>
        <v>0</v>
      </c>
      <c r="M1563">
        <f t="shared" si="123"/>
        <v>1</v>
      </c>
      <c r="N1563">
        <f t="shared" si="124"/>
        <v>2</v>
      </c>
      <c r="O1563">
        <f t="shared" si="125"/>
        <v>23</v>
      </c>
    </row>
    <row r="1564" spans="1:15" hidden="1" x14ac:dyDescent="0.2">
      <c r="A1564" s="2">
        <v>42891</v>
      </c>
      <c r="B1564">
        <v>96</v>
      </c>
      <c r="C1564">
        <v>62.91</v>
      </c>
      <c r="D1564">
        <v>63</v>
      </c>
      <c r="E1564">
        <v>45.96</v>
      </c>
      <c r="F1564">
        <f t="shared" si="121"/>
        <v>63</v>
      </c>
      <c r="G1564" t="s">
        <v>598</v>
      </c>
      <c r="H1564">
        <v>2017</v>
      </c>
      <c r="I1564">
        <v>6</v>
      </c>
      <c r="J1564">
        <v>5</v>
      </c>
      <c r="K1564" t="s">
        <v>188</v>
      </c>
      <c r="L1564">
        <f t="shared" si="122"/>
        <v>0</v>
      </c>
      <c r="M1564">
        <f t="shared" si="123"/>
        <v>1</v>
      </c>
      <c r="N1564">
        <f t="shared" si="124"/>
        <v>2</v>
      </c>
      <c r="O1564">
        <f t="shared" si="125"/>
        <v>24</v>
      </c>
    </row>
    <row r="1565" spans="1:15" hidden="1" x14ac:dyDescent="0.2">
      <c r="A1565" s="2">
        <v>42892</v>
      </c>
      <c r="B1565">
        <v>74</v>
      </c>
      <c r="C1565">
        <v>63.11</v>
      </c>
      <c r="D1565">
        <v>63.23</v>
      </c>
      <c r="E1565">
        <v>44.23</v>
      </c>
      <c r="F1565">
        <f t="shared" si="121"/>
        <v>63.23</v>
      </c>
      <c r="G1565" t="s">
        <v>598</v>
      </c>
      <c r="H1565">
        <v>2017</v>
      </c>
      <c r="I1565">
        <v>6</v>
      </c>
      <c r="J1565">
        <v>6</v>
      </c>
      <c r="K1565" t="s">
        <v>189</v>
      </c>
      <c r="L1565">
        <f t="shared" si="122"/>
        <v>0</v>
      </c>
      <c r="M1565">
        <f t="shared" si="123"/>
        <v>1</v>
      </c>
      <c r="N1565">
        <f t="shared" si="124"/>
        <v>2</v>
      </c>
      <c r="O1565">
        <f t="shared" si="125"/>
        <v>24</v>
      </c>
    </row>
    <row r="1566" spans="1:15" hidden="1" x14ac:dyDescent="0.2">
      <c r="A1566" s="2">
        <v>42893</v>
      </c>
      <c r="B1566">
        <v>74</v>
      </c>
      <c r="C1566">
        <v>63.43</v>
      </c>
      <c r="D1566">
        <v>63.51</v>
      </c>
      <c r="E1566">
        <v>45.35</v>
      </c>
      <c r="F1566">
        <f t="shared" si="121"/>
        <v>63.51</v>
      </c>
      <c r="G1566" t="s">
        <v>598</v>
      </c>
      <c r="H1566">
        <v>2017</v>
      </c>
      <c r="I1566">
        <v>6</v>
      </c>
      <c r="J1566">
        <v>7</v>
      </c>
      <c r="K1566" t="s">
        <v>190</v>
      </c>
      <c r="L1566">
        <f t="shared" si="122"/>
        <v>0</v>
      </c>
      <c r="M1566">
        <f t="shared" si="123"/>
        <v>1</v>
      </c>
      <c r="N1566">
        <f t="shared" si="124"/>
        <v>2</v>
      </c>
      <c r="O1566">
        <f t="shared" si="125"/>
        <v>24</v>
      </c>
    </row>
    <row r="1567" spans="1:15" hidden="1" x14ac:dyDescent="0.2">
      <c r="A1567" s="2">
        <v>42894</v>
      </c>
      <c r="B1567">
        <v>84</v>
      </c>
      <c r="C1567">
        <v>62.78</v>
      </c>
      <c r="D1567">
        <v>62.8</v>
      </c>
      <c r="E1567">
        <v>37.96</v>
      </c>
      <c r="F1567">
        <f t="shared" si="121"/>
        <v>62.8</v>
      </c>
      <c r="G1567" t="s">
        <v>598</v>
      </c>
      <c r="H1567">
        <v>2017</v>
      </c>
      <c r="I1567">
        <v>6</v>
      </c>
      <c r="J1567">
        <v>8</v>
      </c>
      <c r="K1567" t="s">
        <v>191</v>
      </c>
      <c r="L1567">
        <f t="shared" si="122"/>
        <v>0</v>
      </c>
      <c r="M1567">
        <f t="shared" si="123"/>
        <v>1</v>
      </c>
      <c r="N1567">
        <f t="shared" si="124"/>
        <v>2</v>
      </c>
      <c r="O1567">
        <f t="shared" si="125"/>
        <v>24</v>
      </c>
    </row>
    <row r="1568" spans="1:15" hidden="1" x14ac:dyDescent="0.2">
      <c r="A1568" s="2">
        <v>42895</v>
      </c>
      <c r="B1568">
        <v>96</v>
      </c>
      <c r="C1568">
        <v>62.91</v>
      </c>
      <c r="D1568">
        <v>62.93</v>
      </c>
      <c r="E1568">
        <v>40.01</v>
      </c>
      <c r="F1568">
        <f t="shared" si="121"/>
        <v>62.93</v>
      </c>
      <c r="G1568" t="s">
        <v>598</v>
      </c>
      <c r="H1568">
        <v>2017</v>
      </c>
      <c r="I1568">
        <v>6</v>
      </c>
      <c r="J1568">
        <v>9</v>
      </c>
      <c r="K1568" t="s">
        <v>192</v>
      </c>
      <c r="L1568">
        <f t="shared" si="122"/>
        <v>0</v>
      </c>
      <c r="M1568">
        <f t="shared" si="123"/>
        <v>1</v>
      </c>
      <c r="N1568">
        <f t="shared" si="124"/>
        <v>2</v>
      </c>
      <c r="O1568">
        <f t="shared" si="125"/>
        <v>24</v>
      </c>
    </row>
    <row r="1569" spans="1:15" hidden="1" x14ac:dyDescent="0.2">
      <c r="A1569" s="2">
        <v>42896</v>
      </c>
      <c r="B1569">
        <v>76</v>
      </c>
      <c r="C1569">
        <v>62.12</v>
      </c>
      <c r="D1569">
        <v>62.15</v>
      </c>
      <c r="E1569">
        <v>32.81</v>
      </c>
      <c r="F1569">
        <f t="shared" si="121"/>
        <v>62.15</v>
      </c>
      <c r="G1569" t="s">
        <v>598</v>
      </c>
      <c r="H1569">
        <v>2017</v>
      </c>
      <c r="I1569">
        <v>6</v>
      </c>
      <c r="J1569">
        <v>10</v>
      </c>
      <c r="K1569" t="s">
        <v>193</v>
      </c>
      <c r="L1569">
        <f t="shared" si="122"/>
        <v>0</v>
      </c>
      <c r="M1569">
        <f t="shared" si="123"/>
        <v>1</v>
      </c>
      <c r="N1569">
        <f t="shared" si="124"/>
        <v>2</v>
      </c>
      <c r="O1569">
        <f t="shared" si="125"/>
        <v>24</v>
      </c>
    </row>
    <row r="1570" spans="1:15" hidden="1" x14ac:dyDescent="0.2">
      <c r="A1570" s="2">
        <v>42897</v>
      </c>
      <c r="B1570">
        <v>84</v>
      </c>
      <c r="C1570">
        <v>62.11</v>
      </c>
      <c r="D1570">
        <v>62.14</v>
      </c>
      <c r="E1570">
        <v>30.84</v>
      </c>
      <c r="F1570">
        <f t="shared" si="121"/>
        <v>62.14</v>
      </c>
      <c r="G1570" t="s">
        <v>599</v>
      </c>
      <c r="H1570">
        <v>2017</v>
      </c>
      <c r="I1570">
        <v>6</v>
      </c>
      <c r="J1570">
        <v>11</v>
      </c>
      <c r="K1570" t="s">
        <v>195</v>
      </c>
      <c r="L1570">
        <f t="shared" si="122"/>
        <v>0</v>
      </c>
      <c r="M1570">
        <f t="shared" si="123"/>
        <v>1</v>
      </c>
      <c r="N1570">
        <f t="shared" si="124"/>
        <v>2</v>
      </c>
      <c r="O1570">
        <f t="shared" si="125"/>
        <v>24</v>
      </c>
    </row>
    <row r="1571" spans="1:15" hidden="1" x14ac:dyDescent="0.2">
      <c r="A1571" s="2">
        <v>42898</v>
      </c>
      <c r="B1571">
        <v>82</v>
      </c>
      <c r="C1571">
        <v>62.59</v>
      </c>
      <c r="D1571">
        <v>62.64</v>
      </c>
      <c r="E1571">
        <v>43.26</v>
      </c>
      <c r="F1571">
        <f t="shared" si="121"/>
        <v>62.64</v>
      </c>
      <c r="G1571" t="s">
        <v>599</v>
      </c>
      <c r="H1571">
        <v>2017</v>
      </c>
      <c r="I1571">
        <v>6</v>
      </c>
      <c r="J1571">
        <v>12</v>
      </c>
      <c r="K1571" t="s">
        <v>196</v>
      </c>
      <c r="L1571">
        <f t="shared" si="122"/>
        <v>0</v>
      </c>
      <c r="M1571">
        <f t="shared" si="123"/>
        <v>1</v>
      </c>
      <c r="N1571">
        <f t="shared" si="124"/>
        <v>2</v>
      </c>
      <c r="O1571">
        <f t="shared" si="125"/>
        <v>25</v>
      </c>
    </row>
    <row r="1572" spans="1:15" hidden="1" x14ac:dyDescent="0.2">
      <c r="A1572" s="2">
        <v>42899</v>
      </c>
      <c r="B1572">
        <v>93</v>
      </c>
      <c r="C1572">
        <v>62.34</v>
      </c>
      <c r="D1572">
        <v>62.4</v>
      </c>
      <c r="E1572">
        <v>43.28</v>
      </c>
      <c r="F1572">
        <f t="shared" si="121"/>
        <v>62.4</v>
      </c>
      <c r="G1572" t="s">
        <v>599</v>
      </c>
      <c r="H1572">
        <v>2017</v>
      </c>
      <c r="I1572">
        <v>6</v>
      </c>
      <c r="J1572">
        <v>13</v>
      </c>
      <c r="K1572" t="s">
        <v>197</v>
      </c>
      <c r="L1572">
        <f t="shared" si="122"/>
        <v>0</v>
      </c>
      <c r="M1572">
        <f t="shared" si="123"/>
        <v>1</v>
      </c>
      <c r="N1572">
        <f t="shared" si="124"/>
        <v>2</v>
      </c>
      <c r="O1572">
        <f t="shared" si="125"/>
        <v>25</v>
      </c>
    </row>
    <row r="1573" spans="1:15" hidden="1" x14ac:dyDescent="0.2">
      <c r="A1573" s="2">
        <v>42900</v>
      </c>
      <c r="B1573">
        <v>93</v>
      </c>
      <c r="C1573">
        <v>64.569999999999993</v>
      </c>
      <c r="D1573">
        <v>64.78</v>
      </c>
      <c r="E1573">
        <v>47.19</v>
      </c>
      <c r="F1573">
        <f t="shared" si="121"/>
        <v>64.78</v>
      </c>
      <c r="G1573" t="s">
        <v>599</v>
      </c>
      <c r="H1573">
        <v>2017</v>
      </c>
      <c r="I1573">
        <v>6</v>
      </c>
      <c r="J1573">
        <v>14</v>
      </c>
      <c r="K1573" t="s">
        <v>198</v>
      </c>
      <c r="L1573">
        <f t="shared" si="122"/>
        <v>0</v>
      </c>
      <c r="M1573">
        <f t="shared" si="123"/>
        <v>1</v>
      </c>
      <c r="N1573">
        <f t="shared" si="124"/>
        <v>2</v>
      </c>
      <c r="O1573">
        <f t="shared" si="125"/>
        <v>25</v>
      </c>
    </row>
    <row r="1574" spans="1:15" hidden="1" x14ac:dyDescent="0.2">
      <c r="A1574" s="2">
        <v>42901</v>
      </c>
      <c r="B1574">
        <v>92</v>
      </c>
      <c r="C1574">
        <v>63</v>
      </c>
      <c r="D1574">
        <v>63.05</v>
      </c>
      <c r="E1574">
        <v>43.26</v>
      </c>
      <c r="F1574">
        <f t="shared" si="121"/>
        <v>63.05</v>
      </c>
      <c r="G1574" t="s">
        <v>599</v>
      </c>
      <c r="H1574">
        <v>2017</v>
      </c>
      <c r="I1574">
        <v>6</v>
      </c>
      <c r="J1574">
        <v>15</v>
      </c>
      <c r="K1574" t="s">
        <v>199</v>
      </c>
      <c r="L1574">
        <f t="shared" si="122"/>
        <v>0</v>
      </c>
      <c r="M1574">
        <f t="shared" si="123"/>
        <v>1</v>
      </c>
      <c r="N1574">
        <f t="shared" si="124"/>
        <v>2</v>
      </c>
      <c r="O1574">
        <f t="shared" si="125"/>
        <v>25</v>
      </c>
    </row>
    <row r="1575" spans="1:15" hidden="1" x14ac:dyDescent="0.2">
      <c r="A1575" s="2">
        <v>42902</v>
      </c>
      <c r="B1575">
        <v>88</v>
      </c>
      <c r="C1575">
        <v>63.15</v>
      </c>
      <c r="D1575">
        <v>63.5</v>
      </c>
      <c r="E1575">
        <v>49</v>
      </c>
      <c r="F1575">
        <f t="shared" si="121"/>
        <v>63.5</v>
      </c>
      <c r="G1575" t="s">
        <v>599</v>
      </c>
      <c r="H1575">
        <v>2017</v>
      </c>
      <c r="I1575">
        <v>6</v>
      </c>
      <c r="J1575">
        <v>16</v>
      </c>
      <c r="K1575" t="s">
        <v>200</v>
      </c>
      <c r="L1575">
        <f t="shared" si="122"/>
        <v>0</v>
      </c>
      <c r="M1575">
        <f t="shared" si="123"/>
        <v>1</v>
      </c>
      <c r="N1575">
        <f t="shared" si="124"/>
        <v>2</v>
      </c>
      <c r="O1575">
        <f t="shared" si="125"/>
        <v>25</v>
      </c>
    </row>
    <row r="1576" spans="1:15" hidden="1" x14ac:dyDescent="0.2">
      <c r="A1576" s="2">
        <v>42903</v>
      </c>
      <c r="B1576">
        <v>73</v>
      </c>
      <c r="C1576">
        <v>62.41</v>
      </c>
      <c r="D1576">
        <v>62.8</v>
      </c>
      <c r="E1576">
        <v>52.18</v>
      </c>
      <c r="F1576">
        <f t="shared" si="121"/>
        <v>62.8</v>
      </c>
      <c r="G1576" t="s">
        <v>599</v>
      </c>
      <c r="H1576">
        <v>2017</v>
      </c>
      <c r="I1576">
        <v>6</v>
      </c>
      <c r="J1576">
        <v>17</v>
      </c>
      <c r="K1576" t="s">
        <v>201</v>
      </c>
      <c r="L1576">
        <f t="shared" si="122"/>
        <v>0</v>
      </c>
      <c r="M1576">
        <f t="shared" si="123"/>
        <v>1</v>
      </c>
      <c r="N1576">
        <f t="shared" si="124"/>
        <v>2</v>
      </c>
      <c r="O1576">
        <f t="shared" si="125"/>
        <v>25</v>
      </c>
    </row>
    <row r="1577" spans="1:15" hidden="1" x14ac:dyDescent="0.2">
      <c r="A1577" s="2">
        <v>42904</v>
      </c>
      <c r="B1577">
        <v>83</v>
      </c>
      <c r="C1577">
        <v>61.68</v>
      </c>
      <c r="D1577">
        <v>61.68</v>
      </c>
      <c r="E1577">
        <v>0</v>
      </c>
      <c r="F1577">
        <f t="shared" si="121"/>
        <v>61.68</v>
      </c>
      <c r="G1577" t="s">
        <v>600</v>
      </c>
      <c r="H1577">
        <v>2017</v>
      </c>
      <c r="I1577">
        <v>6</v>
      </c>
      <c r="J1577">
        <v>18</v>
      </c>
      <c r="K1577" t="s">
        <v>203</v>
      </c>
      <c r="L1577">
        <f t="shared" si="122"/>
        <v>0</v>
      </c>
      <c r="M1577">
        <f t="shared" si="123"/>
        <v>1</v>
      </c>
      <c r="N1577">
        <f t="shared" si="124"/>
        <v>2</v>
      </c>
      <c r="O1577">
        <f t="shared" si="125"/>
        <v>25</v>
      </c>
    </row>
    <row r="1578" spans="1:15" hidden="1" x14ac:dyDescent="0.2">
      <c r="A1578" s="2">
        <v>42905</v>
      </c>
      <c r="B1578">
        <v>93</v>
      </c>
      <c r="C1578">
        <v>62.7</v>
      </c>
      <c r="D1578">
        <v>62.72</v>
      </c>
      <c r="E1578">
        <v>38.96</v>
      </c>
      <c r="F1578">
        <f t="shared" si="121"/>
        <v>62.72</v>
      </c>
      <c r="G1578" t="s">
        <v>600</v>
      </c>
      <c r="H1578">
        <v>2017</v>
      </c>
      <c r="I1578">
        <v>6</v>
      </c>
      <c r="J1578">
        <v>19</v>
      </c>
      <c r="K1578" t="s">
        <v>204</v>
      </c>
      <c r="L1578">
        <f t="shared" si="122"/>
        <v>0</v>
      </c>
      <c r="M1578">
        <f t="shared" si="123"/>
        <v>1</v>
      </c>
      <c r="N1578">
        <f t="shared" si="124"/>
        <v>2</v>
      </c>
      <c r="O1578">
        <f t="shared" si="125"/>
        <v>26</v>
      </c>
    </row>
    <row r="1579" spans="1:15" hidden="1" x14ac:dyDescent="0.2">
      <c r="A1579" s="2">
        <v>42906</v>
      </c>
      <c r="B1579">
        <v>85</v>
      </c>
      <c r="C1579">
        <v>62.02</v>
      </c>
      <c r="D1579">
        <v>62.18</v>
      </c>
      <c r="E1579">
        <v>47.85</v>
      </c>
      <c r="F1579">
        <f t="shared" si="121"/>
        <v>62.18</v>
      </c>
      <c r="G1579" t="s">
        <v>600</v>
      </c>
      <c r="H1579">
        <v>2017</v>
      </c>
      <c r="I1579">
        <v>6</v>
      </c>
      <c r="J1579">
        <v>20</v>
      </c>
      <c r="K1579" t="s">
        <v>205</v>
      </c>
      <c r="L1579">
        <f t="shared" si="122"/>
        <v>0</v>
      </c>
      <c r="M1579">
        <f t="shared" si="123"/>
        <v>1</v>
      </c>
      <c r="N1579">
        <f t="shared" si="124"/>
        <v>2</v>
      </c>
      <c r="O1579">
        <f t="shared" si="125"/>
        <v>26</v>
      </c>
    </row>
    <row r="1580" spans="1:15" hidden="1" x14ac:dyDescent="0.2">
      <c r="A1580" s="2">
        <v>42907</v>
      </c>
      <c r="B1580">
        <v>85</v>
      </c>
      <c r="C1580">
        <v>62.1</v>
      </c>
      <c r="D1580">
        <v>62.85</v>
      </c>
      <c r="E1580">
        <v>52.95</v>
      </c>
      <c r="F1580">
        <f t="shared" si="121"/>
        <v>62.85</v>
      </c>
      <c r="G1580" t="s">
        <v>600</v>
      </c>
      <c r="H1580">
        <v>2017</v>
      </c>
      <c r="I1580">
        <v>6</v>
      </c>
      <c r="J1580">
        <v>21</v>
      </c>
      <c r="K1580" t="s">
        <v>206</v>
      </c>
      <c r="L1580">
        <f t="shared" si="122"/>
        <v>0</v>
      </c>
      <c r="M1580">
        <f t="shared" si="123"/>
        <v>1</v>
      </c>
      <c r="N1580">
        <f t="shared" si="124"/>
        <v>2</v>
      </c>
      <c r="O1580">
        <f t="shared" si="125"/>
        <v>26</v>
      </c>
    </row>
    <row r="1581" spans="1:15" hidden="1" x14ac:dyDescent="0.2">
      <c r="A1581" s="2">
        <v>42908</v>
      </c>
      <c r="B1581">
        <v>108</v>
      </c>
      <c r="C1581">
        <v>63.53</v>
      </c>
      <c r="D1581">
        <v>64.25</v>
      </c>
      <c r="E1581">
        <v>50.75</v>
      </c>
      <c r="F1581">
        <f t="shared" si="121"/>
        <v>64.25</v>
      </c>
      <c r="G1581" t="s">
        <v>600</v>
      </c>
      <c r="H1581">
        <v>2017</v>
      </c>
      <c r="I1581">
        <v>6</v>
      </c>
      <c r="J1581">
        <v>22</v>
      </c>
      <c r="K1581" t="s">
        <v>207</v>
      </c>
      <c r="L1581">
        <f t="shared" si="122"/>
        <v>0</v>
      </c>
      <c r="M1581">
        <f t="shared" si="123"/>
        <v>1</v>
      </c>
      <c r="N1581">
        <f t="shared" si="124"/>
        <v>2</v>
      </c>
      <c r="O1581">
        <f t="shared" si="125"/>
        <v>26</v>
      </c>
    </row>
    <row r="1582" spans="1:15" hidden="1" x14ac:dyDescent="0.2">
      <c r="A1582" s="2">
        <v>42909</v>
      </c>
      <c r="B1582">
        <v>90</v>
      </c>
      <c r="C1582">
        <v>63.05</v>
      </c>
      <c r="D1582">
        <v>63.36</v>
      </c>
      <c r="E1582">
        <v>51.73</v>
      </c>
      <c r="F1582">
        <f t="shared" si="121"/>
        <v>63.36</v>
      </c>
      <c r="G1582" t="s">
        <v>600</v>
      </c>
      <c r="H1582">
        <v>2017</v>
      </c>
      <c r="I1582">
        <v>6</v>
      </c>
      <c r="J1582">
        <v>23</v>
      </c>
      <c r="K1582" t="s">
        <v>208</v>
      </c>
      <c r="L1582">
        <f t="shared" si="122"/>
        <v>0</v>
      </c>
      <c r="M1582">
        <f t="shared" si="123"/>
        <v>1</v>
      </c>
      <c r="N1582">
        <f t="shared" si="124"/>
        <v>2</v>
      </c>
      <c r="O1582">
        <f t="shared" si="125"/>
        <v>26</v>
      </c>
    </row>
    <row r="1583" spans="1:15" hidden="1" x14ac:dyDescent="0.2">
      <c r="A1583" s="2">
        <v>42910</v>
      </c>
      <c r="B1583">
        <v>75</v>
      </c>
      <c r="C1583">
        <v>61.87</v>
      </c>
      <c r="D1583">
        <v>61.9</v>
      </c>
      <c r="E1583">
        <v>40.32</v>
      </c>
      <c r="F1583">
        <f t="shared" si="121"/>
        <v>61.9</v>
      </c>
      <c r="G1583" t="s">
        <v>600</v>
      </c>
      <c r="H1583">
        <v>2017</v>
      </c>
      <c r="I1583">
        <v>6</v>
      </c>
      <c r="J1583">
        <v>24</v>
      </c>
      <c r="K1583" t="s">
        <v>209</v>
      </c>
      <c r="L1583">
        <f t="shared" si="122"/>
        <v>0</v>
      </c>
      <c r="M1583">
        <f t="shared" si="123"/>
        <v>1</v>
      </c>
      <c r="N1583">
        <f t="shared" si="124"/>
        <v>2</v>
      </c>
      <c r="O1583">
        <f t="shared" si="125"/>
        <v>26</v>
      </c>
    </row>
    <row r="1584" spans="1:15" hidden="1" x14ac:dyDescent="0.2">
      <c r="A1584" s="2">
        <v>42911</v>
      </c>
      <c r="B1584">
        <v>80</v>
      </c>
      <c r="C1584">
        <v>64.290000000000006</v>
      </c>
      <c r="D1584">
        <v>64.349999999999994</v>
      </c>
      <c r="E1584">
        <v>45.86</v>
      </c>
      <c r="F1584">
        <f t="shared" si="121"/>
        <v>64.349999999999994</v>
      </c>
      <c r="G1584" t="s">
        <v>601</v>
      </c>
      <c r="H1584">
        <v>2017</v>
      </c>
      <c r="I1584">
        <v>6</v>
      </c>
      <c r="J1584">
        <v>25</v>
      </c>
      <c r="K1584" t="s">
        <v>211</v>
      </c>
      <c r="L1584">
        <f t="shared" si="122"/>
        <v>0</v>
      </c>
      <c r="M1584">
        <f t="shared" si="123"/>
        <v>1</v>
      </c>
      <c r="N1584">
        <f t="shared" si="124"/>
        <v>2</v>
      </c>
      <c r="O1584">
        <f t="shared" si="125"/>
        <v>26</v>
      </c>
    </row>
    <row r="1585" spans="1:15" hidden="1" x14ac:dyDescent="0.2">
      <c r="A1585" s="2">
        <v>42912</v>
      </c>
      <c r="B1585">
        <v>86</v>
      </c>
      <c r="C1585">
        <v>62.64</v>
      </c>
      <c r="D1585">
        <v>63.25</v>
      </c>
      <c r="E1585">
        <v>54.41</v>
      </c>
      <c r="F1585">
        <f t="shared" si="121"/>
        <v>63.25</v>
      </c>
      <c r="G1585" t="s">
        <v>601</v>
      </c>
      <c r="H1585">
        <v>2017</v>
      </c>
      <c r="I1585">
        <v>6</v>
      </c>
      <c r="J1585">
        <v>26</v>
      </c>
      <c r="K1585" t="s">
        <v>212</v>
      </c>
      <c r="L1585">
        <f t="shared" si="122"/>
        <v>0</v>
      </c>
      <c r="M1585">
        <f t="shared" si="123"/>
        <v>1</v>
      </c>
      <c r="N1585">
        <f t="shared" si="124"/>
        <v>2</v>
      </c>
      <c r="O1585">
        <f t="shared" si="125"/>
        <v>27</v>
      </c>
    </row>
    <row r="1586" spans="1:15" hidden="1" x14ac:dyDescent="0.2">
      <c r="A1586" s="2">
        <v>42913</v>
      </c>
      <c r="B1586">
        <v>90</v>
      </c>
      <c r="C1586">
        <v>64.75</v>
      </c>
      <c r="D1586">
        <v>65.14</v>
      </c>
      <c r="E1586">
        <v>54.39</v>
      </c>
      <c r="F1586">
        <f t="shared" si="121"/>
        <v>65.14</v>
      </c>
      <c r="G1586" t="s">
        <v>601</v>
      </c>
      <c r="H1586">
        <v>2017</v>
      </c>
      <c r="I1586">
        <v>6</v>
      </c>
      <c r="J1586">
        <v>27</v>
      </c>
      <c r="K1586" t="s">
        <v>213</v>
      </c>
      <c r="L1586">
        <f t="shared" si="122"/>
        <v>0</v>
      </c>
      <c r="M1586">
        <f t="shared" si="123"/>
        <v>1</v>
      </c>
      <c r="N1586">
        <f t="shared" si="124"/>
        <v>2</v>
      </c>
      <c r="O1586">
        <f t="shared" si="125"/>
        <v>27</v>
      </c>
    </row>
    <row r="1587" spans="1:15" hidden="1" x14ac:dyDescent="0.2">
      <c r="A1587" s="2">
        <v>42914</v>
      </c>
      <c r="B1587">
        <v>81</v>
      </c>
      <c r="C1587">
        <v>61.72</v>
      </c>
      <c r="D1587">
        <v>62.19</v>
      </c>
      <c r="E1587">
        <v>51.79</v>
      </c>
      <c r="F1587">
        <f t="shared" si="121"/>
        <v>62.19</v>
      </c>
      <c r="G1587" t="s">
        <v>601</v>
      </c>
      <c r="H1587">
        <v>2017</v>
      </c>
      <c r="I1587">
        <v>6</v>
      </c>
      <c r="J1587">
        <v>28</v>
      </c>
      <c r="K1587" t="s">
        <v>214</v>
      </c>
      <c r="L1587">
        <f t="shared" si="122"/>
        <v>0</v>
      </c>
      <c r="M1587">
        <f t="shared" si="123"/>
        <v>1</v>
      </c>
      <c r="N1587">
        <f t="shared" si="124"/>
        <v>2</v>
      </c>
      <c r="O1587">
        <f t="shared" si="125"/>
        <v>27</v>
      </c>
    </row>
    <row r="1588" spans="1:15" hidden="1" x14ac:dyDescent="0.2">
      <c r="A1588" s="2">
        <v>42915</v>
      </c>
      <c r="B1588">
        <v>100</v>
      </c>
      <c r="C1588">
        <v>63.28</v>
      </c>
      <c r="D1588">
        <v>64.05</v>
      </c>
      <c r="E1588">
        <v>56.17</v>
      </c>
      <c r="F1588">
        <f t="shared" si="121"/>
        <v>64.05</v>
      </c>
      <c r="G1588" t="s">
        <v>601</v>
      </c>
      <c r="H1588">
        <v>2017</v>
      </c>
      <c r="I1588">
        <v>6</v>
      </c>
      <c r="J1588">
        <v>29</v>
      </c>
      <c r="K1588" t="s">
        <v>215</v>
      </c>
      <c r="L1588">
        <f t="shared" si="122"/>
        <v>0</v>
      </c>
      <c r="M1588">
        <f t="shared" si="123"/>
        <v>1</v>
      </c>
      <c r="N1588">
        <f t="shared" si="124"/>
        <v>2</v>
      </c>
      <c r="O1588">
        <f t="shared" si="125"/>
        <v>27</v>
      </c>
    </row>
    <row r="1589" spans="1:15" hidden="1" x14ac:dyDescent="0.2">
      <c r="A1589" s="2">
        <v>42916</v>
      </c>
      <c r="B1589">
        <v>87</v>
      </c>
      <c r="C1589">
        <v>63.59</v>
      </c>
      <c r="D1589">
        <v>63.85</v>
      </c>
      <c r="E1589">
        <v>51.49</v>
      </c>
      <c r="F1589">
        <f t="shared" si="121"/>
        <v>63.85</v>
      </c>
      <c r="G1589" t="s">
        <v>601</v>
      </c>
      <c r="H1589">
        <v>2017</v>
      </c>
      <c r="I1589">
        <v>6</v>
      </c>
      <c r="J1589">
        <v>30</v>
      </c>
      <c r="K1589" t="s">
        <v>216</v>
      </c>
      <c r="L1589">
        <f t="shared" si="122"/>
        <v>0</v>
      </c>
      <c r="M1589">
        <f t="shared" si="123"/>
        <v>1</v>
      </c>
      <c r="N1589">
        <f t="shared" si="124"/>
        <v>2</v>
      </c>
      <c r="O1589">
        <f t="shared" si="125"/>
        <v>27</v>
      </c>
    </row>
    <row r="1590" spans="1:15" hidden="1" x14ac:dyDescent="0.2">
      <c r="A1590" s="2">
        <v>42917</v>
      </c>
      <c r="B1590">
        <v>80</v>
      </c>
      <c r="C1590">
        <v>63.31</v>
      </c>
      <c r="D1590">
        <v>63.36</v>
      </c>
      <c r="E1590">
        <v>43.36</v>
      </c>
      <c r="F1590">
        <f t="shared" si="121"/>
        <v>63.36</v>
      </c>
      <c r="G1590" t="s">
        <v>601</v>
      </c>
      <c r="H1590">
        <v>2017</v>
      </c>
      <c r="I1590">
        <v>7</v>
      </c>
      <c r="J1590">
        <v>1</v>
      </c>
      <c r="K1590" t="s">
        <v>217</v>
      </c>
      <c r="L1590">
        <f t="shared" si="122"/>
        <v>0</v>
      </c>
      <c r="M1590">
        <f t="shared" si="123"/>
        <v>1</v>
      </c>
      <c r="N1590">
        <f t="shared" si="124"/>
        <v>2</v>
      </c>
      <c r="O1590">
        <f t="shared" si="125"/>
        <v>27</v>
      </c>
    </row>
    <row r="1591" spans="1:15" hidden="1" x14ac:dyDescent="0.2">
      <c r="A1591" s="2">
        <v>42918</v>
      </c>
      <c r="B1591">
        <v>79</v>
      </c>
      <c r="C1591">
        <v>62.06</v>
      </c>
      <c r="D1591">
        <v>62.12</v>
      </c>
      <c r="E1591">
        <v>43.47</v>
      </c>
      <c r="F1591">
        <f t="shared" si="121"/>
        <v>62.12</v>
      </c>
      <c r="G1591" t="s">
        <v>602</v>
      </c>
      <c r="H1591">
        <v>2017</v>
      </c>
      <c r="I1591">
        <v>7</v>
      </c>
      <c r="J1591">
        <v>2</v>
      </c>
      <c r="K1591" t="s">
        <v>219</v>
      </c>
      <c r="L1591">
        <f t="shared" si="122"/>
        <v>0</v>
      </c>
      <c r="M1591">
        <f t="shared" si="123"/>
        <v>1</v>
      </c>
      <c r="N1591">
        <f t="shared" si="124"/>
        <v>2</v>
      </c>
      <c r="O1591">
        <f t="shared" si="125"/>
        <v>27</v>
      </c>
    </row>
    <row r="1592" spans="1:15" hidden="1" x14ac:dyDescent="0.2">
      <c r="A1592" s="2">
        <v>42919</v>
      </c>
      <c r="B1592">
        <v>87</v>
      </c>
      <c r="C1592">
        <v>63.3</v>
      </c>
      <c r="D1592">
        <v>63.34</v>
      </c>
      <c r="E1592">
        <v>43.69</v>
      </c>
      <c r="F1592">
        <f t="shared" si="121"/>
        <v>63.34</v>
      </c>
      <c r="G1592" t="s">
        <v>602</v>
      </c>
      <c r="H1592">
        <v>2017</v>
      </c>
      <c r="I1592">
        <v>7</v>
      </c>
      <c r="J1592">
        <v>3</v>
      </c>
      <c r="K1592" t="s">
        <v>220</v>
      </c>
      <c r="L1592">
        <f t="shared" si="122"/>
        <v>0</v>
      </c>
      <c r="M1592">
        <f t="shared" si="123"/>
        <v>1</v>
      </c>
      <c r="N1592">
        <f t="shared" si="124"/>
        <v>2</v>
      </c>
      <c r="O1592">
        <f t="shared" si="125"/>
        <v>28</v>
      </c>
    </row>
    <row r="1593" spans="1:15" hidden="1" x14ac:dyDescent="0.2">
      <c r="A1593" s="2">
        <v>42920</v>
      </c>
      <c r="B1593">
        <v>87</v>
      </c>
      <c r="C1593">
        <v>62.64</v>
      </c>
      <c r="D1593">
        <v>62.79</v>
      </c>
      <c r="E1593">
        <v>47.9</v>
      </c>
      <c r="F1593">
        <f t="shared" si="121"/>
        <v>62.79</v>
      </c>
      <c r="G1593" t="s">
        <v>602</v>
      </c>
      <c r="H1593">
        <v>2017</v>
      </c>
      <c r="I1593">
        <v>7</v>
      </c>
      <c r="J1593">
        <v>4</v>
      </c>
      <c r="K1593" t="s">
        <v>221</v>
      </c>
      <c r="L1593">
        <f t="shared" si="122"/>
        <v>0</v>
      </c>
      <c r="M1593">
        <f t="shared" si="123"/>
        <v>1</v>
      </c>
      <c r="N1593">
        <f t="shared" si="124"/>
        <v>2</v>
      </c>
      <c r="O1593">
        <f t="shared" si="125"/>
        <v>28</v>
      </c>
    </row>
    <row r="1594" spans="1:15" hidden="1" x14ac:dyDescent="0.2">
      <c r="A1594" s="2">
        <v>42921</v>
      </c>
      <c r="B1594">
        <v>89</v>
      </c>
      <c r="C1594">
        <v>62.59</v>
      </c>
      <c r="D1594">
        <v>62.59</v>
      </c>
      <c r="E1594">
        <v>0</v>
      </c>
      <c r="F1594">
        <f t="shared" si="121"/>
        <v>62.59</v>
      </c>
      <c r="G1594" t="s">
        <v>602</v>
      </c>
      <c r="H1594">
        <v>2017</v>
      </c>
      <c r="I1594">
        <v>7</v>
      </c>
      <c r="J1594">
        <v>5</v>
      </c>
      <c r="K1594" t="s">
        <v>222</v>
      </c>
      <c r="L1594">
        <f t="shared" si="122"/>
        <v>0</v>
      </c>
      <c r="M1594">
        <f t="shared" si="123"/>
        <v>1</v>
      </c>
      <c r="N1594">
        <f t="shared" si="124"/>
        <v>2</v>
      </c>
      <c r="O1594">
        <f t="shared" si="125"/>
        <v>28</v>
      </c>
    </row>
    <row r="1595" spans="1:15" hidden="1" x14ac:dyDescent="0.2">
      <c r="A1595" s="2">
        <v>42922</v>
      </c>
      <c r="B1595">
        <v>90</v>
      </c>
      <c r="C1595">
        <v>62.82</v>
      </c>
      <c r="D1595">
        <v>62.83</v>
      </c>
      <c r="E1595">
        <v>37.090000000000003</v>
      </c>
      <c r="F1595">
        <f t="shared" si="121"/>
        <v>62.83</v>
      </c>
      <c r="G1595" t="s">
        <v>602</v>
      </c>
      <c r="H1595">
        <v>2017</v>
      </c>
      <c r="I1595">
        <v>7</v>
      </c>
      <c r="J1595">
        <v>6</v>
      </c>
      <c r="K1595" t="s">
        <v>223</v>
      </c>
      <c r="L1595">
        <f t="shared" si="122"/>
        <v>0</v>
      </c>
      <c r="M1595">
        <f t="shared" si="123"/>
        <v>1</v>
      </c>
      <c r="N1595">
        <f t="shared" si="124"/>
        <v>2</v>
      </c>
      <c r="O1595">
        <f t="shared" si="125"/>
        <v>28</v>
      </c>
    </row>
    <row r="1596" spans="1:15" hidden="1" x14ac:dyDescent="0.2">
      <c r="A1596" s="2">
        <v>42923</v>
      </c>
      <c r="B1596">
        <v>41</v>
      </c>
      <c r="C1596">
        <v>58.71</v>
      </c>
      <c r="D1596">
        <v>62.54</v>
      </c>
      <c r="E1596">
        <v>60.22</v>
      </c>
      <c r="F1596">
        <f t="shared" si="121"/>
        <v>62.54</v>
      </c>
      <c r="G1596" t="s">
        <v>602</v>
      </c>
      <c r="H1596">
        <v>2017</v>
      </c>
      <c r="I1596">
        <v>7</v>
      </c>
      <c r="J1596">
        <v>7</v>
      </c>
      <c r="K1596" t="s">
        <v>224</v>
      </c>
      <c r="L1596">
        <f t="shared" si="122"/>
        <v>1</v>
      </c>
      <c r="M1596">
        <f t="shared" si="123"/>
        <v>0</v>
      </c>
      <c r="N1596">
        <f t="shared" si="124"/>
        <v>2</v>
      </c>
      <c r="O1596">
        <f t="shared" si="125"/>
        <v>28</v>
      </c>
    </row>
    <row r="1597" spans="1:15" hidden="1" x14ac:dyDescent="0.2">
      <c r="A1597" s="2">
        <v>42924</v>
      </c>
      <c r="B1597">
        <v>59</v>
      </c>
      <c r="C1597">
        <v>62.05</v>
      </c>
      <c r="D1597">
        <v>63.34</v>
      </c>
      <c r="E1597">
        <v>57.46</v>
      </c>
      <c r="F1597">
        <f t="shared" si="121"/>
        <v>63.34</v>
      </c>
      <c r="G1597" t="s">
        <v>602</v>
      </c>
      <c r="H1597">
        <v>2017</v>
      </c>
      <c r="I1597">
        <v>7</v>
      </c>
      <c r="J1597">
        <v>8</v>
      </c>
      <c r="K1597" t="s">
        <v>225</v>
      </c>
      <c r="L1597">
        <f t="shared" si="122"/>
        <v>1</v>
      </c>
      <c r="M1597">
        <f t="shared" si="123"/>
        <v>1</v>
      </c>
      <c r="N1597">
        <f t="shared" si="124"/>
        <v>2</v>
      </c>
      <c r="O1597">
        <f t="shared" si="125"/>
        <v>28</v>
      </c>
    </row>
    <row r="1598" spans="1:15" hidden="1" x14ac:dyDescent="0.2">
      <c r="A1598" s="2">
        <v>42925</v>
      </c>
      <c r="B1598">
        <v>79</v>
      </c>
      <c r="C1598">
        <v>62.11</v>
      </c>
      <c r="D1598">
        <v>62.23</v>
      </c>
      <c r="E1598">
        <v>44.89</v>
      </c>
      <c r="F1598">
        <f t="shared" si="121"/>
        <v>62.23</v>
      </c>
      <c r="G1598" t="s">
        <v>603</v>
      </c>
      <c r="H1598">
        <v>2017</v>
      </c>
      <c r="I1598">
        <v>7</v>
      </c>
      <c r="J1598">
        <v>9</v>
      </c>
      <c r="K1598" t="s">
        <v>227</v>
      </c>
      <c r="L1598">
        <f t="shared" si="122"/>
        <v>0</v>
      </c>
      <c r="M1598">
        <f t="shared" si="123"/>
        <v>1</v>
      </c>
      <c r="N1598">
        <f t="shared" si="124"/>
        <v>2</v>
      </c>
      <c r="O1598">
        <f t="shared" si="125"/>
        <v>28</v>
      </c>
    </row>
    <row r="1599" spans="1:15" hidden="1" x14ac:dyDescent="0.2">
      <c r="A1599" s="2">
        <v>42926</v>
      </c>
      <c r="B1599">
        <v>95</v>
      </c>
      <c r="C1599">
        <v>63.33</v>
      </c>
      <c r="D1599">
        <v>63.39</v>
      </c>
      <c r="E1599">
        <v>45.32</v>
      </c>
      <c r="F1599">
        <f t="shared" si="121"/>
        <v>63.39</v>
      </c>
      <c r="G1599" t="s">
        <v>603</v>
      </c>
      <c r="H1599">
        <v>2017</v>
      </c>
      <c r="I1599">
        <v>7</v>
      </c>
      <c r="J1599">
        <v>10</v>
      </c>
      <c r="K1599" t="s">
        <v>228</v>
      </c>
      <c r="L1599">
        <f t="shared" si="122"/>
        <v>0</v>
      </c>
      <c r="M1599">
        <f t="shared" si="123"/>
        <v>1</v>
      </c>
      <c r="N1599">
        <f t="shared" si="124"/>
        <v>2</v>
      </c>
      <c r="O1599">
        <f t="shared" si="125"/>
        <v>29</v>
      </c>
    </row>
    <row r="1600" spans="1:15" hidden="1" x14ac:dyDescent="0.2">
      <c r="A1600" s="2">
        <v>42927</v>
      </c>
      <c r="B1600">
        <v>88</v>
      </c>
      <c r="C1600">
        <v>64.92</v>
      </c>
      <c r="D1600">
        <v>66.41</v>
      </c>
      <c r="E1600">
        <v>59.92</v>
      </c>
      <c r="F1600">
        <f t="shared" si="121"/>
        <v>66.41</v>
      </c>
      <c r="G1600" t="s">
        <v>603</v>
      </c>
      <c r="H1600">
        <v>2017</v>
      </c>
      <c r="I1600">
        <v>7</v>
      </c>
      <c r="J1600">
        <v>11</v>
      </c>
      <c r="K1600" t="s">
        <v>229</v>
      </c>
      <c r="L1600">
        <f t="shared" si="122"/>
        <v>0</v>
      </c>
      <c r="M1600">
        <f t="shared" si="123"/>
        <v>1</v>
      </c>
      <c r="N1600">
        <f t="shared" si="124"/>
        <v>2</v>
      </c>
      <c r="O1600">
        <f t="shared" si="125"/>
        <v>29</v>
      </c>
    </row>
    <row r="1601" spans="1:15" hidden="1" x14ac:dyDescent="0.2">
      <c r="A1601" s="2">
        <v>42928</v>
      </c>
      <c r="B1601">
        <v>68</v>
      </c>
      <c r="C1601">
        <v>63.28</v>
      </c>
      <c r="D1601">
        <v>64.349999999999994</v>
      </c>
      <c r="E1601">
        <v>57.74</v>
      </c>
      <c r="F1601">
        <f t="shared" si="121"/>
        <v>64.349999999999994</v>
      </c>
      <c r="G1601" t="s">
        <v>603</v>
      </c>
      <c r="H1601">
        <v>2017</v>
      </c>
      <c r="I1601">
        <v>7</v>
      </c>
      <c r="J1601">
        <v>12</v>
      </c>
      <c r="K1601" t="s">
        <v>230</v>
      </c>
      <c r="L1601">
        <f t="shared" si="122"/>
        <v>0</v>
      </c>
      <c r="M1601">
        <f t="shared" si="123"/>
        <v>1</v>
      </c>
      <c r="N1601">
        <f t="shared" si="124"/>
        <v>2</v>
      </c>
      <c r="O1601">
        <f t="shared" si="125"/>
        <v>29</v>
      </c>
    </row>
    <row r="1602" spans="1:15" hidden="1" x14ac:dyDescent="0.2">
      <c r="A1602" s="2">
        <v>42929</v>
      </c>
      <c r="B1602">
        <v>99</v>
      </c>
      <c r="C1602">
        <v>63.31</v>
      </c>
      <c r="D1602">
        <v>63.49</v>
      </c>
      <c r="E1602">
        <v>49.63</v>
      </c>
      <c r="F1602">
        <f t="shared" si="121"/>
        <v>63.49</v>
      </c>
      <c r="G1602" t="s">
        <v>603</v>
      </c>
      <c r="H1602">
        <v>2017</v>
      </c>
      <c r="I1602">
        <v>7</v>
      </c>
      <c r="J1602">
        <v>13</v>
      </c>
      <c r="K1602" t="s">
        <v>231</v>
      </c>
      <c r="L1602">
        <f t="shared" si="122"/>
        <v>0</v>
      </c>
      <c r="M1602">
        <f t="shared" si="123"/>
        <v>1</v>
      </c>
      <c r="N1602">
        <f t="shared" si="124"/>
        <v>2</v>
      </c>
      <c r="O1602">
        <f t="shared" si="125"/>
        <v>29</v>
      </c>
    </row>
    <row r="1603" spans="1:15" hidden="1" x14ac:dyDescent="0.2">
      <c r="A1603" s="2">
        <v>42930</v>
      </c>
      <c r="B1603">
        <v>94</v>
      </c>
      <c r="C1603">
        <v>63.52</v>
      </c>
      <c r="D1603">
        <v>63.68</v>
      </c>
      <c r="E1603">
        <v>49.35</v>
      </c>
      <c r="F1603">
        <f t="shared" ref="F1603:F1666" si="126">IF(OR(ISBLANK(D1603),D1603=9),C1603,D1603)</f>
        <v>63.68</v>
      </c>
      <c r="G1603" t="s">
        <v>603</v>
      </c>
      <c r="H1603">
        <v>2017</v>
      </c>
      <c r="I1603">
        <v>7</v>
      </c>
      <c r="J1603">
        <v>14</v>
      </c>
      <c r="K1603" t="s">
        <v>232</v>
      </c>
      <c r="L1603">
        <f t="shared" ref="L1603:L1666" si="127">IF(ISBLANK(C1603),"Null",IF(C1603&gt;B1603,1,0))</f>
        <v>0</v>
      </c>
      <c r="M1603">
        <f t="shared" ref="M1603:M1666" si="128">IF(ISBLANK(E1603),"Null",IF(C1603&gt;E1603,1,0))</f>
        <v>1</v>
      </c>
      <c r="N1603">
        <f t="shared" ref="N1603:N1666" si="129">IF(AND(I1603&gt;=1,I1603&lt;=4),1,IF(AND(I1603&gt;=9,I1603&lt;=12),3,2))</f>
        <v>2</v>
      </c>
      <c r="O1603">
        <f t="shared" ref="O1603:O1666" si="130">WEEKNUM(A1603,2)</f>
        <v>29</v>
      </c>
    </row>
    <row r="1604" spans="1:15" hidden="1" x14ac:dyDescent="0.2">
      <c r="A1604" s="2">
        <v>42931</v>
      </c>
      <c r="B1604">
        <v>83</v>
      </c>
      <c r="C1604">
        <v>63.58</v>
      </c>
      <c r="D1604">
        <v>63.88</v>
      </c>
      <c r="E1604">
        <v>52.09</v>
      </c>
      <c r="F1604">
        <f t="shared" si="126"/>
        <v>63.88</v>
      </c>
      <c r="G1604" t="s">
        <v>603</v>
      </c>
      <c r="H1604">
        <v>2017</v>
      </c>
      <c r="I1604">
        <v>7</v>
      </c>
      <c r="J1604">
        <v>15</v>
      </c>
      <c r="K1604" t="s">
        <v>233</v>
      </c>
      <c r="L1604">
        <f t="shared" si="127"/>
        <v>0</v>
      </c>
      <c r="M1604">
        <f t="shared" si="128"/>
        <v>1</v>
      </c>
      <c r="N1604">
        <f t="shared" si="129"/>
        <v>2</v>
      </c>
      <c r="O1604">
        <f t="shared" si="130"/>
        <v>29</v>
      </c>
    </row>
    <row r="1605" spans="1:15" hidden="1" x14ac:dyDescent="0.2">
      <c r="A1605" s="2">
        <v>42932</v>
      </c>
      <c r="B1605">
        <v>80</v>
      </c>
      <c r="C1605">
        <v>61.96</v>
      </c>
      <c r="D1605">
        <v>62.01</v>
      </c>
      <c r="E1605">
        <v>35.81</v>
      </c>
      <c r="F1605">
        <f t="shared" si="126"/>
        <v>62.01</v>
      </c>
      <c r="G1605" t="s">
        <v>604</v>
      </c>
      <c r="H1605">
        <v>2017</v>
      </c>
      <c r="I1605">
        <v>7</v>
      </c>
      <c r="J1605">
        <v>16</v>
      </c>
      <c r="K1605" t="s">
        <v>235</v>
      </c>
      <c r="L1605">
        <f t="shared" si="127"/>
        <v>0</v>
      </c>
      <c r="M1605">
        <f t="shared" si="128"/>
        <v>1</v>
      </c>
      <c r="N1605">
        <f t="shared" si="129"/>
        <v>2</v>
      </c>
      <c r="O1605">
        <f t="shared" si="130"/>
        <v>29</v>
      </c>
    </row>
    <row r="1606" spans="1:15" hidden="1" x14ac:dyDescent="0.2">
      <c r="A1606" s="2">
        <v>42933</v>
      </c>
      <c r="B1606">
        <v>93</v>
      </c>
      <c r="C1606">
        <v>63.53</v>
      </c>
      <c r="D1606">
        <v>63.69</v>
      </c>
      <c r="E1606">
        <v>49.24</v>
      </c>
      <c r="F1606">
        <f t="shared" si="126"/>
        <v>63.69</v>
      </c>
      <c r="G1606" t="s">
        <v>604</v>
      </c>
      <c r="H1606">
        <v>2017</v>
      </c>
      <c r="I1606">
        <v>7</v>
      </c>
      <c r="J1606">
        <v>17</v>
      </c>
      <c r="K1606" t="s">
        <v>236</v>
      </c>
      <c r="L1606">
        <f t="shared" si="127"/>
        <v>0</v>
      </c>
      <c r="M1606">
        <f t="shared" si="128"/>
        <v>1</v>
      </c>
      <c r="N1606">
        <f t="shared" si="129"/>
        <v>2</v>
      </c>
      <c r="O1606">
        <f t="shared" si="130"/>
        <v>30</v>
      </c>
    </row>
    <row r="1607" spans="1:15" hidden="1" x14ac:dyDescent="0.2">
      <c r="A1607" s="2">
        <v>42934</v>
      </c>
      <c r="B1607">
        <v>94</v>
      </c>
      <c r="C1607">
        <v>63.53</v>
      </c>
      <c r="D1607">
        <v>63.69</v>
      </c>
      <c r="E1607">
        <v>49.3</v>
      </c>
      <c r="F1607">
        <f t="shared" si="126"/>
        <v>63.69</v>
      </c>
      <c r="G1607" t="s">
        <v>604</v>
      </c>
      <c r="H1607">
        <v>2017</v>
      </c>
      <c r="I1607">
        <v>7</v>
      </c>
      <c r="J1607">
        <v>18</v>
      </c>
      <c r="K1607" t="s">
        <v>237</v>
      </c>
      <c r="L1607">
        <f t="shared" si="127"/>
        <v>0</v>
      </c>
      <c r="M1607">
        <f t="shared" si="128"/>
        <v>1</v>
      </c>
      <c r="N1607">
        <f t="shared" si="129"/>
        <v>2</v>
      </c>
      <c r="O1607">
        <f t="shared" si="130"/>
        <v>30</v>
      </c>
    </row>
    <row r="1608" spans="1:15" hidden="1" x14ac:dyDescent="0.2">
      <c r="A1608" s="2">
        <v>42935</v>
      </c>
      <c r="B1608">
        <v>103</v>
      </c>
      <c r="C1608">
        <v>63.36</v>
      </c>
      <c r="D1608">
        <v>63.48</v>
      </c>
      <c r="E1608">
        <v>47.92</v>
      </c>
      <c r="F1608">
        <f t="shared" si="126"/>
        <v>63.48</v>
      </c>
      <c r="G1608" t="s">
        <v>604</v>
      </c>
      <c r="H1608">
        <v>2017</v>
      </c>
      <c r="I1608">
        <v>7</v>
      </c>
      <c r="J1608">
        <v>19</v>
      </c>
      <c r="K1608" t="s">
        <v>238</v>
      </c>
      <c r="L1608">
        <f t="shared" si="127"/>
        <v>0</v>
      </c>
      <c r="M1608">
        <f t="shared" si="128"/>
        <v>1</v>
      </c>
      <c r="N1608">
        <f t="shared" si="129"/>
        <v>2</v>
      </c>
      <c r="O1608">
        <f t="shared" si="130"/>
        <v>30</v>
      </c>
    </row>
    <row r="1609" spans="1:15" hidden="1" x14ac:dyDescent="0.2">
      <c r="A1609" s="2">
        <v>42936</v>
      </c>
      <c r="F1609">
        <f t="shared" si="126"/>
        <v>0</v>
      </c>
      <c r="G1609" t="s">
        <v>604</v>
      </c>
      <c r="H1609">
        <v>2017</v>
      </c>
      <c r="I1609">
        <v>7</v>
      </c>
      <c r="J1609">
        <v>20</v>
      </c>
      <c r="K1609" t="s">
        <v>239</v>
      </c>
      <c r="L1609" t="str">
        <f t="shared" si="127"/>
        <v>Null</v>
      </c>
      <c r="M1609" t="str">
        <f t="shared" si="128"/>
        <v>Null</v>
      </c>
      <c r="N1609">
        <f t="shared" si="129"/>
        <v>2</v>
      </c>
      <c r="O1609">
        <f t="shared" si="130"/>
        <v>30</v>
      </c>
    </row>
    <row r="1610" spans="1:15" hidden="1" x14ac:dyDescent="0.2">
      <c r="A1610" s="2">
        <v>42937</v>
      </c>
      <c r="F1610">
        <f t="shared" si="126"/>
        <v>0</v>
      </c>
      <c r="G1610" t="s">
        <v>604</v>
      </c>
      <c r="H1610">
        <v>2017</v>
      </c>
      <c r="I1610">
        <v>7</v>
      </c>
      <c r="J1610">
        <v>21</v>
      </c>
      <c r="K1610" t="s">
        <v>240</v>
      </c>
      <c r="L1610" t="str">
        <f t="shared" si="127"/>
        <v>Null</v>
      </c>
      <c r="M1610" t="str">
        <f t="shared" si="128"/>
        <v>Null</v>
      </c>
      <c r="N1610">
        <f t="shared" si="129"/>
        <v>2</v>
      </c>
      <c r="O1610">
        <f t="shared" si="130"/>
        <v>30</v>
      </c>
    </row>
    <row r="1611" spans="1:15" hidden="1" x14ac:dyDescent="0.2">
      <c r="A1611" s="2">
        <v>42938</v>
      </c>
      <c r="F1611">
        <f t="shared" si="126"/>
        <v>0</v>
      </c>
      <c r="G1611" t="s">
        <v>604</v>
      </c>
      <c r="H1611">
        <v>2017</v>
      </c>
      <c r="I1611">
        <v>7</v>
      </c>
      <c r="J1611">
        <v>22</v>
      </c>
      <c r="K1611" t="s">
        <v>241</v>
      </c>
      <c r="L1611" t="str">
        <f t="shared" si="127"/>
        <v>Null</v>
      </c>
      <c r="M1611" t="str">
        <f t="shared" si="128"/>
        <v>Null</v>
      </c>
      <c r="N1611">
        <f t="shared" si="129"/>
        <v>2</v>
      </c>
      <c r="O1611">
        <f t="shared" si="130"/>
        <v>30</v>
      </c>
    </row>
    <row r="1612" spans="1:15" hidden="1" x14ac:dyDescent="0.2">
      <c r="A1612" s="2">
        <v>42939</v>
      </c>
      <c r="F1612">
        <f t="shared" si="126"/>
        <v>0</v>
      </c>
      <c r="G1612" t="s">
        <v>605</v>
      </c>
      <c r="H1612">
        <v>2017</v>
      </c>
      <c r="I1612">
        <v>7</v>
      </c>
      <c r="J1612">
        <v>23</v>
      </c>
      <c r="K1612" t="s">
        <v>243</v>
      </c>
      <c r="L1612" t="str">
        <f t="shared" si="127"/>
        <v>Null</v>
      </c>
      <c r="M1612" t="str">
        <f t="shared" si="128"/>
        <v>Null</v>
      </c>
      <c r="N1612">
        <f t="shared" si="129"/>
        <v>2</v>
      </c>
      <c r="O1612">
        <f t="shared" si="130"/>
        <v>30</v>
      </c>
    </row>
    <row r="1613" spans="1:15" hidden="1" x14ac:dyDescent="0.2">
      <c r="A1613" s="2">
        <v>42940</v>
      </c>
      <c r="F1613">
        <f t="shared" si="126"/>
        <v>0</v>
      </c>
      <c r="G1613" t="s">
        <v>605</v>
      </c>
      <c r="H1613">
        <v>2017</v>
      </c>
      <c r="I1613">
        <v>7</v>
      </c>
      <c r="J1613">
        <v>24</v>
      </c>
      <c r="K1613" t="s">
        <v>244</v>
      </c>
      <c r="L1613" t="str">
        <f t="shared" si="127"/>
        <v>Null</v>
      </c>
      <c r="M1613" t="str">
        <f t="shared" si="128"/>
        <v>Null</v>
      </c>
      <c r="N1613">
        <f t="shared" si="129"/>
        <v>2</v>
      </c>
      <c r="O1613">
        <f t="shared" si="130"/>
        <v>31</v>
      </c>
    </row>
    <row r="1614" spans="1:15" hidden="1" x14ac:dyDescent="0.2">
      <c r="A1614" s="2">
        <v>42941</v>
      </c>
      <c r="B1614">
        <v>82</v>
      </c>
      <c r="C1614">
        <v>62.44</v>
      </c>
      <c r="D1614">
        <v>62.61</v>
      </c>
      <c r="E1614">
        <v>48.41</v>
      </c>
      <c r="F1614">
        <f t="shared" si="126"/>
        <v>62.61</v>
      </c>
      <c r="G1614" t="s">
        <v>605</v>
      </c>
      <c r="H1614">
        <v>2017</v>
      </c>
      <c r="I1614">
        <v>7</v>
      </c>
      <c r="J1614">
        <v>25</v>
      </c>
      <c r="K1614" t="s">
        <v>245</v>
      </c>
      <c r="L1614">
        <f t="shared" si="127"/>
        <v>0</v>
      </c>
      <c r="M1614">
        <f t="shared" si="128"/>
        <v>1</v>
      </c>
      <c r="N1614">
        <f t="shared" si="129"/>
        <v>2</v>
      </c>
      <c r="O1614">
        <f t="shared" si="130"/>
        <v>31</v>
      </c>
    </row>
    <row r="1615" spans="1:15" hidden="1" x14ac:dyDescent="0.2">
      <c r="A1615" s="2">
        <v>42942</v>
      </c>
      <c r="B1615">
        <v>83</v>
      </c>
      <c r="C1615">
        <v>62.35</v>
      </c>
      <c r="D1615">
        <v>62.55</v>
      </c>
      <c r="E1615">
        <v>48.98</v>
      </c>
      <c r="F1615">
        <f t="shared" si="126"/>
        <v>62.55</v>
      </c>
      <c r="G1615" t="s">
        <v>605</v>
      </c>
      <c r="H1615">
        <v>2017</v>
      </c>
      <c r="I1615">
        <v>7</v>
      </c>
      <c r="J1615">
        <v>26</v>
      </c>
      <c r="K1615" t="s">
        <v>246</v>
      </c>
      <c r="L1615">
        <f t="shared" si="127"/>
        <v>0</v>
      </c>
      <c r="M1615">
        <f t="shared" si="128"/>
        <v>1</v>
      </c>
      <c r="N1615">
        <f t="shared" si="129"/>
        <v>2</v>
      </c>
      <c r="O1615">
        <f t="shared" si="130"/>
        <v>31</v>
      </c>
    </row>
    <row r="1616" spans="1:15" hidden="1" x14ac:dyDescent="0.2">
      <c r="A1616" s="2">
        <v>42943</v>
      </c>
      <c r="B1616">
        <v>107</v>
      </c>
      <c r="C1616">
        <v>64.03</v>
      </c>
      <c r="D1616">
        <v>64.12</v>
      </c>
      <c r="E1616">
        <v>46.94</v>
      </c>
      <c r="F1616">
        <f t="shared" si="126"/>
        <v>64.12</v>
      </c>
      <c r="G1616" t="s">
        <v>605</v>
      </c>
      <c r="H1616">
        <v>2017</v>
      </c>
      <c r="I1616">
        <v>7</v>
      </c>
      <c r="J1616">
        <v>27</v>
      </c>
      <c r="K1616" t="s">
        <v>247</v>
      </c>
      <c r="L1616">
        <f t="shared" si="127"/>
        <v>0</v>
      </c>
      <c r="M1616">
        <f t="shared" si="128"/>
        <v>1</v>
      </c>
      <c r="N1616">
        <f t="shared" si="129"/>
        <v>2</v>
      </c>
      <c r="O1616">
        <f t="shared" si="130"/>
        <v>31</v>
      </c>
    </row>
    <row r="1617" spans="1:15" hidden="1" x14ac:dyDescent="0.2">
      <c r="A1617" s="2">
        <v>42944</v>
      </c>
      <c r="B1617">
        <v>103</v>
      </c>
      <c r="C1617">
        <v>63.27</v>
      </c>
      <c r="D1617">
        <v>63.27</v>
      </c>
      <c r="E1617">
        <v>0</v>
      </c>
      <c r="F1617">
        <f t="shared" si="126"/>
        <v>63.27</v>
      </c>
      <c r="G1617" t="s">
        <v>605</v>
      </c>
      <c r="H1617">
        <v>2017</v>
      </c>
      <c r="I1617">
        <v>7</v>
      </c>
      <c r="J1617">
        <v>28</v>
      </c>
      <c r="K1617" t="s">
        <v>248</v>
      </c>
      <c r="L1617">
        <f t="shared" si="127"/>
        <v>0</v>
      </c>
      <c r="M1617">
        <f t="shared" si="128"/>
        <v>1</v>
      </c>
      <c r="N1617">
        <f t="shared" si="129"/>
        <v>2</v>
      </c>
      <c r="O1617">
        <f t="shared" si="130"/>
        <v>31</v>
      </c>
    </row>
    <row r="1618" spans="1:15" hidden="1" x14ac:dyDescent="0.2">
      <c r="A1618" s="2">
        <v>42945</v>
      </c>
      <c r="B1618">
        <v>82</v>
      </c>
      <c r="C1618">
        <v>63.46</v>
      </c>
      <c r="D1618">
        <v>63.47</v>
      </c>
      <c r="E1618">
        <v>38.549999999999997</v>
      </c>
      <c r="F1618">
        <f t="shared" si="126"/>
        <v>63.47</v>
      </c>
      <c r="G1618" t="s">
        <v>605</v>
      </c>
      <c r="H1618">
        <v>2017</v>
      </c>
      <c r="I1618">
        <v>7</v>
      </c>
      <c r="J1618">
        <v>29</v>
      </c>
      <c r="K1618" t="s">
        <v>249</v>
      </c>
      <c r="L1618">
        <f t="shared" si="127"/>
        <v>0</v>
      </c>
      <c r="M1618">
        <f t="shared" si="128"/>
        <v>1</v>
      </c>
      <c r="N1618">
        <f t="shared" si="129"/>
        <v>2</v>
      </c>
      <c r="O1618">
        <f t="shared" si="130"/>
        <v>31</v>
      </c>
    </row>
    <row r="1619" spans="1:15" hidden="1" x14ac:dyDescent="0.2">
      <c r="A1619" s="2">
        <v>42946</v>
      </c>
      <c r="B1619">
        <v>92</v>
      </c>
      <c r="C1619">
        <v>64.14</v>
      </c>
      <c r="D1619">
        <v>64.14</v>
      </c>
      <c r="E1619">
        <v>0</v>
      </c>
      <c r="F1619">
        <f t="shared" si="126"/>
        <v>64.14</v>
      </c>
      <c r="G1619" t="s">
        <v>606</v>
      </c>
      <c r="H1619">
        <v>2017</v>
      </c>
      <c r="I1619">
        <v>7</v>
      </c>
      <c r="J1619">
        <v>30</v>
      </c>
      <c r="K1619" t="s">
        <v>251</v>
      </c>
      <c r="L1619">
        <f t="shared" si="127"/>
        <v>0</v>
      </c>
      <c r="M1619">
        <f t="shared" si="128"/>
        <v>1</v>
      </c>
      <c r="N1619">
        <f t="shared" si="129"/>
        <v>2</v>
      </c>
      <c r="O1619">
        <f t="shared" si="130"/>
        <v>31</v>
      </c>
    </row>
    <row r="1620" spans="1:15" hidden="1" x14ac:dyDescent="0.2">
      <c r="A1620" s="2">
        <v>42947</v>
      </c>
      <c r="B1620">
        <v>81</v>
      </c>
      <c r="C1620">
        <v>63.21</v>
      </c>
      <c r="D1620">
        <v>63.22</v>
      </c>
      <c r="E1620">
        <v>23.55</v>
      </c>
      <c r="F1620">
        <f t="shared" si="126"/>
        <v>63.22</v>
      </c>
      <c r="G1620" t="s">
        <v>606</v>
      </c>
      <c r="H1620">
        <v>2017</v>
      </c>
      <c r="I1620">
        <v>7</v>
      </c>
      <c r="J1620">
        <v>31</v>
      </c>
      <c r="K1620" t="s">
        <v>252</v>
      </c>
      <c r="L1620">
        <f t="shared" si="127"/>
        <v>0</v>
      </c>
      <c r="M1620">
        <f t="shared" si="128"/>
        <v>1</v>
      </c>
      <c r="N1620">
        <f t="shared" si="129"/>
        <v>2</v>
      </c>
      <c r="O1620">
        <f t="shared" si="130"/>
        <v>32</v>
      </c>
    </row>
    <row r="1621" spans="1:15" hidden="1" x14ac:dyDescent="0.2">
      <c r="A1621" s="2">
        <v>42948</v>
      </c>
      <c r="B1621">
        <v>95</v>
      </c>
      <c r="C1621">
        <v>63.22</v>
      </c>
      <c r="D1621">
        <v>63.24</v>
      </c>
      <c r="E1621">
        <v>37.68</v>
      </c>
      <c r="F1621">
        <f t="shared" si="126"/>
        <v>63.24</v>
      </c>
      <c r="G1621" t="s">
        <v>606</v>
      </c>
      <c r="H1621">
        <v>2017</v>
      </c>
      <c r="I1621">
        <v>8</v>
      </c>
      <c r="J1621">
        <v>1</v>
      </c>
      <c r="K1621" t="s">
        <v>253</v>
      </c>
      <c r="L1621">
        <f t="shared" si="127"/>
        <v>0</v>
      </c>
      <c r="M1621">
        <f t="shared" si="128"/>
        <v>1</v>
      </c>
      <c r="N1621">
        <f t="shared" si="129"/>
        <v>2</v>
      </c>
      <c r="O1621">
        <f t="shared" si="130"/>
        <v>32</v>
      </c>
    </row>
    <row r="1622" spans="1:15" hidden="1" x14ac:dyDescent="0.2">
      <c r="A1622" s="2">
        <v>42949</v>
      </c>
      <c r="B1622">
        <v>83</v>
      </c>
      <c r="C1622">
        <v>62.36</v>
      </c>
      <c r="D1622">
        <v>62.37</v>
      </c>
      <c r="E1622">
        <v>37.22</v>
      </c>
      <c r="F1622">
        <f t="shared" si="126"/>
        <v>62.37</v>
      </c>
      <c r="G1622" t="s">
        <v>606</v>
      </c>
      <c r="H1622">
        <v>2017</v>
      </c>
      <c r="I1622">
        <v>8</v>
      </c>
      <c r="J1622">
        <v>2</v>
      </c>
      <c r="K1622" t="s">
        <v>254</v>
      </c>
      <c r="L1622">
        <f t="shared" si="127"/>
        <v>0</v>
      </c>
      <c r="M1622">
        <f t="shared" si="128"/>
        <v>1</v>
      </c>
      <c r="N1622">
        <f t="shared" si="129"/>
        <v>2</v>
      </c>
      <c r="O1622">
        <f t="shared" si="130"/>
        <v>32</v>
      </c>
    </row>
    <row r="1623" spans="1:15" hidden="1" x14ac:dyDescent="0.2">
      <c r="A1623" s="2">
        <v>42950</v>
      </c>
      <c r="B1623">
        <v>85</v>
      </c>
      <c r="C1623">
        <v>63.03</v>
      </c>
      <c r="D1623">
        <v>63.05</v>
      </c>
      <c r="E1623">
        <v>37.72</v>
      </c>
      <c r="F1623">
        <f t="shared" si="126"/>
        <v>63.05</v>
      </c>
      <c r="G1623" t="s">
        <v>606</v>
      </c>
      <c r="H1623">
        <v>2017</v>
      </c>
      <c r="I1623">
        <v>8</v>
      </c>
      <c r="J1623">
        <v>3</v>
      </c>
      <c r="K1623" t="s">
        <v>255</v>
      </c>
      <c r="L1623">
        <f t="shared" si="127"/>
        <v>0</v>
      </c>
      <c r="M1623">
        <f t="shared" si="128"/>
        <v>1</v>
      </c>
      <c r="N1623">
        <f t="shared" si="129"/>
        <v>2</v>
      </c>
      <c r="O1623">
        <f t="shared" si="130"/>
        <v>32</v>
      </c>
    </row>
    <row r="1624" spans="1:15" hidden="1" x14ac:dyDescent="0.2">
      <c r="A1624" s="2">
        <v>42951</v>
      </c>
      <c r="B1624">
        <v>89</v>
      </c>
      <c r="C1624">
        <v>62.58</v>
      </c>
      <c r="D1624">
        <v>62.6</v>
      </c>
      <c r="E1624">
        <v>28.34</v>
      </c>
      <c r="F1624">
        <f t="shared" si="126"/>
        <v>62.6</v>
      </c>
      <c r="G1624" t="s">
        <v>606</v>
      </c>
      <c r="H1624">
        <v>2017</v>
      </c>
      <c r="I1624">
        <v>8</v>
      </c>
      <c r="J1624">
        <v>4</v>
      </c>
      <c r="K1624" t="s">
        <v>256</v>
      </c>
      <c r="L1624">
        <f t="shared" si="127"/>
        <v>0</v>
      </c>
      <c r="M1624">
        <f t="shared" si="128"/>
        <v>1</v>
      </c>
      <c r="N1624">
        <f t="shared" si="129"/>
        <v>2</v>
      </c>
      <c r="O1624">
        <f t="shared" si="130"/>
        <v>32</v>
      </c>
    </row>
    <row r="1625" spans="1:15" hidden="1" x14ac:dyDescent="0.2">
      <c r="A1625" s="2">
        <v>42952</v>
      </c>
      <c r="B1625">
        <v>84</v>
      </c>
      <c r="C1625">
        <v>63.63</v>
      </c>
      <c r="D1625">
        <v>63.64</v>
      </c>
      <c r="E1625">
        <v>30.54</v>
      </c>
      <c r="F1625">
        <f t="shared" si="126"/>
        <v>63.64</v>
      </c>
      <c r="G1625" t="s">
        <v>606</v>
      </c>
      <c r="H1625">
        <v>2017</v>
      </c>
      <c r="I1625">
        <v>8</v>
      </c>
      <c r="J1625">
        <v>5</v>
      </c>
      <c r="K1625" t="s">
        <v>257</v>
      </c>
      <c r="L1625">
        <f t="shared" si="127"/>
        <v>0</v>
      </c>
      <c r="M1625">
        <f t="shared" si="128"/>
        <v>1</v>
      </c>
      <c r="N1625">
        <f t="shared" si="129"/>
        <v>2</v>
      </c>
      <c r="O1625">
        <f t="shared" si="130"/>
        <v>32</v>
      </c>
    </row>
    <row r="1626" spans="1:15" hidden="1" x14ac:dyDescent="0.2">
      <c r="A1626" s="2">
        <v>42953</v>
      </c>
      <c r="B1626">
        <v>61</v>
      </c>
      <c r="C1626">
        <v>62.22</v>
      </c>
      <c r="D1626">
        <v>62.41</v>
      </c>
      <c r="E1626">
        <v>47.61</v>
      </c>
      <c r="F1626">
        <f t="shared" si="126"/>
        <v>62.41</v>
      </c>
      <c r="G1626" t="s">
        <v>607</v>
      </c>
      <c r="H1626">
        <v>2017</v>
      </c>
      <c r="I1626">
        <v>8</v>
      </c>
      <c r="J1626">
        <v>6</v>
      </c>
      <c r="K1626" t="s">
        <v>259</v>
      </c>
      <c r="L1626">
        <f t="shared" si="127"/>
        <v>1</v>
      </c>
      <c r="M1626">
        <f t="shared" si="128"/>
        <v>1</v>
      </c>
      <c r="N1626">
        <f t="shared" si="129"/>
        <v>2</v>
      </c>
      <c r="O1626">
        <f t="shared" si="130"/>
        <v>32</v>
      </c>
    </row>
    <row r="1627" spans="1:15" hidden="1" x14ac:dyDescent="0.2">
      <c r="A1627" s="2">
        <v>42954</v>
      </c>
      <c r="B1627">
        <v>88</v>
      </c>
      <c r="C1627">
        <v>63.23</v>
      </c>
      <c r="D1627">
        <v>63.24</v>
      </c>
      <c r="E1627">
        <v>32.92</v>
      </c>
      <c r="F1627">
        <f t="shared" si="126"/>
        <v>63.24</v>
      </c>
      <c r="G1627" t="s">
        <v>607</v>
      </c>
      <c r="H1627">
        <v>2017</v>
      </c>
      <c r="I1627">
        <v>8</v>
      </c>
      <c r="J1627">
        <v>7</v>
      </c>
      <c r="K1627" t="s">
        <v>260</v>
      </c>
      <c r="L1627">
        <f t="shared" si="127"/>
        <v>0</v>
      </c>
      <c r="M1627">
        <f t="shared" si="128"/>
        <v>1</v>
      </c>
      <c r="N1627">
        <f t="shared" si="129"/>
        <v>2</v>
      </c>
      <c r="O1627">
        <f t="shared" si="130"/>
        <v>33</v>
      </c>
    </row>
    <row r="1628" spans="1:15" hidden="1" x14ac:dyDescent="0.2">
      <c r="A1628" s="2">
        <v>42955</v>
      </c>
      <c r="B1628">
        <v>80</v>
      </c>
      <c r="C1628">
        <v>62.23</v>
      </c>
      <c r="D1628">
        <v>62.27</v>
      </c>
      <c r="E1628">
        <v>41.81</v>
      </c>
      <c r="F1628">
        <f t="shared" si="126"/>
        <v>62.27</v>
      </c>
      <c r="G1628" t="s">
        <v>607</v>
      </c>
      <c r="H1628">
        <v>2017</v>
      </c>
      <c r="I1628">
        <v>8</v>
      </c>
      <c r="J1628">
        <v>8</v>
      </c>
      <c r="K1628" t="s">
        <v>261</v>
      </c>
      <c r="L1628">
        <f t="shared" si="127"/>
        <v>0</v>
      </c>
      <c r="M1628">
        <f t="shared" si="128"/>
        <v>1</v>
      </c>
      <c r="N1628">
        <f t="shared" si="129"/>
        <v>2</v>
      </c>
      <c r="O1628">
        <f t="shared" si="130"/>
        <v>33</v>
      </c>
    </row>
    <row r="1629" spans="1:15" hidden="1" x14ac:dyDescent="0.2">
      <c r="A1629" s="2">
        <v>42956</v>
      </c>
      <c r="B1629">
        <v>75</v>
      </c>
      <c r="C1629">
        <v>61.77</v>
      </c>
      <c r="D1629">
        <v>61.8</v>
      </c>
      <c r="E1629">
        <v>32</v>
      </c>
      <c r="F1629">
        <f t="shared" si="126"/>
        <v>61.8</v>
      </c>
      <c r="G1629" t="s">
        <v>607</v>
      </c>
      <c r="H1629">
        <v>2017</v>
      </c>
      <c r="I1629">
        <v>8</v>
      </c>
      <c r="J1629">
        <v>9</v>
      </c>
      <c r="K1629" t="s">
        <v>262</v>
      </c>
      <c r="L1629">
        <f t="shared" si="127"/>
        <v>0</v>
      </c>
      <c r="M1629">
        <f t="shared" si="128"/>
        <v>1</v>
      </c>
      <c r="N1629">
        <f t="shared" si="129"/>
        <v>2</v>
      </c>
      <c r="O1629">
        <f t="shared" si="130"/>
        <v>33</v>
      </c>
    </row>
    <row r="1630" spans="1:15" hidden="1" x14ac:dyDescent="0.2">
      <c r="A1630" s="2">
        <v>42957</v>
      </c>
      <c r="B1630">
        <v>81</v>
      </c>
      <c r="C1630">
        <v>62.42</v>
      </c>
      <c r="D1630">
        <v>62.44</v>
      </c>
      <c r="E1630">
        <v>37.65</v>
      </c>
      <c r="F1630">
        <f t="shared" si="126"/>
        <v>62.44</v>
      </c>
      <c r="G1630" t="s">
        <v>607</v>
      </c>
      <c r="H1630">
        <v>2017</v>
      </c>
      <c r="I1630">
        <v>8</v>
      </c>
      <c r="J1630">
        <v>10</v>
      </c>
      <c r="K1630" t="s">
        <v>263</v>
      </c>
      <c r="L1630">
        <f t="shared" si="127"/>
        <v>0</v>
      </c>
      <c r="M1630">
        <f t="shared" si="128"/>
        <v>1</v>
      </c>
      <c r="N1630">
        <f t="shared" si="129"/>
        <v>2</v>
      </c>
      <c r="O1630">
        <f t="shared" si="130"/>
        <v>33</v>
      </c>
    </row>
    <row r="1631" spans="1:15" hidden="1" x14ac:dyDescent="0.2">
      <c r="A1631" s="2">
        <v>42958</v>
      </c>
      <c r="B1631">
        <v>93</v>
      </c>
      <c r="C1631">
        <v>62.32</v>
      </c>
      <c r="D1631">
        <v>62.37</v>
      </c>
      <c r="E1631">
        <v>42.61</v>
      </c>
      <c r="F1631">
        <f t="shared" si="126"/>
        <v>62.37</v>
      </c>
      <c r="G1631" t="s">
        <v>607</v>
      </c>
      <c r="H1631">
        <v>2017</v>
      </c>
      <c r="I1631">
        <v>8</v>
      </c>
      <c r="J1631">
        <v>11</v>
      </c>
      <c r="K1631" t="s">
        <v>264</v>
      </c>
      <c r="L1631">
        <f t="shared" si="127"/>
        <v>0</v>
      </c>
      <c r="M1631">
        <f t="shared" si="128"/>
        <v>1</v>
      </c>
      <c r="N1631">
        <f t="shared" si="129"/>
        <v>2</v>
      </c>
      <c r="O1631">
        <f t="shared" si="130"/>
        <v>33</v>
      </c>
    </row>
    <row r="1632" spans="1:15" hidden="1" x14ac:dyDescent="0.2">
      <c r="A1632" s="2">
        <v>42959</v>
      </c>
      <c r="B1632">
        <v>84</v>
      </c>
      <c r="C1632">
        <v>61.8</v>
      </c>
      <c r="D1632">
        <v>61.9</v>
      </c>
      <c r="E1632">
        <v>41.26</v>
      </c>
      <c r="F1632">
        <f t="shared" si="126"/>
        <v>61.9</v>
      </c>
      <c r="G1632" t="s">
        <v>607</v>
      </c>
      <c r="H1632">
        <v>2017</v>
      </c>
      <c r="I1632">
        <v>8</v>
      </c>
      <c r="J1632">
        <v>12</v>
      </c>
      <c r="K1632" t="s">
        <v>265</v>
      </c>
      <c r="L1632">
        <f t="shared" si="127"/>
        <v>0</v>
      </c>
      <c r="M1632">
        <f t="shared" si="128"/>
        <v>1</v>
      </c>
      <c r="N1632">
        <f t="shared" si="129"/>
        <v>2</v>
      </c>
      <c r="O1632">
        <f t="shared" si="130"/>
        <v>33</v>
      </c>
    </row>
    <row r="1633" spans="1:15" hidden="1" x14ac:dyDescent="0.2">
      <c r="A1633" s="2">
        <v>42960</v>
      </c>
      <c r="B1633">
        <v>79</v>
      </c>
      <c r="C1633">
        <v>61.6</v>
      </c>
      <c r="D1633">
        <v>61.62</v>
      </c>
      <c r="E1633">
        <v>38.44</v>
      </c>
      <c r="F1633">
        <f t="shared" si="126"/>
        <v>61.62</v>
      </c>
      <c r="G1633" t="s">
        <v>608</v>
      </c>
      <c r="H1633">
        <v>2017</v>
      </c>
      <c r="I1633">
        <v>8</v>
      </c>
      <c r="J1633">
        <v>13</v>
      </c>
      <c r="K1633" t="s">
        <v>267</v>
      </c>
      <c r="L1633">
        <f t="shared" si="127"/>
        <v>0</v>
      </c>
      <c r="M1633">
        <f t="shared" si="128"/>
        <v>1</v>
      </c>
      <c r="N1633">
        <f t="shared" si="129"/>
        <v>2</v>
      </c>
      <c r="O1633">
        <f t="shared" si="130"/>
        <v>33</v>
      </c>
    </row>
    <row r="1634" spans="1:15" hidden="1" x14ac:dyDescent="0.2">
      <c r="A1634" s="2">
        <v>42961</v>
      </c>
      <c r="B1634">
        <v>81</v>
      </c>
      <c r="C1634">
        <v>61.71</v>
      </c>
      <c r="D1634">
        <v>61.71</v>
      </c>
      <c r="E1634">
        <v>0</v>
      </c>
      <c r="F1634">
        <f t="shared" si="126"/>
        <v>61.71</v>
      </c>
      <c r="G1634" t="s">
        <v>608</v>
      </c>
      <c r="H1634">
        <v>2017</v>
      </c>
      <c r="I1634">
        <v>8</v>
      </c>
      <c r="J1634">
        <v>14</v>
      </c>
      <c r="K1634" t="s">
        <v>268</v>
      </c>
      <c r="L1634">
        <f t="shared" si="127"/>
        <v>0</v>
      </c>
      <c r="M1634">
        <f t="shared" si="128"/>
        <v>1</v>
      </c>
      <c r="N1634">
        <f t="shared" si="129"/>
        <v>2</v>
      </c>
      <c r="O1634">
        <f t="shared" si="130"/>
        <v>34</v>
      </c>
    </row>
    <row r="1635" spans="1:15" hidden="1" x14ac:dyDescent="0.2">
      <c r="A1635" s="2">
        <v>42962</v>
      </c>
      <c r="B1635">
        <v>65</v>
      </c>
      <c r="C1635">
        <v>60.98</v>
      </c>
      <c r="D1635">
        <v>60.98</v>
      </c>
      <c r="E1635">
        <v>27.04</v>
      </c>
      <c r="F1635">
        <f t="shared" si="126"/>
        <v>60.98</v>
      </c>
      <c r="G1635" t="s">
        <v>608</v>
      </c>
      <c r="H1635">
        <v>2017</v>
      </c>
      <c r="I1635">
        <v>8</v>
      </c>
      <c r="J1635">
        <v>15</v>
      </c>
      <c r="K1635" t="s">
        <v>269</v>
      </c>
      <c r="L1635">
        <f t="shared" si="127"/>
        <v>0</v>
      </c>
      <c r="M1635">
        <f t="shared" si="128"/>
        <v>1</v>
      </c>
      <c r="N1635">
        <f t="shared" si="129"/>
        <v>2</v>
      </c>
      <c r="O1635">
        <f t="shared" si="130"/>
        <v>34</v>
      </c>
    </row>
    <row r="1636" spans="1:15" hidden="1" x14ac:dyDescent="0.2">
      <c r="A1636" s="2">
        <v>42963</v>
      </c>
      <c r="B1636">
        <v>68</v>
      </c>
      <c r="C1636">
        <v>61.06</v>
      </c>
      <c r="D1636">
        <v>61.15</v>
      </c>
      <c r="E1636">
        <v>34.54</v>
      </c>
      <c r="F1636">
        <f t="shared" si="126"/>
        <v>61.15</v>
      </c>
      <c r="G1636" t="s">
        <v>608</v>
      </c>
      <c r="H1636">
        <v>2017</v>
      </c>
      <c r="I1636">
        <v>8</v>
      </c>
      <c r="J1636">
        <v>16</v>
      </c>
      <c r="K1636" t="s">
        <v>270</v>
      </c>
      <c r="L1636">
        <f t="shared" si="127"/>
        <v>0</v>
      </c>
      <c r="M1636">
        <f t="shared" si="128"/>
        <v>1</v>
      </c>
      <c r="N1636">
        <f t="shared" si="129"/>
        <v>2</v>
      </c>
      <c r="O1636">
        <f t="shared" si="130"/>
        <v>34</v>
      </c>
    </row>
    <row r="1637" spans="1:15" hidden="1" x14ac:dyDescent="0.2">
      <c r="A1637" s="2">
        <v>42964</v>
      </c>
      <c r="B1637">
        <v>74</v>
      </c>
      <c r="C1637">
        <v>62.18</v>
      </c>
      <c r="D1637">
        <v>62.19</v>
      </c>
      <c r="E1637">
        <v>37.85</v>
      </c>
      <c r="F1637">
        <f t="shared" si="126"/>
        <v>62.19</v>
      </c>
      <c r="G1637" t="s">
        <v>608</v>
      </c>
      <c r="H1637">
        <v>2017</v>
      </c>
      <c r="I1637">
        <v>8</v>
      </c>
      <c r="J1637">
        <v>17</v>
      </c>
      <c r="K1637" t="s">
        <v>271</v>
      </c>
      <c r="L1637">
        <f t="shared" si="127"/>
        <v>0</v>
      </c>
      <c r="M1637">
        <f t="shared" si="128"/>
        <v>1</v>
      </c>
      <c r="N1637">
        <f t="shared" si="129"/>
        <v>2</v>
      </c>
      <c r="O1637">
        <f t="shared" si="130"/>
        <v>34</v>
      </c>
    </row>
    <row r="1638" spans="1:15" hidden="1" x14ac:dyDescent="0.2">
      <c r="A1638" s="2">
        <v>42965</v>
      </c>
      <c r="B1638">
        <v>75</v>
      </c>
      <c r="C1638">
        <v>61.33</v>
      </c>
      <c r="D1638">
        <v>61.34</v>
      </c>
      <c r="E1638">
        <v>35.01</v>
      </c>
      <c r="F1638">
        <f t="shared" si="126"/>
        <v>61.34</v>
      </c>
      <c r="G1638" t="s">
        <v>608</v>
      </c>
      <c r="H1638">
        <v>2017</v>
      </c>
      <c r="I1638">
        <v>8</v>
      </c>
      <c r="J1638">
        <v>18</v>
      </c>
      <c r="K1638" t="s">
        <v>272</v>
      </c>
      <c r="L1638">
        <f t="shared" si="127"/>
        <v>0</v>
      </c>
      <c r="M1638">
        <f t="shared" si="128"/>
        <v>1</v>
      </c>
      <c r="N1638">
        <f t="shared" si="129"/>
        <v>2</v>
      </c>
      <c r="O1638">
        <f t="shared" si="130"/>
        <v>34</v>
      </c>
    </row>
    <row r="1639" spans="1:15" hidden="1" x14ac:dyDescent="0.2">
      <c r="A1639" s="2">
        <v>42966</v>
      </c>
      <c r="B1639">
        <v>65</v>
      </c>
      <c r="C1639">
        <v>62.04</v>
      </c>
      <c r="D1639">
        <v>62.09</v>
      </c>
      <c r="E1639">
        <v>42.06</v>
      </c>
      <c r="F1639">
        <f t="shared" si="126"/>
        <v>62.09</v>
      </c>
      <c r="G1639" t="s">
        <v>608</v>
      </c>
      <c r="H1639">
        <v>2017</v>
      </c>
      <c r="I1639">
        <v>8</v>
      </c>
      <c r="J1639">
        <v>19</v>
      </c>
      <c r="K1639" t="s">
        <v>273</v>
      </c>
      <c r="L1639">
        <f t="shared" si="127"/>
        <v>0</v>
      </c>
      <c r="M1639">
        <f t="shared" si="128"/>
        <v>1</v>
      </c>
      <c r="N1639">
        <f t="shared" si="129"/>
        <v>2</v>
      </c>
      <c r="O1639">
        <f t="shared" si="130"/>
        <v>34</v>
      </c>
    </row>
    <row r="1640" spans="1:15" hidden="1" x14ac:dyDescent="0.2">
      <c r="A1640" s="2">
        <v>42967</v>
      </c>
      <c r="B1640">
        <v>78</v>
      </c>
      <c r="C1640">
        <v>61.75</v>
      </c>
      <c r="D1640">
        <v>61.78</v>
      </c>
      <c r="E1640">
        <v>31.97</v>
      </c>
      <c r="F1640">
        <f t="shared" si="126"/>
        <v>61.78</v>
      </c>
      <c r="G1640" t="s">
        <v>609</v>
      </c>
      <c r="H1640">
        <v>2017</v>
      </c>
      <c r="I1640">
        <v>8</v>
      </c>
      <c r="J1640">
        <v>20</v>
      </c>
      <c r="K1640" t="s">
        <v>275</v>
      </c>
      <c r="L1640">
        <f t="shared" si="127"/>
        <v>0</v>
      </c>
      <c r="M1640">
        <f t="shared" si="128"/>
        <v>1</v>
      </c>
      <c r="N1640">
        <f t="shared" si="129"/>
        <v>2</v>
      </c>
      <c r="O1640">
        <f t="shared" si="130"/>
        <v>34</v>
      </c>
    </row>
    <row r="1641" spans="1:15" hidden="1" x14ac:dyDescent="0.2">
      <c r="A1641" s="2">
        <v>42968</v>
      </c>
      <c r="B1641">
        <v>80</v>
      </c>
      <c r="C1641">
        <v>62.11</v>
      </c>
      <c r="D1641">
        <v>62.11</v>
      </c>
      <c r="E1641">
        <v>26.34</v>
      </c>
      <c r="F1641">
        <f t="shared" si="126"/>
        <v>62.11</v>
      </c>
      <c r="G1641" t="s">
        <v>609</v>
      </c>
      <c r="H1641">
        <v>2017</v>
      </c>
      <c r="I1641">
        <v>8</v>
      </c>
      <c r="J1641">
        <v>21</v>
      </c>
      <c r="K1641" t="s">
        <v>276</v>
      </c>
      <c r="L1641">
        <f t="shared" si="127"/>
        <v>0</v>
      </c>
      <c r="M1641">
        <f t="shared" si="128"/>
        <v>1</v>
      </c>
      <c r="N1641">
        <f t="shared" si="129"/>
        <v>2</v>
      </c>
      <c r="O1641">
        <f t="shared" si="130"/>
        <v>35</v>
      </c>
    </row>
    <row r="1642" spans="1:15" hidden="1" x14ac:dyDescent="0.2">
      <c r="A1642" s="2">
        <v>42969</v>
      </c>
      <c r="B1642">
        <v>78</v>
      </c>
      <c r="C1642">
        <v>62.55</v>
      </c>
      <c r="D1642">
        <v>62.6</v>
      </c>
      <c r="E1642">
        <v>43.42</v>
      </c>
      <c r="F1642">
        <f t="shared" si="126"/>
        <v>62.6</v>
      </c>
      <c r="G1642" t="s">
        <v>609</v>
      </c>
      <c r="H1642">
        <v>2017</v>
      </c>
      <c r="I1642">
        <v>8</v>
      </c>
      <c r="J1642">
        <v>22</v>
      </c>
      <c r="K1642" t="s">
        <v>277</v>
      </c>
      <c r="L1642">
        <f t="shared" si="127"/>
        <v>0</v>
      </c>
      <c r="M1642">
        <f t="shared" si="128"/>
        <v>1</v>
      </c>
      <c r="N1642">
        <f t="shared" si="129"/>
        <v>2</v>
      </c>
      <c r="O1642">
        <f t="shared" si="130"/>
        <v>35</v>
      </c>
    </row>
    <row r="1643" spans="1:15" hidden="1" x14ac:dyDescent="0.2">
      <c r="A1643" s="2">
        <v>42970</v>
      </c>
      <c r="B1643">
        <v>82</v>
      </c>
      <c r="C1643">
        <v>61.07</v>
      </c>
      <c r="D1643">
        <v>61.16</v>
      </c>
      <c r="E1643">
        <v>35.61</v>
      </c>
      <c r="F1643">
        <f t="shared" si="126"/>
        <v>61.16</v>
      </c>
      <c r="G1643" t="s">
        <v>609</v>
      </c>
      <c r="H1643">
        <v>2017</v>
      </c>
      <c r="I1643">
        <v>8</v>
      </c>
      <c r="J1643">
        <v>23</v>
      </c>
      <c r="K1643" t="s">
        <v>278</v>
      </c>
      <c r="L1643">
        <f t="shared" si="127"/>
        <v>0</v>
      </c>
      <c r="M1643">
        <f t="shared" si="128"/>
        <v>1</v>
      </c>
      <c r="N1643">
        <f t="shared" si="129"/>
        <v>2</v>
      </c>
      <c r="O1643">
        <f t="shared" si="130"/>
        <v>35</v>
      </c>
    </row>
    <row r="1644" spans="1:15" hidden="1" x14ac:dyDescent="0.2">
      <c r="A1644" s="2">
        <v>42971</v>
      </c>
      <c r="B1644">
        <v>77</v>
      </c>
      <c r="C1644">
        <v>60.91</v>
      </c>
      <c r="D1644">
        <v>60.92</v>
      </c>
      <c r="E1644">
        <v>35.950000000000003</v>
      </c>
      <c r="F1644">
        <f t="shared" si="126"/>
        <v>60.92</v>
      </c>
      <c r="G1644" t="s">
        <v>609</v>
      </c>
      <c r="H1644">
        <v>2017</v>
      </c>
      <c r="I1644">
        <v>8</v>
      </c>
      <c r="J1644">
        <v>24</v>
      </c>
      <c r="K1644" t="s">
        <v>279</v>
      </c>
      <c r="L1644">
        <f t="shared" si="127"/>
        <v>0</v>
      </c>
      <c r="M1644">
        <f t="shared" si="128"/>
        <v>1</v>
      </c>
      <c r="N1644">
        <f t="shared" si="129"/>
        <v>2</v>
      </c>
      <c r="O1644">
        <f t="shared" si="130"/>
        <v>35</v>
      </c>
    </row>
    <row r="1645" spans="1:15" hidden="1" x14ac:dyDescent="0.2">
      <c r="A1645" s="2">
        <v>42972</v>
      </c>
      <c r="B1645">
        <v>88</v>
      </c>
      <c r="C1645">
        <v>61.71</v>
      </c>
      <c r="D1645">
        <v>61.72</v>
      </c>
      <c r="E1645">
        <v>29.14</v>
      </c>
      <c r="F1645">
        <f t="shared" si="126"/>
        <v>61.72</v>
      </c>
      <c r="G1645" t="s">
        <v>609</v>
      </c>
      <c r="H1645">
        <v>2017</v>
      </c>
      <c r="I1645">
        <v>8</v>
      </c>
      <c r="J1645">
        <v>25</v>
      </c>
      <c r="K1645" t="s">
        <v>280</v>
      </c>
      <c r="L1645">
        <f t="shared" si="127"/>
        <v>0</v>
      </c>
      <c r="M1645">
        <f t="shared" si="128"/>
        <v>1</v>
      </c>
      <c r="N1645">
        <f t="shared" si="129"/>
        <v>2</v>
      </c>
      <c r="O1645">
        <f t="shared" si="130"/>
        <v>35</v>
      </c>
    </row>
    <row r="1646" spans="1:15" hidden="1" x14ac:dyDescent="0.2">
      <c r="A1646" s="2">
        <v>42973</v>
      </c>
      <c r="B1646">
        <v>79</v>
      </c>
      <c r="C1646">
        <v>62.18</v>
      </c>
      <c r="D1646">
        <v>62.18</v>
      </c>
      <c r="E1646">
        <v>0</v>
      </c>
      <c r="F1646">
        <f t="shared" si="126"/>
        <v>62.18</v>
      </c>
      <c r="G1646" t="s">
        <v>609</v>
      </c>
      <c r="H1646">
        <v>2017</v>
      </c>
      <c r="I1646">
        <v>8</v>
      </c>
      <c r="J1646">
        <v>26</v>
      </c>
      <c r="K1646" t="s">
        <v>281</v>
      </c>
      <c r="L1646">
        <f t="shared" si="127"/>
        <v>0</v>
      </c>
      <c r="M1646">
        <f t="shared" si="128"/>
        <v>1</v>
      </c>
      <c r="N1646">
        <f t="shared" si="129"/>
        <v>2</v>
      </c>
      <c r="O1646">
        <f t="shared" si="130"/>
        <v>35</v>
      </c>
    </row>
    <row r="1647" spans="1:15" hidden="1" x14ac:dyDescent="0.2">
      <c r="A1647" s="2">
        <v>42974</v>
      </c>
      <c r="B1647">
        <v>83</v>
      </c>
      <c r="C1647">
        <v>61.49</v>
      </c>
      <c r="D1647">
        <v>61.5</v>
      </c>
      <c r="E1647">
        <v>34.24</v>
      </c>
      <c r="F1647">
        <f t="shared" si="126"/>
        <v>61.5</v>
      </c>
      <c r="G1647" t="s">
        <v>610</v>
      </c>
      <c r="H1647">
        <v>2017</v>
      </c>
      <c r="I1647">
        <v>8</v>
      </c>
      <c r="J1647">
        <v>27</v>
      </c>
      <c r="K1647" t="s">
        <v>283</v>
      </c>
      <c r="L1647">
        <f t="shared" si="127"/>
        <v>0</v>
      </c>
      <c r="M1647">
        <f t="shared" si="128"/>
        <v>1</v>
      </c>
      <c r="N1647">
        <f t="shared" si="129"/>
        <v>2</v>
      </c>
      <c r="O1647">
        <f t="shared" si="130"/>
        <v>35</v>
      </c>
    </row>
    <row r="1648" spans="1:15" hidden="1" x14ac:dyDescent="0.2">
      <c r="A1648" s="2">
        <v>42975</v>
      </c>
      <c r="B1648">
        <v>84</v>
      </c>
      <c r="C1648">
        <v>61.97</v>
      </c>
      <c r="D1648">
        <v>61.99</v>
      </c>
      <c r="E1648">
        <v>40.229999999999997</v>
      </c>
      <c r="F1648">
        <f t="shared" si="126"/>
        <v>61.99</v>
      </c>
      <c r="G1648" t="s">
        <v>610</v>
      </c>
      <c r="H1648">
        <v>2017</v>
      </c>
      <c r="I1648">
        <v>8</v>
      </c>
      <c r="J1648">
        <v>28</v>
      </c>
      <c r="K1648" t="s">
        <v>284</v>
      </c>
      <c r="L1648">
        <f t="shared" si="127"/>
        <v>0</v>
      </c>
      <c r="M1648">
        <f t="shared" si="128"/>
        <v>1</v>
      </c>
      <c r="N1648">
        <f t="shared" si="129"/>
        <v>2</v>
      </c>
      <c r="O1648">
        <f t="shared" si="130"/>
        <v>36</v>
      </c>
    </row>
    <row r="1649" spans="1:15" hidden="1" x14ac:dyDescent="0.2">
      <c r="A1649" s="2">
        <v>42976</v>
      </c>
      <c r="B1649">
        <v>85</v>
      </c>
      <c r="C1649">
        <v>63.67</v>
      </c>
      <c r="D1649">
        <v>63.69</v>
      </c>
      <c r="E1649">
        <v>38.369999999999997</v>
      </c>
      <c r="F1649">
        <f t="shared" si="126"/>
        <v>63.69</v>
      </c>
      <c r="G1649" t="s">
        <v>610</v>
      </c>
      <c r="H1649">
        <v>2017</v>
      </c>
      <c r="I1649">
        <v>8</v>
      </c>
      <c r="J1649">
        <v>29</v>
      </c>
      <c r="K1649" t="s">
        <v>285</v>
      </c>
      <c r="L1649">
        <f t="shared" si="127"/>
        <v>0</v>
      </c>
      <c r="M1649">
        <f t="shared" si="128"/>
        <v>1</v>
      </c>
      <c r="N1649">
        <f t="shared" si="129"/>
        <v>2</v>
      </c>
      <c r="O1649">
        <f t="shared" si="130"/>
        <v>36</v>
      </c>
    </row>
    <row r="1650" spans="1:15" hidden="1" x14ac:dyDescent="0.2">
      <c r="A1650" s="2">
        <v>42977</v>
      </c>
      <c r="B1650">
        <v>81</v>
      </c>
      <c r="C1650">
        <v>61.31</v>
      </c>
      <c r="D1650">
        <v>61.34</v>
      </c>
      <c r="E1650">
        <v>39.44</v>
      </c>
      <c r="F1650">
        <f t="shared" si="126"/>
        <v>61.34</v>
      </c>
      <c r="G1650" t="s">
        <v>610</v>
      </c>
      <c r="H1650">
        <v>2017</v>
      </c>
      <c r="I1650">
        <v>8</v>
      </c>
      <c r="J1650">
        <v>30</v>
      </c>
      <c r="K1650" t="s">
        <v>286</v>
      </c>
      <c r="L1650">
        <f t="shared" si="127"/>
        <v>0</v>
      </c>
      <c r="M1650">
        <f t="shared" si="128"/>
        <v>1</v>
      </c>
      <c r="N1650">
        <f t="shared" si="129"/>
        <v>2</v>
      </c>
      <c r="O1650">
        <f t="shared" si="130"/>
        <v>36</v>
      </c>
    </row>
    <row r="1651" spans="1:15" hidden="1" x14ac:dyDescent="0.2">
      <c r="A1651" s="2">
        <v>42978</v>
      </c>
      <c r="B1651">
        <v>87</v>
      </c>
      <c r="C1651">
        <v>62.34</v>
      </c>
      <c r="D1651">
        <v>62.38</v>
      </c>
      <c r="E1651">
        <v>42.28</v>
      </c>
      <c r="F1651">
        <f t="shared" si="126"/>
        <v>62.38</v>
      </c>
      <c r="G1651" t="s">
        <v>610</v>
      </c>
      <c r="H1651">
        <v>2017</v>
      </c>
      <c r="I1651">
        <v>8</v>
      </c>
      <c r="J1651">
        <v>31</v>
      </c>
      <c r="K1651" t="s">
        <v>287</v>
      </c>
      <c r="L1651">
        <f t="shared" si="127"/>
        <v>0</v>
      </c>
      <c r="M1651">
        <f t="shared" si="128"/>
        <v>1</v>
      </c>
      <c r="N1651">
        <f t="shared" si="129"/>
        <v>2</v>
      </c>
      <c r="O1651">
        <f t="shared" si="130"/>
        <v>36</v>
      </c>
    </row>
    <row r="1652" spans="1:15" hidden="1" x14ac:dyDescent="0.2">
      <c r="A1652" s="2">
        <v>42979</v>
      </c>
      <c r="B1652">
        <v>95</v>
      </c>
      <c r="C1652">
        <v>62.37</v>
      </c>
      <c r="D1652">
        <v>62.57</v>
      </c>
      <c r="E1652">
        <v>49.18</v>
      </c>
      <c r="F1652">
        <f t="shared" si="126"/>
        <v>62.57</v>
      </c>
      <c r="G1652" t="s">
        <v>610</v>
      </c>
      <c r="H1652">
        <v>2017</v>
      </c>
      <c r="I1652">
        <v>9</v>
      </c>
      <c r="J1652">
        <v>1</v>
      </c>
      <c r="K1652" t="s">
        <v>288</v>
      </c>
      <c r="L1652">
        <f t="shared" si="127"/>
        <v>0</v>
      </c>
      <c r="M1652">
        <f t="shared" si="128"/>
        <v>1</v>
      </c>
      <c r="N1652">
        <f t="shared" si="129"/>
        <v>3</v>
      </c>
      <c r="O1652">
        <f t="shared" si="130"/>
        <v>36</v>
      </c>
    </row>
    <row r="1653" spans="1:15" hidden="1" x14ac:dyDescent="0.2">
      <c r="A1653" s="2">
        <v>42980</v>
      </c>
      <c r="B1653">
        <v>100</v>
      </c>
      <c r="C1653">
        <v>66.11</v>
      </c>
      <c r="D1653">
        <v>66.14</v>
      </c>
      <c r="E1653">
        <v>42</v>
      </c>
      <c r="F1653">
        <f t="shared" si="126"/>
        <v>66.14</v>
      </c>
      <c r="G1653" t="s">
        <v>610</v>
      </c>
      <c r="H1653">
        <v>2017</v>
      </c>
      <c r="I1653">
        <v>9</v>
      </c>
      <c r="J1653">
        <v>2</v>
      </c>
      <c r="K1653" t="s">
        <v>289</v>
      </c>
      <c r="L1653">
        <f t="shared" si="127"/>
        <v>0</v>
      </c>
      <c r="M1653">
        <f t="shared" si="128"/>
        <v>1</v>
      </c>
      <c r="N1653">
        <f t="shared" si="129"/>
        <v>3</v>
      </c>
      <c r="O1653">
        <f t="shared" si="130"/>
        <v>36</v>
      </c>
    </row>
    <row r="1654" spans="1:15" hidden="1" x14ac:dyDescent="0.2">
      <c r="A1654" s="2">
        <v>42981</v>
      </c>
      <c r="B1654">
        <v>87</v>
      </c>
      <c r="C1654">
        <v>65.78</v>
      </c>
      <c r="D1654">
        <v>65.790000000000006</v>
      </c>
      <c r="E1654">
        <v>38.85</v>
      </c>
      <c r="F1654">
        <f t="shared" si="126"/>
        <v>65.790000000000006</v>
      </c>
      <c r="G1654" t="s">
        <v>611</v>
      </c>
      <c r="H1654">
        <v>2017</v>
      </c>
      <c r="I1654">
        <v>9</v>
      </c>
      <c r="J1654">
        <v>3</v>
      </c>
      <c r="K1654" t="s">
        <v>291</v>
      </c>
      <c r="L1654">
        <f t="shared" si="127"/>
        <v>0</v>
      </c>
      <c r="M1654">
        <f t="shared" si="128"/>
        <v>1</v>
      </c>
      <c r="N1654">
        <f t="shared" si="129"/>
        <v>3</v>
      </c>
      <c r="O1654">
        <f t="shared" si="130"/>
        <v>36</v>
      </c>
    </row>
    <row r="1655" spans="1:15" hidden="1" x14ac:dyDescent="0.2">
      <c r="A1655" s="2">
        <v>42982</v>
      </c>
      <c r="B1655">
        <v>88</v>
      </c>
      <c r="C1655">
        <v>63.46</v>
      </c>
      <c r="D1655">
        <v>63.49</v>
      </c>
      <c r="E1655">
        <v>41.24</v>
      </c>
      <c r="F1655">
        <f t="shared" si="126"/>
        <v>63.49</v>
      </c>
      <c r="G1655" t="s">
        <v>611</v>
      </c>
      <c r="H1655">
        <v>2017</v>
      </c>
      <c r="I1655">
        <v>9</v>
      </c>
      <c r="J1655">
        <v>4</v>
      </c>
      <c r="K1655" t="s">
        <v>292</v>
      </c>
      <c r="L1655">
        <f t="shared" si="127"/>
        <v>0</v>
      </c>
      <c r="M1655">
        <f t="shared" si="128"/>
        <v>1</v>
      </c>
      <c r="N1655">
        <f t="shared" si="129"/>
        <v>3</v>
      </c>
      <c r="O1655">
        <f t="shared" si="130"/>
        <v>37</v>
      </c>
    </row>
    <row r="1656" spans="1:15" hidden="1" x14ac:dyDescent="0.2">
      <c r="A1656" s="2">
        <v>42983</v>
      </c>
      <c r="B1656">
        <v>93</v>
      </c>
      <c r="C1656">
        <v>62.22</v>
      </c>
      <c r="D1656">
        <v>62.26</v>
      </c>
      <c r="E1656">
        <v>41.75</v>
      </c>
      <c r="F1656">
        <f t="shared" si="126"/>
        <v>62.26</v>
      </c>
      <c r="G1656" t="s">
        <v>611</v>
      </c>
      <c r="H1656">
        <v>2017</v>
      </c>
      <c r="I1656">
        <v>9</v>
      </c>
      <c r="J1656">
        <v>5</v>
      </c>
      <c r="K1656" t="s">
        <v>293</v>
      </c>
      <c r="L1656">
        <f t="shared" si="127"/>
        <v>0</v>
      </c>
      <c r="M1656">
        <f t="shared" si="128"/>
        <v>1</v>
      </c>
      <c r="N1656">
        <f t="shared" si="129"/>
        <v>3</v>
      </c>
      <c r="O1656">
        <f t="shared" si="130"/>
        <v>37</v>
      </c>
    </row>
    <row r="1657" spans="1:15" hidden="1" x14ac:dyDescent="0.2">
      <c r="A1657" s="2">
        <v>42984</v>
      </c>
      <c r="B1657">
        <v>92</v>
      </c>
      <c r="C1657">
        <v>62.83</v>
      </c>
      <c r="D1657">
        <v>62.87</v>
      </c>
      <c r="E1657">
        <v>43.13</v>
      </c>
      <c r="F1657">
        <f t="shared" si="126"/>
        <v>62.87</v>
      </c>
      <c r="G1657" t="s">
        <v>611</v>
      </c>
      <c r="H1657">
        <v>2017</v>
      </c>
      <c r="I1657">
        <v>9</v>
      </c>
      <c r="J1657">
        <v>6</v>
      </c>
      <c r="K1657" t="s">
        <v>294</v>
      </c>
      <c r="L1657">
        <f t="shared" si="127"/>
        <v>0</v>
      </c>
      <c r="M1657">
        <f t="shared" si="128"/>
        <v>1</v>
      </c>
      <c r="N1657">
        <f t="shared" si="129"/>
        <v>3</v>
      </c>
      <c r="O1657">
        <f t="shared" si="130"/>
        <v>37</v>
      </c>
    </row>
    <row r="1658" spans="1:15" hidden="1" x14ac:dyDescent="0.2">
      <c r="A1658" s="2">
        <v>42985</v>
      </c>
      <c r="B1658">
        <v>94</v>
      </c>
      <c r="C1658">
        <v>64.5</v>
      </c>
      <c r="D1658">
        <v>64.53</v>
      </c>
      <c r="E1658">
        <v>42.91</v>
      </c>
      <c r="F1658">
        <f t="shared" si="126"/>
        <v>64.53</v>
      </c>
      <c r="G1658" t="s">
        <v>611</v>
      </c>
      <c r="H1658">
        <v>2017</v>
      </c>
      <c r="I1658">
        <v>9</v>
      </c>
      <c r="J1658">
        <v>7</v>
      </c>
      <c r="K1658" t="s">
        <v>295</v>
      </c>
      <c r="L1658">
        <f t="shared" si="127"/>
        <v>0</v>
      </c>
      <c r="M1658">
        <f t="shared" si="128"/>
        <v>1</v>
      </c>
      <c r="N1658">
        <f t="shared" si="129"/>
        <v>3</v>
      </c>
      <c r="O1658">
        <f t="shared" si="130"/>
        <v>37</v>
      </c>
    </row>
    <row r="1659" spans="1:15" hidden="1" x14ac:dyDescent="0.2">
      <c r="A1659" s="2">
        <v>42986</v>
      </c>
      <c r="B1659">
        <v>98</v>
      </c>
      <c r="C1659">
        <v>63.34</v>
      </c>
      <c r="D1659">
        <v>63.43</v>
      </c>
      <c r="E1659">
        <v>46.13</v>
      </c>
      <c r="F1659">
        <f t="shared" si="126"/>
        <v>63.43</v>
      </c>
      <c r="G1659" t="s">
        <v>611</v>
      </c>
      <c r="H1659">
        <v>2017</v>
      </c>
      <c r="I1659">
        <v>9</v>
      </c>
      <c r="J1659">
        <v>8</v>
      </c>
      <c r="K1659" t="s">
        <v>296</v>
      </c>
      <c r="L1659">
        <f t="shared" si="127"/>
        <v>0</v>
      </c>
      <c r="M1659">
        <f t="shared" si="128"/>
        <v>1</v>
      </c>
      <c r="N1659">
        <f t="shared" si="129"/>
        <v>3</v>
      </c>
      <c r="O1659">
        <f t="shared" si="130"/>
        <v>37</v>
      </c>
    </row>
    <row r="1660" spans="1:15" hidden="1" x14ac:dyDescent="0.2">
      <c r="A1660" s="2">
        <v>42987</v>
      </c>
      <c r="B1660">
        <v>93</v>
      </c>
      <c r="C1660">
        <v>63.13</v>
      </c>
      <c r="D1660">
        <v>63.13</v>
      </c>
      <c r="E1660">
        <v>0</v>
      </c>
      <c r="F1660">
        <f t="shared" si="126"/>
        <v>63.13</v>
      </c>
      <c r="G1660" t="s">
        <v>611</v>
      </c>
      <c r="H1660">
        <v>2017</v>
      </c>
      <c r="I1660">
        <v>9</v>
      </c>
      <c r="J1660">
        <v>9</v>
      </c>
      <c r="K1660" t="s">
        <v>297</v>
      </c>
      <c r="L1660">
        <f t="shared" si="127"/>
        <v>0</v>
      </c>
      <c r="M1660">
        <f t="shared" si="128"/>
        <v>1</v>
      </c>
      <c r="N1660">
        <f t="shared" si="129"/>
        <v>3</v>
      </c>
      <c r="O1660">
        <f t="shared" si="130"/>
        <v>37</v>
      </c>
    </row>
    <row r="1661" spans="1:15" hidden="1" x14ac:dyDescent="0.2">
      <c r="A1661" s="2">
        <v>42988</v>
      </c>
      <c r="B1661">
        <v>122</v>
      </c>
      <c r="C1661">
        <v>64.3</v>
      </c>
      <c r="D1661">
        <v>64.61</v>
      </c>
      <c r="E1661">
        <v>49.89</v>
      </c>
      <c r="F1661">
        <f t="shared" si="126"/>
        <v>64.61</v>
      </c>
      <c r="G1661" t="s">
        <v>612</v>
      </c>
      <c r="H1661">
        <v>2017</v>
      </c>
      <c r="I1661">
        <v>9</v>
      </c>
      <c r="J1661">
        <v>10</v>
      </c>
      <c r="K1661" t="s">
        <v>299</v>
      </c>
      <c r="L1661">
        <f t="shared" si="127"/>
        <v>0</v>
      </c>
      <c r="M1661">
        <f t="shared" si="128"/>
        <v>1</v>
      </c>
      <c r="N1661">
        <f t="shared" si="129"/>
        <v>3</v>
      </c>
      <c r="O1661">
        <f t="shared" si="130"/>
        <v>37</v>
      </c>
    </row>
    <row r="1662" spans="1:15" hidden="1" x14ac:dyDescent="0.2">
      <c r="A1662" s="2">
        <v>42989</v>
      </c>
      <c r="B1662">
        <v>96</v>
      </c>
      <c r="C1662">
        <v>63.44</v>
      </c>
      <c r="D1662">
        <v>63.48</v>
      </c>
      <c r="E1662">
        <v>43.61</v>
      </c>
      <c r="F1662">
        <f t="shared" si="126"/>
        <v>63.48</v>
      </c>
      <c r="G1662" t="s">
        <v>612</v>
      </c>
      <c r="H1662">
        <v>2017</v>
      </c>
      <c r="I1662">
        <v>9</v>
      </c>
      <c r="J1662">
        <v>11</v>
      </c>
      <c r="K1662" t="s">
        <v>300</v>
      </c>
      <c r="L1662">
        <f t="shared" si="127"/>
        <v>0</v>
      </c>
      <c r="M1662">
        <f t="shared" si="128"/>
        <v>1</v>
      </c>
      <c r="N1662">
        <f t="shared" si="129"/>
        <v>3</v>
      </c>
      <c r="O1662">
        <f t="shared" si="130"/>
        <v>38</v>
      </c>
    </row>
    <row r="1663" spans="1:15" hidden="1" x14ac:dyDescent="0.2">
      <c r="A1663" s="2">
        <v>42990</v>
      </c>
      <c r="B1663">
        <v>106</v>
      </c>
      <c r="C1663">
        <v>64.37</v>
      </c>
      <c r="D1663">
        <v>64.41</v>
      </c>
      <c r="E1663">
        <v>42.09</v>
      </c>
      <c r="F1663">
        <f t="shared" si="126"/>
        <v>64.41</v>
      </c>
      <c r="G1663" t="s">
        <v>612</v>
      </c>
      <c r="H1663">
        <v>2017</v>
      </c>
      <c r="I1663">
        <v>9</v>
      </c>
      <c r="J1663">
        <v>12</v>
      </c>
      <c r="K1663" t="s">
        <v>301</v>
      </c>
      <c r="L1663">
        <f t="shared" si="127"/>
        <v>0</v>
      </c>
      <c r="M1663">
        <f t="shared" si="128"/>
        <v>1</v>
      </c>
      <c r="N1663">
        <f t="shared" si="129"/>
        <v>3</v>
      </c>
      <c r="O1663">
        <f t="shared" si="130"/>
        <v>38</v>
      </c>
    </row>
    <row r="1664" spans="1:15" hidden="1" x14ac:dyDescent="0.2">
      <c r="A1664" s="2">
        <v>42991</v>
      </c>
      <c r="B1664">
        <v>97</v>
      </c>
      <c r="C1664">
        <v>63.29</v>
      </c>
      <c r="D1664">
        <v>63.54</v>
      </c>
      <c r="E1664">
        <v>50.28</v>
      </c>
      <c r="F1664">
        <f t="shared" si="126"/>
        <v>63.54</v>
      </c>
      <c r="G1664" t="s">
        <v>612</v>
      </c>
      <c r="H1664">
        <v>2017</v>
      </c>
      <c r="I1664">
        <v>9</v>
      </c>
      <c r="J1664">
        <v>13</v>
      </c>
      <c r="K1664" t="s">
        <v>302</v>
      </c>
      <c r="L1664">
        <f t="shared" si="127"/>
        <v>0</v>
      </c>
      <c r="M1664">
        <f t="shared" si="128"/>
        <v>1</v>
      </c>
      <c r="N1664">
        <f t="shared" si="129"/>
        <v>3</v>
      </c>
      <c r="O1664">
        <f t="shared" si="130"/>
        <v>38</v>
      </c>
    </row>
    <row r="1665" spans="1:15" hidden="1" x14ac:dyDescent="0.2">
      <c r="A1665" s="2">
        <v>42992</v>
      </c>
      <c r="B1665">
        <v>113</v>
      </c>
      <c r="C1665">
        <v>66.150000000000006</v>
      </c>
      <c r="D1665">
        <v>66.22</v>
      </c>
      <c r="E1665">
        <v>45.87</v>
      </c>
      <c r="F1665">
        <f t="shared" si="126"/>
        <v>66.22</v>
      </c>
      <c r="G1665" t="s">
        <v>612</v>
      </c>
      <c r="H1665">
        <v>2017</v>
      </c>
      <c r="I1665">
        <v>9</v>
      </c>
      <c r="J1665">
        <v>14</v>
      </c>
      <c r="K1665" t="s">
        <v>303</v>
      </c>
      <c r="L1665">
        <f t="shared" si="127"/>
        <v>0</v>
      </c>
      <c r="M1665">
        <f t="shared" si="128"/>
        <v>1</v>
      </c>
      <c r="N1665">
        <f t="shared" si="129"/>
        <v>3</v>
      </c>
      <c r="O1665">
        <f t="shared" si="130"/>
        <v>38</v>
      </c>
    </row>
    <row r="1666" spans="1:15" hidden="1" x14ac:dyDescent="0.2">
      <c r="A1666" s="2">
        <v>42993</v>
      </c>
      <c r="B1666">
        <v>93</v>
      </c>
      <c r="C1666">
        <v>65.42</v>
      </c>
      <c r="D1666">
        <v>65.48</v>
      </c>
      <c r="E1666">
        <v>47.13</v>
      </c>
      <c r="F1666">
        <f t="shared" si="126"/>
        <v>65.48</v>
      </c>
      <c r="G1666" t="s">
        <v>612</v>
      </c>
      <c r="H1666">
        <v>2017</v>
      </c>
      <c r="I1666">
        <v>9</v>
      </c>
      <c r="J1666">
        <v>15</v>
      </c>
      <c r="K1666" t="s">
        <v>304</v>
      </c>
      <c r="L1666">
        <f t="shared" si="127"/>
        <v>0</v>
      </c>
      <c r="M1666">
        <f t="shared" si="128"/>
        <v>1</v>
      </c>
      <c r="N1666">
        <f t="shared" si="129"/>
        <v>3</v>
      </c>
      <c r="O1666">
        <f t="shared" si="130"/>
        <v>38</v>
      </c>
    </row>
    <row r="1667" spans="1:15" hidden="1" x14ac:dyDescent="0.2">
      <c r="A1667" s="2">
        <v>42994</v>
      </c>
      <c r="B1667">
        <v>60</v>
      </c>
      <c r="C1667">
        <v>62.25</v>
      </c>
      <c r="D1667">
        <v>62.27</v>
      </c>
      <c r="E1667">
        <v>37.94</v>
      </c>
      <c r="F1667">
        <f t="shared" ref="F1667:F1730" si="131">IF(OR(ISBLANK(D1667),D1667=9),C1667,D1667)</f>
        <v>62.27</v>
      </c>
      <c r="G1667" t="s">
        <v>612</v>
      </c>
      <c r="H1667">
        <v>2017</v>
      </c>
      <c r="I1667">
        <v>9</v>
      </c>
      <c r="J1667">
        <v>16</v>
      </c>
      <c r="K1667" t="s">
        <v>305</v>
      </c>
      <c r="L1667">
        <f t="shared" ref="L1667:L1730" si="132">IF(ISBLANK(C1667),"Null",IF(C1667&gt;B1667,1,0))</f>
        <v>1</v>
      </c>
      <c r="M1667">
        <f t="shared" ref="M1667:M1730" si="133">IF(ISBLANK(E1667),"Null",IF(C1667&gt;E1667,1,0))</f>
        <v>1</v>
      </c>
      <c r="N1667">
        <f t="shared" ref="N1667:N1730" si="134">IF(AND(I1667&gt;=1,I1667&lt;=4),1,IF(AND(I1667&gt;=9,I1667&lt;=12),3,2))</f>
        <v>3</v>
      </c>
      <c r="O1667">
        <f t="shared" ref="O1667:O1730" si="135">WEEKNUM(A1667,2)</f>
        <v>38</v>
      </c>
    </row>
    <row r="1668" spans="1:15" hidden="1" x14ac:dyDescent="0.2">
      <c r="A1668" s="2">
        <v>42995</v>
      </c>
      <c r="B1668">
        <v>83</v>
      </c>
      <c r="C1668">
        <v>61.66</v>
      </c>
      <c r="D1668">
        <v>61.75</v>
      </c>
      <c r="E1668">
        <v>44.53</v>
      </c>
      <c r="F1668">
        <f t="shared" si="131"/>
        <v>61.75</v>
      </c>
      <c r="G1668" t="s">
        <v>613</v>
      </c>
      <c r="H1668">
        <v>2017</v>
      </c>
      <c r="I1668">
        <v>9</v>
      </c>
      <c r="J1668">
        <v>17</v>
      </c>
      <c r="K1668" t="s">
        <v>307</v>
      </c>
      <c r="L1668">
        <f t="shared" si="132"/>
        <v>0</v>
      </c>
      <c r="M1668">
        <f t="shared" si="133"/>
        <v>1</v>
      </c>
      <c r="N1668">
        <f t="shared" si="134"/>
        <v>3</v>
      </c>
      <c r="O1668">
        <f t="shared" si="135"/>
        <v>38</v>
      </c>
    </row>
    <row r="1669" spans="1:15" hidden="1" x14ac:dyDescent="0.2">
      <c r="A1669" s="2">
        <v>42996</v>
      </c>
      <c r="B1669">
        <v>80</v>
      </c>
      <c r="C1669">
        <v>63.11</v>
      </c>
      <c r="D1669">
        <v>63.17</v>
      </c>
      <c r="E1669">
        <v>44.21</v>
      </c>
      <c r="F1669">
        <f t="shared" si="131"/>
        <v>63.17</v>
      </c>
      <c r="G1669" t="s">
        <v>613</v>
      </c>
      <c r="H1669">
        <v>2017</v>
      </c>
      <c r="I1669">
        <v>9</v>
      </c>
      <c r="J1669">
        <v>18</v>
      </c>
      <c r="K1669" t="s">
        <v>308</v>
      </c>
      <c r="L1669">
        <f t="shared" si="132"/>
        <v>0</v>
      </c>
      <c r="M1669">
        <f t="shared" si="133"/>
        <v>1</v>
      </c>
      <c r="N1669">
        <f t="shared" si="134"/>
        <v>3</v>
      </c>
      <c r="O1669">
        <f t="shared" si="135"/>
        <v>39</v>
      </c>
    </row>
    <row r="1670" spans="1:15" hidden="1" x14ac:dyDescent="0.2">
      <c r="A1670" s="2">
        <v>42997</v>
      </c>
      <c r="B1670">
        <v>92</v>
      </c>
      <c r="C1670">
        <v>63.17</v>
      </c>
      <c r="D1670">
        <v>63.41</v>
      </c>
      <c r="E1670">
        <v>50.73</v>
      </c>
      <c r="F1670">
        <f t="shared" si="131"/>
        <v>63.41</v>
      </c>
      <c r="G1670" t="s">
        <v>613</v>
      </c>
      <c r="H1670">
        <v>2017</v>
      </c>
      <c r="I1670">
        <v>9</v>
      </c>
      <c r="J1670">
        <v>19</v>
      </c>
      <c r="K1670" t="s">
        <v>309</v>
      </c>
      <c r="L1670">
        <f t="shared" si="132"/>
        <v>0</v>
      </c>
      <c r="M1670">
        <f t="shared" si="133"/>
        <v>1</v>
      </c>
      <c r="N1670">
        <f t="shared" si="134"/>
        <v>3</v>
      </c>
      <c r="O1670">
        <f t="shared" si="135"/>
        <v>39</v>
      </c>
    </row>
    <row r="1671" spans="1:15" hidden="1" x14ac:dyDescent="0.2">
      <c r="A1671" s="2">
        <v>42998</v>
      </c>
      <c r="B1671">
        <v>100</v>
      </c>
      <c r="C1671">
        <v>62.73</v>
      </c>
      <c r="D1671">
        <v>63.3</v>
      </c>
      <c r="E1671">
        <v>54.16</v>
      </c>
      <c r="F1671">
        <f t="shared" si="131"/>
        <v>63.3</v>
      </c>
      <c r="G1671" t="s">
        <v>613</v>
      </c>
      <c r="H1671">
        <v>2017</v>
      </c>
      <c r="I1671">
        <v>9</v>
      </c>
      <c r="J1671">
        <v>20</v>
      </c>
      <c r="K1671" t="s">
        <v>310</v>
      </c>
      <c r="L1671">
        <f t="shared" si="132"/>
        <v>0</v>
      </c>
      <c r="M1671">
        <f t="shared" si="133"/>
        <v>1</v>
      </c>
      <c r="N1671">
        <f t="shared" si="134"/>
        <v>3</v>
      </c>
      <c r="O1671">
        <f t="shared" si="135"/>
        <v>39</v>
      </c>
    </row>
    <row r="1672" spans="1:15" hidden="1" x14ac:dyDescent="0.2">
      <c r="A1672" s="2">
        <v>42999</v>
      </c>
      <c r="B1672">
        <v>87</v>
      </c>
      <c r="C1672">
        <v>62.49</v>
      </c>
      <c r="D1672">
        <v>62.64</v>
      </c>
      <c r="E1672">
        <v>47.84</v>
      </c>
      <c r="F1672">
        <f t="shared" si="131"/>
        <v>62.64</v>
      </c>
      <c r="G1672" t="s">
        <v>613</v>
      </c>
      <c r="H1672">
        <v>2017</v>
      </c>
      <c r="I1672">
        <v>9</v>
      </c>
      <c r="J1672">
        <v>21</v>
      </c>
      <c r="K1672" t="s">
        <v>311</v>
      </c>
      <c r="L1672">
        <f t="shared" si="132"/>
        <v>0</v>
      </c>
      <c r="M1672">
        <f t="shared" si="133"/>
        <v>1</v>
      </c>
      <c r="N1672">
        <f t="shared" si="134"/>
        <v>3</v>
      </c>
      <c r="O1672">
        <f t="shared" si="135"/>
        <v>39</v>
      </c>
    </row>
    <row r="1673" spans="1:15" hidden="1" x14ac:dyDescent="0.2">
      <c r="A1673" s="2">
        <v>43000</v>
      </c>
      <c r="B1673">
        <v>90</v>
      </c>
      <c r="C1673">
        <v>63.42</v>
      </c>
      <c r="D1673">
        <v>63.69</v>
      </c>
      <c r="E1673">
        <v>51.28</v>
      </c>
      <c r="F1673">
        <f t="shared" si="131"/>
        <v>63.69</v>
      </c>
      <c r="G1673" t="s">
        <v>613</v>
      </c>
      <c r="H1673">
        <v>2017</v>
      </c>
      <c r="I1673">
        <v>9</v>
      </c>
      <c r="J1673">
        <v>22</v>
      </c>
      <c r="K1673" t="s">
        <v>312</v>
      </c>
      <c r="L1673">
        <f t="shared" si="132"/>
        <v>0</v>
      </c>
      <c r="M1673">
        <f t="shared" si="133"/>
        <v>1</v>
      </c>
      <c r="N1673">
        <f t="shared" si="134"/>
        <v>3</v>
      </c>
      <c r="O1673">
        <f t="shared" si="135"/>
        <v>39</v>
      </c>
    </row>
    <row r="1674" spans="1:15" hidden="1" x14ac:dyDescent="0.2">
      <c r="A1674" s="2">
        <v>43001</v>
      </c>
      <c r="B1674">
        <v>72</v>
      </c>
      <c r="C1674">
        <v>62.64</v>
      </c>
      <c r="D1674">
        <v>62.77</v>
      </c>
      <c r="E1674">
        <v>47.66</v>
      </c>
      <c r="F1674">
        <f t="shared" si="131"/>
        <v>62.77</v>
      </c>
      <c r="G1674" t="s">
        <v>613</v>
      </c>
      <c r="H1674">
        <v>2017</v>
      </c>
      <c r="I1674">
        <v>9</v>
      </c>
      <c r="J1674">
        <v>23</v>
      </c>
      <c r="K1674" t="s">
        <v>313</v>
      </c>
      <c r="L1674">
        <f t="shared" si="132"/>
        <v>0</v>
      </c>
      <c r="M1674">
        <f t="shared" si="133"/>
        <v>1</v>
      </c>
      <c r="N1674">
        <f t="shared" si="134"/>
        <v>3</v>
      </c>
      <c r="O1674">
        <f t="shared" si="135"/>
        <v>39</v>
      </c>
    </row>
    <row r="1675" spans="1:15" hidden="1" x14ac:dyDescent="0.2">
      <c r="A1675" s="2">
        <v>43002</v>
      </c>
      <c r="B1675">
        <v>93</v>
      </c>
      <c r="C1675">
        <v>63.42</v>
      </c>
      <c r="D1675">
        <v>63.51</v>
      </c>
      <c r="E1675">
        <v>44.47</v>
      </c>
      <c r="F1675">
        <f t="shared" si="131"/>
        <v>63.51</v>
      </c>
      <c r="G1675" t="s">
        <v>614</v>
      </c>
      <c r="H1675">
        <v>2017</v>
      </c>
      <c r="I1675">
        <v>9</v>
      </c>
      <c r="J1675">
        <v>24</v>
      </c>
      <c r="K1675" t="s">
        <v>315</v>
      </c>
      <c r="L1675">
        <f t="shared" si="132"/>
        <v>0</v>
      </c>
      <c r="M1675">
        <f t="shared" si="133"/>
        <v>1</v>
      </c>
      <c r="N1675">
        <f t="shared" si="134"/>
        <v>3</v>
      </c>
      <c r="O1675">
        <f t="shared" si="135"/>
        <v>39</v>
      </c>
    </row>
    <row r="1676" spans="1:15" hidden="1" x14ac:dyDescent="0.2">
      <c r="A1676" s="2">
        <v>43003</v>
      </c>
      <c r="B1676">
        <v>73</v>
      </c>
      <c r="C1676">
        <v>63.37</v>
      </c>
      <c r="D1676">
        <v>63.57</v>
      </c>
      <c r="E1676">
        <v>49.86</v>
      </c>
      <c r="F1676">
        <f t="shared" si="131"/>
        <v>63.57</v>
      </c>
      <c r="G1676" t="s">
        <v>614</v>
      </c>
      <c r="H1676">
        <v>2017</v>
      </c>
      <c r="I1676">
        <v>9</v>
      </c>
      <c r="J1676">
        <v>25</v>
      </c>
      <c r="K1676" t="s">
        <v>316</v>
      </c>
      <c r="L1676">
        <f t="shared" si="132"/>
        <v>0</v>
      </c>
      <c r="M1676">
        <f t="shared" si="133"/>
        <v>1</v>
      </c>
      <c r="N1676">
        <f t="shared" si="134"/>
        <v>3</v>
      </c>
      <c r="O1676">
        <f t="shared" si="135"/>
        <v>40</v>
      </c>
    </row>
    <row r="1677" spans="1:15" hidden="1" x14ac:dyDescent="0.2">
      <c r="A1677" s="2">
        <v>43004</v>
      </c>
      <c r="B1677">
        <v>78</v>
      </c>
      <c r="C1677">
        <v>62.67</v>
      </c>
      <c r="D1677">
        <v>62.85</v>
      </c>
      <c r="E1677">
        <v>48.79</v>
      </c>
      <c r="F1677">
        <f t="shared" si="131"/>
        <v>62.85</v>
      </c>
      <c r="G1677" t="s">
        <v>614</v>
      </c>
      <c r="H1677">
        <v>2017</v>
      </c>
      <c r="I1677">
        <v>9</v>
      </c>
      <c r="J1677">
        <v>26</v>
      </c>
      <c r="K1677" t="s">
        <v>317</v>
      </c>
      <c r="L1677">
        <f t="shared" si="132"/>
        <v>0</v>
      </c>
      <c r="M1677">
        <f t="shared" si="133"/>
        <v>1</v>
      </c>
      <c r="N1677">
        <f t="shared" si="134"/>
        <v>3</v>
      </c>
      <c r="O1677">
        <f t="shared" si="135"/>
        <v>40</v>
      </c>
    </row>
    <row r="1678" spans="1:15" hidden="1" x14ac:dyDescent="0.2">
      <c r="A1678" s="2">
        <v>43005</v>
      </c>
      <c r="B1678">
        <v>99</v>
      </c>
      <c r="C1678">
        <v>63.18</v>
      </c>
      <c r="D1678">
        <v>63.44</v>
      </c>
      <c r="E1678">
        <v>47.54</v>
      </c>
      <c r="F1678">
        <f t="shared" si="131"/>
        <v>63.44</v>
      </c>
      <c r="G1678" t="s">
        <v>614</v>
      </c>
      <c r="H1678">
        <v>2017</v>
      </c>
      <c r="I1678">
        <v>9</v>
      </c>
      <c r="J1678">
        <v>27</v>
      </c>
      <c r="K1678" t="s">
        <v>318</v>
      </c>
      <c r="L1678">
        <f t="shared" si="132"/>
        <v>0</v>
      </c>
      <c r="M1678">
        <f t="shared" si="133"/>
        <v>1</v>
      </c>
      <c r="N1678">
        <f t="shared" si="134"/>
        <v>3</v>
      </c>
      <c r="O1678">
        <f t="shared" si="135"/>
        <v>40</v>
      </c>
    </row>
    <row r="1679" spans="1:15" hidden="1" x14ac:dyDescent="0.2">
      <c r="A1679" s="2">
        <v>43006</v>
      </c>
      <c r="B1679">
        <v>92</v>
      </c>
      <c r="C1679">
        <v>63.42</v>
      </c>
      <c r="D1679">
        <v>63.94</v>
      </c>
      <c r="E1679">
        <v>51.63</v>
      </c>
      <c r="F1679">
        <f t="shared" si="131"/>
        <v>63.94</v>
      </c>
      <c r="G1679" t="s">
        <v>614</v>
      </c>
      <c r="H1679">
        <v>2017</v>
      </c>
      <c r="I1679">
        <v>9</v>
      </c>
      <c r="J1679">
        <v>28</v>
      </c>
      <c r="K1679" t="s">
        <v>319</v>
      </c>
      <c r="L1679">
        <f t="shared" si="132"/>
        <v>0</v>
      </c>
      <c r="M1679">
        <f t="shared" si="133"/>
        <v>1</v>
      </c>
      <c r="N1679">
        <f t="shared" si="134"/>
        <v>3</v>
      </c>
      <c r="O1679">
        <f t="shared" si="135"/>
        <v>40</v>
      </c>
    </row>
    <row r="1680" spans="1:15" hidden="1" x14ac:dyDescent="0.2">
      <c r="A1680" s="2">
        <v>43007</v>
      </c>
      <c r="B1680">
        <v>75</v>
      </c>
      <c r="C1680">
        <v>62.01</v>
      </c>
      <c r="D1680">
        <v>62.01</v>
      </c>
      <c r="E1680">
        <v>0</v>
      </c>
      <c r="F1680">
        <f t="shared" si="131"/>
        <v>62.01</v>
      </c>
      <c r="G1680" t="s">
        <v>614</v>
      </c>
      <c r="H1680">
        <v>2017</v>
      </c>
      <c r="I1680">
        <v>9</v>
      </c>
      <c r="J1680">
        <v>29</v>
      </c>
      <c r="K1680" t="s">
        <v>320</v>
      </c>
      <c r="L1680">
        <f t="shared" si="132"/>
        <v>0</v>
      </c>
      <c r="M1680">
        <f t="shared" si="133"/>
        <v>1</v>
      </c>
      <c r="N1680">
        <f t="shared" si="134"/>
        <v>3</v>
      </c>
      <c r="O1680">
        <f t="shared" si="135"/>
        <v>40</v>
      </c>
    </row>
    <row r="1681" spans="1:15" hidden="1" x14ac:dyDescent="0.2">
      <c r="A1681" s="2">
        <v>43008</v>
      </c>
      <c r="B1681">
        <v>60</v>
      </c>
      <c r="C1681">
        <v>62.46</v>
      </c>
      <c r="D1681">
        <v>62.77</v>
      </c>
      <c r="E1681">
        <v>51.24</v>
      </c>
      <c r="F1681">
        <f t="shared" si="131"/>
        <v>62.77</v>
      </c>
      <c r="G1681" t="s">
        <v>614</v>
      </c>
      <c r="H1681">
        <v>2017</v>
      </c>
      <c r="I1681">
        <v>9</v>
      </c>
      <c r="J1681">
        <v>30</v>
      </c>
      <c r="K1681" t="s">
        <v>321</v>
      </c>
      <c r="L1681">
        <f t="shared" si="132"/>
        <v>1</v>
      </c>
      <c r="M1681">
        <f t="shared" si="133"/>
        <v>1</v>
      </c>
      <c r="N1681">
        <f t="shared" si="134"/>
        <v>3</v>
      </c>
      <c r="O1681">
        <f t="shared" si="135"/>
        <v>40</v>
      </c>
    </row>
    <row r="1682" spans="1:15" hidden="1" x14ac:dyDescent="0.2">
      <c r="A1682" s="2">
        <v>43009</v>
      </c>
      <c r="B1682">
        <v>73</v>
      </c>
      <c r="C1682">
        <v>61.96</v>
      </c>
      <c r="D1682">
        <v>62</v>
      </c>
      <c r="E1682">
        <v>42.22</v>
      </c>
      <c r="F1682">
        <f t="shared" si="131"/>
        <v>62</v>
      </c>
      <c r="G1682" t="s">
        <v>615</v>
      </c>
      <c r="H1682">
        <v>2017</v>
      </c>
      <c r="I1682">
        <v>10</v>
      </c>
      <c r="J1682">
        <v>1</v>
      </c>
      <c r="K1682" t="s">
        <v>323</v>
      </c>
      <c r="L1682">
        <f t="shared" si="132"/>
        <v>0</v>
      </c>
      <c r="M1682">
        <f t="shared" si="133"/>
        <v>1</v>
      </c>
      <c r="N1682">
        <f t="shared" si="134"/>
        <v>3</v>
      </c>
      <c r="O1682">
        <f t="shared" si="135"/>
        <v>40</v>
      </c>
    </row>
    <row r="1683" spans="1:15" hidden="1" x14ac:dyDescent="0.2">
      <c r="A1683" s="2">
        <v>43010</v>
      </c>
      <c r="B1683">
        <v>80</v>
      </c>
      <c r="C1683">
        <v>62.82</v>
      </c>
      <c r="D1683">
        <v>63.05</v>
      </c>
      <c r="E1683">
        <v>50.19</v>
      </c>
      <c r="F1683">
        <f t="shared" si="131"/>
        <v>63.05</v>
      </c>
      <c r="G1683" t="s">
        <v>615</v>
      </c>
      <c r="H1683">
        <v>2017</v>
      </c>
      <c r="I1683">
        <v>10</v>
      </c>
      <c r="J1683">
        <v>2</v>
      </c>
      <c r="K1683" t="s">
        <v>324</v>
      </c>
      <c r="L1683">
        <f t="shared" si="132"/>
        <v>0</v>
      </c>
      <c r="M1683">
        <f t="shared" si="133"/>
        <v>1</v>
      </c>
      <c r="N1683">
        <f t="shared" si="134"/>
        <v>3</v>
      </c>
      <c r="O1683">
        <f t="shared" si="135"/>
        <v>41</v>
      </c>
    </row>
    <row r="1684" spans="1:15" hidden="1" x14ac:dyDescent="0.2">
      <c r="A1684" s="2">
        <v>43011</v>
      </c>
      <c r="B1684">
        <v>83</v>
      </c>
      <c r="C1684">
        <v>62.71</v>
      </c>
      <c r="D1684">
        <v>62.77</v>
      </c>
      <c r="E1684">
        <v>43.47</v>
      </c>
      <c r="F1684">
        <f t="shared" si="131"/>
        <v>62.77</v>
      </c>
      <c r="G1684" t="s">
        <v>615</v>
      </c>
      <c r="H1684">
        <v>2017</v>
      </c>
      <c r="I1684">
        <v>10</v>
      </c>
      <c r="J1684">
        <v>3</v>
      </c>
      <c r="K1684" t="s">
        <v>325</v>
      </c>
      <c r="L1684">
        <f t="shared" si="132"/>
        <v>0</v>
      </c>
      <c r="M1684">
        <f t="shared" si="133"/>
        <v>1</v>
      </c>
      <c r="N1684">
        <f t="shared" si="134"/>
        <v>3</v>
      </c>
      <c r="O1684">
        <f t="shared" si="135"/>
        <v>41</v>
      </c>
    </row>
    <row r="1685" spans="1:15" hidden="1" x14ac:dyDescent="0.2">
      <c r="A1685" s="2">
        <v>43012</v>
      </c>
      <c r="B1685">
        <v>83</v>
      </c>
      <c r="C1685">
        <v>62.41</v>
      </c>
      <c r="D1685">
        <v>62.46</v>
      </c>
      <c r="E1685">
        <v>43.23</v>
      </c>
      <c r="F1685">
        <f t="shared" si="131"/>
        <v>62.46</v>
      </c>
      <c r="G1685" t="s">
        <v>615</v>
      </c>
      <c r="H1685">
        <v>2017</v>
      </c>
      <c r="I1685">
        <v>10</v>
      </c>
      <c r="J1685">
        <v>4</v>
      </c>
      <c r="K1685" t="s">
        <v>326</v>
      </c>
      <c r="L1685">
        <f t="shared" si="132"/>
        <v>0</v>
      </c>
      <c r="M1685">
        <f t="shared" si="133"/>
        <v>1</v>
      </c>
      <c r="N1685">
        <f t="shared" si="134"/>
        <v>3</v>
      </c>
      <c r="O1685">
        <f t="shared" si="135"/>
        <v>41</v>
      </c>
    </row>
    <row r="1686" spans="1:15" hidden="1" x14ac:dyDescent="0.2">
      <c r="A1686" s="2">
        <v>43013</v>
      </c>
      <c r="B1686">
        <v>70</v>
      </c>
      <c r="C1686">
        <v>61.51</v>
      </c>
      <c r="D1686">
        <v>61.61</v>
      </c>
      <c r="E1686">
        <v>45.45</v>
      </c>
      <c r="F1686">
        <f t="shared" si="131"/>
        <v>61.61</v>
      </c>
      <c r="G1686" t="s">
        <v>615</v>
      </c>
      <c r="H1686">
        <v>2017</v>
      </c>
      <c r="I1686">
        <v>10</v>
      </c>
      <c r="J1686">
        <v>5</v>
      </c>
      <c r="K1686" t="s">
        <v>327</v>
      </c>
      <c r="L1686">
        <f t="shared" si="132"/>
        <v>0</v>
      </c>
      <c r="M1686">
        <f t="shared" si="133"/>
        <v>1</v>
      </c>
      <c r="N1686">
        <f t="shared" si="134"/>
        <v>3</v>
      </c>
      <c r="O1686">
        <f t="shared" si="135"/>
        <v>41</v>
      </c>
    </row>
    <row r="1687" spans="1:15" hidden="1" x14ac:dyDescent="0.2">
      <c r="A1687" s="2">
        <v>43014</v>
      </c>
      <c r="B1687">
        <v>89</v>
      </c>
      <c r="C1687">
        <v>63.78</v>
      </c>
      <c r="D1687">
        <v>64.02</v>
      </c>
      <c r="E1687">
        <v>51.24</v>
      </c>
      <c r="F1687">
        <f t="shared" si="131"/>
        <v>64.02</v>
      </c>
      <c r="G1687" t="s">
        <v>615</v>
      </c>
      <c r="H1687">
        <v>2017</v>
      </c>
      <c r="I1687">
        <v>10</v>
      </c>
      <c r="J1687">
        <v>6</v>
      </c>
      <c r="K1687" t="s">
        <v>328</v>
      </c>
      <c r="L1687">
        <f t="shared" si="132"/>
        <v>0</v>
      </c>
      <c r="M1687">
        <f t="shared" si="133"/>
        <v>1</v>
      </c>
      <c r="N1687">
        <f t="shared" si="134"/>
        <v>3</v>
      </c>
      <c r="O1687">
        <f t="shared" si="135"/>
        <v>41</v>
      </c>
    </row>
    <row r="1688" spans="1:15" hidden="1" x14ac:dyDescent="0.2">
      <c r="A1688" s="2">
        <v>43015</v>
      </c>
      <c r="B1688">
        <v>75</v>
      </c>
      <c r="C1688">
        <v>61.66</v>
      </c>
      <c r="D1688">
        <v>61.82</v>
      </c>
      <c r="E1688">
        <v>42.24</v>
      </c>
      <c r="F1688">
        <f t="shared" si="131"/>
        <v>61.82</v>
      </c>
      <c r="G1688" t="s">
        <v>615</v>
      </c>
      <c r="H1688">
        <v>2017</v>
      </c>
      <c r="I1688">
        <v>10</v>
      </c>
      <c r="J1688">
        <v>7</v>
      </c>
      <c r="K1688" t="s">
        <v>329</v>
      </c>
      <c r="L1688">
        <f t="shared" si="132"/>
        <v>0</v>
      </c>
      <c r="M1688">
        <f t="shared" si="133"/>
        <v>1</v>
      </c>
      <c r="N1688">
        <f t="shared" si="134"/>
        <v>3</v>
      </c>
      <c r="O1688">
        <f t="shared" si="135"/>
        <v>41</v>
      </c>
    </row>
    <row r="1689" spans="1:15" hidden="1" x14ac:dyDescent="0.2">
      <c r="A1689" s="2">
        <v>43016</v>
      </c>
      <c r="B1689">
        <v>66</v>
      </c>
      <c r="C1689">
        <v>60.96</v>
      </c>
      <c r="D1689">
        <v>60.98</v>
      </c>
      <c r="E1689">
        <v>36.75</v>
      </c>
      <c r="F1689">
        <f t="shared" si="131"/>
        <v>60.98</v>
      </c>
      <c r="G1689" t="s">
        <v>616</v>
      </c>
      <c r="H1689">
        <v>2017</v>
      </c>
      <c r="I1689">
        <v>10</v>
      </c>
      <c r="J1689">
        <v>8</v>
      </c>
      <c r="K1689" t="s">
        <v>331</v>
      </c>
      <c r="L1689">
        <f t="shared" si="132"/>
        <v>0</v>
      </c>
      <c r="M1689">
        <f t="shared" si="133"/>
        <v>1</v>
      </c>
      <c r="N1689">
        <f t="shared" si="134"/>
        <v>3</v>
      </c>
      <c r="O1689">
        <f t="shared" si="135"/>
        <v>41</v>
      </c>
    </row>
    <row r="1690" spans="1:15" hidden="1" x14ac:dyDescent="0.2">
      <c r="A1690" s="2">
        <v>43017</v>
      </c>
      <c r="B1690">
        <v>80</v>
      </c>
      <c r="C1690">
        <v>62.48</v>
      </c>
      <c r="D1690">
        <v>62.6</v>
      </c>
      <c r="E1690">
        <v>46.63</v>
      </c>
      <c r="F1690">
        <f t="shared" si="131"/>
        <v>62.6</v>
      </c>
      <c r="G1690" t="s">
        <v>616</v>
      </c>
      <c r="H1690">
        <v>2017</v>
      </c>
      <c r="I1690">
        <v>10</v>
      </c>
      <c r="J1690">
        <v>9</v>
      </c>
      <c r="K1690" t="s">
        <v>332</v>
      </c>
      <c r="L1690">
        <f t="shared" si="132"/>
        <v>0</v>
      </c>
      <c r="M1690">
        <f t="shared" si="133"/>
        <v>1</v>
      </c>
      <c r="N1690">
        <f t="shared" si="134"/>
        <v>3</v>
      </c>
      <c r="O1690">
        <f t="shared" si="135"/>
        <v>42</v>
      </c>
    </row>
    <row r="1691" spans="1:15" hidden="1" x14ac:dyDescent="0.2">
      <c r="A1691" s="2">
        <v>43018</v>
      </c>
      <c r="B1691">
        <v>78</v>
      </c>
      <c r="C1691">
        <v>61.95</v>
      </c>
      <c r="D1691">
        <v>61.98</v>
      </c>
      <c r="E1691">
        <v>41.13</v>
      </c>
      <c r="F1691">
        <f t="shared" si="131"/>
        <v>61.98</v>
      </c>
      <c r="G1691" t="s">
        <v>616</v>
      </c>
      <c r="H1691">
        <v>2017</v>
      </c>
      <c r="I1691">
        <v>10</v>
      </c>
      <c r="J1691">
        <v>10</v>
      </c>
      <c r="K1691" t="s">
        <v>333</v>
      </c>
      <c r="L1691">
        <f t="shared" si="132"/>
        <v>0</v>
      </c>
      <c r="M1691">
        <f t="shared" si="133"/>
        <v>1</v>
      </c>
      <c r="N1691">
        <f t="shared" si="134"/>
        <v>3</v>
      </c>
      <c r="O1691">
        <f t="shared" si="135"/>
        <v>42</v>
      </c>
    </row>
    <row r="1692" spans="1:15" hidden="1" x14ac:dyDescent="0.2">
      <c r="A1692" s="2">
        <v>43019</v>
      </c>
      <c r="B1692">
        <v>75</v>
      </c>
      <c r="C1692">
        <v>61.53</v>
      </c>
      <c r="D1692">
        <v>61.86</v>
      </c>
      <c r="E1692">
        <v>50.36</v>
      </c>
      <c r="F1692">
        <f t="shared" si="131"/>
        <v>61.86</v>
      </c>
      <c r="G1692" t="s">
        <v>616</v>
      </c>
      <c r="H1692">
        <v>2017</v>
      </c>
      <c r="I1692">
        <v>10</v>
      </c>
      <c r="J1692">
        <v>11</v>
      </c>
      <c r="K1692" t="s">
        <v>334</v>
      </c>
      <c r="L1692">
        <f t="shared" si="132"/>
        <v>0</v>
      </c>
      <c r="M1692">
        <f t="shared" si="133"/>
        <v>1</v>
      </c>
      <c r="N1692">
        <f t="shared" si="134"/>
        <v>3</v>
      </c>
      <c r="O1692">
        <f t="shared" si="135"/>
        <v>42</v>
      </c>
    </row>
    <row r="1693" spans="1:15" hidden="1" x14ac:dyDescent="0.2">
      <c r="A1693" s="2">
        <v>43020</v>
      </c>
      <c r="B1693">
        <v>82</v>
      </c>
      <c r="C1693">
        <v>61.48</v>
      </c>
      <c r="D1693">
        <v>61.81</v>
      </c>
      <c r="E1693">
        <v>50.14</v>
      </c>
      <c r="F1693">
        <f t="shared" si="131"/>
        <v>61.81</v>
      </c>
      <c r="G1693" t="s">
        <v>616</v>
      </c>
      <c r="H1693">
        <v>2017</v>
      </c>
      <c r="I1693">
        <v>10</v>
      </c>
      <c r="J1693">
        <v>12</v>
      </c>
      <c r="K1693" t="s">
        <v>335</v>
      </c>
      <c r="L1693">
        <f t="shared" si="132"/>
        <v>0</v>
      </c>
      <c r="M1693">
        <f t="shared" si="133"/>
        <v>1</v>
      </c>
      <c r="N1693">
        <f t="shared" si="134"/>
        <v>3</v>
      </c>
      <c r="O1693">
        <f t="shared" si="135"/>
        <v>42</v>
      </c>
    </row>
    <row r="1694" spans="1:15" hidden="1" x14ac:dyDescent="0.2">
      <c r="A1694" s="2">
        <v>43021</v>
      </c>
      <c r="B1694">
        <v>84</v>
      </c>
      <c r="C1694">
        <v>62.83</v>
      </c>
      <c r="D1694">
        <v>62.9</v>
      </c>
      <c r="E1694">
        <v>42.96</v>
      </c>
      <c r="F1694">
        <f t="shared" si="131"/>
        <v>62.9</v>
      </c>
      <c r="G1694" t="s">
        <v>616</v>
      </c>
      <c r="H1694">
        <v>2017</v>
      </c>
      <c r="I1694">
        <v>10</v>
      </c>
      <c r="J1694">
        <v>13</v>
      </c>
      <c r="K1694" t="s">
        <v>336</v>
      </c>
      <c r="L1694">
        <f t="shared" si="132"/>
        <v>0</v>
      </c>
      <c r="M1694">
        <f t="shared" si="133"/>
        <v>1</v>
      </c>
      <c r="N1694">
        <f t="shared" si="134"/>
        <v>3</v>
      </c>
      <c r="O1694">
        <f t="shared" si="135"/>
        <v>42</v>
      </c>
    </row>
    <row r="1695" spans="1:15" hidden="1" x14ac:dyDescent="0.2">
      <c r="A1695" s="2">
        <v>43022</v>
      </c>
      <c r="B1695">
        <v>80</v>
      </c>
      <c r="C1695">
        <v>62.3</v>
      </c>
      <c r="D1695">
        <v>62.33</v>
      </c>
      <c r="E1695">
        <v>37.65</v>
      </c>
      <c r="F1695">
        <f t="shared" si="131"/>
        <v>62.33</v>
      </c>
      <c r="G1695" t="s">
        <v>616</v>
      </c>
      <c r="H1695">
        <v>2017</v>
      </c>
      <c r="I1695">
        <v>10</v>
      </c>
      <c r="J1695">
        <v>14</v>
      </c>
      <c r="K1695" t="s">
        <v>337</v>
      </c>
      <c r="L1695">
        <f t="shared" si="132"/>
        <v>0</v>
      </c>
      <c r="M1695">
        <f t="shared" si="133"/>
        <v>1</v>
      </c>
      <c r="N1695">
        <f t="shared" si="134"/>
        <v>3</v>
      </c>
      <c r="O1695">
        <f t="shared" si="135"/>
        <v>42</v>
      </c>
    </row>
    <row r="1696" spans="1:15" hidden="1" x14ac:dyDescent="0.2">
      <c r="A1696" s="2">
        <v>43023</v>
      </c>
      <c r="B1696">
        <v>89</v>
      </c>
      <c r="C1696">
        <v>62.7</v>
      </c>
      <c r="D1696">
        <v>62.81</v>
      </c>
      <c r="E1696">
        <v>40.68</v>
      </c>
      <c r="F1696">
        <f t="shared" si="131"/>
        <v>62.81</v>
      </c>
      <c r="G1696" t="s">
        <v>617</v>
      </c>
      <c r="H1696">
        <v>2017</v>
      </c>
      <c r="I1696">
        <v>10</v>
      </c>
      <c r="J1696">
        <v>15</v>
      </c>
      <c r="K1696" t="s">
        <v>339</v>
      </c>
      <c r="L1696">
        <f t="shared" si="132"/>
        <v>0</v>
      </c>
      <c r="M1696">
        <f t="shared" si="133"/>
        <v>1</v>
      </c>
      <c r="N1696">
        <f t="shared" si="134"/>
        <v>3</v>
      </c>
      <c r="O1696">
        <f t="shared" si="135"/>
        <v>42</v>
      </c>
    </row>
    <row r="1697" spans="1:15" hidden="1" x14ac:dyDescent="0.2">
      <c r="A1697" s="2">
        <v>43024</v>
      </c>
      <c r="B1697">
        <v>82</v>
      </c>
      <c r="C1697">
        <v>62.58</v>
      </c>
      <c r="D1697">
        <v>62.78</v>
      </c>
      <c r="E1697">
        <v>49.25</v>
      </c>
      <c r="F1697">
        <f t="shared" si="131"/>
        <v>62.78</v>
      </c>
      <c r="G1697" t="s">
        <v>617</v>
      </c>
      <c r="H1697">
        <v>2017</v>
      </c>
      <c r="I1697">
        <v>10</v>
      </c>
      <c r="J1697">
        <v>16</v>
      </c>
      <c r="K1697" t="s">
        <v>340</v>
      </c>
      <c r="L1697">
        <f t="shared" si="132"/>
        <v>0</v>
      </c>
      <c r="M1697">
        <f t="shared" si="133"/>
        <v>1</v>
      </c>
      <c r="N1697">
        <f t="shared" si="134"/>
        <v>3</v>
      </c>
      <c r="O1697">
        <f t="shared" si="135"/>
        <v>43</v>
      </c>
    </row>
    <row r="1698" spans="1:15" hidden="1" x14ac:dyDescent="0.2">
      <c r="A1698" s="2">
        <v>43025</v>
      </c>
      <c r="B1698">
        <v>92</v>
      </c>
      <c r="C1698">
        <v>61.92</v>
      </c>
      <c r="D1698">
        <v>62.12</v>
      </c>
      <c r="E1698">
        <v>48.73</v>
      </c>
      <c r="F1698">
        <f t="shared" si="131"/>
        <v>62.12</v>
      </c>
      <c r="G1698" t="s">
        <v>617</v>
      </c>
      <c r="H1698">
        <v>2017</v>
      </c>
      <c r="I1698">
        <v>10</v>
      </c>
      <c r="J1698">
        <v>17</v>
      </c>
      <c r="K1698" t="s">
        <v>341</v>
      </c>
      <c r="L1698">
        <f t="shared" si="132"/>
        <v>0</v>
      </c>
      <c r="M1698">
        <f t="shared" si="133"/>
        <v>1</v>
      </c>
      <c r="N1698">
        <f t="shared" si="134"/>
        <v>3</v>
      </c>
      <c r="O1698">
        <f t="shared" si="135"/>
        <v>43</v>
      </c>
    </row>
    <row r="1699" spans="1:15" hidden="1" x14ac:dyDescent="0.2">
      <c r="A1699" s="2">
        <v>43026</v>
      </c>
      <c r="B1699">
        <v>79</v>
      </c>
      <c r="C1699">
        <v>61.79</v>
      </c>
      <c r="D1699">
        <v>61.97</v>
      </c>
      <c r="E1699">
        <v>48</v>
      </c>
      <c r="F1699">
        <f t="shared" si="131"/>
        <v>61.97</v>
      </c>
      <c r="G1699" t="s">
        <v>617</v>
      </c>
      <c r="H1699">
        <v>2017</v>
      </c>
      <c r="I1699">
        <v>10</v>
      </c>
      <c r="J1699">
        <v>18</v>
      </c>
      <c r="K1699" t="s">
        <v>342</v>
      </c>
      <c r="L1699">
        <f t="shared" si="132"/>
        <v>0</v>
      </c>
      <c r="M1699">
        <f t="shared" si="133"/>
        <v>1</v>
      </c>
      <c r="N1699">
        <f t="shared" si="134"/>
        <v>3</v>
      </c>
      <c r="O1699">
        <f t="shared" si="135"/>
        <v>43</v>
      </c>
    </row>
    <row r="1700" spans="1:15" hidden="1" x14ac:dyDescent="0.2">
      <c r="A1700" s="2">
        <v>43027</v>
      </c>
      <c r="B1700">
        <v>78</v>
      </c>
      <c r="C1700">
        <v>61.55</v>
      </c>
      <c r="D1700">
        <v>61.72</v>
      </c>
      <c r="E1700">
        <v>47.44</v>
      </c>
      <c r="F1700">
        <f t="shared" si="131"/>
        <v>61.72</v>
      </c>
      <c r="G1700" t="s">
        <v>617</v>
      </c>
      <c r="H1700">
        <v>2017</v>
      </c>
      <c r="I1700">
        <v>10</v>
      </c>
      <c r="J1700">
        <v>19</v>
      </c>
      <c r="K1700" t="s">
        <v>343</v>
      </c>
      <c r="L1700">
        <f t="shared" si="132"/>
        <v>0</v>
      </c>
      <c r="M1700">
        <f t="shared" si="133"/>
        <v>1</v>
      </c>
      <c r="N1700">
        <f t="shared" si="134"/>
        <v>3</v>
      </c>
      <c r="O1700">
        <f t="shared" si="135"/>
        <v>43</v>
      </c>
    </row>
    <row r="1701" spans="1:15" hidden="1" x14ac:dyDescent="0.2">
      <c r="A1701" s="2">
        <v>43028</v>
      </c>
      <c r="B1701">
        <v>84</v>
      </c>
      <c r="C1701">
        <v>62.93</v>
      </c>
      <c r="D1701">
        <v>63</v>
      </c>
      <c r="E1701">
        <v>45.3</v>
      </c>
      <c r="F1701">
        <f t="shared" si="131"/>
        <v>63</v>
      </c>
      <c r="G1701" t="s">
        <v>617</v>
      </c>
      <c r="H1701">
        <v>2017</v>
      </c>
      <c r="I1701">
        <v>10</v>
      </c>
      <c r="J1701">
        <v>20</v>
      </c>
      <c r="K1701" t="s">
        <v>344</v>
      </c>
      <c r="L1701">
        <f t="shared" si="132"/>
        <v>0</v>
      </c>
      <c r="M1701">
        <f t="shared" si="133"/>
        <v>1</v>
      </c>
      <c r="N1701">
        <f t="shared" si="134"/>
        <v>3</v>
      </c>
      <c r="O1701">
        <f t="shared" si="135"/>
        <v>43</v>
      </c>
    </row>
    <row r="1702" spans="1:15" hidden="1" x14ac:dyDescent="0.2">
      <c r="A1702" s="2">
        <v>43029</v>
      </c>
      <c r="B1702">
        <v>68</v>
      </c>
      <c r="C1702">
        <v>62.15</v>
      </c>
      <c r="D1702">
        <v>62.22</v>
      </c>
      <c r="E1702">
        <v>41.04</v>
      </c>
      <c r="F1702">
        <f t="shared" si="131"/>
        <v>62.22</v>
      </c>
      <c r="G1702" t="s">
        <v>617</v>
      </c>
      <c r="H1702">
        <v>2017</v>
      </c>
      <c r="I1702">
        <v>10</v>
      </c>
      <c r="J1702">
        <v>21</v>
      </c>
      <c r="K1702" t="s">
        <v>345</v>
      </c>
      <c r="L1702">
        <f t="shared" si="132"/>
        <v>0</v>
      </c>
      <c r="M1702">
        <f t="shared" si="133"/>
        <v>1</v>
      </c>
      <c r="N1702">
        <f t="shared" si="134"/>
        <v>3</v>
      </c>
      <c r="O1702">
        <f t="shared" si="135"/>
        <v>43</v>
      </c>
    </row>
    <row r="1703" spans="1:15" hidden="1" x14ac:dyDescent="0.2">
      <c r="A1703" s="2">
        <v>43030</v>
      </c>
      <c r="B1703">
        <v>64</v>
      </c>
      <c r="C1703">
        <v>61.83</v>
      </c>
      <c r="D1703">
        <v>61.85</v>
      </c>
      <c r="E1703">
        <v>36</v>
      </c>
      <c r="F1703">
        <f t="shared" si="131"/>
        <v>61.85</v>
      </c>
      <c r="G1703" t="s">
        <v>618</v>
      </c>
      <c r="H1703">
        <v>2017</v>
      </c>
      <c r="I1703">
        <v>10</v>
      </c>
      <c r="J1703">
        <v>22</v>
      </c>
      <c r="K1703" t="s">
        <v>347</v>
      </c>
      <c r="L1703">
        <f t="shared" si="132"/>
        <v>0</v>
      </c>
      <c r="M1703">
        <f t="shared" si="133"/>
        <v>1</v>
      </c>
      <c r="N1703">
        <f t="shared" si="134"/>
        <v>3</v>
      </c>
      <c r="O1703">
        <f t="shared" si="135"/>
        <v>43</v>
      </c>
    </row>
    <row r="1704" spans="1:15" hidden="1" x14ac:dyDescent="0.2">
      <c r="A1704" s="2">
        <v>43031</v>
      </c>
      <c r="B1704">
        <v>79</v>
      </c>
      <c r="C1704">
        <v>61.37</v>
      </c>
      <c r="D1704">
        <v>61.94</v>
      </c>
      <c r="E1704">
        <v>52.88</v>
      </c>
      <c r="F1704">
        <f t="shared" si="131"/>
        <v>61.94</v>
      </c>
      <c r="G1704" t="s">
        <v>618</v>
      </c>
      <c r="H1704">
        <v>2017</v>
      </c>
      <c r="I1704">
        <v>10</v>
      </c>
      <c r="J1704">
        <v>23</v>
      </c>
      <c r="K1704" t="s">
        <v>348</v>
      </c>
      <c r="L1704">
        <f t="shared" si="132"/>
        <v>0</v>
      </c>
      <c r="M1704">
        <f t="shared" si="133"/>
        <v>1</v>
      </c>
      <c r="N1704">
        <f t="shared" si="134"/>
        <v>3</v>
      </c>
      <c r="O1704">
        <f t="shared" si="135"/>
        <v>44</v>
      </c>
    </row>
    <row r="1705" spans="1:15" hidden="1" x14ac:dyDescent="0.2">
      <c r="A1705" s="2">
        <v>43032</v>
      </c>
      <c r="B1705">
        <v>84</v>
      </c>
      <c r="C1705">
        <v>61.44</v>
      </c>
      <c r="D1705">
        <v>62.4</v>
      </c>
      <c r="E1705">
        <v>55.35</v>
      </c>
      <c r="F1705">
        <f t="shared" si="131"/>
        <v>62.4</v>
      </c>
      <c r="G1705" t="s">
        <v>618</v>
      </c>
      <c r="H1705">
        <v>2017</v>
      </c>
      <c r="I1705">
        <v>10</v>
      </c>
      <c r="J1705">
        <v>24</v>
      </c>
      <c r="K1705" t="s">
        <v>349</v>
      </c>
      <c r="L1705">
        <f t="shared" si="132"/>
        <v>0</v>
      </c>
      <c r="M1705">
        <f t="shared" si="133"/>
        <v>1</v>
      </c>
      <c r="N1705">
        <f t="shared" si="134"/>
        <v>3</v>
      </c>
      <c r="O1705">
        <f t="shared" si="135"/>
        <v>44</v>
      </c>
    </row>
    <row r="1706" spans="1:15" hidden="1" x14ac:dyDescent="0.2">
      <c r="A1706" s="2">
        <v>43033</v>
      </c>
      <c r="B1706">
        <v>72</v>
      </c>
      <c r="C1706">
        <v>60.63</v>
      </c>
      <c r="D1706">
        <v>61.06</v>
      </c>
      <c r="E1706">
        <v>49.54</v>
      </c>
      <c r="F1706">
        <f t="shared" si="131"/>
        <v>61.06</v>
      </c>
      <c r="G1706" t="s">
        <v>618</v>
      </c>
      <c r="H1706">
        <v>2017</v>
      </c>
      <c r="I1706">
        <v>10</v>
      </c>
      <c r="J1706">
        <v>25</v>
      </c>
      <c r="K1706" t="s">
        <v>350</v>
      </c>
      <c r="L1706">
        <f t="shared" si="132"/>
        <v>0</v>
      </c>
      <c r="M1706">
        <f t="shared" si="133"/>
        <v>1</v>
      </c>
      <c r="N1706">
        <f t="shared" si="134"/>
        <v>3</v>
      </c>
      <c r="O1706">
        <f t="shared" si="135"/>
        <v>44</v>
      </c>
    </row>
    <row r="1707" spans="1:15" hidden="1" x14ac:dyDescent="0.2">
      <c r="A1707" s="2">
        <v>43034</v>
      </c>
      <c r="B1707">
        <v>76</v>
      </c>
      <c r="C1707">
        <v>62.44</v>
      </c>
      <c r="D1707">
        <v>62.54</v>
      </c>
      <c r="E1707">
        <v>46.18</v>
      </c>
      <c r="F1707">
        <f t="shared" si="131"/>
        <v>62.54</v>
      </c>
      <c r="G1707" t="s">
        <v>618</v>
      </c>
      <c r="H1707">
        <v>2017</v>
      </c>
      <c r="I1707">
        <v>10</v>
      </c>
      <c r="J1707">
        <v>26</v>
      </c>
      <c r="K1707" t="s">
        <v>351</v>
      </c>
      <c r="L1707">
        <f t="shared" si="132"/>
        <v>0</v>
      </c>
      <c r="M1707">
        <f t="shared" si="133"/>
        <v>1</v>
      </c>
      <c r="N1707">
        <f t="shared" si="134"/>
        <v>3</v>
      </c>
      <c r="O1707">
        <f t="shared" si="135"/>
        <v>44</v>
      </c>
    </row>
    <row r="1708" spans="1:15" hidden="1" x14ac:dyDescent="0.2">
      <c r="A1708" s="2">
        <v>43035</v>
      </c>
      <c r="B1708">
        <v>69</v>
      </c>
      <c r="C1708">
        <v>61.85</v>
      </c>
      <c r="D1708">
        <v>61.99</v>
      </c>
      <c r="E1708">
        <v>47.09</v>
      </c>
      <c r="F1708">
        <f t="shared" si="131"/>
        <v>61.99</v>
      </c>
      <c r="G1708" t="s">
        <v>618</v>
      </c>
      <c r="H1708">
        <v>2017</v>
      </c>
      <c r="I1708">
        <v>10</v>
      </c>
      <c r="J1708">
        <v>27</v>
      </c>
      <c r="K1708" t="s">
        <v>352</v>
      </c>
      <c r="L1708">
        <f t="shared" si="132"/>
        <v>0</v>
      </c>
      <c r="M1708">
        <f t="shared" si="133"/>
        <v>1</v>
      </c>
      <c r="N1708">
        <f t="shared" si="134"/>
        <v>3</v>
      </c>
      <c r="O1708">
        <f t="shared" si="135"/>
        <v>44</v>
      </c>
    </row>
    <row r="1709" spans="1:15" hidden="1" x14ac:dyDescent="0.2">
      <c r="A1709" s="2">
        <v>43036</v>
      </c>
      <c r="B1709">
        <v>61</v>
      </c>
      <c r="C1709">
        <v>61.87</v>
      </c>
      <c r="D1709">
        <v>61.91</v>
      </c>
      <c r="E1709">
        <v>38.79</v>
      </c>
      <c r="F1709">
        <f t="shared" si="131"/>
        <v>61.91</v>
      </c>
      <c r="G1709" t="s">
        <v>618</v>
      </c>
      <c r="H1709">
        <v>2017</v>
      </c>
      <c r="I1709">
        <v>10</v>
      </c>
      <c r="J1709">
        <v>28</v>
      </c>
      <c r="K1709" t="s">
        <v>353</v>
      </c>
      <c r="L1709">
        <f t="shared" si="132"/>
        <v>1</v>
      </c>
      <c r="M1709">
        <f t="shared" si="133"/>
        <v>1</v>
      </c>
      <c r="N1709">
        <f t="shared" si="134"/>
        <v>3</v>
      </c>
      <c r="O1709">
        <f t="shared" si="135"/>
        <v>44</v>
      </c>
    </row>
    <row r="1710" spans="1:15" hidden="1" x14ac:dyDescent="0.2">
      <c r="A1710" s="2">
        <v>43037</v>
      </c>
      <c r="B1710">
        <v>67</v>
      </c>
      <c r="C1710">
        <v>59.65</v>
      </c>
      <c r="D1710">
        <v>60.33</v>
      </c>
      <c r="E1710">
        <v>51.92</v>
      </c>
      <c r="F1710">
        <f t="shared" si="131"/>
        <v>60.33</v>
      </c>
      <c r="G1710" t="s">
        <v>619</v>
      </c>
      <c r="H1710">
        <v>2017</v>
      </c>
      <c r="I1710">
        <v>10</v>
      </c>
      <c r="J1710">
        <v>29</v>
      </c>
      <c r="K1710" t="s">
        <v>355</v>
      </c>
      <c r="L1710">
        <f t="shared" si="132"/>
        <v>0</v>
      </c>
      <c r="M1710">
        <f t="shared" si="133"/>
        <v>1</v>
      </c>
      <c r="N1710">
        <f t="shared" si="134"/>
        <v>3</v>
      </c>
      <c r="O1710">
        <f t="shared" si="135"/>
        <v>44</v>
      </c>
    </row>
    <row r="1711" spans="1:15" hidden="1" x14ac:dyDescent="0.2">
      <c r="A1711" s="2">
        <v>43038</v>
      </c>
      <c r="B1711">
        <v>72</v>
      </c>
      <c r="C1711">
        <v>61.85</v>
      </c>
      <c r="D1711">
        <v>62.16</v>
      </c>
      <c r="E1711">
        <v>50.58</v>
      </c>
      <c r="F1711">
        <f t="shared" si="131"/>
        <v>62.16</v>
      </c>
      <c r="G1711" t="s">
        <v>619</v>
      </c>
      <c r="H1711">
        <v>2017</v>
      </c>
      <c r="I1711">
        <v>10</v>
      </c>
      <c r="J1711">
        <v>30</v>
      </c>
      <c r="K1711" t="s">
        <v>356</v>
      </c>
      <c r="L1711">
        <f t="shared" si="132"/>
        <v>0</v>
      </c>
      <c r="M1711">
        <f t="shared" si="133"/>
        <v>1</v>
      </c>
      <c r="N1711">
        <f t="shared" si="134"/>
        <v>3</v>
      </c>
      <c r="O1711">
        <f t="shared" si="135"/>
        <v>45</v>
      </c>
    </row>
    <row r="1712" spans="1:15" hidden="1" x14ac:dyDescent="0.2">
      <c r="A1712" s="2">
        <v>43039</v>
      </c>
      <c r="B1712">
        <v>64</v>
      </c>
      <c r="C1712">
        <v>60.96</v>
      </c>
      <c r="D1712">
        <v>61.28</v>
      </c>
      <c r="E1712">
        <v>49.77</v>
      </c>
      <c r="F1712">
        <f t="shared" si="131"/>
        <v>61.28</v>
      </c>
      <c r="G1712" t="s">
        <v>619</v>
      </c>
      <c r="H1712">
        <v>2017</v>
      </c>
      <c r="I1712">
        <v>10</v>
      </c>
      <c r="J1712">
        <v>31</v>
      </c>
      <c r="K1712" t="s">
        <v>357</v>
      </c>
      <c r="L1712">
        <f t="shared" si="132"/>
        <v>0</v>
      </c>
      <c r="M1712">
        <f t="shared" si="133"/>
        <v>1</v>
      </c>
      <c r="N1712">
        <f t="shared" si="134"/>
        <v>3</v>
      </c>
      <c r="O1712">
        <f t="shared" si="135"/>
        <v>45</v>
      </c>
    </row>
    <row r="1713" spans="1:15" hidden="1" x14ac:dyDescent="0.2">
      <c r="A1713" s="2">
        <v>43040</v>
      </c>
      <c r="B1713">
        <v>50</v>
      </c>
      <c r="C1713">
        <v>60.47</v>
      </c>
      <c r="D1713">
        <v>60.65</v>
      </c>
      <c r="E1713">
        <v>40.01</v>
      </c>
      <c r="F1713">
        <f t="shared" si="131"/>
        <v>60.65</v>
      </c>
      <c r="G1713" t="s">
        <v>619</v>
      </c>
      <c r="H1713">
        <v>2017</v>
      </c>
      <c r="I1713">
        <v>11</v>
      </c>
      <c r="J1713">
        <v>1</v>
      </c>
      <c r="K1713" t="s">
        <v>358</v>
      </c>
      <c r="L1713">
        <f t="shared" si="132"/>
        <v>1</v>
      </c>
      <c r="M1713">
        <f t="shared" si="133"/>
        <v>1</v>
      </c>
      <c r="N1713">
        <f t="shared" si="134"/>
        <v>3</v>
      </c>
      <c r="O1713">
        <f t="shared" si="135"/>
        <v>45</v>
      </c>
    </row>
    <row r="1714" spans="1:15" hidden="1" x14ac:dyDescent="0.2">
      <c r="A1714" s="2">
        <v>43041</v>
      </c>
      <c r="B1714">
        <v>53</v>
      </c>
      <c r="C1714">
        <v>60.33</v>
      </c>
      <c r="D1714">
        <v>62.71</v>
      </c>
      <c r="E1714">
        <v>58.92</v>
      </c>
      <c r="F1714">
        <f t="shared" si="131"/>
        <v>62.71</v>
      </c>
      <c r="G1714" t="s">
        <v>619</v>
      </c>
      <c r="H1714">
        <v>2017</v>
      </c>
      <c r="I1714">
        <v>11</v>
      </c>
      <c r="J1714">
        <v>2</v>
      </c>
      <c r="K1714" t="s">
        <v>359</v>
      </c>
      <c r="L1714">
        <f t="shared" si="132"/>
        <v>1</v>
      </c>
      <c r="M1714">
        <f t="shared" si="133"/>
        <v>1</v>
      </c>
      <c r="N1714">
        <f t="shared" si="134"/>
        <v>3</v>
      </c>
      <c r="O1714">
        <f t="shared" si="135"/>
        <v>45</v>
      </c>
    </row>
    <row r="1715" spans="1:15" hidden="1" x14ac:dyDescent="0.2">
      <c r="A1715" s="2">
        <v>43042</v>
      </c>
      <c r="B1715">
        <v>75</v>
      </c>
      <c r="C1715">
        <v>61.33</v>
      </c>
      <c r="D1715">
        <v>61.44</v>
      </c>
      <c r="E1715">
        <v>43.8</v>
      </c>
      <c r="F1715">
        <f t="shared" si="131"/>
        <v>61.44</v>
      </c>
      <c r="G1715" t="s">
        <v>619</v>
      </c>
      <c r="H1715">
        <v>2017</v>
      </c>
      <c r="I1715">
        <v>11</v>
      </c>
      <c r="J1715">
        <v>3</v>
      </c>
      <c r="K1715" t="s">
        <v>360</v>
      </c>
      <c r="L1715">
        <f t="shared" si="132"/>
        <v>0</v>
      </c>
      <c r="M1715">
        <f t="shared" si="133"/>
        <v>1</v>
      </c>
      <c r="N1715">
        <f t="shared" si="134"/>
        <v>3</v>
      </c>
      <c r="O1715">
        <f t="shared" si="135"/>
        <v>45</v>
      </c>
    </row>
    <row r="1716" spans="1:15" hidden="1" x14ac:dyDescent="0.2">
      <c r="A1716" s="2">
        <v>43043</v>
      </c>
      <c r="B1716">
        <v>67</v>
      </c>
      <c r="C1716">
        <v>61.94</v>
      </c>
      <c r="D1716">
        <v>61.98</v>
      </c>
      <c r="E1716">
        <v>40.71</v>
      </c>
      <c r="F1716">
        <f t="shared" si="131"/>
        <v>61.98</v>
      </c>
      <c r="G1716" t="s">
        <v>619</v>
      </c>
      <c r="H1716">
        <v>2017</v>
      </c>
      <c r="I1716">
        <v>11</v>
      </c>
      <c r="J1716">
        <v>4</v>
      </c>
      <c r="K1716" t="s">
        <v>361</v>
      </c>
      <c r="L1716">
        <f t="shared" si="132"/>
        <v>0</v>
      </c>
      <c r="M1716">
        <f t="shared" si="133"/>
        <v>1</v>
      </c>
      <c r="N1716">
        <f t="shared" si="134"/>
        <v>3</v>
      </c>
      <c r="O1716">
        <f t="shared" si="135"/>
        <v>45</v>
      </c>
    </row>
    <row r="1717" spans="1:15" hidden="1" x14ac:dyDescent="0.2">
      <c r="A1717" s="2">
        <v>43044</v>
      </c>
      <c r="B1717">
        <v>80</v>
      </c>
      <c r="C1717">
        <v>64.959999999999994</v>
      </c>
      <c r="D1717">
        <v>65.2</v>
      </c>
      <c r="E1717">
        <v>52.41</v>
      </c>
      <c r="F1717">
        <f t="shared" si="131"/>
        <v>65.2</v>
      </c>
      <c r="G1717" t="s">
        <v>620</v>
      </c>
      <c r="H1717">
        <v>2017</v>
      </c>
      <c r="I1717">
        <v>11</v>
      </c>
      <c r="J1717">
        <v>5</v>
      </c>
      <c r="K1717" t="s">
        <v>363</v>
      </c>
      <c r="L1717">
        <f t="shared" si="132"/>
        <v>0</v>
      </c>
      <c r="M1717">
        <f t="shared" si="133"/>
        <v>1</v>
      </c>
      <c r="N1717">
        <f t="shared" si="134"/>
        <v>3</v>
      </c>
      <c r="O1717">
        <f t="shared" si="135"/>
        <v>45</v>
      </c>
    </row>
    <row r="1718" spans="1:15" hidden="1" x14ac:dyDescent="0.2">
      <c r="A1718" s="2">
        <v>43045</v>
      </c>
      <c r="B1718">
        <v>74</v>
      </c>
      <c r="C1718">
        <v>62.74</v>
      </c>
      <c r="D1718">
        <v>63</v>
      </c>
      <c r="E1718">
        <v>50.76</v>
      </c>
      <c r="F1718">
        <f t="shared" si="131"/>
        <v>63</v>
      </c>
      <c r="G1718" t="s">
        <v>620</v>
      </c>
      <c r="H1718">
        <v>2017</v>
      </c>
      <c r="I1718">
        <v>11</v>
      </c>
      <c r="J1718">
        <v>6</v>
      </c>
      <c r="K1718" t="s">
        <v>364</v>
      </c>
      <c r="L1718">
        <f t="shared" si="132"/>
        <v>0</v>
      </c>
      <c r="M1718">
        <f t="shared" si="133"/>
        <v>1</v>
      </c>
      <c r="N1718">
        <f t="shared" si="134"/>
        <v>3</v>
      </c>
      <c r="O1718">
        <f t="shared" si="135"/>
        <v>46</v>
      </c>
    </row>
    <row r="1719" spans="1:15" hidden="1" x14ac:dyDescent="0.2">
      <c r="A1719" s="2">
        <v>43046</v>
      </c>
      <c r="B1719">
        <v>66</v>
      </c>
      <c r="C1719">
        <v>62.16</v>
      </c>
      <c r="D1719">
        <v>62.79</v>
      </c>
      <c r="E1719">
        <v>54.09</v>
      </c>
      <c r="F1719">
        <f t="shared" si="131"/>
        <v>62.79</v>
      </c>
      <c r="G1719" t="s">
        <v>620</v>
      </c>
      <c r="H1719">
        <v>2017</v>
      </c>
      <c r="I1719">
        <v>11</v>
      </c>
      <c r="J1719">
        <v>7</v>
      </c>
      <c r="K1719" t="s">
        <v>365</v>
      </c>
      <c r="L1719">
        <f t="shared" si="132"/>
        <v>0</v>
      </c>
      <c r="M1719">
        <f t="shared" si="133"/>
        <v>1</v>
      </c>
      <c r="N1719">
        <f t="shared" si="134"/>
        <v>3</v>
      </c>
      <c r="O1719">
        <f t="shared" si="135"/>
        <v>46</v>
      </c>
    </row>
    <row r="1720" spans="1:15" hidden="1" x14ac:dyDescent="0.2">
      <c r="A1720" s="2">
        <v>43047</v>
      </c>
      <c r="B1720">
        <v>54</v>
      </c>
      <c r="C1720">
        <v>60.56</v>
      </c>
      <c r="D1720">
        <v>60.93</v>
      </c>
      <c r="E1720">
        <v>50.1</v>
      </c>
      <c r="F1720">
        <f t="shared" si="131"/>
        <v>60.93</v>
      </c>
      <c r="G1720" t="s">
        <v>620</v>
      </c>
      <c r="H1720">
        <v>2017</v>
      </c>
      <c r="I1720">
        <v>11</v>
      </c>
      <c r="J1720">
        <v>8</v>
      </c>
      <c r="K1720" t="s">
        <v>366</v>
      </c>
      <c r="L1720">
        <f t="shared" si="132"/>
        <v>1</v>
      </c>
      <c r="M1720">
        <f t="shared" si="133"/>
        <v>1</v>
      </c>
      <c r="N1720">
        <f t="shared" si="134"/>
        <v>3</v>
      </c>
      <c r="O1720">
        <f t="shared" si="135"/>
        <v>46</v>
      </c>
    </row>
    <row r="1721" spans="1:15" hidden="1" x14ac:dyDescent="0.2">
      <c r="A1721" s="2">
        <v>43048</v>
      </c>
      <c r="B1721">
        <v>59</v>
      </c>
      <c r="C1721">
        <v>61.17</v>
      </c>
      <c r="D1721">
        <v>61.48</v>
      </c>
      <c r="E1721">
        <v>49.86</v>
      </c>
      <c r="F1721">
        <f t="shared" si="131"/>
        <v>61.48</v>
      </c>
      <c r="G1721" t="s">
        <v>620</v>
      </c>
      <c r="H1721">
        <v>2017</v>
      </c>
      <c r="I1721">
        <v>11</v>
      </c>
      <c r="J1721">
        <v>9</v>
      </c>
      <c r="K1721" t="s">
        <v>367</v>
      </c>
      <c r="L1721">
        <f t="shared" si="132"/>
        <v>1</v>
      </c>
      <c r="M1721">
        <f t="shared" si="133"/>
        <v>1</v>
      </c>
      <c r="N1721">
        <f t="shared" si="134"/>
        <v>3</v>
      </c>
      <c r="O1721">
        <f t="shared" si="135"/>
        <v>46</v>
      </c>
    </row>
    <row r="1722" spans="1:15" hidden="1" x14ac:dyDescent="0.2">
      <c r="A1722" s="2">
        <v>43049</v>
      </c>
      <c r="B1722">
        <v>56</v>
      </c>
      <c r="C1722">
        <v>61.74</v>
      </c>
      <c r="D1722">
        <v>62.31</v>
      </c>
      <c r="E1722">
        <v>51.04</v>
      </c>
      <c r="F1722">
        <f t="shared" si="131"/>
        <v>62.31</v>
      </c>
      <c r="G1722" t="s">
        <v>620</v>
      </c>
      <c r="H1722">
        <v>2017</v>
      </c>
      <c r="I1722">
        <v>11</v>
      </c>
      <c r="J1722">
        <v>10</v>
      </c>
      <c r="K1722" t="s">
        <v>368</v>
      </c>
      <c r="L1722">
        <f t="shared" si="132"/>
        <v>1</v>
      </c>
      <c r="M1722">
        <f t="shared" si="133"/>
        <v>1</v>
      </c>
      <c r="N1722">
        <f t="shared" si="134"/>
        <v>3</v>
      </c>
      <c r="O1722">
        <f t="shared" si="135"/>
        <v>46</v>
      </c>
    </row>
    <row r="1723" spans="1:15" hidden="1" x14ac:dyDescent="0.2">
      <c r="A1723" s="2">
        <v>43050</v>
      </c>
      <c r="B1723">
        <v>48</v>
      </c>
      <c r="C1723">
        <v>61.31</v>
      </c>
      <c r="D1723">
        <v>61.55</v>
      </c>
      <c r="E1723">
        <v>46.72</v>
      </c>
      <c r="F1723">
        <f t="shared" si="131"/>
        <v>61.55</v>
      </c>
      <c r="G1723" t="s">
        <v>620</v>
      </c>
      <c r="H1723">
        <v>2017</v>
      </c>
      <c r="I1723">
        <v>11</v>
      </c>
      <c r="J1723">
        <v>11</v>
      </c>
      <c r="K1723" t="s">
        <v>369</v>
      </c>
      <c r="L1723">
        <f t="shared" si="132"/>
        <v>1</v>
      </c>
      <c r="M1723">
        <f t="shared" si="133"/>
        <v>1</v>
      </c>
      <c r="N1723">
        <f t="shared" si="134"/>
        <v>3</v>
      </c>
      <c r="O1723">
        <f t="shared" si="135"/>
        <v>46</v>
      </c>
    </row>
    <row r="1724" spans="1:15" hidden="1" x14ac:dyDescent="0.2">
      <c r="A1724" s="2">
        <v>43051</v>
      </c>
      <c r="B1724">
        <v>76</v>
      </c>
      <c r="C1724">
        <v>62.19</v>
      </c>
      <c r="D1724">
        <v>62.24</v>
      </c>
      <c r="E1724">
        <v>43.41</v>
      </c>
      <c r="F1724">
        <f t="shared" si="131"/>
        <v>62.24</v>
      </c>
      <c r="G1724" t="s">
        <v>621</v>
      </c>
      <c r="H1724">
        <v>2017</v>
      </c>
      <c r="I1724">
        <v>11</v>
      </c>
      <c r="J1724">
        <v>12</v>
      </c>
      <c r="K1724" t="s">
        <v>371</v>
      </c>
      <c r="L1724">
        <f t="shared" si="132"/>
        <v>0</v>
      </c>
      <c r="M1724">
        <f t="shared" si="133"/>
        <v>1</v>
      </c>
      <c r="N1724">
        <f t="shared" si="134"/>
        <v>3</v>
      </c>
      <c r="O1724">
        <f t="shared" si="135"/>
        <v>46</v>
      </c>
    </row>
    <row r="1725" spans="1:15" hidden="1" x14ac:dyDescent="0.2">
      <c r="A1725" s="2">
        <v>43052</v>
      </c>
      <c r="B1725">
        <v>80</v>
      </c>
      <c r="C1725">
        <v>67.44</v>
      </c>
      <c r="D1725">
        <v>67.73</v>
      </c>
      <c r="E1725">
        <v>55.27</v>
      </c>
      <c r="F1725">
        <f t="shared" si="131"/>
        <v>67.73</v>
      </c>
      <c r="G1725" t="s">
        <v>621</v>
      </c>
      <c r="H1725">
        <v>2017</v>
      </c>
      <c r="I1725">
        <v>11</v>
      </c>
      <c r="J1725">
        <v>13</v>
      </c>
      <c r="K1725" t="s">
        <v>372</v>
      </c>
      <c r="L1725">
        <f t="shared" si="132"/>
        <v>0</v>
      </c>
      <c r="M1725">
        <f t="shared" si="133"/>
        <v>1</v>
      </c>
      <c r="N1725">
        <f t="shared" si="134"/>
        <v>3</v>
      </c>
      <c r="O1725">
        <f t="shared" si="135"/>
        <v>47</v>
      </c>
    </row>
    <row r="1726" spans="1:15" hidden="1" x14ac:dyDescent="0.2">
      <c r="A1726" s="2">
        <v>43053</v>
      </c>
      <c r="B1726">
        <v>85</v>
      </c>
      <c r="C1726">
        <v>63.15</v>
      </c>
      <c r="D1726">
        <v>63.8</v>
      </c>
      <c r="E1726">
        <v>53.93</v>
      </c>
      <c r="F1726">
        <f t="shared" si="131"/>
        <v>63.8</v>
      </c>
      <c r="G1726" t="s">
        <v>621</v>
      </c>
      <c r="H1726">
        <v>2017</v>
      </c>
      <c r="I1726">
        <v>11</v>
      </c>
      <c r="J1726">
        <v>14</v>
      </c>
      <c r="K1726" t="s">
        <v>373</v>
      </c>
      <c r="L1726">
        <f t="shared" si="132"/>
        <v>0</v>
      </c>
      <c r="M1726">
        <f t="shared" si="133"/>
        <v>1</v>
      </c>
      <c r="N1726">
        <f t="shared" si="134"/>
        <v>3</v>
      </c>
      <c r="O1726">
        <f t="shared" si="135"/>
        <v>47</v>
      </c>
    </row>
    <row r="1727" spans="1:15" hidden="1" x14ac:dyDescent="0.2">
      <c r="A1727" s="2">
        <v>43054</v>
      </c>
      <c r="B1727">
        <v>75</v>
      </c>
      <c r="C1727">
        <v>61.36</v>
      </c>
      <c r="D1727">
        <v>61.68</v>
      </c>
      <c r="E1727">
        <v>49.81</v>
      </c>
      <c r="F1727">
        <f t="shared" si="131"/>
        <v>61.68</v>
      </c>
      <c r="G1727" t="s">
        <v>621</v>
      </c>
      <c r="H1727">
        <v>2017</v>
      </c>
      <c r="I1727">
        <v>11</v>
      </c>
      <c r="J1727">
        <v>15</v>
      </c>
      <c r="K1727" t="s">
        <v>374</v>
      </c>
      <c r="L1727">
        <f t="shared" si="132"/>
        <v>0</v>
      </c>
      <c r="M1727">
        <f t="shared" si="133"/>
        <v>1</v>
      </c>
      <c r="N1727">
        <f t="shared" si="134"/>
        <v>3</v>
      </c>
      <c r="O1727">
        <f t="shared" si="135"/>
        <v>47</v>
      </c>
    </row>
    <row r="1728" spans="1:15" hidden="1" x14ac:dyDescent="0.2">
      <c r="A1728" s="2">
        <v>43055</v>
      </c>
      <c r="B1728">
        <v>69</v>
      </c>
      <c r="C1728">
        <v>61.71</v>
      </c>
      <c r="D1728">
        <v>62.14</v>
      </c>
      <c r="E1728">
        <v>51.87</v>
      </c>
      <c r="F1728">
        <f t="shared" si="131"/>
        <v>62.14</v>
      </c>
      <c r="G1728" t="s">
        <v>621</v>
      </c>
      <c r="H1728">
        <v>2017</v>
      </c>
      <c r="I1728">
        <v>11</v>
      </c>
      <c r="J1728">
        <v>16</v>
      </c>
      <c r="K1728" t="s">
        <v>375</v>
      </c>
      <c r="L1728">
        <f t="shared" si="132"/>
        <v>0</v>
      </c>
      <c r="M1728">
        <f t="shared" si="133"/>
        <v>1</v>
      </c>
      <c r="N1728">
        <f t="shared" si="134"/>
        <v>3</v>
      </c>
      <c r="O1728">
        <f t="shared" si="135"/>
        <v>47</v>
      </c>
    </row>
    <row r="1729" spans="1:15" hidden="1" x14ac:dyDescent="0.2">
      <c r="A1729" s="2">
        <v>43056</v>
      </c>
      <c r="B1729">
        <v>75</v>
      </c>
      <c r="C1729">
        <v>62.45</v>
      </c>
      <c r="D1729">
        <v>62.91</v>
      </c>
      <c r="E1729">
        <v>51.23</v>
      </c>
      <c r="F1729">
        <f t="shared" si="131"/>
        <v>62.91</v>
      </c>
      <c r="G1729" t="s">
        <v>621</v>
      </c>
      <c r="H1729">
        <v>2017</v>
      </c>
      <c r="I1729">
        <v>11</v>
      </c>
      <c r="J1729">
        <v>17</v>
      </c>
      <c r="K1729" t="s">
        <v>376</v>
      </c>
      <c r="L1729">
        <f t="shared" si="132"/>
        <v>0</v>
      </c>
      <c r="M1729">
        <f t="shared" si="133"/>
        <v>1</v>
      </c>
      <c r="N1729">
        <f t="shared" si="134"/>
        <v>3</v>
      </c>
      <c r="O1729">
        <f t="shared" si="135"/>
        <v>47</v>
      </c>
    </row>
    <row r="1730" spans="1:15" hidden="1" x14ac:dyDescent="0.2">
      <c r="A1730" s="2">
        <v>43057</v>
      </c>
      <c r="B1730">
        <v>48</v>
      </c>
      <c r="C1730">
        <v>60.75</v>
      </c>
      <c r="D1730">
        <v>60.82</v>
      </c>
      <c r="E1730">
        <v>43.32</v>
      </c>
      <c r="F1730">
        <f t="shared" si="131"/>
        <v>60.82</v>
      </c>
      <c r="G1730" t="s">
        <v>621</v>
      </c>
      <c r="H1730">
        <v>2017</v>
      </c>
      <c r="I1730">
        <v>11</v>
      </c>
      <c r="J1730">
        <v>18</v>
      </c>
      <c r="K1730" t="s">
        <v>377</v>
      </c>
      <c r="L1730">
        <f t="shared" si="132"/>
        <v>1</v>
      </c>
      <c r="M1730">
        <f t="shared" si="133"/>
        <v>1</v>
      </c>
      <c r="N1730">
        <f t="shared" si="134"/>
        <v>3</v>
      </c>
      <c r="O1730">
        <f t="shared" si="135"/>
        <v>47</v>
      </c>
    </row>
    <row r="1731" spans="1:15" hidden="1" x14ac:dyDescent="0.2">
      <c r="A1731" s="2">
        <v>43058</v>
      </c>
      <c r="B1731">
        <v>72</v>
      </c>
      <c r="C1731">
        <v>61.93</v>
      </c>
      <c r="D1731">
        <v>61.98</v>
      </c>
      <c r="E1731">
        <v>41.45</v>
      </c>
      <c r="F1731">
        <f t="shared" ref="F1731:F1794" si="136">IF(OR(ISBLANK(D1731),D1731=9),C1731,D1731)</f>
        <v>61.98</v>
      </c>
      <c r="G1731" t="s">
        <v>622</v>
      </c>
      <c r="H1731">
        <v>2017</v>
      </c>
      <c r="I1731">
        <v>11</v>
      </c>
      <c r="J1731">
        <v>19</v>
      </c>
      <c r="K1731" t="s">
        <v>379</v>
      </c>
      <c r="L1731">
        <f t="shared" ref="L1731:L1794" si="137">IF(ISBLANK(C1731),"Null",IF(C1731&gt;B1731,1,0))</f>
        <v>0</v>
      </c>
      <c r="M1731">
        <f t="shared" ref="M1731:M1794" si="138">IF(ISBLANK(E1731),"Null",IF(C1731&gt;E1731,1,0))</f>
        <v>1</v>
      </c>
      <c r="N1731">
        <f t="shared" ref="N1731:N1794" si="139">IF(AND(I1731&gt;=1,I1731&lt;=4),1,IF(AND(I1731&gt;=9,I1731&lt;=12),3,2))</f>
        <v>3</v>
      </c>
      <c r="O1731">
        <f t="shared" ref="O1731:O1794" si="140">WEEKNUM(A1731,2)</f>
        <v>47</v>
      </c>
    </row>
    <row r="1732" spans="1:15" hidden="1" x14ac:dyDescent="0.2">
      <c r="A1732" s="2">
        <v>43059</v>
      </c>
      <c r="B1732">
        <v>60</v>
      </c>
      <c r="C1732">
        <v>61.25</v>
      </c>
      <c r="D1732">
        <v>61.42</v>
      </c>
      <c r="E1732">
        <v>47.29</v>
      </c>
      <c r="F1732">
        <f t="shared" si="136"/>
        <v>61.42</v>
      </c>
      <c r="G1732" t="s">
        <v>622</v>
      </c>
      <c r="H1732">
        <v>2017</v>
      </c>
      <c r="I1732">
        <v>11</v>
      </c>
      <c r="J1732">
        <v>20</v>
      </c>
      <c r="K1732" t="s">
        <v>380</v>
      </c>
      <c r="L1732">
        <f t="shared" si="137"/>
        <v>1</v>
      </c>
      <c r="M1732">
        <f t="shared" si="138"/>
        <v>1</v>
      </c>
      <c r="N1732">
        <f t="shared" si="139"/>
        <v>3</v>
      </c>
      <c r="O1732">
        <f t="shared" si="140"/>
        <v>48</v>
      </c>
    </row>
    <row r="1733" spans="1:15" hidden="1" x14ac:dyDescent="0.2">
      <c r="A1733" s="2">
        <v>43060</v>
      </c>
      <c r="B1733">
        <v>60</v>
      </c>
      <c r="C1733">
        <v>60.67</v>
      </c>
      <c r="D1733">
        <v>60.82</v>
      </c>
      <c r="E1733">
        <v>43.15</v>
      </c>
      <c r="F1733">
        <f t="shared" si="136"/>
        <v>60.82</v>
      </c>
      <c r="G1733" t="s">
        <v>622</v>
      </c>
      <c r="H1733">
        <v>2017</v>
      </c>
      <c r="I1733">
        <v>11</v>
      </c>
      <c r="J1733">
        <v>21</v>
      </c>
      <c r="K1733" t="s">
        <v>381</v>
      </c>
      <c r="L1733">
        <f t="shared" si="137"/>
        <v>1</v>
      </c>
      <c r="M1733">
        <f t="shared" si="138"/>
        <v>1</v>
      </c>
      <c r="N1733">
        <f t="shared" si="139"/>
        <v>3</v>
      </c>
      <c r="O1733">
        <f t="shared" si="140"/>
        <v>48</v>
      </c>
    </row>
    <row r="1734" spans="1:15" hidden="1" x14ac:dyDescent="0.2">
      <c r="A1734" s="2">
        <v>43061</v>
      </c>
      <c r="B1734">
        <v>64</v>
      </c>
      <c r="C1734">
        <v>60.54</v>
      </c>
      <c r="D1734">
        <v>60.78</v>
      </c>
      <c r="E1734">
        <v>48.14</v>
      </c>
      <c r="F1734">
        <f t="shared" si="136"/>
        <v>60.78</v>
      </c>
      <c r="G1734" t="s">
        <v>622</v>
      </c>
      <c r="H1734">
        <v>2017</v>
      </c>
      <c r="I1734">
        <v>11</v>
      </c>
      <c r="J1734">
        <v>22</v>
      </c>
      <c r="K1734" t="s">
        <v>382</v>
      </c>
      <c r="L1734">
        <f t="shared" si="137"/>
        <v>0</v>
      </c>
      <c r="M1734">
        <f t="shared" si="138"/>
        <v>1</v>
      </c>
      <c r="N1734">
        <f t="shared" si="139"/>
        <v>3</v>
      </c>
      <c r="O1734">
        <f t="shared" si="140"/>
        <v>48</v>
      </c>
    </row>
    <row r="1735" spans="1:15" hidden="1" x14ac:dyDescent="0.2">
      <c r="A1735" s="2">
        <v>43062</v>
      </c>
      <c r="B1735">
        <v>68</v>
      </c>
      <c r="C1735">
        <v>61.9</v>
      </c>
      <c r="D1735">
        <v>62.09</v>
      </c>
      <c r="E1735">
        <v>47.99</v>
      </c>
      <c r="F1735">
        <f t="shared" si="136"/>
        <v>62.09</v>
      </c>
      <c r="G1735" t="s">
        <v>622</v>
      </c>
      <c r="H1735">
        <v>2017</v>
      </c>
      <c r="I1735">
        <v>11</v>
      </c>
      <c r="J1735">
        <v>23</v>
      </c>
      <c r="K1735" t="s">
        <v>383</v>
      </c>
      <c r="L1735">
        <f t="shared" si="137"/>
        <v>0</v>
      </c>
      <c r="M1735">
        <f t="shared" si="138"/>
        <v>1</v>
      </c>
      <c r="N1735">
        <f t="shared" si="139"/>
        <v>3</v>
      </c>
      <c r="O1735">
        <f t="shared" si="140"/>
        <v>48</v>
      </c>
    </row>
    <row r="1736" spans="1:15" hidden="1" x14ac:dyDescent="0.2">
      <c r="A1736" s="2">
        <v>43063</v>
      </c>
      <c r="B1736">
        <v>71</v>
      </c>
      <c r="C1736">
        <v>61.99</v>
      </c>
      <c r="D1736">
        <v>62.19</v>
      </c>
      <c r="E1736">
        <v>48.41</v>
      </c>
      <c r="F1736">
        <f t="shared" si="136"/>
        <v>62.19</v>
      </c>
      <c r="G1736" t="s">
        <v>622</v>
      </c>
      <c r="H1736">
        <v>2017</v>
      </c>
      <c r="I1736">
        <v>11</v>
      </c>
      <c r="J1736">
        <v>24</v>
      </c>
      <c r="K1736" t="s">
        <v>384</v>
      </c>
      <c r="L1736">
        <f t="shared" si="137"/>
        <v>0</v>
      </c>
      <c r="M1736">
        <f t="shared" si="138"/>
        <v>1</v>
      </c>
      <c r="N1736">
        <f t="shared" si="139"/>
        <v>3</v>
      </c>
      <c r="O1736">
        <f t="shared" si="140"/>
        <v>48</v>
      </c>
    </row>
    <row r="1737" spans="1:15" hidden="1" x14ac:dyDescent="0.2">
      <c r="A1737" s="2">
        <v>43064</v>
      </c>
      <c r="B1737">
        <v>65</v>
      </c>
      <c r="C1737">
        <v>63.15</v>
      </c>
      <c r="D1737">
        <v>63.27</v>
      </c>
      <c r="E1737">
        <v>46.45</v>
      </c>
      <c r="F1737">
        <f t="shared" si="136"/>
        <v>63.27</v>
      </c>
      <c r="G1737" t="s">
        <v>622</v>
      </c>
      <c r="H1737">
        <v>2017</v>
      </c>
      <c r="I1737">
        <v>11</v>
      </c>
      <c r="J1737">
        <v>25</v>
      </c>
      <c r="K1737" t="s">
        <v>385</v>
      </c>
      <c r="L1737">
        <f t="shared" si="137"/>
        <v>0</v>
      </c>
      <c r="M1737">
        <f t="shared" si="138"/>
        <v>1</v>
      </c>
      <c r="N1737">
        <f t="shared" si="139"/>
        <v>3</v>
      </c>
      <c r="O1737">
        <f t="shared" si="140"/>
        <v>48</v>
      </c>
    </row>
    <row r="1738" spans="1:15" hidden="1" x14ac:dyDescent="0.2">
      <c r="A1738" s="2">
        <v>43065</v>
      </c>
      <c r="B1738">
        <v>58</v>
      </c>
      <c r="C1738">
        <v>61.53</v>
      </c>
      <c r="D1738">
        <v>61.59</v>
      </c>
      <c r="E1738">
        <v>42.92</v>
      </c>
      <c r="F1738">
        <f t="shared" si="136"/>
        <v>61.59</v>
      </c>
      <c r="G1738" t="s">
        <v>623</v>
      </c>
      <c r="H1738">
        <v>2017</v>
      </c>
      <c r="I1738">
        <v>11</v>
      </c>
      <c r="J1738">
        <v>26</v>
      </c>
      <c r="K1738" t="s">
        <v>387</v>
      </c>
      <c r="L1738">
        <f t="shared" si="137"/>
        <v>1</v>
      </c>
      <c r="M1738">
        <f t="shared" si="138"/>
        <v>1</v>
      </c>
      <c r="N1738">
        <f t="shared" si="139"/>
        <v>3</v>
      </c>
      <c r="O1738">
        <f t="shared" si="140"/>
        <v>48</v>
      </c>
    </row>
    <row r="1739" spans="1:15" hidden="1" x14ac:dyDescent="0.2">
      <c r="A1739" s="2">
        <v>43066</v>
      </c>
      <c r="B1739">
        <v>64</v>
      </c>
      <c r="C1739">
        <v>60.5</v>
      </c>
      <c r="D1739">
        <v>61.06</v>
      </c>
      <c r="E1739">
        <v>51.94</v>
      </c>
      <c r="F1739">
        <f t="shared" si="136"/>
        <v>61.06</v>
      </c>
      <c r="G1739" t="s">
        <v>623</v>
      </c>
      <c r="H1739">
        <v>2017</v>
      </c>
      <c r="I1739">
        <v>11</v>
      </c>
      <c r="J1739">
        <v>27</v>
      </c>
      <c r="K1739" t="s">
        <v>388</v>
      </c>
      <c r="L1739">
        <f t="shared" si="137"/>
        <v>0</v>
      </c>
      <c r="M1739">
        <f t="shared" si="138"/>
        <v>1</v>
      </c>
      <c r="N1739">
        <f t="shared" si="139"/>
        <v>3</v>
      </c>
      <c r="O1739">
        <f t="shared" si="140"/>
        <v>49</v>
      </c>
    </row>
    <row r="1740" spans="1:15" hidden="1" x14ac:dyDescent="0.2">
      <c r="A1740" s="2">
        <v>43067</v>
      </c>
      <c r="B1740">
        <v>53</v>
      </c>
      <c r="C1740">
        <v>60.23</v>
      </c>
      <c r="D1740">
        <v>60.52</v>
      </c>
      <c r="E1740">
        <v>48.68</v>
      </c>
      <c r="F1740">
        <f t="shared" si="136"/>
        <v>60.52</v>
      </c>
      <c r="G1740" t="s">
        <v>623</v>
      </c>
      <c r="H1740">
        <v>2017</v>
      </c>
      <c r="I1740">
        <v>11</v>
      </c>
      <c r="J1740">
        <v>28</v>
      </c>
      <c r="K1740" t="s">
        <v>389</v>
      </c>
      <c r="L1740">
        <f t="shared" si="137"/>
        <v>1</v>
      </c>
      <c r="M1740">
        <f t="shared" si="138"/>
        <v>1</v>
      </c>
      <c r="N1740">
        <f t="shared" si="139"/>
        <v>3</v>
      </c>
      <c r="O1740">
        <f t="shared" si="140"/>
        <v>49</v>
      </c>
    </row>
    <row r="1741" spans="1:15" hidden="1" x14ac:dyDescent="0.2">
      <c r="A1741" s="2">
        <v>43068</v>
      </c>
      <c r="B1741">
        <v>70</v>
      </c>
      <c r="C1741">
        <v>61.12</v>
      </c>
      <c r="D1741">
        <v>61.4</v>
      </c>
      <c r="E1741">
        <v>49.36</v>
      </c>
      <c r="F1741">
        <f t="shared" si="136"/>
        <v>61.4</v>
      </c>
      <c r="G1741" t="s">
        <v>623</v>
      </c>
      <c r="H1741">
        <v>2017</v>
      </c>
      <c r="I1741">
        <v>11</v>
      </c>
      <c r="J1741">
        <v>29</v>
      </c>
      <c r="K1741" t="s">
        <v>390</v>
      </c>
      <c r="L1741">
        <f t="shared" si="137"/>
        <v>0</v>
      </c>
      <c r="M1741">
        <f t="shared" si="138"/>
        <v>1</v>
      </c>
      <c r="N1741">
        <f t="shared" si="139"/>
        <v>3</v>
      </c>
      <c r="O1741">
        <f t="shared" si="140"/>
        <v>49</v>
      </c>
    </row>
    <row r="1742" spans="1:15" hidden="1" x14ac:dyDescent="0.2">
      <c r="A1742" s="2">
        <v>43069</v>
      </c>
      <c r="B1742">
        <v>71</v>
      </c>
      <c r="C1742">
        <v>61.27</v>
      </c>
      <c r="D1742">
        <v>61.49</v>
      </c>
      <c r="E1742">
        <v>48.45</v>
      </c>
      <c r="F1742">
        <f t="shared" si="136"/>
        <v>61.49</v>
      </c>
      <c r="G1742" t="s">
        <v>623</v>
      </c>
      <c r="H1742">
        <v>2017</v>
      </c>
      <c r="I1742">
        <v>11</v>
      </c>
      <c r="J1742">
        <v>30</v>
      </c>
      <c r="K1742" t="s">
        <v>391</v>
      </c>
      <c r="L1742">
        <f t="shared" si="137"/>
        <v>0</v>
      </c>
      <c r="M1742">
        <f t="shared" si="138"/>
        <v>1</v>
      </c>
      <c r="N1742">
        <f t="shared" si="139"/>
        <v>3</v>
      </c>
      <c r="O1742">
        <f t="shared" si="140"/>
        <v>49</v>
      </c>
    </row>
    <row r="1743" spans="1:15" hidden="1" x14ac:dyDescent="0.2">
      <c r="A1743" s="2">
        <v>43070</v>
      </c>
      <c r="B1743">
        <v>79</v>
      </c>
      <c r="C1743">
        <v>62.69</v>
      </c>
      <c r="D1743">
        <v>63.05</v>
      </c>
      <c r="E1743">
        <v>52.1</v>
      </c>
      <c r="F1743">
        <f t="shared" si="136"/>
        <v>63.05</v>
      </c>
      <c r="G1743" t="s">
        <v>623</v>
      </c>
      <c r="H1743">
        <v>2017</v>
      </c>
      <c r="I1743">
        <v>12</v>
      </c>
      <c r="J1743">
        <v>1</v>
      </c>
      <c r="K1743" t="s">
        <v>392</v>
      </c>
      <c r="L1743">
        <f t="shared" si="137"/>
        <v>0</v>
      </c>
      <c r="M1743">
        <f t="shared" si="138"/>
        <v>1</v>
      </c>
      <c r="N1743">
        <f t="shared" si="139"/>
        <v>3</v>
      </c>
      <c r="O1743">
        <f t="shared" si="140"/>
        <v>49</v>
      </c>
    </row>
    <row r="1744" spans="1:15" hidden="1" x14ac:dyDescent="0.2">
      <c r="A1744" s="2">
        <v>43071</v>
      </c>
      <c r="B1744">
        <v>45</v>
      </c>
      <c r="C1744">
        <v>60.15</v>
      </c>
      <c r="D1744">
        <v>60.48</v>
      </c>
      <c r="E1744">
        <v>44.16</v>
      </c>
      <c r="F1744">
        <f t="shared" si="136"/>
        <v>60.48</v>
      </c>
      <c r="G1744" t="s">
        <v>623</v>
      </c>
      <c r="H1744">
        <v>2017</v>
      </c>
      <c r="I1744">
        <v>12</v>
      </c>
      <c r="J1744">
        <v>2</v>
      </c>
      <c r="K1744" t="s">
        <v>393</v>
      </c>
      <c r="L1744">
        <f t="shared" si="137"/>
        <v>1</v>
      </c>
      <c r="M1744">
        <f t="shared" si="138"/>
        <v>1</v>
      </c>
      <c r="N1744">
        <f t="shared" si="139"/>
        <v>3</v>
      </c>
      <c r="O1744">
        <f t="shared" si="140"/>
        <v>49</v>
      </c>
    </row>
    <row r="1745" spans="1:15" hidden="1" x14ac:dyDescent="0.2">
      <c r="A1745" s="2">
        <v>43072</v>
      </c>
      <c r="B1745">
        <v>66</v>
      </c>
      <c r="C1745">
        <v>60.73</v>
      </c>
      <c r="D1745">
        <v>60.83</v>
      </c>
      <c r="E1745">
        <v>41.56</v>
      </c>
      <c r="F1745">
        <f t="shared" si="136"/>
        <v>60.83</v>
      </c>
      <c r="G1745" t="s">
        <v>624</v>
      </c>
      <c r="H1745">
        <v>2017</v>
      </c>
      <c r="I1745">
        <v>12</v>
      </c>
      <c r="J1745">
        <v>3</v>
      </c>
      <c r="K1745" t="s">
        <v>395</v>
      </c>
      <c r="L1745">
        <f t="shared" si="137"/>
        <v>0</v>
      </c>
      <c r="M1745">
        <f t="shared" si="138"/>
        <v>1</v>
      </c>
      <c r="N1745">
        <f t="shared" si="139"/>
        <v>3</v>
      </c>
      <c r="O1745">
        <f t="shared" si="140"/>
        <v>49</v>
      </c>
    </row>
    <row r="1746" spans="1:15" hidden="1" x14ac:dyDescent="0.2">
      <c r="A1746" s="2">
        <v>43073</v>
      </c>
      <c r="B1746">
        <v>74</v>
      </c>
      <c r="C1746">
        <v>61.4</v>
      </c>
      <c r="D1746">
        <v>61.55</v>
      </c>
      <c r="E1746">
        <v>46.82</v>
      </c>
      <c r="F1746">
        <f t="shared" si="136"/>
        <v>61.55</v>
      </c>
      <c r="G1746" t="s">
        <v>624</v>
      </c>
      <c r="H1746">
        <v>2017</v>
      </c>
      <c r="I1746">
        <v>12</v>
      </c>
      <c r="J1746">
        <v>4</v>
      </c>
      <c r="K1746" t="s">
        <v>396</v>
      </c>
      <c r="L1746">
        <f t="shared" si="137"/>
        <v>0</v>
      </c>
      <c r="M1746">
        <f t="shared" si="138"/>
        <v>1</v>
      </c>
      <c r="N1746">
        <f t="shared" si="139"/>
        <v>3</v>
      </c>
      <c r="O1746">
        <f t="shared" si="140"/>
        <v>50</v>
      </c>
    </row>
    <row r="1747" spans="1:15" hidden="1" x14ac:dyDescent="0.2">
      <c r="A1747" s="2">
        <v>43074</v>
      </c>
      <c r="B1747">
        <v>70</v>
      </c>
      <c r="C1747">
        <v>61.05</v>
      </c>
      <c r="D1747">
        <v>61.27</v>
      </c>
      <c r="E1747">
        <v>47.94</v>
      </c>
      <c r="F1747">
        <f t="shared" si="136"/>
        <v>61.27</v>
      </c>
      <c r="G1747" t="s">
        <v>624</v>
      </c>
      <c r="H1747">
        <v>2017</v>
      </c>
      <c r="I1747">
        <v>12</v>
      </c>
      <c r="J1747">
        <v>5</v>
      </c>
      <c r="K1747" t="s">
        <v>397</v>
      </c>
      <c r="L1747">
        <f t="shared" si="137"/>
        <v>0</v>
      </c>
      <c r="M1747">
        <f t="shared" si="138"/>
        <v>1</v>
      </c>
      <c r="N1747">
        <f t="shared" si="139"/>
        <v>3</v>
      </c>
      <c r="O1747">
        <f t="shared" si="140"/>
        <v>50</v>
      </c>
    </row>
    <row r="1748" spans="1:15" hidden="1" x14ac:dyDescent="0.2">
      <c r="A1748" s="2">
        <v>43075</v>
      </c>
      <c r="B1748">
        <v>46</v>
      </c>
      <c r="C1748">
        <v>58.75</v>
      </c>
      <c r="D1748">
        <v>59.38</v>
      </c>
      <c r="E1748">
        <v>50.63</v>
      </c>
      <c r="F1748">
        <f t="shared" si="136"/>
        <v>59.38</v>
      </c>
      <c r="G1748" t="s">
        <v>624</v>
      </c>
      <c r="H1748">
        <v>2017</v>
      </c>
      <c r="I1748">
        <v>12</v>
      </c>
      <c r="J1748">
        <v>6</v>
      </c>
      <c r="K1748" t="s">
        <v>398</v>
      </c>
      <c r="L1748">
        <f t="shared" si="137"/>
        <v>1</v>
      </c>
      <c r="M1748">
        <f t="shared" si="138"/>
        <v>1</v>
      </c>
      <c r="N1748">
        <f t="shared" si="139"/>
        <v>3</v>
      </c>
      <c r="O1748">
        <f t="shared" si="140"/>
        <v>50</v>
      </c>
    </row>
    <row r="1749" spans="1:15" hidden="1" x14ac:dyDescent="0.2">
      <c r="A1749" s="2">
        <v>43076</v>
      </c>
      <c r="B1749">
        <v>73</v>
      </c>
      <c r="C1749">
        <v>61.69</v>
      </c>
      <c r="D1749">
        <v>62.1</v>
      </c>
      <c r="E1749">
        <v>51.62</v>
      </c>
      <c r="F1749">
        <f t="shared" si="136"/>
        <v>62.1</v>
      </c>
      <c r="G1749" t="s">
        <v>624</v>
      </c>
      <c r="H1749">
        <v>2017</v>
      </c>
      <c r="I1749">
        <v>12</v>
      </c>
      <c r="J1749">
        <v>7</v>
      </c>
      <c r="K1749" t="s">
        <v>399</v>
      </c>
      <c r="L1749">
        <f t="shared" si="137"/>
        <v>0</v>
      </c>
      <c r="M1749">
        <f t="shared" si="138"/>
        <v>1</v>
      </c>
      <c r="N1749">
        <f t="shared" si="139"/>
        <v>3</v>
      </c>
      <c r="O1749">
        <f t="shared" si="140"/>
        <v>50</v>
      </c>
    </row>
    <row r="1750" spans="1:15" hidden="1" x14ac:dyDescent="0.2">
      <c r="A1750" s="2">
        <v>43077</v>
      </c>
      <c r="B1750">
        <v>51</v>
      </c>
      <c r="C1750">
        <v>60.78</v>
      </c>
      <c r="D1750">
        <v>60.88</v>
      </c>
      <c r="E1750">
        <v>38.35</v>
      </c>
      <c r="F1750">
        <f t="shared" si="136"/>
        <v>60.88</v>
      </c>
      <c r="G1750" t="s">
        <v>624</v>
      </c>
      <c r="H1750">
        <v>2017</v>
      </c>
      <c r="I1750">
        <v>12</v>
      </c>
      <c r="J1750">
        <v>8</v>
      </c>
      <c r="K1750" t="s">
        <v>400</v>
      </c>
      <c r="L1750">
        <f t="shared" si="137"/>
        <v>1</v>
      </c>
      <c r="M1750">
        <f t="shared" si="138"/>
        <v>1</v>
      </c>
      <c r="N1750">
        <f t="shared" si="139"/>
        <v>3</v>
      </c>
      <c r="O1750">
        <f t="shared" si="140"/>
        <v>50</v>
      </c>
    </row>
    <row r="1751" spans="1:15" hidden="1" x14ac:dyDescent="0.2">
      <c r="A1751" s="2">
        <v>43078</v>
      </c>
      <c r="B1751">
        <v>48</v>
      </c>
      <c r="C1751">
        <v>59.14</v>
      </c>
      <c r="D1751">
        <v>59.48</v>
      </c>
      <c r="E1751">
        <v>45.33</v>
      </c>
      <c r="F1751">
        <f t="shared" si="136"/>
        <v>59.48</v>
      </c>
      <c r="G1751" t="s">
        <v>624</v>
      </c>
      <c r="H1751">
        <v>2017</v>
      </c>
      <c r="I1751">
        <v>12</v>
      </c>
      <c r="J1751">
        <v>9</v>
      </c>
      <c r="K1751" t="s">
        <v>401</v>
      </c>
      <c r="L1751">
        <f t="shared" si="137"/>
        <v>1</v>
      </c>
      <c r="M1751">
        <f t="shared" si="138"/>
        <v>1</v>
      </c>
      <c r="N1751">
        <f t="shared" si="139"/>
        <v>3</v>
      </c>
      <c r="O1751">
        <f t="shared" si="140"/>
        <v>50</v>
      </c>
    </row>
    <row r="1752" spans="1:15" hidden="1" x14ac:dyDescent="0.2">
      <c r="A1752" s="2">
        <v>43079</v>
      </c>
      <c r="B1752">
        <v>61</v>
      </c>
      <c r="C1752">
        <v>62.95</v>
      </c>
      <c r="D1752">
        <v>63.02</v>
      </c>
      <c r="E1752">
        <v>44.49</v>
      </c>
      <c r="F1752">
        <f t="shared" si="136"/>
        <v>63.02</v>
      </c>
      <c r="G1752" t="s">
        <v>625</v>
      </c>
      <c r="H1752">
        <v>2017</v>
      </c>
      <c r="I1752">
        <v>12</v>
      </c>
      <c r="J1752">
        <v>10</v>
      </c>
      <c r="K1752" t="s">
        <v>403</v>
      </c>
      <c r="L1752">
        <f t="shared" si="137"/>
        <v>1</v>
      </c>
      <c r="M1752">
        <f t="shared" si="138"/>
        <v>1</v>
      </c>
      <c r="N1752">
        <f t="shared" si="139"/>
        <v>3</v>
      </c>
      <c r="O1752">
        <f t="shared" si="140"/>
        <v>50</v>
      </c>
    </row>
    <row r="1753" spans="1:15" hidden="1" x14ac:dyDescent="0.2">
      <c r="A1753" s="2">
        <v>43080</v>
      </c>
      <c r="B1753">
        <v>81</v>
      </c>
      <c r="C1753">
        <v>63.88</v>
      </c>
      <c r="D1753">
        <v>64.459999999999994</v>
      </c>
      <c r="E1753">
        <v>53.56</v>
      </c>
      <c r="F1753">
        <f t="shared" si="136"/>
        <v>64.459999999999994</v>
      </c>
      <c r="G1753" t="s">
        <v>625</v>
      </c>
      <c r="H1753">
        <v>2017</v>
      </c>
      <c r="I1753">
        <v>12</v>
      </c>
      <c r="J1753">
        <v>11</v>
      </c>
      <c r="K1753" t="s">
        <v>404</v>
      </c>
      <c r="L1753">
        <f t="shared" si="137"/>
        <v>0</v>
      </c>
      <c r="M1753">
        <f t="shared" si="138"/>
        <v>1</v>
      </c>
      <c r="N1753">
        <f t="shared" si="139"/>
        <v>3</v>
      </c>
      <c r="O1753">
        <f t="shared" si="140"/>
        <v>51</v>
      </c>
    </row>
    <row r="1754" spans="1:15" hidden="1" x14ac:dyDescent="0.2">
      <c r="A1754" s="2">
        <v>43081</v>
      </c>
      <c r="B1754">
        <v>62</v>
      </c>
      <c r="C1754">
        <v>61.78</v>
      </c>
      <c r="D1754">
        <v>62.08</v>
      </c>
      <c r="E1754">
        <v>49.11</v>
      </c>
      <c r="F1754">
        <f t="shared" si="136"/>
        <v>62.08</v>
      </c>
      <c r="G1754" t="s">
        <v>625</v>
      </c>
      <c r="H1754">
        <v>2017</v>
      </c>
      <c r="I1754">
        <v>12</v>
      </c>
      <c r="J1754">
        <v>12</v>
      </c>
      <c r="K1754" t="s">
        <v>405</v>
      </c>
      <c r="L1754">
        <f t="shared" si="137"/>
        <v>0</v>
      </c>
      <c r="M1754">
        <f t="shared" si="138"/>
        <v>1</v>
      </c>
      <c r="N1754">
        <f t="shared" si="139"/>
        <v>3</v>
      </c>
      <c r="O1754">
        <f t="shared" si="140"/>
        <v>51</v>
      </c>
    </row>
    <row r="1755" spans="1:15" hidden="1" x14ac:dyDescent="0.2">
      <c r="A1755" s="2">
        <v>43082</v>
      </c>
      <c r="B1755">
        <v>52</v>
      </c>
      <c r="C1755">
        <v>59.22</v>
      </c>
      <c r="D1755">
        <v>60.49</v>
      </c>
      <c r="E1755">
        <v>54.53</v>
      </c>
      <c r="F1755">
        <f t="shared" si="136"/>
        <v>60.49</v>
      </c>
      <c r="G1755" t="s">
        <v>625</v>
      </c>
      <c r="H1755">
        <v>2017</v>
      </c>
      <c r="I1755">
        <v>12</v>
      </c>
      <c r="J1755">
        <v>13</v>
      </c>
      <c r="K1755" t="s">
        <v>406</v>
      </c>
      <c r="L1755">
        <f t="shared" si="137"/>
        <v>1</v>
      </c>
      <c r="M1755">
        <f t="shared" si="138"/>
        <v>1</v>
      </c>
      <c r="N1755">
        <f t="shared" si="139"/>
        <v>3</v>
      </c>
      <c r="O1755">
        <f t="shared" si="140"/>
        <v>51</v>
      </c>
    </row>
    <row r="1756" spans="1:15" hidden="1" x14ac:dyDescent="0.2">
      <c r="A1756" s="2">
        <v>43083</v>
      </c>
      <c r="B1756">
        <v>68</v>
      </c>
      <c r="C1756">
        <v>62.26</v>
      </c>
      <c r="D1756">
        <v>62.43</v>
      </c>
      <c r="E1756">
        <v>48.32</v>
      </c>
      <c r="F1756">
        <f t="shared" si="136"/>
        <v>62.43</v>
      </c>
      <c r="G1756" t="s">
        <v>625</v>
      </c>
      <c r="H1756">
        <v>2017</v>
      </c>
      <c r="I1756">
        <v>12</v>
      </c>
      <c r="J1756">
        <v>14</v>
      </c>
      <c r="K1756" t="s">
        <v>407</v>
      </c>
      <c r="L1756">
        <f t="shared" si="137"/>
        <v>0</v>
      </c>
      <c r="M1756">
        <f t="shared" si="138"/>
        <v>1</v>
      </c>
      <c r="N1756">
        <f t="shared" si="139"/>
        <v>3</v>
      </c>
      <c r="O1756">
        <f t="shared" si="140"/>
        <v>51</v>
      </c>
    </row>
    <row r="1757" spans="1:15" hidden="1" x14ac:dyDescent="0.2">
      <c r="A1757" s="2">
        <v>43084</v>
      </c>
      <c r="B1757">
        <v>68</v>
      </c>
      <c r="C1757">
        <v>64.27</v>
      </c>
      <c r="D1757">
        <v>64.680000000000007</v>
      </c>
      <c r="E1757">
        <v>53.81</v>
      </c>
      <c r="F1757">
        <f t="shared" si="136"/>
        <v>64.680000000000007</v>
      </c>
      <c r="G1757" t="s">
        <v>625</v>
      </c>
      <c r="H1757">
        <v>2017</v>
      </c>
      <c r="I1757">
        <v>12</v>
      </c>
      <c r="J1757">
        <v>15</v>
      </c>
      <c r="K1757" t="s">
        <v>408</v>
      </c>
      <c r="L1757">
        <f t="shared" si="137"/>
        <v>0</v>
      </c>
      <c r="M1757">
        <f t="shared" si="138"/>
        <v>1</v>
      </c>
      <c r="N1757">
        <f t="shared" si="139"/>
        <v>3</v>
      </c>
      <c r="O1757">
        <f t="shared" si="140"/>
        <v>51</v>
      </c>
    </row>
    <row r="1758" spans="1:15" hidden="1" x14ac:dyDescent="0.2">
      <c r="A1758" s="2">
        <v>43085</v>
      </c>
      <c r="B1758">
        <v>57</v>
      </c>
      <c r="C1758">
        <v>64.040000000000006</v>
      </c>
      <c r="D1758">
        <v>64.2</v>
      </c>
      <c r="E1758">
        <v>48.25</v>
      </c>
      <c r="F1758">
        <f t="shared" si="136"/>
        <v>64.2</v>
      </c>
      <c r="G1758" t="s">
        <v>625</v>
      </c>
      <c r="H1758">
        <v>2017</v>
      </c>
      <c r="I1758">
        <v>12</v>
      </c>
      <c r="J1758">
        <v>16</v>
      </c>
      <c r="K1758" t="s">
        <v>409</v>
      </c>
      <c r="L1758">
        <f t="shared" si="137"/>
        <v>1</v>
      </c>
      <c r="M1758">
        <f t="shared" si="138"/>
        <v>1</v>
      </c>
      <c r="N1758">
        <f t="shared" si="139"/>
        <v>3</v>
      </c>
      <c r="O1758">
        <f t="shared" si="140"/>
        <v>51</v>
      </c>
    </row>
    <row r="1759" spans="1:15" hidden="1" x14ac:dyDescent="0.2">
      <c r="A1759" s="2">
        <v>43086</v>
      </c>
      <c r="B1759">
        <v>59</v>
      </c>
      <c r="C1759">
        <v>60.44</v>
      </c>
      <c r="D1759">
        <v>60.7</v>
      </c>
      <c r="E1759">
        <v>48.42</v>
      </c>
      <c r="F1759">
        <f t="shared" si="136"/>
        <v>60.7</v>
      </c>
      <c r="G1759" t="s">
        <v>626</v>
      </c>
      <c r="H1759">
        <v>2017</v>
      </c>
      <c r="I1759">
        <v>12</v>
      </c>
      <c r="J1759">
        <v>17</v>
      </c>
      <c r="K1759" t="s">
        <v>411</v>
      </c>
      <c r="L1759">
        <f t="shared" si="137"/>
        <v>1</v>
      </c>
      <c r="M1759">
        <f t="shared" si="138"/>
        <v>1</v>
      </c>
      <c r="N1759">
        <f t="shared" si="139"/>
        <v>3</v>
      </c>
      <c r="O1759">
        <f t="shared" si="140"/>
        <v>51</v>
      </c>
    </row>
    <row r="1760" spans="1:15" hidden="1" x14ac:dyDescent="0.2">
      <c r="A1760" s="2">
        <v>43087</v>
      </c>
      <c r="B1760">
        <v>62</v>
      </c>
      <c r="C1760">
        <v>60.13</v>
      </c>
      <c r="D1760">
        <v>60.61</v>
      </c>
      <c r="E1760">
        <v>50.57</v>
      </c>
      <c r="F1760">
        <f t="shared" si="136"/>
        <v>60.61</v>
      </c>
      <c r="G1760" t="s">
        <v>626</v>
      </c>
      <c r="H1760">
        <v>2017</v>
      </c>
      <c r="I1760">
        <v>12</v>
      </c>
      <c r="J1760">
        <v>18</v>
      </c>
      <c r="K1760" t="s">
        <v>412</v>
      </c>
      <c r="L1760">
        <f t="shared" si="137"/>
        <v>0</v>
      </c>
      <c r="M1760">
        <f t="shared" si="138"/>
        <v>1</v>
      </c>
      <c r="N1760">
        <f t="shared" si="139"/>
        <v>3</v>
      </c>
      <c r="O1760">
        <f t="shared" si="140"/>
        <v>52</v>
      </c>
    </row>
    <row r="1761" spans="1:15" hidden="1" x14ac:dyDescent="0.2">
      <c r="A1761" s="2">
        <v>43088</v>
      </c>
      <c r="B1761">
        <v>71</v>
      </c>
      <c r="C1761">
        <v>61.19</v>
      </c>
      <c r="D1761">
        <v>61.85</v>
      </c>
      <c r="E1761">
        <v>53.23</v>
      </c>
      <c r="F1761">
        <f t="shared" si="136"/>
        <v>61.85</v>
      </c>
      <c r="G1761" t="s">
        <v>626</v>
      </c>
      <c r="H1761">
        <v>2017</v>
      </c>
      <c r="I1761">
        <v>12</v>
      </c>
      <c r="J1761">
        <v>19</v>
      </c>
      <c r="K1761" t="s">
        <v>413</v>
      </c>
      <c r="L1761">
        <f t="shared" si="137"/>
        <v>0</v>
      </c>
      <c r="M1761">
        <f t="shared" si="138"/>
        <v>1</v>
      </c>
      <c r="N1761">
        <f t="shared" si="139"/>
        <v>3</v>
      </c>
      <c r="O1761">
        <f t="shared" si="140"/>
        <v>52</v>
      </c>
    </row>
    <row r="1762" spans="1:15" hidden="1" x14ac:dyDescent="0.2">
      <c r="A1762" s="2">
        <v>43089</v>
      </c>
      <c r="B1762">
        <v>66</v>
      </c>
      <c r="C1762">
        <v>63.02</v>
      </c>
      <c r="D1762">
        <v>63.72</v>
      </c>
      <c r="E1762">
        <v>51.68</v>
      </c>
      <c r="F1762">
        <f t="shared" si="136"/>
        <v>63.72</v>
      </c>
      <c r="G1762" t="s">
        <v>626</v>
      </c>
      <c r="H1762">
        <v>2017</v>
      </c>
      <c r="I1762">
        <v>12</v>
      </c>
      <c r="J1762">
        <v>20</v>
      </c>
      <c r="K1762" t="s">
        <v>414</v>
      </c>
      <c r="L1762">
        <f t="shared" si="137"/>
        <v>0</v>
      </c>
      <c r="M1762">
        <f t="shared" si="138"/>
        <v>1</v>
      </c>
      <c r="N1762">
        <f t="shared" si="139"/>
        <v>3</v>
      </c>
      <c r="O1762">
        <f t="shared" si="140"/>
        <v>52</v>
      </c>
    </row>
    <row r="1763" spans="1:15" hidden="1" x14ac:dyDescent="0.2">
      <c r="A1763" s="2">
        <v>43090</v>
      </c>
      <c r="B1763">
        <v>76</v>
      </c>
      <c r="C1763">
        <v>61.82</v>
      </c>
      <c r="D1763">
        <v>62.48</v>
      </c>
      <c r="E1763">
        <v>53.38</v>
      </c>
      <c r="F1763">
        <f t="shared" si="136"/>
        <v>62.48</v>
      </c>
      <c r="G1763" t="s">
        <v>626</v>
      </c>
      <c r="H1763">
        <v>2017</v>
      </c>
      <c r="I1763">
        <v>12</v>
      </c>
      <c r="J1763">
        <v>21</v>
      </c>
      <c r="K1763" t="s">
        <v>415</v>
      </c>
      <c r="L1763">
        <f t="shared" si="137"/>
        <v>0</v>
      </c>
      <c r="M1763">
        <f t="shared" si="138"/>
        <v>1</v>
      </c>
      <c r="N1763">
        <f t="shared" si="139"/>
        <v>3</v>
      </c>
      <c r="O1763">
        <f t="shared" si="140"/>
        <v>52</v>
      </c>
    </row>
    <row r="1764" spans="1:15" hidden="1" x14ac:dyDescent="0.2">
      <c r="A1764" s="2">
        <v>43091</v>
      </c>
      <c r="B1764">
        <v>58</v>
      </c>
      <c r="C1764">
        <v>61.32</v>
      </c>
      <c r="D1764">
        <v>61.59</v>
      </c>
      <c r="E1764">
        <v>48.53</v>
      </c>
      <c r="F1764">
        <f t="shared" si="136"/>
        <v>61.59</v>
      </c>
      <c r="G1764" t="s">
        <v>626</v>
      </c>
      <c r="H1764">
        <v>2017</v>
      </c>
      <c r="I1764">
        <v>12</v>
      </c>
      <c r="J1764">
        <v>22</v>
      </c>
      <c r="K1764" t="s">
        <v>416</v>
      </c>
      <c r="L1764">
        <f t="shared" si="137"/>
        <v>1</v>
      </c>
      <c r="M1764">
        <f t="shared" si="138"/>
        <v>1</v>
      </c>
      <c r="N1764">
        <f t="shared" si="139"/>
        <v>3</v>
      </c>
      <c r="O1764">
        <f t="shared" si="140"/>
        <v>52</v>
      </c>
    </row>
    <row r="1765" spans="1:15" hidden="1" x14ac:dyDescent="0.2">
      <c r="A1765" s="2">
        <v>43092</v>
      </c>
      <c r="B1765">
        <v>46</v>
      </c>
      <c r="C1765">
        <v>60.48</v>
      </c>
      <c r="D1765">
        <v>60.7</v>
      </c>
      <c r="E1765">
        <v>43.95</v>
      </c>
      <c r="F1765">
        <f t="shared" si="136"/>
        <v>60.7</v>
      </c>
      <c r="G1765" t="s">
        <v>626</v>
      </c>
      <c r="H1765">
        <v>2017</v>
      </c>
      <c r="I1765">
        <v>12</v>
      </c>
      <c r="J1765">
        <v>23</v>
      </c>
      <c r="K1765" t="s">
        <v>417</v>
      </c>
      <c r="L1765">
        <f t="shared" si="137"/>
        <v>1</v>
      </c>
      <c r="M1765">
        <f t="shared" si="138"/>
        <v>1</v>
      </c>
      <c r="N1765">
        <f t="shared" si="139"/>
        <v>3</v>
      </c>
      <c r="O1765">
        <f t="shared" si="140"/>
        <v>52</v>
      </c>
    </row>
    <row r="1766" spans="1:15" hidden="1" x14ac:dyDescent="0.2">
      <c r="A1766" s="2">
        <v>43093</v>
      </c>
      <c r="B1766">
        <v>42</v>
      </c>
      <c r="C1766">
        <v>59.94</v>
      </c>
      <c r="D1766">
        <v>60.02</v>
      </c>
      <c r="E1766">
        <v>42.42</v>
      </c>
      <c r="F1766">
        <f t="shared" si="136"/>
        <v>60.02</v>
      </c>
      <c r="G1766" t="s">
        <v>627</v>
      </c>
      <c r="H1766">
        <v>2017</v>
      </c>
      <c r="I1766">
        <v>12</v>
      </c>
      <c r="J1766">
        <v>24</v>
      </c>
      <c r="K1766" t="s">
        <v>419</v>
      </c>
      <c r="L1766">
        <f t="shared" si="137"/>
        <v>1</v>
      </c>
      <c r="M1766">
        <f t="shared" si="138"/>
        <v>1</v>
      </c>
      <c r="N1766">
        <f t="shared" si="139"/>
        <v>3</v>
      </c>
      <c r="O1766">
        <f t="shared" si="140"/>
        <v>52</v>
      </c>
    </row>
    <row r="1767" spans="1:15" hidden="1" x14ac:dyDescent="0.2">
      <c r="A1767" s="2">
        <v>43094</v>
      </c>
      <c r="B1767">
        <v>6</v>
      </c>
      <c r="C1767">
        <v>50.16</v>
      </c>
      <c r="D1767">
        <v>50.36</v>
      </c>
      <c r="E1767">
        <v>36.92</v>
      </c>
      <c r="F1767">
        <f t="shared" si="136"/>
        <v>50.36</v>
      </c>
      <c r="G1767" t="s">
        <v>627</v>
      </c>
      <c r="H1767">
        <v>2017</v>
      </c>
      <c r="I1767">
        <v>12</v>
      </c>
      <c r="J1767">
        <v>25</v>
      </c>
      <c r="K1767" t="s">
        <v>420</v>
      </c>
      <c r="L1767">
        <f t="shared" si="137"/>
        <v>1</v>
      </c>
      <c r="M1767">
        <f t="shared" si="138"/>
        <v>1</v>
      </c>
      <c r="N1767">
        <f t="shared" si="139"/>
        <v>3</v>
      </c>
      <c r="O1767">
        <f t="shared" si="140"/>
        <v>53</v>
      </c>
    </row>
    <row r="1768" spans="1:15" hidden="1" x14ac:dyDescent="0.2">
      <c r="A1768" s="2">
        <v>43095</v>
      </c>
      <c r="B1768">
        <v>58</v>
      </c>
      <c r="C1768">
        <v>62.16</v>
      </c>
      <c r="D1768">
        <v>62.18</v>
      </c>
      <c r="E1768">
        <v>37.020000000000003</v>
      </c>
      <c r="F1768">
        <f t="shared" si="136"/>
        <v>62.18</v>
      </c>
      <c r="G1768" t="s">
        <v>627</v>
      </c>
      <c r="H1768">
        <v>2017</v>
      </c>
      <c r="I1768">
        <v>12</v>
      </c>
      <c r="J1768">
        <v>26</v>
      </c>
      <c r="K1768" t="s">
        <v>421</v>
      </c>
      <c r="L1768">
        <f t="shared" si="137"/>
        <v>1</v>
      </c>
      <c r="M1768">
        <f t="shared" si="138"/>
        <v>1</v>
      </c>
      <c r="N1768">
        <f t="shared" si="139"/>
        <v>3</v>
      </c>
      <c r="O1768">
        <f t="shared" si="140"/>
        <v>53</v>
      </c>
    </row>
    <row r="1769" spans="1:15" hidden="1" x14ac:dyDescent="0.2">
      <c r="A1769" s="2">
        <v>43096</v>
      </c>
      <c r="B1769">
        <v>77</v>
      </c>
      <c r="C1769">
        <v>62.46</v>
      </c>
      <c r="D1769">
        <v>62.57</v>
      </c>
      <c r="E1769">
        <v>45.44</v>
      </c>
      <c r="F1769">
        <f t="shared" si="136"/>
        <v>62.57</v>
      </c>
      <c r="G1769" t="s">
        <v>627</v>
      </c>
      <c r="H1769">
        <v>2017</v>
      </c>
      <c r="I1769">
        <v>12</v>
      </c>
      <c r="J1769">
        <v>27</v>
      </c>
      <c r="K1769" t="s">
        <v>422</v>
      </c>
      <c r="L1769">
        <f t="shared" si="137"/>
        <v>0</v>
      </c>
      <c r="M1769">
        <f t="shared" si="138"/>
        <v>1</v>
      </c>
      <c r="N1769">
        <f t="shared" si="139"/>
        <v>3</v>
      </c>
      <c r="O1769">
        <f t="shared" si="140"/>
        <v>53</v>
      </c>
    </row>
    <row r="1770" spans="1:15" hidden="1" x14ac:dyDescent="0.2">
      <c r="A1770" s="2">
        <v>43097</v>
      </c>
      <c r="B1770">
        <v>71</v>
      </c>
      <c r="C1770">
        <v>61.71</v>
      </c>
      <c r="D1770">
        <v>61.96</v>
      </c>
      <c r="E1770">
        <v>49.42</v>
      </c>
      <c r="F1770">
        <f t="shared" si="136"/>
        <v>61.96</v>
      </c>
      <c r="G1770" t="s">
        <v>627</v>
      </c>
      <c r="H1770">
        <v>2017</v>
      </c>
      <c r="I1770">
        <v>12</v>
      </c>
      <c r="J1770">
        <v>28</v>
      </c>
      <c r="K1770" t="s">
        <v>423</v>
      </c>
      <c r="L1770">
        <f t="shared" si="137"/>
        <v>0</v>
      </c>
      <c r="M1770">
        <f t="shared" si="138"/>
        <v>1</v>
      </c>
      <c r="N1770">
        <f t="shared" si="139"/>
        <v>3</v>
      </c>
      <c r="O1770">
        <f t="shared" si="140"/>
        <v>53</v>
      </c>
    </row>
    <row r="1771" spans="1:15" hidden="1" x14ac:dyDescent="0.2">
      <c r="A1771" s="2">
        <v>43098</v>
      </c>
      <c r="B1771">
        <v>62</v>
      </c>
      <c r="C1771">
        <v>62.4</v>
      </c>
      <c r="D1771">
        <v>62.49</v>
      </c>
      <c r="E1771">
        <v>44.58</v>
      </c>
      <c r="F1771">
        <f t="shared" si="136"/>
        <v>62.49</v>
      </c>
      <c r="G1771" t="s">
        <v>627</v>
      </c>
      <c r="H1771">
        <v>2017</v>
      </c>
      <c r="I1771">
        <v>12</v>
      </c>
      <c r="J1771">
        <v>29</v>
      </c>
      <c r="K1771" t="s">
        <v>424</v>
      </c>
      <c r="L1771">
        <f t="shared" si="137"/>
        <v>1</v>
      </c>
      <c r="M1771">
        <f t="shared" si="138"/>
        <v>1</v>
      </c>
      <c r="N1771">
        <f t="shared" si="139"/>
        <v>3</v>
      </c>
      <c r="O1771">
        <f t="shared" si="140"/>
        <v>53</v>
      </c>
    </row>
    <row r="1772" spans="1:15" hidden="1" x14ac:dyDescent="0.2">
      <c r="A1772" s="2">
        <v>43099</v>
      </c>
      <c r="B1772">
        <v>46</v>
      </c>
      <c r="C1772">
        <v>59.85</v>
      </c>
      <c r="D1772">
        <v>65.73</v>
      </c>
      <c r="E1772">
        <v>63.99</v>
      </c>
      <c r="F1772">
        <f t="shared" si="136"/>
        <v>65.73</v>
      </c>
      <c r="G1772" t="s">
        <v>627</v>
      </c>
      <c r="H1772">
        <v>2017</v>
      </c>
      <c r="I1772">
        <v>12</v>
      </c>
      <c r="J1772">
        <v>30</v>
      </c>
      <c r="K1772" t="s">
        <v>425</v>
      </c>
      <c r="L1772">
        <f t="shared" si="137"/>
        <v>1</v>
      </c>
      <c r="M1772">
        <f t="shared" si="138"/>
        <v>0</v>
      </c>
      <c r="N1772">
        <f t="shared" si="139"/>
        <v>3</v>
      </c>
      <c r="O1772">
        <f t="shared" si="140"/>
        <v>53</v>
      </c>
    </row>
    <row r="1773" spans="1:15" hidden="1" x14ac:dyDescent="0.2">
      <c r="A1773" s="2">
        <v>43101</v>
      </c>
      <c r="B1773">
        <v>49</v>
      </c>
      <c r="C1773">
        <v>60.11</v>
      </c>
      <c r="D1773">
        <v>61.39</v>
      </c>
      <c r="E1773">
        <v>45.97</v>
      </c>
      <c r="F1773">
        <f t="shared" si="136"/>
        <v>61.39</v>
      </c>
      <c r="G1773" t="s">
        <v>628</v>
      </c>
      <c r="H1773">
        <v>2018</v>
      </c>
      <c r="I1773">
        <v>1</v>
      </c>
      <c r="J1773">
        <v>1</v>
      </c>
      <c r="K1773" t="s">
        <v>11</v>
      </c>
      <c r="L1773">
        <f t="shared" si="137"/>
        <v>1</v>
      </c>
      <c r="M1773">
        <f t="shared" si="138"/>
        <v>1</v>
      </c>
      <c r="N1773">
        <f t="shared" si="139"/>
        <v>1</v>
      </c>
      <c r="O1773">
        <f t="shared" si="140"/>
        <v>1</v>
      </c>
    </row>
    <row r="1774" spans="1:15" hidden="1" x14ac:dyDescent="0.2">
      <c r="A1774" s="2">
        <v>43102</v>
      </c>
      <c r="B1774">
        <v>81</v>
      </c>
      <c r="C1774">
        <v>63.6</v>
      </c>
      <c r="D1774">
        <v>63.67</v>
      </c>
      <c r="E1774">
        <v>42.69</v>
      </c>
      <c r="F1774">
        <f t="shared" si="136"/>
        <v>63.67</v>
      </c>
      <c r="G1774" t="s">
        <v>628</v>
      </c>
      <c r="H1774">
        <v>2018</v>
      </c>
      <c r="I1774">
        <v>1</v>
      </c>
      <c r="J1774">
        <v>2</v>
      </c>
      <c r="K1774" t="s">
        <v>12</v>
      </c>
      <c r="L1774">
        <f t="shared" si="137"/>
        <v>0</v>
      </c>
      <c r="M1774">
        <f t="shared" si="138"/>
        <v>1</v>
      </c>
      <c r="N1774">
        <f t="shared" si="139"/>
        <v>1</v>
      </c>
      <c r="O1774">
        <f t="shared" si="140"/>
        <v>1</v>
      </c>
    </row>
    <row r="1775" spans="1:15" hidden="1" x14ac:dyDescent="0.2">
      <c r="A1775" s="2">
        <v>43103</v>
      </c>
      <c r="B1775">
        <v>65</v>
      </c>
      <c r="C1775">
        <v>61.77</v>
      </c>
      <c r="D1775">
        <v>62.08</v>
      </c>
      <c r="E1775">
        <v>50.3</v>
      </c>
      <c r="F1775">
        <f t="shared" si="136"/>
        <v>62.08</v>
      </c>
      <c r="G1775" t="s">
        <v>628</v>
      </c>
      <c r="H1775">
        <v>2018</v>
      </c>
      <c r="I1775">
        <v>1</v>
      </c>
      <c r="J1775">
        <v>3</v>
      </c>
      <c r="K1775" t="s">
        <v>13</v>
      </c>
      <c r="L1775">
        <f t="shared" si="137"/>
        <v>0</v>
      </c>
      <c r="M1775">
        <f t="shared" si="138"/>
        <v>1</v>
      </c>
      <c r="N1775">
        <f t="shared" si="139"/>
        <v>1</v>
      </c>
      <c r="O1775">
        <f t="shared" si="140"/>
        <v>1</v>
      </c>
    </row>
    <row r="1776" spans="1:15" hidden="1" x14ac:dyDescent="0.2">
      <c r="A1776" s="2">
        <v>43104</v>
      </c>
      <c r="B1776">
        <v>63</v>
      </c>
      <c r="C1776">
        <v>61.99</v>
      </c>
      <c r="D1776">
        <v>62.51</v>
      </c>
      <c r="E1776">
        <v>49.52</v>
      </c>
      <c r="F1776">
        <f t="shared" si="136"/>
        <v>62.51</v>
      </c>
      <c r="G1776" t="s">
        <v>628</v>
      </c>
      <c r="H1776">
        <v>2018</v>
      </c>
      <c r="I1776">
        <v>1</v>
      </c>
      <c r="J1776">
        <v>4</v>
      </c>
      <c r="K1776" t="s">
        <v>14</v>
      </c>
      <c r="L1776">
        <f t="shared" si="137"/>
        <v>0</v>
      </c>
      <c r="M1776">
        <f t="shared" si="138"/>
        <v>1</v>
      </c>
      <c r="N1776">
        <f t="shared" si="139"/>
        <v>1</v>
      </c>
      <c r="O1776">
        <f t="shared" si="140"/>
        <v>1</v>
      </c>
    </row>
    <row r="1777" spans="1:15" hidden="1" x14ac:dyDescent="0.2">
      <c r="A1777" s="2">
        <v>43105</v>
      </c>
      <c r="B1777">
        <v>53</v>
      </c>
      <c r="C1777">
        <v>62.76</v>
      </c>
      <c r="D1777">
        <v>62.94</v>
      </c>
      <c r="E1777">
        <v>48.53</v>
      </c>
      <c r="F1777">
        <f t="shared" si="136"/>
        <v>62.94</v>
      </c>
      <c r="G1777" t="s">
        <v>628</v>
      </c>
      <c r="H1777">
        <v>2018</v>
      </c>
      <c r="I1777">
        <v>1</v>
      </c>
      <c r="J1777">
        <v>5</v>
      </c>
      <c r="K1777" t="s">
        <v>15</v>
      </c>
      <c r="L1777">
        <f t="shared" si="137"/>
        <v>1</v>
      </c>
      <c r="M1777">
        <f t="shared" si="138"/>
        <v>1</v>
      </c>
      <c r="N1777">
        <f t="shared" si="139"/>
        <v>1</v>
      </c>
      <c r="O1777">
        <f t="shared" si="140"/>
        <v>1</v>
      </c>
    </row>
    <row r="1778" spans="1:15" hidden="1" x14ac:dyDescent="0.2">
      <c r="A1778" s="2">
        <v>43106</v>
      </c>
      <c r="B1778">
        <v>44</v>
      </c>
      <c r="C1778">
        <v>60.65</v>
      </c>
      <c r="D1778">
        <v>60.82</v>
      </c>
      <c r="E1778">
        <v>41.04</v>
      </c>
      <c r="F1778">
        <f t="shared" si="136"/>
        <v>60.82</v>
      </c>
      <c r="G1778" t="s">
        <v>628</v>
      </c>
      <c r="H1778">
        <v>2018</v>
      </c>
      <c r="I1778">
        <v>1</v>
      </c>
      <c r="J1778">
        <v>6</v>
      </c>
      <c r="K1778" t="s">
        <v>16</v>
      </c>
      <c r="L1778">
        <f t="shared" si="137"/>
        <v>1</v>
      </c>
      <c r="M1778">
        <f t="shared" si="138"/>
        <v>1</v>
      </c>
      <c r="N1778">
        <f t="shared" si="139"/>
        <v>1</v>
      </c>
      <c r="O1778">
        <f t="shared" si="140"/>
        <v>1</v>
      </c>
    </row>
    <row r="1779" spans="1:15" hidden="1" x14ac:dyDescent="0.2">
      <c r="A1779" s="2">
        <v>43107</v>
      </c>
      <c r="B1779">
        <v>63</v>
      </c>
      <c r="C1779">
        <v>60.16</v>
      </c>
      <c r="D1779">
        <v>60.25</v>
      </c>
      <c r="E1779">
        <v>34.840000000000003</v>
      </c>
      <c r="F1779">
        <f t="shared" si="136"/>
        <v>60.25</v>
      </c>
      <c r="G1779" t="s">
        <v>628</v>
      </c>
      <c r="H1779">
        <v>2018</v>
      </c>
      <c r="I1779">
        <v>1</v>
      </c>
      <c r="J1779">
        <v>7</v>
      </c>
      <c r="K1779" t="s">
        <v>17</v>
      </c>
      <c r="L1779">
        <f t="shared" si="137"/>
        <v>0</v>
      </c>
      <c r="M1779">
        <f t="shared" si="138"/>
        <v>1</v>
      </c>
      <c r="N1779">
        <f t="shared" si="139"/>
        <v>1</v>
      </c>
      <c r="O1779">
        <f t="shared" si="140"/>
        <v>1</v>
      </c>
    </row>
    <row r="1780" spans="1:15" hidden="1" x14ac:dyDescent="0.2">
      <c r="A1780" s="2">
        <v>43108</v>
      </c>
      <c r="B1780">
        <v>68</v>
      </c>
      <c r="C1780">
        <v>61.18</v>
      </c>
      <c r="D1780">
        <v>61.25</v>
      </c>
      <c r="E1780">
        <v>42.96</v>
      </c>
      <c r="F1780">
        <f t="shared" si="136"/>
        <v>61.25</v>
      </c>
      <c r="G1780" t="s">
        <v>629</v>
      </c>
      <c r="H1780">
        <v>2018</v>
      </c>
      <c r="I1780">
        <v>1</v>
      </c>
      <c r="J1780">
        <v>8</v>
      </c>
      <c r="K1780" t="s">
        <v>19</v>
      </c>
      <c r="L1780">
        <f t="shared" si="137"/>
        <v>0</v>
      </c>
      <c r="M1780">
        <f t="shared" si="138"/>
        <v>1</v>
      </c>
      <c r="N1780">
        <f t="shared" si="139"/>
        <v>1</v>
      </c>
      <c r="O1780">
        <f t="shared" si="140"/>
        <v>2</v>
      </c>
    </row>
    <row r="1781" spans="1:15" hidden="1" x14ac:dyDescent="0.2">
      <c r="A1781" s="2">
        <v>43109</v>
      </c>
      <c r="B1781">
        <v>83</v>
      </c>
      <c r="C1781">
        <v>62.12</v>
      </c>
      <c r="D1781">
        <v>62.22</v>
      </c>
      <c r="E1781">
        <v>46.18</v>
      </c>
      <c r="F1781">
        <f t="shared" si="136"/>
        <v>62.22</v>
      </c>
      <c r="G1781" t="s">
        <v>629</v>
      </c>
      <c r="H1781">
        <v>2018</v>
      </c>
      <c r="I1781">
        <v>1</v>
      </c>
      <c r="J1781">
        <v>9</v>
      </c>
      <c r="K1781" t="s">
        <v>20</v>
      </c>
      <c r="L1781">
        <f t="shared" si="137"/>
        <v>0</v>
      </c>
      <c r="M1781">
        <f t="shared" si="138"/>
        <v>1</v>
      </c>
      <c r="N1781">
        <f t="shared" si="139"/>
        <v>1</v>
      </c>
      <c r="O1781">
        <f t="shared" si="140"/>
        <v>2</v>
      </c>
    </row>
    <row r="1782" spans="1:15" hidden="1" x14ac:dyDescent="0.2">
      <c r="A1782" s="2">
        <v>43110</v>
      </c>
      <c r="B1782">
        <v>50</v>
      </c>
      <c r="C1782">
        <v>59.22</v>
      </c>
      <c r="D1782">
        <v>59.55</v>
      </c>
      <c r="E1782">
        <v>47.14</v>
      </c>
      <c r="F1782">
        <f t="shared" si="136"/>
        <v>59.55</v>
      </c>
      <c r="G1782" t="s">
        <v>629</v>
      </c>
      <c r="H1782">
        <v>2018</v>
      </c>
      <c r="I1782">
        <v>1</v>
      </c>
      <c r="J1782">
        <v>10</v>
      </c>
      <c r="K1782" t="s">
        <v>21</v>
      </c>
      <c r="L1782">
        <f t="shared" si="137"/>
        <v>1</v>
      </c>
      <c r="M1782">
        <f t="shared" si="138"/>
        <v>1</v>
      </c>
      <c r="N1782">
        <f t="shared" si="139"/>
        <v>1</v>
      </c>
      <c r="O1782">
        <f t="shared" si="140"/>
        <v>2</v>
      </c>
    </row>
    <row r="1783" spans="1:15" hidden="1" x14ac:dyDescent="0.2">
      <c r="A1783" s="2">
        <v>43111</v>
      </c>
      <c r="B1783">
        <v>58</v>
      </c>
      <c r="C1783">
        <v>60.62</v>
      </c>
      <c r="D1783">
        <v>60.82</v>
      </c>
      <c r="E1783">
        <v>47.32</v>
      </c>
      <c r="F1783">
        <f t="shared" si="136"/>
        <v>60.82</v>
      </c>
      <c r="G1783" t="s">
        <v>629</v>
      </c>
      <c r="H1783">
        <v>2018</v>
      </c>
      <c r="I1783">
        <v>1</v>
      </c>
      <c r="J1783">
        <v>11</v>
      </c>
      <c r="K1783" t="s">
        <v>22</v>
      </c>
      <c r="L1783">
        <f t="shared" si="137"/>
        <v>1</v>
      </c>
      <c r="M1783">
        <f t="shared" si="138"/>
        <v>1</v>
      </c>
      <c r="N1783">
        <f t="shared" si="139"/>
        <v>1</v>
      </c>
      <c r="O1783">
        <f t="shared" si="140"/>
        <v>2</v>
      </c>
    </row>
    <row r="1784" spans="1:15" hidden="1" x14ac:dyDescent="0.2">
      <c r="A1784" s="2">
        <v>43112</v>
      </c>
      <c r="B1784">
        <v>69</v>
      </c>
      <c r="C1784">
        <v>62.41</v>
      </c>
      <c r="D1784">
        <v>62.54</v>
      </c>
      <c r="E1784">
        <v>47.09</v>
      </c>
      <c r="F1784">
        <f t="shared" si="136"/>
        <v>62.54</v>
      </c>
      <c r="G1784" t="s">
        <v>629</v>
      </c>
      <c r="H1784">
        <v>2018</v>
      </c>
      <c r="I1784">
        <v>1</v>
      </c>
      <c r="J1784">
        <v>12</v>
      </c>
      <c r="K1784" t="s">
        <v>23</v>
      </c>
      <c r="L1784">
        <f t="shared" si="137"/>
        <v>0</v>
      </c>
      <c r="M1784">
        <f t="shared" si="138"/>
        <v>1</v>
      </c>
      <c r="N1784">
        <f t="shared" si="139"/>
        <v>1</v>
      </c>
      <c r="O1784">
        <f t="shared" si="140"/>
        <v>2</v>
      </c>
    </row>
    <row r="1785" spans="1:15" hidden="1" x14ac:dyDescent="0.2">
      <c r="A1785" s="2">
        <v>43113</v>
      </c>
      <c r="B1785">
        <v>45</v>
      </c>
      <c r="C1785">
        <v>59.67</v>
      </c>
      <c r="D1785">
        <v>60.22</v>
      </c>
      <c r="E1785">
        <v>42.92</v>
      </c>
      <c r="F1785">
        <f t="shared" si="136"/>
        <v>60.22</v>
      </c>
      <c r="G1785" t="s">
        <v>629</v>
      </c>
      <c r="H1785">
        <v>2018</v>
      </c>
      <c r="I1785">
        <v>1</v>
      </c>
      <c r="J1785">
        <v>13</v>
      </c>
      <c r="K1785" t="s">
        <v>24</v>
      </c>
      <c r="L1785">
        <f t="shared" si="137"/>
        <v>1</v>
      </c>
      <c r="M1785">
        <f t="shared" si="138"/>
        <v>1</v>
      </c>
      <c r="N1785">
        <f t="shared" si="139"/>
        <v>1</v>
      </c>
      <c r="O1785">
        <f t="shared" si="140"/>
        <v>2</v>
      </c>
    </row>
    <row r="1786" spans="1:15" hidden="1" x14ac:dyDescent="0.2">
      <c r="A1786" s="2">
        <v>43114</v>
      </c>
      <c r="B1786">
        <v>49</v>
      </c>
      <c r="C1786">
        <v>60.06</v>
      </c>
      <c r="D1786">
        <v>60.16</v>
      </c>
      <c r="E1786">
        <v>42.24</v>
      </c>
      <c r="F1786">
        <f t="shared" si="136"/>
        <v>60.16</v>
      </c>
      <c r="G1786" t="s">
        <v>629</v>
      </c>
      <c r="H1786">
        <v>2018</v>
      </c>
      <c r="I1786">
        <v>1</v>
      </c>
      <c r="J1786">
        <v>14</v>
      </c>
      <c r="K1786" t="s">
        <v>25</v>
      </c>
      <c r="L1786">
        <f t="shared" si="137"/>
        <v>1</v>
      </c>
      <c r="M1786">
        <f t="shared" si="138"/>
        <v>1</v>
      </c>
      <c r="N1786">
        <f t="shared" si="139"/>
        <v>1</v>
      </c>
      <c r="O1786">
        <f t="shared" si="140"/>
        <v>2</v>
      </c>
    </row>
    <row r="1787" spans="1:15" hidden="1" x14ac:dyDescent="0.2">
      <c r="A1787" s="2">
        <v>43115</v>
      </c>
      <c r="B1787">
        <v>85</v>
      </c>
      <c r="C1787">
        <v>62.96</v>
      </c>
      <c r="D1787">
        <v>63.03</v>
      </c>
      <c r="E1787">
        <v>45.37</v>
      </c>
      <c r="F1787">
        <f t="shared" si="136"/>
        <v>63.03</v>
      </c>
      <c r="G1787" t="s">
        <v>630</v>
      </c>
      <c r="H1787">
        <v>2018</v>
      </c>
      <c r="I1787">
        <v>1</v>
      </c>
      <c r="J1787">
        <v>15</v>
      </c>
      <c r="K1787" t="s">
        <v>27</v>
      </c>
      <c r="L1787">
        <f t="shared" si="137"/>
        <v>0</v>
      </c>
      <c r="M1787">
        <f t="shared" si="138"/>
        <v>1</v>
      </c>
      <c r="N1787">
        <f t="shared" si="139"/>
        <v>1</v>
      </c>
      <c r="O1787">
        <f t="shared" si="140"/>
        <v>3</v>
      </c>
    </row>
    <row r="1788" spans="1:15" hidden="1" x14ac:dyDescent="0.2">
      <c r="A1788" s="2">
        <v>43116</v>
      </c>
      <c r="B1788">
        <v>59</v>
      </c>
      <c r="C1788">
        <v>60.97</v>
      </c>
      <c r="D1788">
        <v>61.08</v>
      </c>
      <c r="E1788">
        <v>45.25</v>
      </c>
      <c r="F1788">
        <f t="shared" si="136"/>
        <v>61.08</v>
      </c>
      <c r="G1788" t="s">
        <v>630</v>
      </c>
      <c r="H1788">
        <v>2018</v>
      </c>
      <c r="I1788">
        <v>1</v>
      </c>
      <c r="J1788">
        <v>16</v>
      </c>
      <c r="K1788" t="s">
        <v>28</v>
      </c>
      <c r="L1788">
        <f t="shared" si="137"/>
        <v>1</v>
      </c>
      <c r="M1788">
        <f t="shared" si="138"/>
        <v>1</v>
      </c>
      <c r="N1788">
        <f t="shared" si="139"/>
        <v>1</v>
      </c>
      <c r="O1788">
        <f t="shared" si="140"/>
        <v>3</v>
      </c>
    </row>
    <row r="1789" spans="1:15" hidden="1" x14ac:dyDescent="0.2">
      <c r="A1789" s="2">
        <v>43117</v>
      </c>
      <c r="B1789">
        <v>103</v>
      </c>
      <c r="C1789">
        <v>64.819999999999993</v>
      </c>
      <c r="D1789">
        <v>65.44</v>
      </c>
      <c r="E1789">
        <v>56.55</v>
      </c>
      <c r="F1789">
        <f t="shared" si="136"/>
        <v>65.44</v>
      </c>
      <c r="G1789" t="s">
        <v>630</v>
      </c>
      <c r="H1789">
        <v>2018</v>
      </c>
      <c r="I1789">
        <v>1</v>
      </c>
      <c r="J1789">
        <v>17</v>
      </c>
      <c r="K1789" t="s">
        <v>29</v>
      </c>
      <c r="L1789">
        <f t="shared" si="137"/>
        <v>0</v>
      </c>
      <c r="M1789">
        <f t="shared" si="138"/>
        <v>1</v>
      </c>
      <c r="N1789">
        <f t="shared" si="139"/>
        <v>1</v>
      </c>
      <c r="O1789">
        <f t="shared" si="140"/>
        <v>3</v>
      </c>
    </row>
    <row r="1790" spans="1:15" hidden="1" x14ac:dyDescent="0.2">
      <c r="A1790" s="2">
        <v>43118</v>
      </c>
      <c r="F1790">
        <f t="shared" si="136"/>
        <v>0</v>
      </c>
      <c r="G1790" t="s">
        <v>630</v>
      </c>
      <c r="H1790">
        <v>2018</v>
      </c>
      <c r="I1790">
        <v>1</v>
      </c>
      <c r="J1790">
        <v>18</v>
      </c>
      <c r="K1790" t="s">
        <v>30</v>
      </c>
      <c r="L1790" t="str">
        <f t="shared" si="137"/>
        <v>Null</v>
      </c>
      <c r="M1790" t="str">
        <f t="shared" si="138"/>
        <v>Null</v>
      </c>
      <c r="N1790">
        <f t="shared" si="139"/>
        <v>1</v>
      </c>
      <c r="O1790">
        <f t="shared" si="140"/>
        <v>3</v>
      </c>
    </row>
    <row r="1791" spans="1:15" hidden="1" x14ac:dyDescent="0.2">
      <c r="A1791" s="2">
        <v>43119</v>
      </c>
      <c r="B1791">
        <v>55</v>
      </c>
      <c r="C1791">
        <v>60.9</v>
      </c>
      <c r="D1791">
        <v>61.15</v>
      </c>
      <c r="E1791">
        <v>48.21</v>
      </c>
      <c r="F1791">
        <f t="shared" si="136"/>
        <v>61.15</v>
      </c>
      <c r="G1791" t="s">
        <v>630</v>
      </c>
      <c r="H1791">
        <v>2018</v>
      </c>
      <c r="I1791">
        <v>1</v>
      </c>
      <c r="J1791">
        <v>19</v>
      </c>
      <c r="K1791" t="s">
        <v>31</v>
      </c>
      <c r="L1791">
        <f t="shared" si="137"/>
        <v>1</v>
      </c>
      <c r="M1791">
        <f t="shared" si="138"/>
        <v>1</v>
      </c>
      <c r="N1791">
        <f t="shared" si="139"/>
        <v>1</v>
      </c>
      <c r="O1791">
        <f t="shared" si="140"/>
        <v>3</v>
      </c>
    </row>
    <row r="1792" spans="1:15" hidden="1" x14ac:dyDescent="0.2">
      <c r="A1792" s="2">
        <v>43120</v>
      </c>
      <c r="B1792">
        <v>41</v>
      </c>
      <c r="C1792">
        <v>59.67</v>
      </c>
      <c r="D1792">
        <v>59.84</v>
      </c>
      <c r="E1792">
        <v>43.97</v>
      </c>
      <c r="F1792">
        <f t="shared" si="136"/>
        <v>59.84</v>
      </c>
      <c r="G1792" t="s">
        <v>630</v>
      </c>
      <c r="H1792">
        <v>2018</v>
      </c>
      <c r="I1792">
        <v>1</v>
      </c>
      <c r="J1792">
        <v>20</v>
      </c>
      <c r="K1792" t="s">
        <v>32</v>
      </c>
      <c r="L1792">
        <f t="shared" si="137"/>
        <v>1</v>
      </c>
      <c r="M1792">
        <f t="shared" si="138"/>
        <v>1</v>
      </c>
      <c r="N1792">
        <f t="shared" si="139"/>
        <v>1</v>
      </c>
      <c r="O1792">
        <f t="shared" si="140"/>
        <v>3</v>
      </c>
    </row>
    <row r="1793" spans="1:15" hidden="1" x14ac:dyDescent="0.2">
      <c r="A1793" s="2">
        <v>43121</v>
      </c>
      <c r="B1793">
        <v>51</v>
      </c>
      <c r="C1793">
        <v>60.25</v>
      </c>
      <c r="D1793">
        <v>60.6</v>
      </c>
      <c r="E1793">
        <v>49.25</v>
      </c>
      <c r="F1793">
        <f t="shared" si="136"/>
        <v>60.6</v>
      </c>
      <c r="G1793" t="s">
        <v>630</v>
      </c>
      <c r="H1793">
        <v>2018</v>
      </c>
      <c r="I1793">
        <v>1</v>
      </c>
      <c r="J1793">
        <v>21</v>
      </c>
      <c r="K1793" t="s">
        <v>33</v>
      </c>
      <c r="L1793">
        <f t="shared" si="137"/>
        <v>1</v>
      </c>
      <c r="M1793">
        <f t="shared" si="138"/>
        <v>1</v>
      </c>
      <c r="N1793">
        <f t="shared" si="139"/>
        <v>1</v>
      </c>
      <c r="O1793">
        <f t="shared" si="140"/>
        <v>3</v>
      </c>
    </row>
    <row r="1794" spans="1:15" hidden="1" x14ac:dyDescent="0.2">
      <c r="A1794" s="2">
        <v>43122</v>
      </c>
      <c r="B1794">
        <v>62</v>
      </c>
      <c r="C1794">
        <v>61.57</v>
      </c>
      <c r="D1794">
        <v>61.74</v>
      </c>
      <c r="E1794">
        <v>46.38</v>
      </c>
      <c r="F1794">
        <f t="shared" si="136"/>
        <v>61.74</v>
      </c>
      <c r="G1794" t="s">
        <v>631</v>
      </c>
      <c r="H1794">
        <v>2018</v>
      </c>
      <c r="I1794">
        <v>1</v>
      </c>
      <c r="J1794">
        <v>22</v>
      </c>
      <c r="K1794" t="s">
        <v>35</v>
      </c>
      <c r="L1794">
        <f t="shared" si="137"/>
        <v>0</v>
      </c>
      <c r="M1794">
        <f t="shared" si="138"/>
        <v>1</v>
      </c>
      <c r="N1794">
        <f t="shared" si="139"/>
        <v>1</v>
      </c>
      <c r="O1794">
        <f t="shared" si="140"/>
        <v>4</v>
      </c>
    </row>
    <row r="1795" spans="1:15" hidden="1" x14ac:dyDescent="0.2">
      <c r="A1795" s="2">
        <v>43123</v>
      </c>
      <c r="B1795">
        <v>62</v>
      </c>
      <c r="C1795">
        <v>61.31</v>
      </c>
      <c r="D1795">
        <v>61.53</v>
      </c>
      <c r="E1795">
        <v>48.39</v>
      </c>
      <c r="F1795">
        <f t="shared" ref="F1795:F1858" si="141">IF(OR(ISBLANK(D1795),D1795=9),C1795,D1795)</f>
        <v>61.53</v>
      </c>
      <c r="G1795" t="s">
        <v>631</v>
      </c>
      <c r="H1795">
        <v>2018</v>
      </c>
      <c r="I1795">
        <v>1</v>
      </c>
      <c r="J1795">
        <v>23</v>
      </c>
      <c r="K1795" t="s">
        <v>36</v>
      </c>
      <c r="L1795">
        <f t="shared" ref="L1795:L1858" si="142">IF(ISBLANK(C1795),"Null",IF(C1795&gt;B1795,1,0))</f>
        <v>0</v>
      </c>
      <c r="M1795">
        <f t="shared" ref="M1795:M1858" si="143">IF(ISBLANK(E1795),"Null",IF(C1795&gt;E1795,1,0))</f>
        <v>1</v>
      </c>
      <c r="N1795">
        <f t="shared" ref="N1795:N1858" si="144">IF(AND(I1795&gt;=1,I1795&lt;=4),1,IF(AND(I1795&gt;=9,I1795&lt;=12),3,2))</f>
        <v>1</v>
      </c>
      <c r="O1795">
        <f t="shared" ref="O1795:O1858" si="145">WEEKNUM(A1795,2)</f>
        <v>4</v>
      </c>
    </row>
    <row r="1796" spans="1:15" hidden="1" x14ac:dyDescent="0.2">
      <c r="A1796" s="2">
        <v>43124</v>
      </c>
      <c r="B1796">
        <v>55</v>
      </c>
      <c r="C1796">
        <v>60.77</v>
      </c>
      <c r="D1796">
        <v>61.06</v>
      </c>
      <c r="E1796">
        <v>46.33</v>
      </c>
      <c r="F1796">
        <f t="shared" si="141"/>
        <v>61.06</v>
      </c>
      <c r="G1796" t="s">
        <v>631</v>
      </c>
      <c r="H1796">
        <v>2018</v>
      </c>
      <c r="I1796">
        <v>1</v>
      </c>
      <c r="J1796">
        <v>24</v>
      </c>
      <c r="K1796" t="s">
        <v>37</v>
      </c>
      <c r="L1796">
        <f t="shared" si="142"/>
        <v>1</v>
      </c>
      <c r="M1796">
        <f t="shared" si="143"/>
        <v>1</v>
      </c>
      <c r="N1796">
        <f t="shared" si="144"/>
        <v>1</v>
      </c>
      <c r="O1796">
        <f t="shared" si="145"/>
        <v>4</v>
      </c>
    </row>
    <row r="1797" spans="1:15" hidden="1" x14ac:dyDescent="0.2">
      <c r="A1797" s="2">
        <v>43125</v>
      </c>
      <c r="B1797">
        <v>57</v>
      </c>
      <c r="C1797">
        <v>61.03</v>
      </c>
      <c r="D1797">
        <v>61.17</v>
      </c>
      <c r="E1797">
        <v>45.94</v>
      </c>
      <c r="F1797">
        <f t="shared" si="141"/>
        <v>61.17</v>
      </c>
      <c r="G1797" t="s">
        <v>631</v>
      </c>
      <c r="H1797">
        <v>2018</v>
      </c>
      <c r="I1797">
        <v>1</v>
      </c>
      <c r="J1797">
        <v>25</v>
      </c>
      <c r="K1797" t="s">
        <v>38</v>
      </c>
      <c r="L1797">
        <f t="shared" si="142"/>
        <v>1</v>
      </c>
      <c r="M1797">
        <f t="shared" si="143"/>
        <v>1</v>
      </c>
      <c r="N1797">
        <f t="shared" si="144"/>
        <v>1</v>
      </c>
      <c r="O1797">
        <f t="shared" si="145"/>
        <v>4</v>
      </c>
    </row>
    <row r="1798" spans="1:15" hidden="1" x14ac:dyDescent="0.2">
      <c r="A1798" s="2">
        <v>43126</v>
      </c>
      <c r="B1798">
        <v>64</v>
      </c>
      <c r="C1798">
        <v>60.92</v>
      </c>
      <c r="D1798">
        <v>61.02</v>
      </c>
      <c r="E1798">
        <v>44.61</v>
      </c>
      <c r="F1798">
        <f t="shared" si="141"/>
        <v>61.02</v>
      </c>
      <c r="G1798" t="s">
        <v>631</v>
      </c>
      <c r="H1798">
        <v>2018</v>
      </c>
      <c r="I1798">
        <v>1</v>
      </c>
      <c r="J1798">
        <v>26</v>
      </c>
      <c r="K1798" t="s">
        <v>39</v>
      </c>
      <c r="L1798">
        <f t="shared" si="142"/>
        <v>0</v>
      </c>
      <c r="M1798">
        <f t="shared" si="143"/>
        <v>1</v>
      </c>
      <c r="N1798">
        <f t="shared" si="144"/>
        <v>1</v>
      </c>
      <c r="O1798">
        <f t="shared" si="145"/>
        <v>4</v>
      </c>
    </row>
    <row r="1799" spans="1:15" hidden="1" x14ac:dyDescent="0.2">
      <c r="A1799" s="2">
        <v>43127</v>
      </c>
      <c r="B1799">
        <v>48</v>
      </c>
      <c r="C1799">
        <v>59.92</v>
      </c>
      <c r="D1799">
        <v>59.98</v>
      </c>
      <c r="E1799">
        <v>39.32</v>
      </c>
      <c r="F1799">
        <f t="shared" si="141"/>
        <v>59.98</v>
      </c>
      <c r="G1799" t="s">
        <v>631</v>
      </c>
      <c r="H1799">
        <v>2018</v>
      </c>
      <c r="I1799">
        <v>1</v>
      </c>
      <c r="J1799">
        <v>27</v>
      </c>
      <c r="K1799" t="s">
        <v>40</v>
      </c>
      <c r="L1799">
        <f t="shared" si="142"/>
        <v>1</v>
      </c>
      <c r="M1799">
        <f t="shared" si="143"/>
        <v>1</v>
      </c>
      <c r="N1799">
        <f t="shared" si="144"/>
        <v>1</v>
      </c>
      <c r="O1799">
        <f t="shared" si="145"/>
        <v>4</v>
      </c>
    </row>
    <row r="1800" spans="1:15" hidden="1" x14ac:dyDescent="0.2">
      <c r="A1800" s="2">
        <v>43128</v>
      </c>
      <c r="B1800">
        <v>48</v>
      </c>
      <c r="C1800">
        <v>60.41</v>
      </c>
      <c r="D1800">
        <v>60.47</v>
      </c>
      <c r="E1800">
        <v>41.71</v>
      </c>
      <c r="F1800">
        <f t="shared" si="141"/>
        <v>60.47</v>
      </c>
      <c r="G1800" t="s">
        <v>631</v>
      </c>
      <c r="H1800">
        <v>2018</v>
      </c>
      <c r="I1800">
        <v>1</v>
      </c>
      <c r="J1800">
        <v>28</v>
      </c>
      <c r="K1800" t="s">
        <v>41</v>
      </c>
      <c r="L1800">
        <f t="shared" si="142"/>
        <v>1</v>
      </c>
      <c r="M1800">
        <f t="shared" si="143"/>
        <v>1</v>
      </c>
      <c r="N1800">
        <f t="shared" si="144"/>
        <v>1</v>
      </c>
      <c r="O1800">
        <f t="shared" si="145"/>
        <v>4</v>
      </c>
    </row>
    <row r="1801" spans="1:15" hidden="1" x14ac:dyDescent="0.2">
      <c r="A1801" s="2">
        <v>43164</v>
      </c>
      <c r="B1801">
        <v>71</v>
      </c>
      <c r="C1801">
        <v>63.21</v>
      </c>
      <c r="D1801">
        <v>63.62</v>
      </c>
      <c r="E1801">
        <v>50.82</v>
      </c>
      <c r="F1801">
        <f t="shared" si="141"/>
        <v>63.62</v>
      </c>
      <c r="G1801" t="s">
        <v>632</v>
      </c>
      <c r="H1801">
        <v>2018</v>
      </c>
      <c r="I1801">
        <v>3</v>
      </c>
      <c r="J1801">
        <v>5</v>
      </c>
      <c r="K1801" t="s">
        <v>83</v>
      </c>
      <c r="L1801">
        <f t="shared" si="142"/>
        <v>0</v>
      </c>
      <c r="M1801">
        <f t="shared" si="143"/>
        <v>1</v>
      </c>
      <c r="N1801">
        <f t="shared" si="144"/>
        <v>1</v>
      </c>
      <c r="O1801">
        <f t="shared" si="145"/>
        <v>10</v>
      </c>
    </row>
    <row r="1802" spans="1:15" hidden="1" x14ac:dyDescent="0.2">
      <c r="A1802" s="2">
        <v>43165</v>
      </c>
      <c r="B1802">
        <v>65</v>
      </c>
      <c r="C1802">
        <v>61.83</v>
      </c>
      <c r="D1802">
        <v>62.06</v>
      </c>
      <c r="E1802">
        <v>47.19</v>
      </c>
      <c r="F1802">
        <f t="shared" si="141"/>
        <v>62.06</v>
      </c>
      <c r="G1802" t="s">
        <v>632</v>
      </c>
      <c r="H1802">
        <v>2018</v>
      </c>
      <c r="I1802">
        <v>3</v>
      </c>
      <c r="J1802">
        <v>6</v>
      </c>
      <c r="K1802" t="s">
        <v>84</v>
      </c>
      <c r="L1802">
        <f t="shared" si="142"/>
        <v>0</v>
      </c>
      <c r="M1802">
        <f t="shared" si="143"/>
        <v>1</v>
      </c>
      <c r="N1802">
        <f t="shared" si="144"/>
        <v>1</v>
      </c>
      <c r="O1802">
        <f t="shared" si="145"/>
        <v>10</v>
      </c>
    </row>
    <row r="1803" spans="1:15" hidden="1" x14ac:dyDescent="0.2">
      <c r="A1803" s="2">
        <v>43166</v>
      </c>
      <c r="B1803">
        <v>90</v>
      </c>
      <c r="C1803">
        <v>64.38</v>
      </c>
      <c r="D1803">
        <v>64.56</v>
      </c>
      <c r="E1803">
        <v>50.61</v>
      </c>
      <c r="F1803">
        <f t="shared" si="141"/>
        <v>64.56</v>
      </c>
      <c r="G1803" t="s">
        <v>632</v>
      </c>
      <c r="H1803">
        <v>2018</v>
      </c>
      <c r="I1803">
        <v>3</v>
      </c>
      <c r="J1803">
        <v>7</v>
      </c>
      <c r="K1803" t="s">
        <v>85</v>
      </c>
      <c r="L1803">
        <f t="shared" si="142"/>
        <v>0</v>
      </c>
      <c r="M1803">
        <f t="shared" si="143"/>
        <v>1</v>
      </c>
      <c r="N1803">
        <f t="shared" si="144"/>
        <v>1</v>
      </c>
      <c r="O1803">
        <f t="shared" si="145"/>
        <v>10</v>
      </c>
    </row>
    <row r="1804" spans="1:15" hidden="1" x14ac:dyDescent="0.2">
      <c r="A1804" s="2">
        <v>43167</v>
      </c>
      <c r="B1804">
        <v>47</v>
      </c>
      <c r="C1804">
        <v>59.41</v>
      </c>
      <c r="D1804">
        <v>59.9</v>
      </c>
      <c r="E1804">
        <v>49.84</v>
      </c>
      <c r="F1804">
        <f t="shared" si="141"/>
        <v>59.9</v>
      </c>
      <c r="G1804" t="s">
        <v>632</v>
      </c>
      <c r="H1804">
        <v>2018</v>
      </c>
      <c r="I1804">
        <v>3</v>
      </c>
      <c r="J1804">
        <v>8</v>
      </c>
      <c r="K1804" t="s">
        <v>86</v>
      </c>
      <c r="L1804">
        <f t="shared" si="142"/>
        <v>1</v>
      </c>
      <c r="M1804">
        <f t="shared" si="143"/>
        <v>1</v>
      </c>
      <c r="N1804">
        <f t="shared" si="144"/>
        <v>1</v>
      </c>
      <c r="O1804">
        <f t="shared" si="145"/>
        <v>10</v>
      </c>
    </row>
    <row r="1805" spans="1:15" hidden="1" x14ac:dyDescent="0.2">
      <c r="A1805" s="2">
        <v>43168</v>
      </c>
      <c r="B1805">
        <v>79</v>
      </c>
      <c r="C1805">
        <v>62.11</v>
      </c>
      <c r="D1805">
        <v>62.49</v>
      </c>
      <c r="E1805">
        <v>51.74</v>
      </c>
      <c r="F1805">
        <f t="shared" si="141"/>
        <v>62.49</v>
      </c>
      <c r="G1805" t="s">
        <v>632</v>
      </c>
      <c r="H1805">
        <v>2018</v>
      </c>
      <c r="I1805">
        <v>3</v>
      </c>
      <c r="J1805">
        <v>9</v>
      </c>
      <c r="K1805" t="s">
        <v>87</v>
      </c>
      <c r="L1805">
        <f t="shared" si="142"/>
        <v>0</v>
      </c>
      <c r="M1805">
        <f t="shared" si="143"/>
        <v>1</v>
      </c>
      <c r="N1805">
        <f t="shared" si="144"/>
        <v>1</v>
      </c>
      <c r="O1805">
        <f t="shared" si="145"/>
        <v>10</v>
      </c>
    </row>
    <row r="1806" spans="1:15" hidden="1" x14ac:dyDescent="0.2">
      <c r="A1806" s="2">
        <v>43169</v>
      </c>
      <c r="B1806">
        <v>48</v>
      </c>
      <c r="C1806">
        <v>59.79</v>
      </c>
      <c r="D1806">
        <v>59.92</v>
      </c>
      <c r="E1806">
        <v>44.4</v>
      </c>
      <c r="F1806">
        <f t="shared" si="141"/>
        <v>59.92</v>
      </c>
      <c r="G1806" t="s">
        <v>632</v>
      </c>
      <c r="H1806">
        <v>2018</v>
      </c>
      <c r="I1806">
        <v>3</v>
      </c>
      <c r="J1806">
        <v>10</v>
      </c>
      <c r="K1806" t="s">
        <v>88</v>
      </c>
      <c r="L1806">
        <f t="shared" si="142"/>
        <v>1</v>
      </c>
      <c r="M1806">
        <f t="shared" si="143"/>
        <v>1</v>
      </c>
      <c r="N1806">
        <f t="shared" si="144"/>
        <v>1</v>
      </c>
      <c r="O1806">
        <f t="shared" si="145"/>
        <v>10</v>
      </c>
    </row>
    <row r="1807" spans="1:15" hidden="1" x14ac:dyDescent="0.2">
      <c r="A1807" s="2">
        <v>43170</v>
      </c>
      <c r="B1807">
        <v>58</v>
      </c>
      <c r="C1807">
        <v>60.41</v>
      </c>
      <c r="D1807">
        <v>60.8</v>
      </c>
      <c r="E1807">
        <v>49.68</v>
      </c>
      <c r="F1807">
        <f t="shared" si="141"/>
        <v>60.8</v>
      </c>
      <c r="G1807" t="s">
        <v>632</v>
      </c>
      <c r="H1807">
        <v>2018</v>
      </c>
      <c r="I1807">
        <v>3</v>
      </c>
      <c r="J1807">
        <v>11</v>
      </c>
      <c r="K1807" t="s">
        <v>89</v>
      </c>
      <c r="L1807">
        <f t="shared" si="142"/>
        <v>1</v>
      </c>
      <c r="M1807">
        <f t="shared" si="143"/>
        <v>1</v>
      </c>
      <c r="N1807">
        <f t="shared" si="144"/>
        <v>1</v>
      </c>
      <c r="O1807">
        <f t="shared" si="145"/>
        <v>10</v>
      </c>
    </row>
    <row r="1808" spans="1:15" hidden="1" x14ac:dyDescent="0.2">
      <c r="A1808" s="2">
        <v>43171</v>
      </c>
      <c r="B1808">
        <v>85</v>
      </c>
      <c r="C1808">
        <v>62.75</v>
      </c>
      <c r="D1808">
        <v>62.83</v>
      </c>
      <c r="E1808">
        <v>45.54</v>
      </c>
      <c r="F1808">
        <f t="shared" si="141"/>
        <v>62.83</v>
      </c>
      <c r="G1808" t="s">
        <v>633</v>
      </c>
      <c r="H1808">
        <v>2018</v>
      </c>
      <c r="I1808">
        <v>3</v>
      </c>
      <c r="J1808">
        <v>12</v>
      </c>
      <c r="K1808" t="s">
        <v>91</v>
      </c>
      <c r="L1808">
        <f t="shared" si="142"/>
        <v>0</v>
      </c>
      <c r="M1808">
        <f t="shared" si="143"/>
        <v>1</v>
      </c>
      <c r="N1808">
        <f t="shared" si="144"/>
        <v>1</v>
      </c>
      <c r="O1808">
        <f t="shared" si="145"/>
        <v>11</v>
      </c>
    </row>
    <row r="1809" spans="1:15" hidden="1" x14ac:dyDescent="0.2">
      <c r="A1809" s="2">
        <v>43172</v>
      </c>
      <c r="B1809">
        <v>76</v>
      </c>
      <c r="C1809">
        <v>61.48</v>
      </c>
      <c r="D1809">
        <v>61.76</v>
      </c>
      <c r="E1809">
        <v>49.33</v>
      </c>
      <c r="F1809">
        <f t="shared" si="141"/>
        <v>61.76</v>
      </c>
      <c r="G1809" t="s">
        <v>633</v>
      </c>
      <c r="H1809">
        <v>2018</v>
      </c>
      <c r="I1809">
        <v>3</v>
      </c>
      <c r="J1809">
        <v>13</v>
      </c>
      <c r="K1809" t="s">
        <v>92</v>
      </c>
      <c r="L1809">
        <f t="shared" si="142"/>
        <v>0</v>
      </c>
      <c r="M1809">
        <f t="shared" si="143"/>
        <v>1</v>
      </c>
      <c r="N1809">
        <f t="shared" si="144"/>
        <v>1</v>
      </c>
      <c r="O1809">
        <f t="shared" si="145"/>
        <v>11</v>
      </c>
    </row>
    <row r="1810" spans="1:15" hidden="1" x14ac:dyDescent="0.2">
      <c r="A1810" s="2">
        <v>43173</v>
      </c>
      <c r="B1810">
        <v>72</v>
      </c>
      <c r="C1810">
        <v>61.22</v>
      </c>
      <c r="D1810">
        <v>61.46</v>
      </c>
      <c r="E1810">
        <v>48.15</v>
      </c>
      <c r="F1810">
        <f t="shared" si="141"/>
        <v>61.46</v>
      </c>
      <c r="G1810" t="s">
        <v>633</v>
      </c>
      <c r="H1810">
        <v>2018</v>
      </c>
      <c r="I1810">
        <v>3</v>
      </c>
      <c r="J1810">
        <v>14</v>
      </c>
      <c r="K1810" t="s">
        <v>93</v>
      </c>
      <c r="L1810">
        <f t="shared" si="142"/>
        <v>0</v>
      </c>
      <c r="M1810">
        <f t="shared" si="143"/>
        <v>1</v>
      </c>
      <c r="N1810">
        <f t="shared" si="144"/>
        <v>1</v>
      </c>
      <c r="O1810">
        <f t="shared" si="145"/>
        <v>11</v>
      </c>
    </row>
    <row r="1811" spans="1:15" hidden="1" x14ac:dyDescent="0.2">
      <c r="A1811" s="2">
        <v>43174</v>
      </c>
      <c r="B1811">
        <v>85</v>
      </c>
      <c r="C1811">
        <v>61.24</v>
      </c>
      <c r="D1811">
        <v>61.48</v>
      </c>
      <c r="E1811">
        <v>48.82</v>
      </c>
      <c r="F1811">
        <f t="shared" si="141"/>
        <v>61.48</v>
      </c>
      <c r="G1811" t="s">
        <v>633</v>
      </c>
      <c r="H1811">
        <v>2018</v>
      </c>
      <c r="I1811">
        <v>3</v>
      </c>
      <c r="J1811">
        <v>15</v>
      </c>
      <c r="K1811" t="s">
        <v>94</v>
      </c>
      <c r="L1811">
        <f t="shared" si="142"/>
        <v>0</v>
      </c>
      <c r="M1811">
        <f t="shared" si="143"/>
        <v>1</v>
      </c>
      <c r="N1811">
        <f t="shared" si="144"/>
        <v>1</v>
      </c>
      <c r="O1811">
        <f t="shared" si="145"/>
        <v>11</v>
      </c>
    </row>
    <row r="1812" spans="1:15" hidden="1" x14ac:dyDescent="0.2">
      <c r="A1812" s="2">
        <v>43175</v>
      </c>
      <c r="B1812">
        <v>87</v>
      </c>
      <c r="C1812">
        <v>62.99</v>
      </c>
      <c r="D1812">
        <v>63.08</v>
      </c>
      <c r="E1812">
        <v>45.92</v>
      </c>
      <c r="F1812">
        <f t="shared" si="141"/>
        <v>63.08</v>
      </c>
      <c r="G1812" t="s">
        <v>633</v>
      </c>
      <c r="H1812">
        <v>2018</v>
      </c>
      <c r="I1812">
        <v>3</v>
      </c>
      <c r="J1812">
        <v>16</v>
      </c>
      <c r="K1812" t="s">
        <v>95</v>
      </c>
      <c r="L1812">
        <f t="shared" si="142"/>
        <v>0</v>
      </c>
      <c r="M1812">
        <f t="shared" si="143"/>
        <v>1</v>
      </c>
      <c r="N1812">
        <f t="shared" si="144"/>
        <v>1</v>
      </c>
      <c r="O1812">
        <f t="shared" si="145"/>
        <v>11</v>
      </c>
    </row>
    <row r="1813" spans="1:15" hidden="1" x14ac:dyDescent="0.2">
      <c r="A1813" s="2">
        <v>43176</v>
      </c>
      <c r="B1813">
        <v>55</v>
      </c>
      <c r="C1813">
        <v>60.96</v>
      </c>
      <c r="D1813">
        <v>61</v>
      </c>
      <c r="E1813">
        <v>39.229999999999997</v>
      </c>
      <c r="F1813">
        <f t="shared" si="141"/>
        <v>61</v>
      </c>
      <c r="G1813" t="s">
        <v>633</v>
      </c>
      <c r="H1813">
        <v>2018</v>
      </c>
      <c r="I1813">
        <v>3</v>
      </c>
      <c r="J1813">
        <v>17</v>
      </c>
      <c r="K1813" t="s">
        <v>96</v>
      </c>
      <c r="L1813">
        <f t="shared" si="142"/>
        <v>1</v>
      </c>
      <c r="M1813">
        <f t="shared" si="143"/>
        <v>1</v>
      </c>
      <c r="N1813">
        <f t="shared" si="144"/>
        <v>1</v>
      </c>
      <c r="O1813">
        <f t="shared" si="145"/>
        <v>11</v>
      </c>
    </row>
    <row r="1814" spans="1:15" hidden="1" x14ac:dyDescent="0.2">
      <c r="A1814" s="2">
        <v>43177</v>
      </c>
      <c r="B1814">
        <v>68</v>
      </c>
      <c r="C1814">
        <v>62.07</v>
      </c>
      <c r="D1814">
        <v>62.18</v>
      </c>
      <c r="E1814">
        <v>43.85</v>
      </c>
      <c r="F1814">
        <f t="shared" si="141"/>
        <v>62.18</v>
      </c>
      <c r="G1814" t="s">
        <v>633</v>
      </c>
      <c r="H1814">
        <v>2018</v>
      </c>
      <c r="I1814">
        <v>3</v>
      </c>
      <c r="J1814">
        <v>18</v>
      </c>
      <c r="K1814" t="s">
        <v>97</v>
      </c>
      <c r="L1814">
        <f t="shared" si="142"/>
        <v>0</v>
      </c>
      <c r="M1814">
        <f t="shared" si="143"/>
        <v>1</v>
      </c>
      <c r="N1814">
        <f t="shared" si="144"/>
        <v>1</v>
      </c>
      <c r="O1814">
        <f t="shared" si="145"/>
        <v>11</v>
      </c>
    </row>
    <row r="1815" spans="1:15" hidden="1" x14ac:dyDescent="0.2">
      <c r="A1815" s="2">
        <v>43178</v>
      </c>
      <c r="B1815">
        <v>92</v>
      </c>
      <c r="C1815">
        <v>65.760000000000005</v>
      </c>
      <c r="D1815">
        <v>65.94</v>
      </c>
      <c r="E1815">
        <v>51.57</v>
      </c>
      <c r="F1815">
        <f t="shared" si="141"/>
        <v>65.94</v>
      </c>
      <c r="G1815" t="s">
        <v>634</v>
      </c>
      <c r="H1815">
        <v>2018</v>
      </c>
      <c r="I1815">
        <v>3</v>
      </c>
      <c r="J1815">
        <v>19</v>
      </c>
      <c r="K1815" t="s">
        <v>99</v>
      </c>
      <c r="L1815">
        <f t="shared" si="142"/>
        <v>0</v>
      </c>
      <c r="M1815">
        <f t="shared" si="143"/>
        <v>1</v>
      </c>
      <c r="N1815">
        <f t="shared" si="144"/>
        <v>1</v>
      </c>
      <c r="O1815">
        <f t="shared" si="145"/>
        <v>12</v>
      </c>
    </row>
    <row r="1816" spans="1:15" hidden="1" x14ac:dyDescent="0.2">
      <c r="A1816" s="2">
        <v>43179</v>
      </c>
      <c r="B1816">
        <v>90</v>
      </c>
      <c r="C1816">
        <v>62.45</v>
      </c>
      <c r="D1816">
        <v>62.48</v>
      </c>
      <c r="E1816">
        <v>41.75</v>
      </c>
      <c r="F1816">
        <f t="shared" si="141"/>
        <v>62.48</v>
      </c>
      <c r="G1816" t="s">
        <v>634</v>
      </c>
      <c r="H1816">
        <v>2018</v>
      </c>
      <c r="I1816">
        <v>3</v>
      </c>
      <c r="J1816">
        <v>20</v>
      </c>
      <c r="K1816" t="s">
        <v>100</v>
      </c>
      <c r="L1816">
        <f t="shared" si="142"/>
        <v>0</v>
      </c>
      <c r="M1816">
        <f t="shared" si="143"/>
        <v>1</v>
      </c>
      <c r="N1816">
        <f t="shared" si="144"/>
        <v>1</v>
      </c>
      <c r="O1816">
        <f t="shared" si="145"/>
        <v>12</v>
      </c>
    </row>
    <row r="1817" spans="1:15" hidden="1" x14ac:dyDescent="0.2">
      <c r="A1817" s="2">
        <v>43180</v>
      </c>
      <c r="B1817">
        <v>84</v>
      </c>
      <c r="C1817">
        <v>60.28</v>
      </c>
      <c r="D1817">
        <v>60.87</v>
      </c>
      <c r="E1817">
        <v>51.88</v>
      </c>
      <c r="F1817">
        <f t="shared" si="141"/>
        <v>60.87</v>
      </c>
      <c r="G1817" t="s">
        <v>634</v>
      </c>
      <c r="H1817">
        <v>2018</v>
      </c>
      <c r="I1817">
        <v>3</v>
      </c>
      <c r="J1817">
        <v>21</v>
      </c>
      <c r="K1817" t="s">
        <v>101</v>
      </c>
      <c r="L1817">
        <f t="shared" si="142"/>
        <v>0</v>
      </c>
      <c r="M1817">
        <f t="shared" si="143"/>
        <v>1</v>
      </c>
      <c r="N1817">
        <f t="shared" si="144"/>
        <v>1</v>
      </c>
      <c r="O1817">
        <f t="shared" si="145"/>
        <v>12</v>
      </c>
    </row>
    <row r="1818" spans="1:15" hidden="1" x14ac:dyDescent="0.2">
      <c r="A1818" s="2">
        <v>43181</v>
      </c>
      <c r="B1818">
        <v>72</v>
      </c>
      <c r="C1818">
        <v>61.33</v>
      </c>
      <c r="D1818">
        <v>62.23</v>
      </c>
      <c r="E1818">
        <v>49.46</v>
      </c>
      <c r="F1818">
        <f t="shared" si="141"/>
        <v>62.23</v>
      </c>
      <c r="G1818" t="s">
        <v>634</v>
      </c>
      <c r="H1818">
        <v>2018</v>
      </c>
      <c r="I1818">
        <v>3</v>
      </c>
      <c r="J1818">
        <v>22</v>
      </c>
      <c r="K1818" t="s">
        <v>102</v>
      </c>
      <c r="L1818">
        <f t="shared" si="142"/>
        <v>0</v>
      </c>
      <c r="M1818">
        <f t="shared" si="143"/>
        <v>1</v>
      </c>
      <c r="N1818">
        <f t="shared" si="144"/>
        <v>1</v>
      </c>
      <c r="O1818">
        <f t="shared" si="145"/>
        <v>12</v>
      </c>
    </row>
    <row r="1819" spans="1:15" hidden="1" x14ac:dyDescent="0.2">
      <c r="A1819" s="2">
        <v>43182</v>
      </c>
      <c r="B1819">
        <v>79</v>
      </c>
      <c r="C1819">
        <v>60.87</v>
      </c>
      <c r="D1819">
        <v>61.16</v>
      </c>
      <c r="E1819">
        <v>46.37</v>
      </c>
      <c r="F1819">
        <f t="shared" si="141"/>
        <v>61.16</v>
      </c>
      <c r="G1819" t="s">
        <v>634</v>
      </c>
      <c r="H1819">
        <v>2018</v>
      </c>
      <c r="I1819">
        <v>3</v>
      </c>
      <c r="J1819">
        <v>23</v>
      </c>
      <c r="K1819" t="s">
        <v>103</v>
      </c>
      <c r="L1819">
        <f t="shared" si="142"/>
        <v>0</v>
      </c>
      <c r="M1819">
        <f t="shared" si="143"/>
        <v>1</v>
      </c>
      <c r="N1819">
        <f t="shared" si="144"/>
        <v>1</v>
      </c>
      <c r="O1819">
        <f t="shared" si="145"/>
        <v>12</v>
      </c>
    </row>
    <row r="1820" spans="1:15" hidden="1" x14ac:dyDescent="0.2">
      <c r="A1820" s="2">
        <v>43183</v>
      </c>
      <c r="B1820">
        <v>67</v>
      </c>
      <c r="C1820">
        <v>59.64</v>
      </c>
      <c r="D1820">
        <v>59.7</v>
      </c>
      <c r="E1820">
        <v>34.08</v>
      </c>
      <c r="F1820">
        <f t="shared" si="141"/>
        <v>59.7</v>
      </c>
      <c r="G1820" t="s">
        <v>634</v>
      </c>
      <c r="H1820">
        <v>2018</v>
      </c>
      <c r="I1820">
        <v>3</v>
      </c>
      <c r="J1820">
        <v>24</v>
      </c>
      <c r="K1820" t="s">
        <v>104</v>
      </c>
      <c r="L1820">
        <f t="shared" si="142"/>
        <v>0</v>
      </c>
      <c r="M1820">
        <f t="shared" si="143"/>
        <v>1</v>
      </c>
      <c r="N1820">
        <f t="shared" si="144"/>
        <v>1</v>
      </c>
      <c r="O1820">
        <f t="shared" si="145"/>
        <v>12</v>
      </c>
    </row>
    <row r="1821" spans="1:15" hidden="1" x14ac:dyDescent="0.2">
      <c r="A1821" s="2">
        <v>43184</v>
      </c>
      <c r="B1821">
        <v>77</v>
      </c>
      <c r="C1821">
        <v>61.43</v>
      </c>
      <c r="D1821">
        <v>61.43</v>
      </c>
      <c r="E1821">
        <v>32.15</v>
      </c>
      <c r="F1821">
        <f t="shared" si="141"/>
        <v>61.43</v>
      </c>
      <c r="G1821" t="s">
        <v>634</v>
      </c>
      <c r="H1821">
        <v>2018</v>
      </c>
      <c r="I1821">
        <v>3</v>
      </c>
      <c r="J1821">
        <v>25</v>
      </c>
      <c r="K1821" t="s">
        <v>105</v>
      </c>
      <c r="L1821">
        <f t="shared" si="142"/>
        <v>0</v>
      </c>
      <c r="M1821">
        <f t="shared" si="143"/>
        <v>1</v>
      </c>
      <c r="N1821">
        <f t="shared" si="144"/>
        <v>1</v>
      </c>
      <c r="O1821">
        <f t="shared" si="145"/>
        <v>12</v>
      </c>
    </row>
    <row r="1822" spans="1:15" hidden="1" x14ac:dyDescent="0.2">
      <c r="A1822" s="2">
        <v>43185</v>
      </c>
      <c r="B1822">
        <v>73</v>
      </c>
      <c r="C1822">
        <v>61.15</v>
      </c>
      <c r="D1822">
        <v>61.29</v>
      </c>
      <c r="E1822">
        <v>46.47</v>
      </c>
      <c r="F1822">
        <f t="shared" si="141"/>
        <v>61.29</v>
      </c>
      <c r="G1822" t="s">
        <v>635</v>
      </c>
      <c r="H1822">
        <v>2018</v>
      </c>
      <c r="I1822">
        <v>3</v>
      </c>
      <c r="J1822">
        <v>26</v>
      </c>
      <c r="K1822" t="s">
        <v>107</v>
      </c>
      <c r="L1822">
        <f t="shared" si="142"/>
        <v>0</v>
      </c>
      <c r="M1822">
        <f t="shared" si="143"/>
        <v>1</v>
      </c>
      <c r="N1822">
        <f t="shared" si="144"/>
        <v>1</v>
      </c>
      <c r="O1822">
        <f t="shared" si="145"/>
        <v>13</v>
      </c>
    </row>
    <row r="1823" spans="1:15" hidden="1" x14ac:dyDescent="0.2">
      <c r="A1823" s="2">
        <v>43186</v>
      </c>
      <c r="B1823">
        <v>77</v>
      </c>
      <c r="C1823">
        <v>60.73</v>
      </c>
      <c r="D1823">
        <v>60.86</v>
      </c>
      <c r="E1823">
        <v>45.71</v>
      </c>
      <c r="F1823">
        <f t="shared" si="141"/>
        <v>60.86</v>
      </c>
      <c r="G1823" t="s">
        <v>635</v>
      </c>
      <c r="H1823">
        <v>2018</v>
      </c>
      <c r="I1823">
        <v>3</v>
      </c>
      <c r="J1823">
        <v>27</v>
      </c>
      <c r="K1823" t="s">
        <v>108</v>
      </c>
      <c r="L1823">
        <f t="shared" si="142"/>
        <v>0</v>
      </c>
      <c r="M1823">
        <f t="shared" si="143"/>
        <v>1</v>
      </c>
      <c r="N1823">
        <f t="shared" si="144"/>
        <v>1</v>
      </c>
      <c r="O1823">
        <f t="shared" si="145"/>
        <v>13</v>
      </c>
    </row>
    <row r="1824" spans="1:15" hidden="1" x14ac:dyDescent="0.2">
      <c r="A1824" s="2">
        <v>43187</v>
      </c>
      <c r="B1824">
        <v>94</v>
      </c>
      <c r="C1824">
        <v>62.94</v>
      </c>
      <c r="D1824">
        <v>63</v>
      </c>
      <c r="E1824">
        <v>44.53</v>
      </c>
      <c r="F1824">
        <f t="shared" si="141"/>
        <v>63</v>
      </c>
      <c r="G1824" t="s">
        <v>635</v>
      </c>
      <c r="H1824">
        <v>2018</v>
      </c>
      <c r="I1824">
        <v>3</v>
      </c>
      <c r="J1824">
        <v>28</v>
      </c>
      <c r="K1824" t="s">
        <v>109</v>
      </c>
      <c r="L1824">
        <f t="shared" si="142"/>
        <v>0</v>
      </c>
      <c r="M1824">
        <f t="shared" si="143"/>
        <v>1</v>
      </c>
      <c r="N1824">
        <f t="shared" si="144"/>
        <v>1</v>
      </c>
      <c r="O1824">
        <f t="shared" si="145"/>
        <v>13</v>
      </c>
    </row>
    <row r="1825" spans="1:15" hidden="1" x14ac:dyDescent="0.2">
      <c r="A1825" s="2">
        <v>43188</v>
      </c>
      <c r="B1825">
        <v>71</v>
      </c>
      <c r="C1825">
        <v>61.31</v>
      </c>
      <c r="D1825">
        <v>61.48</v>
      </c>
      <c r="E1825">
        <v>47.26</v>
      </c>
      <c r="F1825">
        <f t="shared" si="141"/>
        <v>61.48</v>
      </c>
      <c r="G1825" t="s">
        <v>635</v>
      </c>
      <c r="H1825">
        <v>2018</v>
      </c>
      <c r="I1825">
        <v>3</v>
      </c>
      <c r="J1825">
        <v>29</v>
      </c>
      <c r="K1825" t="s">
        <v>110</v>
      </c>
      <c r="L1825">
        <f t="shared" si="142"/>
        <v>0</v>
      </c>
      <c r="M1825">
        <f t="shared" si="143"/>
        <v>1</v>
      </c>
      <c r="N1825">
        <f t="shared" si="144"/>
        <v>1</v>
      </c>
      <c r="O1825">
        <f t="shared" si="145"/>
        <v>13</v>
      </c>
    </row>
    <row r="1826" spans="1:15" hidden="1" x14ac:dyDescent="0.2">
      <c r="A1826" s="2">
        <v>43189</v>
      </c>
      <c r="B1826">
        <v>89</v>
      </c>
      <c r="C1826">
        <v>62.72</v>
      </c>
      <c r="D1826">
        <v>62.75</v>
      </c>
      <c r="E1826">
        <v>41.61</v>
      </c>
      <c r="F1826">
        <f t="shared" si="141"/>
        <v>62.75</v>
      </c>
      <c r="G1826" t="s">
        <v>635</v>
      </c>
      <c r="H1826">
        <v>2018</v>
      </c>
      <c r="I1826">
        <v>3</v>
      </c>
      <c r="J1826">
        <v>30</v>
      </c>
      <c r="K1826" t="s">
        <v>111</v>
      </c>
      <c r="L1826">
        <f t="shared" si="142"/>
        <v>0</v>
      </c>
      <c r="M1826">
        <f t="shared" si="143"/>
        <v>1</v>
      </c>
      <c r="N1826">
        <f t="shared" si="144"/>
        <v>1</v>
      </c>
      <c r="O1826">
        <f t="shared" si="145"/>
        <v>13</v>
      </c>
    </row>
    <row r="1827" spans="1:15" hidden="1" x14ac:dyDescent="0.2">
      <c r="A1827" s="2">
        <v>43190</v>
      </c>
      <c r="B1827">
        <v>65</v>
      </c>
      <c r="C1827">
        <v>61.95</v>
      </c>
      <c r="D1827">
        <v>62.23</v>
      </c>
      <c r="E1827">
        <v>48.51</v>
      </c>
      <c r="F1827">
        <f t="shared" si="141"/>
        <v>62.23</v>
      </c>
      <c r="G1827" t="s">
        <v>635</v>
      </c>
      <c r="H1827">
        <v>2018</v>
      </c>
      <c r="I1827">
        <v>3</v>
      </c>
      <c r="J1827">
        <v>31</v>
      </c>
      <c r="K1827" t="s">
        <v>112</v>
      </c>
      <c r="L1827">
        <f t="shared" si="142"/>
        <v>0</v>
      </c>
      <c r="M1827">
        <f t="shared" si="143"/>
        <v>1</v>
      </c>
      <c r="N1827">
        <f t="shared" si="144"/>
        <v>1</v>
      </c>
      <c r="O1827">
        <f t="shared" si="145"/>
        <v>13</v>
      </c>
    </row>
    <row r="1828" spans="1:15" hidden="1" x14ac:dyDescent="0.2">
      <c r="A1828" s="2">
        <v>43191</v>
      </c>
      <c r="B1828">
        <v>79</v>
      </c>
      <c r="C1828">
        <v>63.5</v>
      </c>
      <c r="D1828">
        <v>63.53</v>
      </c>
      <c r="E1828">
        <v>41.72</v>
      </c>
      <c r="F1828">
        <f t="shared" si="141"/>
        <v>63.53</v>
      </c>
      <c r="G1828" t="s">
        <v>635</v>
      </c>
      <c r="H1828">
        <v>2018</v>
      </c>
      <c r="I1828">
        <v>4</v>
      </c>
      <c r="J1828">
        <v>1</v>
      </c>
      <c r="K1828" t="s">
        <v>113</v>
      </c>
      <c r="L1828">
        <f t="shared" si="142"/>
        <v>0</v>
      </c>
      <c r="M1828">
        <f t="shared" si="143"/>
        <v>1</v>
      </c>
      <c r="N1828">
        <f t="shared" si="144"/>
        <v>1</v>
      </c>
      <c r="O1828">
        <f t="shared" si="145"/>
        <v>13</v>
      </c>
    </row>
    <row r="1829" spans="1:15" hidden="1" x14ac:dyDescent="0.2">
      <c r="A1829" s="2">
        <v>43192</v>
      </c>
      <c r="B1829">
        <v>74</v>
      </c>
      <c r="C1829">
        <v>62.28</v>
      </c>
      <c r="D1829">
        <v>62.33</v>
      </c>
      <c r="E1829">
        <v>43.17</v>
      </c>
      <c r="F1829">
        <f t="shared" si="141"/>
        <v>62.33</v>
      </c>
      <c r="G1829" t="s">
        <v>636</v>
      </c>
      <c r="H1829">
        <v>2018</v>
      </c>
      <c r="I1829">
        <v>4</v>
      </c>
      <c r="J1829">
        <v>2</v>
      </c>
      <c r="K1829" t="s">
        <v>115</v>
      </c>
      <c r="L1829">
        <f t="shared" si="142"/>
        <v>0</v>
      </c>
      <c r="M1829">
        <f t="shared" si="143"/>
        <v>1</v>
      </c>
      <c r="N1829">
        <f t="shared" si="144"/>
        <v>1</v>
      </c>
      <c r="O1829">
        <f t="shared" si="145"/>
        <v>14</v>
      </c>
    </row>
    <row r="1830" spans="1:15" hidden="1" x14ac:dyDescent="0.2">
      <c r="A1830" s="2">
        <v>43193</v>
      </c>
      <c r="B1830">
        <v>75</v>
      </c>
      <c r="C1830">
        <v>61.94</v>
      </c>
      <c r="D1830">
        <v>62.06</v>
      </c>
      <c r="E1830">
        <v>46.42</v>
      </c>
      <c r="F1830">
        <f t="shared" si="141"/>
        <v>62.06</v>
      </c>
      <c r="G1830" t="s">
        <v>636</v>
      </c>
      <c r="H1830">
        <v>2018</v>
      </c>
      <c r="I1830">
        <v>4</v>
      </c>
      <c r="J1830">
        <v>3</v>
      </c>
      <c r="K1830" t="s">
        <v>116</v>
      </c>
      <c r="L1830">
        <f t="shared" si="142"/>
        <v>0</v>
      </c>
      <c r="M1830">
        <f t="shared" si="143"/>
        <v>1</v>
      </c>
      <c r="N1830">
        <f t="shared" si="144"/>
        <v>1</v>
      </c>
      <c r="O1830">
        <f t="shared" si="145"/>
        <v>14</v>
      </c>
    </row>
    <row r="1831" spans="1:15" hidden="1" x14ac:dyDescent="0.2">
      <c r="A1831" s="2">
        <v>43194</v>
      </c>
      <c r="B1831">
        <v>85</v>
      </c>
      <c r="C1831">
        <v>61.97</v>
      </c>
      <c r="D1831">
        <v>62.14</v>
      </c>
      <c r="E1831">
        <v>47.9</v>
      </c>
      <c r="F1831">
        <f t="shared" si="141"/>
        <v>62.14</v>
      </c>
      <c r="G1831" t="s">
        <v>636</v>
      </c>
      <c r="H1831">
        <v>2018</v>
      </c>
      <c r="I1831">
        <v>4</v>
      </c>
      <c r="J1831">
        <v>4</v>
      </c>
      <c r="K1831" t="s">
        <v>117</v>
      </c>
      <c r="L1831">
        <f t="shared" si="142"/>
        <v>0</v>
      </c>
      <c r="M1831">
        <f t="shared" si="143"/>
        <v>1</v>
      </c>
      <c r="N1831">
        <f t="shared" si="144"/>
        <v>1</v>
      </c>
      <c r="O1831">
        <f t="shared" si="145"/>
        <v>14</v>
      </c>
    </row>
    <row r="1832" spans="1:15" hidden="1" x14ac:dyDescent="0.2">
      <c r="A1832" s="2">
        <v>43195</v>
      </c>
      <c r="B1832">
        <v>92</v>
      </c>
      <c r="C1832">
        <v>62.28</v>
      </c>
      <c r="D1832">
        <v>62.76</v>
      </c>
      <c r="E1832">
        <v>52.8</v>
      </c>
      <c r="F1832">
        <f t="shared" si="141"/>
        <v>62.76</v>
      </c>
      <c r="G1832" t="s">
        <v>636</v>
      </c>
      <c r="H1832">
        <v>2018</v>
      </c>
      <c r="I1832">
        <v>4</v>
      </c>
      <c r="J1832">
        <v>5</v>
      </c>
      <c r="K1832" t="s">
        <v>118</v>
      </c>
      <c r="L1832">
        <f t="shared" si="142"/>
        <v>0</v>
      </c>
      <c r="M1832">
        <f t="shared" si="143"/>
        <v>1</v>
      </c>
      <c r="N1832">
        <f t="shared" si="144"/>
        <v>1</v>
      </c>
      <c r="O1832">
        <f t="shared" si="145"/>
        <v>14</v>
      </c>
    </row>
    <row r="1833" spans="1:15" hidden="1" x14ac:dyDescent="0.2">
      <c r="A1833" s="2">
        <v>43196</v>
      </c>
      <c r="B1833">
        <v>88</v>
      </c>
      <c r="C1833">
        <v>61.52</v>
      </c>
      <c r="D1833">
        <v>61.7</v>
      </c>
      <c r="E1833">
        <v>47.59</v>
      </c>
      <c r="F1833">
        <f t="shared" si="141"/>
        <v>61.7</v>
      </c>
      <c r="G1833" t="s">
        <v>636</v>
      </c>
      <c r="H1833">
        <v>2018</v>
      </c>
      <c r="I1833">
        <v>4</v>
      </c>
      <c r="J1833">
        <v>6</v>
      </c>
      <c r="K1833" t="s">
        <v>119</v>
      </c>
      <c r="L1833">
        <f t="shared" si="142"/>
        <v>0</v>
      </c>
      <c r="M1833">
        <f t="shared" si="143"/>
        <v>1</v>
      </c>
      <c r="N1833">
        <f t="shared" si="144"/>
        <v>1</v>
      </c>
      <c r="O1833">
        <f t="shared" si="145"/>
        <v>14</v>
      </c>
    </row>
    <row r="1834" spans="1:15" hidden="1" x14ac:dyDescent="0.2">
      <c r="A1834" s="2">
        <v>43197</v>
      </c>
      <c r="B1834">
        <v>68</v>
      </c>
      <c r="C1834">
        <v>60.95</v>
      </c>
      <c r="D1834">
        <v>61.09</v>
      </c>
      <c r="E1834">
        <v>43.81</v>
      </c>
      <c r="F1834">
        <f t="shared" si="141"/>
        <v>61.09</v>
      </c>
      <c r="G1834" t="s">
        <v>636</v>
      </c>
      <c r="H1834">
        <v>2018</v>
      </c>
      <c r="I1834">
        <v>4</v>
      </c>
      <c r="J1834">
        <v>7</v>
      </c>
      <c r="K1834" t="s">
        <v>120</v>
      </c>
      <c r="L1834">
        <f t="shared" si="142"/>
        <v>0</v>
      </c>
      <c r="M1834">
        <f t="shared" si="143"/>
        <v>1</v>
      </c>
      <c r="N1834">
        <f t="shared" si="144"/>
        <v>1</v>
      </c>
      <c r="O1834">
        <f t="shared" si="145"/>
        <v>14</v>
      </c>
    </row>
    <row r="1835" spans="1:15" hidden="1" x14ac:dyDescent="0.2">
      <c r="A1835" s="2">
        <v>43198</v>
      </c>
      <c r="B1835">
        <v>35</v>
      </c>
      <c r="C1835">
        <v>58.51</v>
      </c>
      <c r="D1835">
        <v>59.37</v>
      </c>
      <c r="E1835">
        <v>51.92</v>
      </c>
      <c r="F1835">
        <f t="shared" si="141"/>
        <v>59.37</v>
      </c>
      <c r="G1835" t="s">
        <v>636</v>
      </c>
      <c r="H1835">
        <v>2018</v>
      </c>
      <c r="I1835">
        <v>4</v>
      </c>
      <c r="J1835">
        <v>8</v>
      </c>
      <c r="K1835" t="s">
        <v>121</v>
      </c>
      <c r="L1835">
        <f t="shared" si="142"/>
        <v>1</v>
      </c>
      <c r="M1835">
        <f t="shared" si="143"/>
        <v>1</v>
      </c>
      <c r="N1835">
        <f t="shared" si="144"/>
        <v>1</v>
      </c>
      <c r="O1835">
        <f t="shared" si="145"/>
        <v>14</v>
      </c>
    </row>
    <row r="1836" spans="1:15" hidden="1" x14ac:dyDescent="0.2">
      <c r="A1836" s="2">
        <v>43199</v>
      </c>
      <c r="B1836">
        <v>81</v>
      </c>
      <c r="C1836">
        <v>62.42</v>
      </c>
      <c r="D1836">
        <v>62.7</v>
      </c>
      <c r="E1836">
        <v>50.64</v>
      </c>
      <c r="F1836">
        <f t="shared" si="141"/>
        <v>62.7</v>
      </c>
      <c r="G1836" t="s">
        <v>637</v>
      </c>
      <c r="H1836">
        <v>2018</v>
      </c>
      <c r="I1836">
        <v>4</v>
      </c>
      <c r="J1836">
        <v>9</v>
      </c>
      <c r="K1836" t="s">
        <v>123</v>
      </c>
      <c r="L1836">
        <f t="shared" si="142"/>
        <v>0</v>
      </c>
      <c r="M1836">
        <f t="shared" si="143"/>
        <v>1</v>
      </c>
      <c r="N1836">
        <f t="shared" si="144"/>
        <v>1</v>
      </c>
      <c r="O1836">
        <f t="shared" si="145"/>
        <v>15</v>
      </c>
    </row>
    <row r="1837" spans="1:15" hidden="1" x14ac:dyDescent="0.2">
      <c r="A1837" s="2">
        <v>43200</v>
      </c>
      <c r="B1837">
        <v>77</v>
      </c>
      <c r="C1837">
        <v>61.63</v>
      </c>
      <c r="D1837">
        <v>61.71</v>
      </c>
      <c r="E1837">
        <v>41.12</v>
      </c>
      <c r="F1837">
        <f t="shared" si="141"/>
        <v>61.71</v>
      </c>
      <c r="G1837" t="s">
        <v>637</v>
      </c>
      <c r="H1837">
        <v>2018</v>
      </c>
      <c r="I1837">
        <v>4</v>
      </c>
      <c r="J1837">
        <v>10</v>
      </c>
      <c r="K1837" t="s">
        <v>124</v>
      </c>
      <c r="L1837">
        <f t="shared" si="142"/>
        <v>0</v>
      </c>
      <c r="M1837">
        <f t="shared" si="143"/>
        <v>1</v>
      </c>
      <c r="N1837">
        <f t="shared" si="144"/>
        <v>1</v>
      </c>
      <c r="O1837">
        <f t="shared" si="145"/>
        <v>15</v>
      </c>
    </row>
    <row r="1838" spans="1:15" hidden="1" x14ac:dyDescent="0.2">
      <c r="A1838" s="2">
        <v>43201</v>
      </c>
      <c r="B1838">
        <v>86</v>
      </c>
      <c r="C1838">
        <v>62.33</v>
      </c>
      <c r="D1838">
        <v>62.55</v>
      </c>
      <c r="E1838">
        <v>48.65</v>
      </c>
      <c r="F1838">
        <f t="shared" si="141"/>
        <v>62.55</v>
      </c>
      <c r="G1838" t="s">
        <v>637</v>
      </c>
      <c r="H1838">
        <v>2018</v>
      </c>
      <c r="I1838">
        <v>4</v>
      </c>
      <c r="J1838">
        <v>11</v>
      </c>
      <c r="K1838" t="s">
        <v>125</v>
      </c>
      <c r="L1838">
        <f t="shared" si="142"/>
        <v>0</v>
      </c>
      <c r="M1838">
        <f t="shared" si="143"/>
        <v>1</v>
      </c>
      <c r="N1838">
        <f t="shared" si="144"/>
        <v>1</v>
      </c>
      <c r="O1838">
        <f t="shared" si="145"/>
        <v>15</v>
      </c>
    </row>
    <row r="1839" spans="1:15" hidden="1" x14ac:dyDescent="0.2">
      <c r="A1839" s="2">
        <v>43202</v>
      </c>
      <c r="B1839">
        <v>94</v>
      </c>
      <c r="C1839">
        <v>62.21</v>
      </c>
      <c r="D1839">
        <v>62.24</v>
      </c>
      <c r="E1839">
        <v>39.28</v>
      </c>
      <c r="F1839">
        <f t="shared" si="141"/>
        <v>62.24</v>
      </c>
      <c r="G1839" t="s">
        <v>637</v>
      </c>
      <c r="H1839">
        <v>2018</v>
      </c>
      <c r="I1839">
        <v>4</v>
      </c>
      <c r="J1839">
        <v>12</v>
      </c>
      <c r="K1839" t="s">
        <v>126</v>
      </c>
      <c r="L1839">
        <f t="shared" si="142"/>
        <v>0</v>
      </c>
      <c r="M1839">
        <f t="shared" si="143"/>
        <v>1</v>
      </c>
      <c r="N1839">
        <f t="shared" si="144"/>
        <v>1</v>
      </c>
      <c r="O1839">
        <f t="shared" si="145"/>
        <v>15</v>
      </c>
    </row>
    <row r="1840" spans="1:15" hidden="1" x14ac:dyDescent="0.2">
      <c r="A1840" s="2">
        <v>43203</v>
      </c>
      <c r="B1840">
        <v>91</v>
      </c>
      <c r="C1840">
        <v>62.73</v>
      </c>
      <c r="D1840">
        <v>62.88</v>
      </c>
      <c r="E1840">
        <v>48.38</v>
      </c>
      <c r="F1840">
        <f t="shared" si="141"/>
        <v>62.88</v>
      </c>
      <c r="G1840" t="s">
        <v>637</v>
      </c>
      <c r="H1840">
        <v>2018</v>
      </c>
      <c r="I1840">
        <v>4</v>
      </c>
      <c r="J1840">
        <v>13</v>
      </c>
      <c r="K1840" t="s">
        <v>127</v>
      </c>
      <c r="L1840">
        <f t="shared" si="142"/>
        <v>0</v>
      </c>
      <c r="M1840">
        <f t="shared" si="143"/>
        <v>1</v>
      </c>
      <c r="N1840">
        <f t="shared" si="144"/>
        <v>1</v>
      </c>
      <c r="O1840">
        <f t="shared" si="145"/>
        <v>15</v>
      </c>
    </row>
    <row r="1841" spans="1:15" hidden="1" x14ac:dyDescent="0.2">
      <c r="A1841" s="2">
        <v>43204</v>
      </c>
      <c r="B1841">
        <v>64</v>
      </c>
      <c r="C1841">
        <v>61.24</v>
      </c>
      <c r="D1841">
        <v>61.38</v>
      </c>
      <c r="E1841">
        <v>44.2</v>
      </c>
      <c r="F1841">
        <f t="shared" si="141"/>
        <v>61.38</v>
      </c>
      <c r="G1841" t="s">
        <v>637</v>
      </c>
      <c r="H1841">
        <v>2018</v>
      </c>
      <c r="I1841">
        <v>4</v>
      </c>
      <c r="J1841">
        <v>14</v>
      </c>
      <c r="K1841" t="s">
        <v>128</v>
      </c>
      <c r="L1841">
        <f t="shared" si="142"/>
        <v>0</v>
      </c>
      <c r="M1841">
        <f t="shared" si="143"/>
        <v>1</v>
      </c>
      <c r="N1841">
        <f t="shared" si="144"/>
        <v>1</v>
      </c>
      <c r="O1841">
        <f t="shared" si="145"/>
        <v>15</v>
      </c>
    </row>
    <row r="1842" spans="1:15" hidden="1" x14ac:dyDescent="0.2">
      <c r="A1842" s="2">
        <v>43205</v>
      </c>
      <c r="B1842">
        <v>87</v>
      </c>
      <c r="C1842">
        <v>63.93</v>
      </c>
      <c r="D1842">
        <v>63.94</v>
      </c>
      <c r="E1842">
        <v>38.869999999999997</v>
      </c>
      <c r="F1842">
        <f t="shared" si="141"/>
        <v>63.94</v>
      </c>
      <c r="G1842" t="s">
        <v>637</v>
      </c>
      <c r="H1842">
        <v>2018</v>
      </c>
      <c r="I1842">
        <v>4</v>
      </c>
      <c r="J1842">
        <v>15</v>
      </c>
      <c r="K1842" t="s">
        <v>129</v>
      </c>
      <c r="L1842">
        <f t="shared" si="142"/>
        <v>0</v>
      </c>
      <c r="M1842">
        <f t="shared" si="143"/>
        <v>1</v>
      </c>
      <c r="N1842">
        <f t="shared" si="144"/>
        <v>1</v>
      </c>
      <c r="O1842">
        <f t="shared" si="145"/>
        <v>15</v>
      </c>
    </row>
    <row r="1843" spans="1:15" hidden="1" x14ac:dyDescent="0.2">
      <c r="A1843" s="2">
        <v>43206</v>
      </c>
      <c r="B1843">
        <v>81</v>
      </c>
      <c r="C1843">
        <v>62.43</v>
      </c>
      <c r="D1843">
        <v>62.65</v>
      </c>
      <c r="E1843">
        <v>43.69</v>
      </c>
      <c r="F1843">
        <f t="shared" si="141"/>
        <v>62.65</v>
      </c>
      <c r="G1843" t="s">
        <v>638</v>
      </c>
      <c r="H1843">
        <v>2018</v>
      </c>
      <c r="I1843">
        <v>4</v>
      </c>
      <c r="J1843">
        <v>16</v>
      </c>
      <c r="K1843" t="s">
        <v>131</v>
      </c>
      <c r="L1843">
        <f t="shared" si="142"/>
        <v>0</v>
      </c>
      <c r="M1843">
        <f t="shared" si="143"/>
        <v>1</v>
      </c>
      <c r="N1843">
        <f t="shared" si="144"/>
        <v>1</v>
      </c>
      <c r="O1843">
        <f t="shared" si="145"/>
        <v>16</v>
      </c>
    </row>
    <row r="1844" spans="1:15" hidden="1" x14ac:dyDescent="0.2">
      <c r="A1844" s="2">
        <v>43207</v>
      </c>
      <c r="B1844">
        <v>74</v>
      </c>
      <c r="C1844">
        <v>61.39</v>
      </c>
      <c r="D1844">
        <v>61.42</v>
      </c>
      <c r="E1844">
        <v>39.090000000000003</v>
      </c>
      <c r="F1844">
        <f t="shared" si="141"/>
        <v>61.42</v>
      </c>
      <c r="G1844" t="s">
        <v>638</v>
      </c>
      <c r="H1844">
        <v>2018</v>
      </c>
      <c r="I1844">
        <v>4</v>
      </c>
      <c r="J1844">
        <v>17</v>
      </c>
      <c r="K1844" t="s">
        <v>132</v>
      </c>
      <c r="L1844">
        <f t="shared" si="142"/>
        <v>0</v>
      </c>
      <c r="M1844">
        <f t="shared" si="143"/>
        <v>1</v>
      </c>
      <c r="N1844">
        <f t="shared" si="144"/>
        <v>1</v>
      </c>
      <c r="O1844">
        <f t="shared" si="145"/>
        <v>16</v>
      </c>
    </row>
    <row r="1845" spans="1:15" hidden="1" x14ac:dyDescent="0.2">
      <c r="A1845" s="2">
        <v>43208</v>
      </c>
      <c r="B1845">
        <v>88</v>
      </c>
      <c r="C1845">
        <v>62.22</v>
      </c>
      <c r="D1845">
        <v>62.33</v>
      </c>
      <c r="E1845">
        <v>41.17</v>
      </c>
      <c r="F1845">
        <f t="shared" si="141"/>
        <v>62.33</v>
      </c>
      <c r="G1845" t="s">
        <v>638</v>
      </c>
      <c r="H1845">
        <v>2018</v>
      </c>
      <c r="I1845">
        <v>4</v>
      </c>
      <c r="J1845">
        <v>18</v>
      </c>
      <c r="K1845" t="s">
        <v>133</v>
      </c>
      <c r="L1845">
        <f t="shared" si="142"/>
        <v>0</v>
      </c>
      <c r="M1845">
        <f t="shared" si="143"/>
        <v>1</v>
      </c>
      <c r="N1845">
        <f t="shared" si="144"/>
        <v>1</v>
      </c>
      <c r="O1845">
        <f t="shared" si="145"/>
        <v>16</v>
      </c>
    </row>
    <row r="1846" spans="1:15" hidden="1" x14ac:dyDescent="0.2">
      <c r="A1846" s="2">
        <v>43209</v>
      </c>
      <c r="B1846">
        <v>82</v>
      </c>
      <c r="C1846">
        <v>61.68</v>
      </c>
      <c r="D1846">
        <v>61.78</v>
      </c>
      <c r="E1846">
        <v>44.44</v>
      </c>
      <c r="F1846">
        <f t="shared" si="141"/>
        <v>61.78</v>
      </c>
      <c r="G1846" t="s">
        <v>638</v>
      </c>
      <c r="H1846">
        <v>2018</v>
      </c>
      <c r="I1846">
        <v>4</v>
      </c>
      <c r="J1846">
        <v>19</v>
      </c>
      <c r="K1846" t="s">
        <v>134</v>
      </c>
      <c r="L1846">
        <f t="shared" si="142"/>
        <v>0</v>
      </c>
      <c r="M1846">
        <f t="shared" si="143"/>
        <v>1</v>
      </c>
      <c r="N1846">
        <f t="shared" si="144"/>
        <v>1</v>
      </c>
      <c r="O1846">
        <f t="shared" si="145"/>
        <v>16</v>
      </c>
    </row>
    <row r="1847" spans="1:15" hidden="1" x14ac:dyDescent="0.2">
      <c r="A1847" s="2">
        <v>43210</v>
      </c>
      <c r="B1847">
        <v>81</v>
      </c>
      <c r="C1847">
        <v>61.67</v>
      </c>
      <c r="D1847">
        <v>61.71</v>
      </c>
      <c r="E1847">
        <v>41.42</v>
      </c>
      <c r="F1847">
        <f t="shared" si="141"/>
        <v>61.71</v>
      </c>
      <c r="G1847" t="s">
        <v>638</v>
      </c>
      <c r="H1847">
        <v>2018</v>
      </c>
      <c r="I1847">
        <v>4</v>
      </c>
      <c r="J1847">
        <v>20</v>
      </c>
      <c r="K1847" t="s">
        <v>135</v>
      </c>
      <c r="L1847">
        <f t="shared" si="142"/>
        <v>0</v>
      </c>
      <c r="M1847">
        <f t="shared" si="143"/>
        <v>1</v>
      </c>
      <c r="N1847">
        <f t="shared" si="144"/>
        <v>1</v>
      </c>
      <c r="O1847">
        <f t="shared" si="145"/>
        <v>16</v>
      </c>
    </row>
    <row r="1848" spans="1:15" hidden="1" x14ac:dyDescent="0.2">
      <c r="A1848" s="2">
        <v>43211</v>
      </c>
      <c r="B1848">
        <v>66</v>
      </c>
      <c r="C1848">
        <v>61.33</v>
      </c>
      <c r="D1848">
        <v>61.53</v>
      </c>
      <c r="E1848">
        <v>41.8</v>
      </c>
      <c r="F1848">
        <f t="shared" si="141"/>
        <v>61.53</v>
      </c>
      <c r="G1848" t="s">
        <v>638</v>
      </c>
      <c r="H1848">
        <v>2018</v>
      </c>
      <c r="I1848">
        <v>4</v>
      </c>
      <c r="J1848">
        <v>21</v>
      </c>
      <c r="K1848" t="s">
        <v>136</v>
      </c>
      <c r="L1848">
        <f t="shared" si="142"/>
        <v>0</v>
      </c>
      <c r="M1848">
        <f t="shared" si="143"/>
        <v>1</v>
      </c>
      <c r="N1848">
        <f t="shared" si="144"/>
        <v>1</v>
      </c>
      <c r="O1848">
        <f t="shared" si="145"/>
        <v>16</v>
      </c>
    </row>
    <row r="1849" spans="1:15" hidden="1" x14ac:dyDescent="0.2">
      <c r="A1849" s="2">
        <v>43212</v>
      </c>
      <c r="B1849">
        <v>83</v>
      </c>
      <c r="C1849">
        <v>62.04</v>
      </c>
      <c r="D1849">
        <v>62.1</v>
      </c>
      <c r="E1849">
        <v>43.83</v>
      </c>
      <c r="F1849">
        <f t="shared" si="141"/>
        <v>62.1</v>
      </c>
      <c r="G1849" t="s">
        <v>638</v>
      </c>
      <c r="H1849">
        <v>2018</v>
      </c>
      <c r="I1849">
        <v>4</v>
      </c>
      <c r="J1849">
        <v>22</v>
      </c>
      <c r="K1849" t="s">
        <v>137</v>
      </c>
      <c r="L1849">
        <f t="shared" si="142"/>
        <v>0</v>
      </c>
      <c r="M1849">
        <f t="shared" si="143"/>
        <v>1</v>
      </c>
      <c r="N1849">
        <f t="shared" si="144"/>
        <v>1</v>
      </c>
      <c r="O1849">
        <f t="shared" si="145"/>
        <v>16</v>
      </c>
    </row>
    <row r="1850" spans="1:15" hidden="1" x14ac:dyDescent="0.2">
      <c r="A1850" s="2">
        <v>43213</v>
      </c>
      <c r="B1850">
        <v>89</v>
      </c>
      <c r="C1850">
        <v>62.79</v>
      </c>
      <c r="D1850">
        <v>62.87</v>
      </c>
      <c r="E1850">
        <v>45.09</v>
      </c>
      <c r="F1850">
        <f t="shared" si="141"/>
        <v>62.87</v>
      </c>
      <c r="G1850" t="s">
        <v>639</v>
      </c>
      <c r="H1850">
        <v>2018</v>
      </c>
      <c r="I1850">
        <v>4</v>
      </c>
      <c r="J1850">
        <v>23</v>
      </c>
      <c r="K1850" t="s">
        <v>139</v>
      </c>
      <c r="L1850">
        <f t="shared" si="142"/>
        <v>0</v>
      </c>
      <c r="M1850">
        <f t="shared" si="143"/>
        <v>1</v>
      </c>
      <c r="N1850">
        <f t="shared" si="144"/>
        <v>1</v>
      </c>
      <c r="O1850">
        <f t="shared" si="145"/>
        <v>17</v>
      </c>
    </row>
    <row r="1851" spans="1:15" hidden="1" x14ac:dyDescent="0.2">
      <c r="A1851" s="2">
        <v>43214</v>
      </c>
      <c r="B1851">
        <v>77</v>
      </c>
      <c r="C1851">
        <v>61.75</v>
      </c>
      <c r="D1851">
        <v>61.9</v>
      </c>
      <c r="E1851">
        <v>47.26</v>
      </c>
      <c r="F1851">
        <f t="shared" si="141"/>
        <v>61.9</v>
      </c>
      <c r="G1851" t="s">
        <v>639</v>
      </c>
      <c r="H1851">
        <v>2018</v>
      </c>
      <c r="I1851">
        <v>4</v>
      </c>
      <c r="J1851">
        <v>24</v>
      </c>
      <c r="K1851" t="s">
        <v>140</v>
      </c>
      <c r="L1851">
        <f t="shared" si="142"/>
        <v>0</v>
      </c>
      <c r="M1851">
        <f t="shared" si="143"/>
        <v>1</v>
      </c>
      <c r="N1851">
        <f t="shared" si="144"/>
        <v>1</v>
      </c>
      <c r="O1851">
        <f t="shared" si="145"/>
        <v>17</v>
      </c>
    </row>
    <row r="1852" spans="1:15" hidden="1" x14ac:dyDescent="0.2">
      <c r="A1852" s="2">
        <v>43215</v>
      </c>
      <c r="B1852">
        <v>83</v>
      </c>
      <c r="C1852">
        <v>62.24</v>
      </c>
      <c r="D1852">
        <v>62.52</v>
      </c>
      <c r="E1852">
        <v>50.39</v>
      </c>
      <c r="F1852">
        <f t="shared" si="141"/>
        <v>62.52</v>
      </c>
      <c r="G1852" t="s">
        <v>639</v>
      </c>
      <c r="H1852">
        <v>2018</v>
      </c>
      <c r="I1852">
        <v>4</v>
      </c>
      <c r="J1852">
        <v>25</v>
      </c>
      <c r="K1852" t="s">
        <v>141</v>
      </c>
      <c r="L1852">
        <f t="shared" si="142"/>
        <v>0</v>
      </c>
      <c r="M1852">
        <f t="shared" si="143"/>
        <v>1</v>
      </c>
      <c r="N1852">
        <f t="shared" si="144"/>
        <v>1</v>
      </c>
      <c r="O1852">
        <f t="shared" si="145"/>
        <v>17</v>
      </c>
    </row>
    <row r="1853" spans="1:15" hidden="1" x14ac:dyDescent="0.2">
      <c r="A1853" s="2">
        <v>43216</v>
      </c>
      <c r="B1853">
        <v>75</v>
      </c>
      <c r="C1853">
        <v>61.02</v>
      </c>
      <c r="D1853">
        <v>61.07</v>
      </c>
      <c r="E1853">
        <v>41.89</v>
      </c>
      <c r="F1853">
        <f t="shared" si="141"/>
        <v>61.07</v>
      </c>
      <c r="G1853" t="s">
        <v>639</v>
      </c>
      <c r="H1853">
        <v>2018</v>
      </c>
      <c r="I1853">
        <v>4</v>
      </c>
      <c r="J1853">
        <v>26</v>
      </c>
      <c r="K1853" t="s">
        <v>142</v>
      </c>
      <c r="L1853">
        <f t="shared" si="142"/>
        <v>0</v>
      </c>
      <c r="M1853">
        <f t="shared" si="143"/>
        <v>1</v>
      </c>
      <c r="N1853">
        <f t="shared" si="144"/>
        <v>1</v>
      </c>
      <c r="O1853">
        <f t="shared" si="145"/>
        <v>17</v>
      </c>
    </row>
    <row r="1854" spans="1:15" hidden="1" x14ac:dyDescent="0.2">
      <c r="A1854" s="2">
        <v>43217</v>
      </c>
      <c r="B1854">
        <v>91</v>
      </c>
      <c r="C1854">
        <v>61.84</v>
      </c>
      <c r="D1854">
        <v>61.87</v>
      </c>
      <c r="E1854">
        <v>40.229999999999997</v>
      </c>
      <c r="F1854">
        <f t="shared" si="141"/>
        <v>61.87</v>
      </c>
      <c r="G1854" t="s">
        <v>639</v>
      </c>
      <c r="H1854">
        <v>2018</v>
      </c>
      <c r="I1854">
        <v>4</v>
      </c>
      <c r="J1854">
        <v>27</v>
      </c>
      <c r="K1854" t="s">
        <v>143</v>
      </c>
      <c r="L1854">
        <f t="shared" si="142"/>
        <v>0</v>
      </c>
      <c r="M1854">
        <f t="shared" si="143"/>
        <v>1</v>
      </c>
      <c r="N1854">
        <f t="shared" si="144"/>
        <v>1</v>
      </c>
      <c r="O1854">
        <f t="shared" si="145"/>
        <v>17</v>
      </c>
    </row>
    <row r="1855" spans="1:15" hidden="1" x14ac:dyDescent="0.2">
      <c r="A1855" s="2">
        <v>43218</v>
      </c>
      <c r="B1855">
        <v>74</v>
      </c>
      <c r="C1855">
        <v>61.5</v>
      </c>
      <c r="D1855">
        <v>61.84</v>
      </c>
      <c r="E1855">
        <v>50.52</v>
      </c>
      <c r="F1855">
        <f t="shared" si="141"/>
        <v>61.84</v>
      </c>
      <c r="G1855" t="s">
        <v>639</v>
      </c>
      <c r="H1855">
        <v>2018</v>
      </c>
      <c r="I1855">
        <v>4</v>
      </c>
      <c r="J1855">
        <v>28</v>
      </c>
      <c r="K1855" t="s">
        <v>144</v>
      </c>
      <c r="L1855">
        <f t="shared" si="142"/>
        <v>0</v>
      </c>
      <c r="M1855">
        <f t="shared" si="143"/>
        <v>1</v>
      </c>
      <c r="N1855">
        <f t="shared" si="144"/>
        <v>1</v>
      </c>
      <c r="O1855">
        <f t="shared" si="145"/>
        <v>17</v>
      </c>
    </row>
    <row r="1856" spans="1:15" hidden="1" x14ac:dyDescent="0.2">
      <c r="A1856" s="2">
        <v>43219</v>
      </c>
      <c r="B1856">
        <v>73</v>
      </c>
      <c r="C1856">
        <v>61.01</v>
      </c>
      <c r="D1856">
        <v>61.02</v>
      </c>
      <c r="E1856">
        <v>35.659999999999997</v>
      </c>
      <c r="F1856">
        <f t="shared" si="141"/>
        <v>61.02</v>
      </c>
      <c r="G1856" t="s">
        <v>639</v>
      </c>
      <c r="H1856">
        <v>2018</v>
      </c>
      <c r="I1856">
        <v>4</v>
      </c>
      <c r="J1856">
        <v>29</v>
      </c>
      <c r="K1856" t="s">
        <v>145</v>
      </c>
      <c r="L1856">
        <f t="shared" si="142"/>
        <v>0</v>
      </c>
      <c r="M1856">
        <f t="shared" si="143"/>
        <v>1</v>
      </c>
      <c r="N1856">
        <f t="shared" si="144"/>
        <v>1</v>
      </c>
      <c r="O1856">
        <f t="shared" si="145"/>
        <v>17</v>
      </c>
    </row>
    <row r="1857" spans="1:15" hidden="1" x14ac:dyDescent="0.2">
      <c r="A1857" s="2">
        <v>43220</v>
      </c>
      <c r="B1857">
        <v>88</v>
      </c>
      <c r="C1857">
        <v>61.6</v>
      </c>
      <c r="D1857">
        <v>61.61</v>
      </c>
      <c r="E1857">
        <v>34.840000000000003</v>
      </c>
      <c r="F1857">
        <f t="shared" si="141"/>
        <v>61.61</v>
      </c>
      <c r="G1857" t="s">
        <v>640</v>
      </c>
      <c r="H1857">
        <v>2018</v>
      </c>
      <c r="I1857">
        <v>4</v>
      </c>
      <c r="J1857">
        <v>30</v>
      </c>
      <c r="K1857" t="s">
        <v>147</v>
      </c>
      <c r="L1857">
        <f t="shared" si="142"/>
        <v>0</v>
      </c>
      <c r="M1857">
        <f t="shared" si="143"/>
        <v>1</v>
      </c>
      <c r="N1857">
        <f t="shared" si="144"/>
        <v>1</v>
      </c>
      <c r="O1857">
        <f t="shared" si="145"/>
        <v>18</v>
      </c>
    </row>
    <row r="1858" spans="1:15" hidden="1" x14ac:dyDescent="0.2">
      <c r="A1858" s="2">
        <v>43221</v>
      </c>
      <c r="B1858">
        <v>57</v>
      </c>
      <c r="C1858">
        <v>60.85</v>
      </c>
      <c r="D1858">
        <v>61.11</v>
      </c>
      <c r="E1858">
        <v>48.07</v>
      </c>
      <c r="F1858">
        <f t="shared" si="141"/>
        <v>61.11</v>
      </c>
      <c r="G1858" t="s">
        <v>640</v>
      </c>
      <c r="H1858">
        <v>2018</v>
      </c>
      <c r="I1858">
        <v>5</v>
      </c>
      <c r="J1858">
        <v>1</v>
      </c>
      <c r="K1858" t="s">
        <v>148</v>
      </c>
      <c r="L1858">
        <f t="shared" si="142"/>
        <v>1</v>
      </c>
      <c r="M1858">
        <f t="shared" si="143"/>
        <v>1</v>
      </c>
      <c r="N1858">
        <f t="shared" si="144"/>
        <v>2</v>
      </c>
      <c r="O1858">
        <f t="shared" si="145"/>
        <v>18</v>
      </c>
    </row>
    <row r="1859" spans="1:15" hidden="1" x14ac:dyDescent="0.2">
      <c r="A1859" s="2">
        <v>43222</v>
      </c>
      <c r="B1859">
        <v>94</v>
      </c>
      <c r="C1859">
        <v>65.09</v>
      </c>
      <c r="D1859">
        <v>65.489999999999995</v>
      </c>
      <c r="E1859">
        <v>54.84</v>
      </c>
      <c r="F1859">
        <f t="shared" ref="F1859:F1922" si="146">IF(OR(ISBLANK(D1859),D1859=9),C1859,D1859)</f>
        <v>65.489999999999995</v>
      </c>
      <c r="G1859" t="s">
        <v>640</v>
      </c>
      <c r="H1859">
        <v>2018</v>
      </c>
      <c r="I1859">
        <v>5</v>
      </c>
      <c r="J1859">
        <v>2</v>
      </c>
      <c r="K1859" t="s">
        <v>149</v>
      </c>
      <c r="L1859">
        <f t="shared" ref="L1859:L1922" si="147">IF(ISBLANK(C1859),"Null",IF(C1859&gt;B1859,1,0))</f>
        <v>0</v>
      </c>
      <c r="M1859">
        <f t="shared" ref="M1859:M1922" si="148">IF(ISBLANK(E1859),"Null",IF(C1859&gt;E1859,1,0))</f>
        <v>1</v>
      </c>
      <c r="N1859">
        <f t="shared" ref="N1859:N1922" si="149">IF(AND(I1859&gt;=1,I1859&lt;=4),1,IF(AND(I1859&gt;=9,I1859&lt;=12),3,2))</f>
        <v>2</v>
      </c>
      <c r="O1859">
        <f t="shared" ref="O1859:O1922" si="150">WEEKNUM(A1859,2)</f>
        <v>18</v>
      </c>
    </row>
    <row r="1860" spans="1:15" hidden="1" x14ac:dyDescent="0.2">
      <c r="A1860" s="2">
        <v>43223</v>
      </c>
      <c r="B1860">
        <v>82</v>
      </c>
      <c r="C1860">
        <v>62.95</v>
      </c>
      <c r="D1860">
        <v>63.19</v>
      </c>
      <c r="E1860">
        <v>49.12</v>
      </c>
      <c r="F1860">
        <f t="shared" si="146"/>
        <v>63.19</v>
      </c>
      <c r="G1860" t="s">
        <v>640</v>
      </c>
      <c r="H1860">
        <v>2018</v>
      </c>
      <c r="I1860">
        <v>5</v>
      </c>
      <c r="J1860">
        <v>3</v>
      </c>
      <c r="K1860" t="s">
        <v>150</v>
      </c>
      <c r="L1860">
        <f t="shared" si="147"/>
        <v>0</v>
      </c>
      <c r="M1860">
        <f t="shared" si="148"/>
        <v>1</v>
      </c>
      <c r="N1860">
        <f t="shared" si="149"/>
        <v>2</v>
      </c>
      <c r="O1860">
        <f t="shared" si="150"/>
        <v>18</v>
      </c>
    </row>
    <row r="1861" spans="1:15" hidden="1" x14ac:dyDescent="0.2">
      <c r="A1861" s="2">
        <v>43224</v>
      </c>
      <c r="B1861">
        <v>88</v>
      </c>
      <c r="C1861">
        <v>61.8</v>
      </c>
      <c r="D1861">
        <v>61.87</v>
      </c>
      <c r="E1861">
        <v>44.04</v>
      </c>
      <c r="F1861">
        <f t="shared" si="146"/>
        <v>61.87</v>
      </c>
      <c r="G1861" t="s">
        <v>640</v>
      </c>
      <c r="H1861">
        <v>2018</v>
      </c>
      <c r="I1861">
        <v>5</v>
      </c>
      <c r="J1861">
        <v>4</v>
      </c>
      <c r="K1861" t="s">
        <v>151</v>
      </c>
      <c r="L1861">
        <f t="shared" si="147"/>
        <v>0</v>
      </c>
      <c r="M1861">
        <f t="shared" si="148"/>
        <v>1</v>
      </c>
      <c r="N1861">
        <f t="shared" si="149"/>
        <v>2</v>
      </c>
      <c r="O1861">
        <f t="shared" si="150"/>
        <v>18</v>
      </c>
    </row>
    <row r="1862" spans="1:15" hidden="1" x14ac:dyDescent="0.2">
      <c r="A1862" s="2">
        <v>43225</v>
      </c>
      <c r="B1862">
        <v>80</v>
      </c>
      <c r="C1862">
        <v>62.54</v>
      </c>
      <c r="D1862">
        <v>62.73</v>
      </c>
      <c r="E1862">
        <v>48.69</v>
      </c>
      <c r="F1862">
        <f t="shared" si="146"/>
        <v>62.73</v>
      </c>
      <c r="G1862" t="s">
        <v>640</v>
      </c>
      <c r="H1862">
        <v>2018</v>
      </c>
      <c r="I1862">
        <v>5</v>
      </c>
      <c r="J1862">
        <v>5</v>
      </c>
      <c r="K1862" t="s">
        <v>152</v>
      </c>
      <c r="L1862">
        <f t="shared" si="147"/>
        <v>0</v>
      </c>
      <c r="M1862">
        <f t="shared" si="148"/>
        <v>1</v>
      </c>
      <c r="N1862">
        <f t="shared" si="149"/>
        <v>2</v>
      </c>
      <c r="O1862">
        <f t="shared" si="150"/>
        <v>18</v>
      </c>
    </row>
    <row r="1863" spans="1:15" hidden="1" x14ac:dyDescent="0.2">
      <c r="A1863" s="2">
        <v>43226</v>
      </c>
      <c r="B1863">
        <v>78</v>
      </c>
      <c r="C1863">
        <v>61.53</v>
      </c>
      <c r="D1863">
        <v>61.55</v>
      </c>
      <c r="E1863">
        <v>37.68</v>
      </c>
      <c r="F1863">
        <f t="shared" si="146"/>
        <v>61.55</v>
      </c>
      <c r="G1863" t="s">
        <v>640</v>
      </c>
      <c r="H1863">
        <v>2018</v>
      </c>
      <c r="I1863">
        <v>5</v>
      </c>
      <c r="J1863">
        <v>6</v>
      </c>
      <c r="K1863" t="s">
        <v>153</v>
      </c>
      <c r="L1863">
        <f t="shared" si="147"/>
        <v>0</v>
      </c>
      <c r="M1863">
        <f t="shared" si="148"/>
        <v>1</v>
      </c>
      <c r="N1863">
        <f t="shared" si="149"/>
        <v>2</v>
      </c>
      <c r="O1863">
        <f t="shared" si="150"/>
        <v>18</v>
      </c>
    </row>
    <row r="1864" spans="1:15" hidden="1" x14ac:dyDescent="0.2">
      <c r="A1864" s="2">
        <v>43227</v>
      </c>
      <c r="B1864">
        <v>77</v>
      </c>
      <c r="C1864">
        <v>63.32</v>
      </c>
      <c r="D1864">
        <v>63.52</v>
      </c>
      <c r="E1864">
        <v>50.12</v>
      </c>
      <c r="F1864">
        <f t="shared" si="146"/>
        <v>63.52</v>
      </c>
      <c r="G1864" t="s">
        <v>641</v>
      </c>
      <c r="H1864">
        <v>2018</v>
      </c>
      <c r="I1864">
        <v>5</v>
      </c>
      <c r="J1864">
        <v>7</v>
      </c>
      <c r="K1864" t="s">
        <v>155</v>
      </c>
      <c r="L1864">
        <f t="shared" si="147"/>
        <v>0</v>
      </c>
      <c r="M1864">
        <f t="shared" si="148"/>
        <v>1</v>
      </c>
      <c r="N1864">
        <f t="shared" si="149"/>
        <v>2</v>
      </c>
      <c r="O1864">
        <f t="shared" si="150"/>
        <v>19</v>
      </c>
    </row>
    <row r="1865" spans="1:15" hidden="1" x14ac:dyDescent="0.2">
      <c r="A1865" s="2">
        <v>43228</v>
      </c>
      <c r="B1865">
        <v>47</v>
      </c>
      <c r="C1865">
        <v>60.39</v>
      </c>
      <c r="D1865">
        <v>60.54</v>
      </c>
      <c r="E1865">
        <v>45.95</v>
      </c>
      <c r="F1865">
        <f t="shared" si="146"/>
        <v>60.54</v>
      </c>
      <c r="G1865" t="s">
        <v>641</v>
      </c>
      <c r="H1865">
        <v>2018</v>
      </c>
      <c r="I1865">
        <v>5</v>
      </c>
      <c r="J1865">
        <v>8</v>
      </c>
      <c r="K1865" t="s">
        <v>156</v>
      </c>
      <c r="L1865">
        <f t="shared" si="147"/>
        <v>1</v>
      </c>
      <c r="M1865">
        <f t="shared" si="148"/>
        <v>1</v>
      </c>
      <c r="N1865">
        <f t="shared" si="149"/>
        <v>2</v>
      </c>
      <c r="O1865">
        <f t="shared" si="150"/>
        <v>19</v>
      </c>
    </row>
    <row r="1866" spans="1:15" hidden="1" x14ac:dyDescent="0.2">
      <c r="A1866" s="2">
        <v>43229</v>
      </c>
      <c r="B1866">
        <v>85</v>
      </c>
      <c r="C1866">
        <v>62.49</v>
      </c>
      <c r="D1866">
        <v>62.76</v>
      </c>
      <c r="E1866">
        <v>50.36</v>
      </c>
      <c r="F1866">
        <f t="shared" si="146"/>
        <v>62.76</v>
      </c>
      <c r="G1866" t="s">
        <v>641</v>
      </c>
      <c r="H1866">
        <v>2018</v>
      </c>
      <c r="I1866">
        <v>5</v>
      </c>
      <c r="J1866">
        <v>9</v>
      </c>
      <c r="K1866" t="s">
        <v>157</v>
      </c>
      <c r="L1866">
        <f t="shared" si="147"/>
        <v>0</v>
      </c>
      <c r="M1866">
        <f t="shared" si="148"/>
        <v>1</v>
      </c>
      <c r="N1866">
        <f t="shared" si="149"/>
        <v>2</v>
      </c>
      <c r="O1866">
        <f t="shared" si="150"/>
        <v>19</v>
      </c>
    </row>
    <row r="1867" spans="1:15" hidden="1" x14ac:dyDescent="0.2">
      <c r="A1867" s="2">
        <v>43230</v>
      </c>
      <c r="B1867">
        <v>77</v>
      </c>
      <c r="C1867">
        <v>61.58</v>
      </c>
      <c r="D1867">
        <v>62.13</v>
      </c>
      <c r="E1867">
        <v>51.43</v>
      </c>
      <c r="F1867">
        <f t="shared" si="146"/>
        <v>62.13</v>
      </c>
      <c r="G1867" t="s">
        <v>641</v>
      </c>
      <c r="H1867">
        <v>2018</v>
      </c>
      <c r="I1867">
        <v>5</v>
      </c>
      <c r="J1867">
        <v>10</v>
      </c>
      <c r="K1867" t="s">
        <v>158</v>
      </c>
      <c r="L1867">
        <f t="shared" si="147"/>
        <v>0</v>
      </c>
      <c r="M1867">
        <f t="shared" si="148"/>
        <v>1</v>
      </c>
      <c r="N1867">
        <f t="shared" si="149"/>
        <v>2</v>
      </c>
      <c r="O1867">
        <f t="shared" si="150"/>
        <v>19</v>
      </c>
    </row>
    <row r="1868" spans="1:15" hidden="1" x14ac:dyDescent="0.2">
      <c r="A1868" s="2">
        <v>43231</v>
      </c>
      <c r="B1868">
        <v>75</v>
      </c>
      <c r="C1868">
        <v>61.87</v>
      </c>
      <c r="D1868">
        <v>62.11</v>
      </c>
      <c r="E1868">
        <v>49.31</v>
      </c>
      <c r="F1868">
        <f t="shared" si="146"/>
        <v>62.11</v>
      </c>
      <c r="G1868" t="s">
        <v>641</v>
      </c>
      <c r="H1868">
        <v>2018</v>
      </c>
      <c r="I1868">
        <v>5</v>
      </c>
      <c r="J1868">
        <v>11</v>
      </c>
      <c r="K1868" t="s">
        <v>159</v>
      </c>
      <c r="L1868">
        <f t="shared" si="147"/>
        <v>0</v>
      </c>
      <c r="M1868">
        <f t="shared" si="148"/>
        <v>1</v>
      </c>
      <c r="N1868">
        <f t="shared" si="149"/>
        <v>2</v>
      </c>
      <c r="O1868">
        <f t="shared" si="150"/>
        <v>19</v>
      </c>
    </row>
    <row r="1869" spans="1:15" hidden="1" x14ac:dyDescent="0.2">
      <c r="A1869" s="2">
        <v>43232</v>
      </c>
      <c r="B1869">
        <v>73</v>
      </c>
      <c r="C1869">
        <v>62.06</v>
      </c>
      <c r="D1869">
        <v>62.08</v>
      </c>
      <c r="E1869">
        <v>38.409999999999997</v>
      </c>
      <c r="F1869">
        <f t="shared" si="146"/>
        <v>62.08</v>
      </c>
      <c r="G1869" t="s">
        <v>641</v>
      </c>
      <c r="H1869">
        <v>2018</v>
      </c>
      <c r="I1869">
        <v>5</v>
      </c>
      <c r="J1869">
        <v>12</v>
      </c>
      <c r="K1869" t="s">
        <v>160</v>
      </c>
      <c r="L1869">
        <f t="shared" si="147"/>
        <v>0</v>
      </c>
      <c r="M1869">
        <f t="shared" si="148"/>
        <v>1</v>
      </c>
      <c r="N1869">
        <f t="shared" si="149"/>
        <v>2</v>
      </c>
      <c r="O1869">
        <f t="shared" si="150"/>
        <v>19</v>
      </c>
    </row>
    <row r="1870" spans="1:15" hidden="1" x14ac:dyDescent="0.2">
      <c r="A1870" s="2">
        <v>43233</v>
      </c>
      <c r="B1870">
        <v>75</v>
      </c>
      <c r="C1870">
        <v>61.97</v>
      </c>
      <c r="D1870">
        <v>62.18</v>
      </c>
      <c r="E1870">
        <v>48.76</v>
      </c>
      <c r="F1870">
        <f t="shared" si="146"/>
        <v>62.18</v>
      </c>
      <c r="G1870" t="s">
        <v>641</v>
      </c>
      <c r="H1870">
        <v>2018</v>
      </c>
      <c r="I1870">
        <v>5</v>
      </c>
      <c r="J1870">
        <v>13</v>
      </c>
      <c r="K1870" t="s">
        <v>161</v>
      </c>
      <c r="L1870">
        <f t="shared" si="147"/>
        <v>0</v>
      </c>
      <c r="M1870">
        <f t="shared" si="148"/>
        <v>1</v>
      </c>
      <c r="N1870">
        <f t="shared" si="149"/>
        <v>2</v>
      </c>
      <c r="O1870">
        <f t="shared" si="150"/>
        <v>19</v>
      </c>
    </row>
    <row r="1871" spans="1:15" hidden="1" x14ac:dyDescent="0.2">
      <c r="A1871" s="2">
        <v>43234</v>
      </c>
      <c r="B1871">
        <v>56</v>
      </c>
      <c r="C1871">
        <v>61.33</v>
      </c>
      <c r="D1871">
        <v>61.74</v>
      </c>
      <c r="E1871">
        <v>50.88</v>
      </c>
      <c r="F1871">
        <f t="shared" si="146"/>
        <v>61.74</v>
      </c>
      <c r="G1871" t="s">
        <v>642</v>
      </c>
      <c r="H1871">
        <v>2018</v>
      </c>
      <c r="I1871">
        <v>5</v>
      </c>
      <c r="J1871">
        <v>14</v>
      </c>
      <c r="K1871" t="s">
        <v>163</v>
      </c>
      <c r="L1871">
        <f t="shared" si="147"/>
        <v>1</v>
      </c>
      <c r="M1871">
        <f t="shared" si="148"/>
        <v>1</v>
      </c>
      <c r="N1871">
        <f t="shared" si="149"/>
        <v>2</v>
      </c>
      <c r="O1871">
        <f t="shared" si="150"/>
        <v>20</v>
      </c>
    </row>
    <row r="1872" spans="1:15" hidden="1" x14ac:dyDescent="0.2">
      <c r="A1872" s="2">
        <v>43235</v>
      </c>
      <c r="B1872">
        <v>65</v>
      </c>
      <c r="C1872">
        <v>61.6</v>
      </c>
      <c r="D1872">
        <v>61.68</v>
      </c>
      <c r="E1872">
        <v>44.1</v>
      </c>
      <c r="F1872">
        <f t="shared" si="146"/>
        <v>61.68</v>
      </c>
      <c r="G1872" t="s">
        <v>642</v>
      </c>
      <c r="H1872">
        <v>2018</v>
      </c>
      <c r="I1872">
        <v>5</v>
      </c>
      <c r="J1872">
        <v>15</v>
      </c>
      <c r="K1872" t="s">
        <v>164</v>
      </c>
      <c r="L1872">
        <f t="shared" si="147"/>
        <v>0</v>
      </c>
      <c r="M1872">
        <f t="shared" si="148"/>
        <v>1</v>
      </c>
      <c r="N1872">
        <f t="shared" si="149"/>
        <v>2</v>
      </c>
      <c r="O1872">
        <f t="shared" si="150"/>
        <v>20</v>
      </c>
    </row>
    <row r="1873" spans="1:15" hidden="1" x14ac:dyDescent="0.2">
      <c r="A1873" s="2">
        <v>43236</v>
      </c>
      <c r="B1873">
        <v>85</v>
      </c>
      <c r="C1873">
        <v>61.73</v>
      </c>
      <c r="D1873">
        <v>61.89</v>
      </c>
      <c r="E1873">
        <v>47.36</v>
      </c>
      <c r="F1873">
        <f t="shared" si="146"/>
        <v>61.89</v>
      </c>
      <c r="G1873" t="s">
        <v>642</v>
      </c>
      <c r="H1873">
        <v>2018</v>
      </c>
      <c r="I1873">
        <v>5</v>
      </c>
      <c r="J1873">
        <v>16</v>
      </c>
      <c r="K1873" t="s">
        <v>165</v>
      </c>
      <c r="L1873">
        <f t="shared" si="147"/>
        <v>0</v>
      </c>
      <c r="M1873">
        <f t="shared" si="148"/>
        <v>1</v>
      </c>
      <c r="N1873">
        <f t="shared" si="149"/>
        <v>2</v>
      </c>
      <c r="O1873">
        <f t="shared" si="150"/>
        <v>20</v>
      </c>
    </row>
    <row r="1874" spans="1:15" hidden="1" x14ac:dyDescent="0.2">
      <c r="A1874" s="2">
        <v>43237</v>
      </c>
      <c r="B1874">
        <v>73</v>
      </c>
      <c r="C1874">
        <v>61.3</v>
      </c>
      <c r="D1874">
        <v>61.52</v>
      </c>
      <c r="E1874">
        <v>47.81</v>
      </c>
      <c r="F1874">
        <f t="shared" si="146"/>
        <v>61.52</v>
      </c>
      <c r="G1874" t="s">
        <v>642</v>
      </c>
      <c r="H1874">
        <v>2018</v>
      </c>
      <c r="I1874">
        <v>5</v>
      </c>
      <c r="J1874">
        <v>17</v>
      </c>
      <c r="K1874" t="s">
        <v>166</v>
      </c>
      <c r="L1874">
        <f t="shared" si="147"/>
        <v>0</v>
      </c>
      <c r="M1874">
        <f t="shared" si="148"/>
        <v>1</v>
      </c>
      <c r="N1874">
        <f t="shared" si="149"/>
        <v>2</v>
      </c>
      <c r="O1874">
        <f t="shared" si="150"/>
        <v>20</v>
      </c>
    </row>
    <row r="1875" spans="1:15" hidden="1" x14ac:dyDescent="0.2">
      <c r="A1875" s="2">
        <v>43238</v>
      </c>
      <c r="B1875">
        <v>95</v>
      </c>
      <c r="C1875">
        <v>62.41</v>
      </c>
      <c r="D1875">
        <v>62.45</v>
      </c>
      <c r="E1875">
        <v>42.72</v>
      </c>
      <c r="F1875">
        <f t="shared" si="146"/>
        <v>62.45</v>
      </c>
      <c r="G1875" t="s">
        <v>642</v>
      </c>
      <c r="H1875">
        <v>2018</v>
      </c>
      <c r="I1875">
        <v>5</v>
      </c>
      <c r="J1875">
        <v>18</v>
      </c>
      <c r="K1875" t="s">
        <v>167</v>
      </c>
      <c r="L1875">
        <f t="shared" si="147"/>
        <v>0</v>
      </c>
      <c r="M1875">
        <f t="shared" si="148"/>
        <v>1</v>
      </c>
      <c r="N1875">
        <f t="shared" si="149"/>
        <v>2</v>
      </c>
      <c r="O1875">
        <f t="shared" si="150"/>
        <v>20</v>
      </c>
    </row>
    <row r="1876" spans="1:15" hidden="1" x14ac:dyDescent="0.2">
      <c r="A1876" s="2">
        <v>43239</v>
      </c>
      <c r="B1876">
        <v>77</v>
      </c>
      <c r="C1876">
        <v>61.82</v>
      </c>
      <c r="D1876">
        <v>62.17</v>
      </c>
      <c r="E1876">
        <v>46.32</v>
      </c>
      <c r="F1876">
        <f t="shared" si="146"/>
        <v>62.17</v>
      </c>
      <c r="G1876" t="s">
        <v>642</v>
      </c>
      <c r="H1876">
        <v>2018</v>
      </c>
      <c r="I1876">
        <v>5</v>
      </c>
      <c r="J1876">
        <v>19</v>
      </c>
      <c r="K1876" t="s">
        <v>168</v>
      </c>
      <c r="L1876">
        <f t="shared" si="147"/>
        <v>0</v>
      </c>
      <c r="M1876">
        <f t="shared" si="148"/>
        <v>1</v>
      </c>
      <c r="N1876">
        <f t="shared" si="149"/>
        <v>2</v>
      </c>
      <c r="O1876">
        <f t="shared" si="150"/>
        <v>20</v>
      </c>
    </row>
    <row r="1877" spans="1:15" hidden="1" x14ac:dyDescent="0.2">
      <c r="A1877" s="2">
        <v>43240</v>
      </c>
      <c r="B1877">
        <v>74</v>
      </c>
      <c r="C1877">
        <v>61.61</v>
      </c>
      <c r="D1877">
        <v>61.62</v>
      </c>
      <c r="E1877">
        <v>35.24</v>
      </c>
      <c r="F1877">
        <f t="shared" si="146"/>
        <v>61.62</v>
      </c>
      <c r="G1877" t="s">
        <v>642</v>
      </c>
      <c r="H1877">
        <v>2018</v>
      </c>
      <c r="I1877">
        <v>5</v>
      </c>
      <c r="J1877">
        <v>20</v>
      </c>
      <c r="K1877" t="s">
        <v>169</v>
      </c>
      <c r="L1877">
        <f t="shared" si="147"/>
        <v>0</v>
      </c>
      <c r="M1877">
        <f t="shared" si="148"/>
        <v>1</v>
      </c>
      <c r="N1877">
        <f t="shared" si="149"/>
        <v>2</v>
      </c>
      <c r="O1877">
        <f t="shared" si="150"/>
        <v>20</v>
      </c>
    </row>
    <row r="1878" spans="1:15" hidden="1" x14ac:dyDescent="0.2">
      <c r="A1878" s="2">
        <v>43241</v>
      </c>
      <c r="B1878">
        <v>81</v>
      </c>
      <c r="C1878">
        <v>62.26</v>
      </c>
      <c r="D1878">
        <v>62.38</v>
      </c>
      <c r="E1878">
        <v>46.35</v>
      </c>
      <c r="F1878">
        <f t="shared" si="146"/>
        <v>62.38</v>
      </c>
      <c r="G1878" t="s">
        <v>643</v>
      </c>
      <c r="H1878">
        <v>2018</v>
      </c>
      <c r="I1878">
        <v>5</v>
      </c>
      <c r="J1878">
        <v>21</v>
      </c>
      <c r="K1878" t="s">
        <v>171</v>
      </c>
      <c r="L1878">
        <f t="shared" si="147"/>
        <v>0</v>
      </c>
      <c r="M1878">
        <f t="shared" si="148"/>
        <v>1</v>
      </c>
      <c r="N1878">
        <f t="shared" si="149"/>
        <v>2</v>
      </c>
      <c r="O1878">
        <f t="shared" si="150"/>
        <v>21</v>
      </c>
    </row>
    <row r="1879" spans="1:15" hidden="1" x14ac:dyDescent="0.2">
      <c r="A1879" s="2">
        <v>43242</v>
      </c>
      <c r="B1879">
        <v>71</v>
      </c>
      <c r="C1879">
        <v>61.62</v>
      </c>
      <c r="D1879">
        <v>61.7</v>
      </c>
      <c r="E1879">
        <v>44.53</v>
      </c>
      <c r="F1879">
        <f t="shared" si="146"/>
        <v>61.7</v>
      </c>
      <c r="G1879" t="s">
        <v>643</v>
      </c>
      <c r="H1879">
        <v>2018</v>
      </c>
      <c r="I1879">
        <v>5</v>
      </c>
      <c r="J1879">
        <v>22</v>
      </c>
      <c r="K1879" t="s">
        <v>172</v>
      </c>
      <c r="L1879">
        <f t="shared" si="147"/>
        <v>0</v>
      </c>
      <c r="M1879">
        <f t="shared" si="148"/>
        <v>1</v>
      </c>
      <c r="N1879">
        <f t="shared" si="149"/>
        <v>2</v>
      </c>
      <c r="O1879">
        <f t="shared" si="150"/>
        <v>21</v>
      </c>
    </row>
    <row r="1880" spans="1:15" hidden="1" x14ac:dyDescent="0.2">
      <c r="A1880" s="2">
        <v>43243</v>
      </c>
      <c r="B1880">
        <v>82</v>
      </c>
      <c r="C1880">
        <v>62.15</v>
      </c>
      <c r="D1880">
        <v>62.29</v>
      </c>
      <c r="E1880">
        <v>46.54</v>
      </c>
      <c r="F1880">
        <f t="shared" si="146"/>
        <v>62.29</v>
      </c>
      <c r="G1880" t="s">
        <v>643</v>
      </c>
      <c r="H1880">
        <v>2018</v>
      </c>
      <c r="I1880">
        <v>5</v>
      </c>
      <c r="J1880">
        <v>23</v>
      </c>
      <c r="K1880" t="s">
        <v>173</v>
      </c>
      <c r="L1880">
        <f t="shared" si="147"/>
        <v>0</v>
      </c>
      <c r="M1880">
        <f t="shared" si="148"/>
        <v>1</v>
      </c>
      <c r="N1880">
        <f t="shared" si="149"/>
        <v>2</v>
      </c>
      <c r="O1880">
        <f t="shared" si="150"/>
        <v>21</v>
      </c>
    </row>
    <row r="1881" spans="1:15" hidden="1" x14ac:dyDescent="0.2">
      <c r="A1881" s="2">
        <v>43244</v>
      </c>
      <c r="B1881">
        <v>89</v>
      </c>
      <c r="C1881">
        <v>62.52</v>
      </c>
      <c r="D1881">
        <v>62.7</v>
      </c>
      <c r="E1881">
        <v>48.79</v>
      </c>
      <c r="F1881">
        <f t="shared" si="146"/>
        <v>62.7</v>
      </c>
      <c r="G1881" t="s">
        <v>643</v>
      </c>
      <c r="H1881">
        <v>2018</v>
      </c>
      <c r="I1881">
        <v>5</v>
      </c>
      <c r="J1881">
        <v>24</v>
      </c>
      <c r="K1881" t="s">
        <v>174</v>
      </c>
      <c r="L1881">
        <f t="shared" si="147"/>
        <v>0</v>
      </c>
      <c r="M1881">
        <f t="shared" si="148"/>
        <v>1</v>
      </c>
      <c r="N1881">
        <f t="shared" si="149"/>
        <v>2</v>
      </c>
      <c r="O1881">
        <f t="shared" si="150"/>
        <v>21</v>
      </c>
    </row>
    <row r="1882" spans="1:15" hidden="1" x14ac:dyDescent="0.2">
      <c r="A1882" s="2">
        <v>43245</v>
      </c>
      <c r="B1882">
        <v>94</v>
      </c>
      <c r="C1882">
        <v>62.33</v>
      </c>
      <c r="D1882">
        <v>62.42</v>
      </c>
      <c r="E1882">
        <v>45.51</v>
      </c>
      <c r="F1882">
        <f t="shared" si="146"/>
        <v>62.42</v>
      </c>
      <c r="G1882" t="s">
        <v>643</v>
      </c>
      <c r="H1882">
        <v>2018</v>
      </c>
      <c r="I1882">
        <v>5</v>
      </c>
      <c r="J1882">
        <v>25</v>
      </c>
      <c r="K1882" t="s">
        <v>175</v>
      </c>
      <c r="L1882">
        <f t="shared" si="147"/>
        <v>0</v>
      </c>
      <c r="M1882">
        <f t="shared" si="148"/>
        <v>1</v>
      </c>
      <c r="N1882">
        <f t="shared" si="149"/>
        <v>2</v>
      </c>
      <c r="O1882">
        <f t="shared" si="150"/>
        <v>21</v>
      </c>
    </row>
    <row r="1883" spans="1:15" hidden="1" x14ac:dyDescent="0.2">
      <c r="A1883" s="2">
        <v>43246</v>
      </c>
      <c r="B1883">
        <v>71</v>
      </c>
      <c r="C1883">
        <v>61.36</v>
      </c>
      <c r="D1883">
        <v>61.86</v>
      </c>
      <c r="E1883">
        <v>52.26</v>
      </c>
      <c r="F1883">
        <f t="shared" si="146"/>
        <v>61.86</v>
      </c>
      <c r="G1883" t="s">
        <v>643</v>
      </c>
      <c r="H1883">
        <v>2018</v>
      </c>
      <c r="I1883">
        <v>5</v>
      </c>
      <c r="J1883">
        <v>26</v>
      </c>
      <c r="K1883" t="s">
        <v>176</v>
      </c>
      <c r="L1883">
        <f t="shared" si="147"/>
        <v>0</v>
      </c>
      <c r="M1883">
        <f t="shared" si="148"/>
        <v>1</v>
      </c>
      <c r="N1883">
        <f t="shared" si="149"/>
        <v>2</v>
      </c>
      <c r="O1883">
        <f t="shared" si="150"/>
        <v>21</v>
      </c>
    </row>
    <row r="1884" spans="1:15" hidden="1" x14ac:dyDescent="0.2">
      <c r="A1884" s="2">
        <v>43247</v>
      </c>
      <c r="B1884">
        <v>75</v>
      </c>
      <c r="C1884">
        <v>61.7</v>
      </c>
      <c r="D1884">
        <v>61.72</v>
      </c>
      <c r="E1884">
        <v>38.25</v>
      </c>
      <c r="F1884">
        <f t="shared" si="146"/>
        <v>61.72</v>
      </c>
      <c r="G1884" t="s">
        <v>643</v>
      </c>
      <c r="H1884">
        <v>2018</v>
      </c>
      <c r="I1884">
        <v>5</v>
      </c>
      <c r="J1884">
        <v>27</v>
      </c>
      <c r="K1884" t="s">
        <v>177</v>
      </c>
      <c r="L1884">
        <f t="shared" si="147"/>
        <v>0</v>
      </c>
      <c r="M1884">
        <f t="shared" si="148"/>
        <v>1</v>
      </c>
      <c r="N1884">
        <f t="shared" si="149"/>
        <v>2</v>
      </c>
      <c r="O1884">
        <f t="shared" si="150"/>
        <v>21</v>
      </c>
    </row>
    <row r="1885" spans="1:15" hidden="1" x14ac:dyDescent="0.2">
      <c r="A1885" s="2">
        <v>43248</v>
      </c>
      <c r="B1885">
        <v>100</v>
      </c>
      <c r="C1885">
        <v>62.5</v>
      </c>
      <c r="D1885">
        <v>62.6</v>
      </c>
      <c r="E1885">
        <v>46.34</v>
      </c>
      <c r="F1885">
        <f t="shared" si="146"/>
        <v>62.6</v>
      </c>
      <c r="G1885" t="s">
        <v>644</v>
      </c>
      <c r="H1885">
        <v>2018</v>
      </c>
      <c r="I1885">
        <v>5</v>
      </c>
      <c r="J1885">
        <v>28</v>
      </c>
      <c r="K1885" t="s">
        <v>179</v>
      </c>
      <c r="L1885">
        <f t="shared" si="147"/>
        <v>0</v>
      </c>
      <c r="M1885">
        <f t="shared" si="148"/>
        <v>1</v>
      </c>
      <c r="N1885">
        <f t="shared" si="149"/>
        <v>2</v>
      </c>
      <c r="O1885">
        <f t="shared" si="150"/>
        <v>22</v>
      </c>
    </row>
    <row r="1886" spans="1:15" hidden="1" x14ac:dyDescent="0.2">
      <c r="A1886" s="2">
        <v>43249</v>
      </c>
      <c r="B1886">
        <v>75</v>
      </c>
      <c r="C1886">
        <v>61.99</v>
      </c>
      <c r="D1886">
        <v>62.16</v>
      </c>
      <c r="E1886">
        <v>48.11</v>
      </c>
      <c r="F1886">
        <f t="shared" si="146"/>
        <v>62.16</v>
      </c>
      <c r="G1886" t="s">
        <v>644</v>
      </c>
      <c r="H1886">
        <v>2018</v>
      </c>
      <c r="I1886">
        <v>5</v>
      </c>
      <c r="J1886">
        <v>29</v>
      </c>
      <c r="K1886" t="s">
        <v>180</v>
      </c>
      <c r="L1886">
        <f t="shared" si="147"/>
        <v>0</v>
      </c>
      <c r="M1886">
        <f t="shared" si="148"/>
        <v>1</v>
      </c>
      <c r="N1886">
        <f t="shared" si="149"/>
        <v>2</v>
      </c>
      <c r="O1886">
        <f t="shared" si="150"/>
        <v>22</v>
      </c>
    </row>
    <row r="1887" spans="1:15" hidden="1" x14ac:dyDescent="0.2">
      <c r="A1887" s="2">
        <v>43250</v>
      </c>
      <c r="B1887">
        <v>90</v>
      </c>
      <c r="C1887">
        <v>61.99</v>
      </c>
      <c r="D1887">
        <v>62.16</v>
      </c>
      <c r="E1887">
        <v>40.020000000000003</v>
      </c>
      <c r="F1887">
        <f t="shared" si="146"/>
        <v>62.16</v>
      </c>
      <c r="G1887" t="s">
        <v>644</v>
      </c>
      <c r="H1887">
        <v>2018</v>
      </c>
      <c r="I1887">
        <v>5</v>
      </c>
      <c r="J1887">
        <v>30</v>
      </c>
      <c r="K1887" t="s">
        <v>181</v>
      </c>
      <c r="L1887">
        <f t="shared" si="147"/>
        <v>0</v>
      </c>
      <c r="M1887">
        <f t="shared" si="148"/>
        <v>1</v>
      </c>
      <c r="N1887">
        <f t="shared" si="149"/>
        <v>2</v>
      </c>
      <c r="O1887">
        <f t="shared" si="150"/>
        <v>22</v>
      </c>
    </row>
    <row r="1888" spans="1:15" hidden="1" x14ac:dyDescent="0.2">
      <c r="A1888" s="2">
        <v>43251</v>
      </c>
      <c r="B1888">
        <v>78</v>
      </c>
      <c r="C1888">
        <v>61.23</v>
      </c>
      <c r="D1888">
        <v>61.44</v>
      </c>
      <c r="E1888">
        <v>45.45</v>
      </c>
      <c r="F1888">
        <f t="shared" si="146"/>
        <v>61.44</v>
      </c>
      <c r="G1888" t="s">
        <v>644</v>
      </c>
      <c r="H1888">
        <v>2018</v>
      </c>
      <c r="I1888">
        <v>5</v>
      </c>
      <c r="J1888">
        <v>31</v>
      </c>
      <c r="K1888" t="s">
        <v>182</v>
      </c>
      <c r="L1888">
        <f t="shared" si="147"/>
        <v>0</v>
      </c>
      <c r="M1888">
        <f t="shared" si="148"/>
        <v>1</v>
      </c>
      <c r="N1888">
        <f t="shared" si="149"/>
        <v>2</v>
      </c>
      <c r="O1888">
        <f t="shared" si="150"/>
        <v>22</v>
      </c>
    </row>
    <row r="1889" spans="1:15" hidden="1" x14ac:dyDescent="0.2">
      <c r="A1889" s="2">
        <v>43252</v>
      </c>
      <c r="F1889">
        <f t="shared" si="146"/>
        <v>0</v>
      </c>
      <c r="G1889" t="s">
        <v>644</v>
      </c>
      <c r="H1889">
        <v>2018</v>
      </c>
      <c r="I1889">
        <v>6</v>
      </c>
      <c r="J1889">
        <v>1</v>
      </c>
      <c r="K1889" t="s">
        <v>183</v>
      </c>
      <c r="L1889" t="str">
        <f t="shared" si="147"/>
        <v>Null</v>
      </c>
      <c r="M1889" t="str">
        <f t="shared" si="148"/>
        <v>Null</v>
      </c>
      <c r="N1889">
        <f t="shared" si="149"/>
        <v>2</v>
      </c>
      <c r="O1889">
        <f t="shared" si="150"/>
        <v>22</v>
      </c>
    </row>
    <row r="1890" spans="1:15" hidden="1" x14ac:dyDescent="0.2">
      <c r="A1890" s="2">
        <v>43253</v>
      </c>
      <c r="B1890">
        <v>76</v>
      </c>
      <c r="C1890">
        <v>61.71</v>
      </c>
      <c r="D1890">
        <v>61.79</v>
      </c>
      <c r="E1890">
        <v>35.520000000000003</v>
      </c>
      <c r="F1890">
        <f t="shared" si="146"/>
        <v>61.79</v>
      </c>
      <c r="G1890" t="s">
        <v>644</v>
      </c>
      <c r="H1890">
        <v>2018</v>
      </c>
      <c r="I1890">
        <v>6</v>
      </c>
      <c r="J1890">
        <v>2</v>
      </c>
      <c r="K1890" t="s">
        <v>184</v>
      </c>
      <c r="L1890">
        <f t="shared" si="147"/>
        <v>0</v>
      </c>
      <c r="M1890">
        <f t="shared" si="148"/>
        <v>1</v>
      </c>
      <c r="N1890">
        <f t="shared" si="149"/>
        <v>2</v>
      </c>
      <c r="O1890">
        <f t="shared" si="150"/>
        <v>22</v>
      </c>
    </row>
    <row r="1891" spans="1:15" hidden="1" x14ac:dyDescent="0.2">
      <c r="A1891" s="2">
        <v>43254</v>
      </c>
      <c r="B1891">
        <v>84</v>
      </c>
      <c r="C1891">
        <v>61.6</v>
      </c>
      <c r="D1891">
        <v>61.71</v>
      </c>
      <c r="E1891">
        <v>41.79</v>
      </c>
      <c r="F1891">
        <f t="shared" si="146"/>
        <v>61.71</v>
      </c>
      <c r="G1891" t="s">
        <v>644</v>
      </c>
      <c r="H1891">
        <v>2018</v>
      </c>
      <c r="I1891">
        <v>6</v>
      </c>
      <c r="J1891">
        <v>3</v>
      </c>
      <c r="K1891" t="s">
        <v>185</v>
      </c>
      <c r="L1891">
        <f t="shared" si="147"/>
        <v>0</v>
      </c>
      <c r="M1891">
        <f t="shared" si="148"/>
        <v>1</v>
      </c>
      <c r="N1891">
        <f t="shared" si="149"/>
        <v>2</v>
      </c>
      <c r="O1891">
        <f t="shared" si="150"/>
        <v>22</v>
      </c>
    </row>
    <row r="1892" spans="1:15" hidden="1" x14ac:dyDescent="0.2">
      <c r="A1892" s="2">
        <v>43255</v>
      </c>
      <c r="B1892">
        <v>76</v>
      </c>
      <c r="C1892">
        <v>62.16</v>
      </c>
      <c r="D1892">
        <v>62.49</v>
      </c>
      <c r="E1892">
        <v>51.14</v>
      </c>
      <c r="F1892">
        <f t="shared" si="146"/>
        <v>62.49</v>
      </c>
      <c r="G1892" t="s">
        <v>645</v>
      </c>
      <c r="H1892">
        <v>2018</v>
      </c>
      <c r="I1892">
        <v>6</v>
      </c>
      <c r="J1892">
        <v>4</v>
      </c>
      <c r="K1892" t="s">
        <v>187</v>
      </c>
      <c r="L1892">
        <f t="shared" si="147"/>
        <v>0</v>
      </c>
      <c r="M1892">
        <f t="shared" si="148"/>
        <v>1</v>
      </c>
      <c r="N1892">
        <f t="shared" si="149"/>
        <v>2</v>
      </c>
      <c r="O1892">
        <f t="shared" si="150"/>
        <v>23</v>
      </c>
    </row>
    <row r="1893" spans="1:15" hidden="1" x14ac:dyDescent="0.2">
      <c r="A1893" s="2">
        <v>43256</v>
      </c>
      <c r="B1893">
        <v>97</v>
      </c>
      <c r="C1893">
        <v>62.63</v>
      </c>
      <c r="D1893">
        <v>62.66</v>
      </c>
      <c r="E1893">
        <v>41.94</v>
      </c>
      <c r="F1893">
        <f t="shared" si="146"/>
        <v>62.66</v>
      </c>
      <c r="G1893" t="s">
        <v>645</v>
      </c>
      <c r="H1893">
        <v>2018</v>
      </c>
      <c r="I1893">
        <v>6</v>
      </c>
      <c r="J1893">
        <v>5</v>
      </c>
      <c r="K1893" t="s">
        <v>188</v>
      </c>
      <c r="L1893">
        <f t="shared" si="147"/>
        <v>0</v>
      </c>
      <c r="M1893">
        <f t="shared" si="148"/>
        <v>1</v>
      </c>
      <c r="N1893">
        <f t="shared" si="149"/>
        <v>2</v>
      </c>
      <c r="O1893">
        <f t="shared" si="150"/>
        <v>23</v>
      </c>
    </row>
    <row r="1894" spans="1:15" hidden="1" x14ac:dyDescent="0.2">
      <c r="A1894" s="2">
        <v>43257</v>
      </c>
      <c r="B1894">
        <v>85</v>
      </c>
      <c r="C1894">
        <v>62.83</v>
      </c>
      <c r="D1894">
        <v>62.91</v>
      </c>
      <c r="E1894">
        <v>40.01</v>
      </c>
      <c r="F1894">
        <f t="shared" si="146"/>
        <v>62.91</v>
      </c>
      <c r="G1894" t="s">
        <v>645</v>
      </c>
      <c r="H1894">
        <v>2018</v>
      </c>
      <c r="I1894">
        <v>6</v>
      </c>
      <c r="J1894">
        <v>6</v>
      </c>
      <c r="K1894" t="s">
        <v>189</v>
      </c>
      <c r="L1894">
        <f t="shared" si="147"/>
        <v>0</v>
      </c>
      <c r="M1894">
        <f t="shared" si="148"/>
        <v>1</v>
      </c>
      <c r="N1894">
        <f t="shared" si="149"/>
        <v>2</v>
      </c>
      <c r="O1894">
        <f t="shared" si="150"/>
        <v>23</v>
      </c>
    </row>
    <row r="1895" spans="1:15" hidden="1" x14ac:dyDescent="0.2">
      <c r="A1895" s="2">
        <v>43258</v>
      </c>
      <c r="B1895">
        <v>95</v>
      </c>
      <c r="C1895">
        <v>65.650000000000006</v>
      </c>
      <c r="D1895">
        <v>65.680000000000007</v>
      </c>
      <c r="E1895">
        <v>43.85</v>
      </c>
      <c r="F1895">
        <f t="shared" si="146"/>
        <v>65.680000000000007</v>
      </c>
      <c r="G1895" t="s">
        <v>645</v>
      </c>
      <c r="H1895">
        <v>2018</v>
      </c>
      <c r="I1895">
        <v>6</v>
      </c>
      <c r="J1895">
        <v>7</v>
      </c>
      <c r="K1895" t="s">
        <v>190</v>
      </c>
      <c r="L1895">
        <f t="shared" si="147"/>
        <v>0</v>
      </c>
      <c r="M1895">
        <f t="shared" si="148"/>
        <v>1</v>
      </c>
      <c r="N1895">
        <f t="shared" si="149"/>
        <v>2</v>
      </c>
      <c r="O1895">
        <f t="shared" si="150"/>
        <v>23</v>
      </c>
    </row>
    <row r="1896" spans="1:15" hidden="1" x14ac:dyDescent="0.2">
      <c r="A1896" s="2">
        <v>43259</v>
      </c>
      <c r="B1896">
        <v>73</v>
      </c>
      <c r="C1896">
        <v>64.430000000000007</v>
      </c>
      <c r="D1896">
        <v>65.06</v>
      </c>
      <c r="E1896">
        <v>49.12</v>
      </c>
      <c r="F1896">
        <f t="shared" si="146"/>
        <v>65.06</v>
      </c>
      <c r="G1896" t="s">
        <v>645</v>
      </c>
      <c r="H1896">
        <v>2018</v>
      </c>
      <c r="I1896">
        <v>6</v>
      </c>
      <c r="J1896">
        <v>8</v>
      </c>
      <c r="K1896" t="s">
        <v>191</v>
      </c>
      <c r="L1896">
        <f t="shared" si="147"/>
        <v>0</v>
      </c>
      <c r="M1896">
        <f t="shared" si="148"/>
        <v>1</v>
      </c>
      <c r="N1896">
        <f t="shared" si="149"/>
        <v>2</v>
      </c>
      <c r="O1896">
        <f t="shared" si="150"/>
        <v>23</v>
      </c>
    </row>
    <row r="1897" spans="1:15" hidden="1" x14ac:dyDescent="0.2">
      <c r="A1897" s="2">
        <v>43260</v>
      </c>
      <c r="B1897">
        <v>89</v>
      </c>
      <c r="C1897">
        <v>62.39</v>
      </c>
      <c r="D1897">
        <v>62.4</v>
      </c>
      <c r="E1897">
        <v>35.6</v>
      </c>
      <c r="F1897">
        <f t="shared" si="146"/>
        <v>62.4</v>
      </c>
      <c r="G1897" t="s">
        <v>645</v>
      </c>
      <c r="H1897">
        <v>2018</v>
      </c>
      <c r="I1897">
        <v>6</v>
      </c>
      <c r="J1897">
        <v>9</v>
      </c>
      <c r="K1897" t="s">
        <v>192</v>
      </c>
      <c r="L1897">
        <f t="shared" si="147"/>
        <v>0</v>
      </c>
      <c r="M1897">
        <f t="shared" si="148"/>
        <v>1</v>
      </c>
      <c r="N1897">
        <f t="shared" si="149"/>
        <v>2</v>
      </c>
      <c r="O1897">
        <f t="shared" si="150"/>
        <v>23</v>
      </c>
    </row>
    <row r="1898" spans="1:15" hidden="1" x14ac:dyDescent="0.2">
      <c r="A1898" s="2">
        <v>43261</v>
      </c>
      <c r="B1898">
        <v>83</v>
      </c>
      <c r="C1898">
        <v>62.57</v>
      </c>
      <c r="D1898">
        <v>62.58</v>
      </c>
      <c r="E1898">
        <v>34.89</v>
      </c>
      <c r="F1898">
        <f t="shared" si="146"/>
        <v>62.58</v>
      </c>
      <c r="G1898" t="s">
        <v>645</v>
      </c>
      <c r="H1898">
        <v>2018</v>
      </c>
      <c r="I1898">
        <v>6</v>
      </c>
      <c r="J1898">
        <v>10</v>
      </c>
      <c r="K1898" t="s">
        <v>193</v>
      </c>
      <c r="L1898">
        <f t="shared" si="147"/>
        <v>0</v>
      </c>
      <c r="M1898">
        <f t="shared" si="148"/>
        <v>1</v>
      </c>
      <c r="N1898">
        <f t="shared" si="149"/>
        <v>2</v>
      </c>
      <c r="O1898">
        <f t="shared" si="150"/>
        <v>23</v>
      </c>
    </row>
    <row r="1899" spans="1:15" hidden="1" x14ac:dyDescent="0.2">
      <c r="A1899" s="2">
        <v>43262</v>
      </c>
      <c r="B1899">
        <v>84</v>
      </c>
      <c r="C1899">
        <v>62.56</v>
      </c>
      <c r="D1899">
        <v>63.23</v>
      </c>
      <c r="E1899">
        <v>51.34</v>
      </c>
      <c r="F1899">
        <f t="shared" si="146"/>
        <v>63.23</v>
      </c>
      <c r="G1899" t="s">
        <v>646</v>
      </c>
      <c r="H1899">
        <v>2018</v>
      </c>
      <c r="I1899">
        <v>6</v>
      </c>
      <c r="J1899">
        <v>11</v>
      </c>
      <c r="K1899" t="s">
        <v>195</v>
      </c>
      <c r="L1899">
        <f t="shared" si="147"/>
        <v>0</v>
      </c>
      <c r="M1899">
        <f t="shared" si="148"/>
        <v>1</v>
      </c>
      <c r="N1899">
        <f t="shared" si="149"/>
        <v>2</v>
      </c>
      <c r="O1899">
        <f t="shared" si="150"/>
        <v>24</v>
      </c>
    </row>
    <row r="1900" spans="1:15" hidden="1" x14ac:dyDescent="0.2">
      <c r="A1900" s="2">
        <v>43263</v>
      </c>
      <c r="B1900">
        <v>79</v>
      </c>
      <c r="C1900">
        <v>61.81</v>
      </c>
      <c r="D1900">
        <v>61.93</v>
      </c>
      <c r="E1900">
        <v>46.34</v>
      </c>
      <c r="F1900">
        <f t="shared" si="146"/>
        <v>61.93</v>
      </c>
      <c r="G1900" t="s">
        <v>646</v>
      </c>
      <c r="H1900">
        <v>2018</v>
      </c>
      <c r="I1900">
        <v>6</v>
      </c>
      <c r="J1900">
        <v>12</v>
      </c>
      <c r="K1900" t="s">
        <v>196</v>
      </c>
      <c r="L1900">
        <f t="shared" si="147"/>
        <v>0</v>
      </c>
      <c r="M1900">
        <f t="shared" si="148"/>
        <v>1</v>
      </c>
      <c r="N1900">
        <f t="shared" si="149"/>
        <v>2</v>
      </c>
      <c r="O1900">
        <f t="shared" si="150"/>
        <v>24</v>
      </c>
    </row>
    <row r="1901" spans="1:15" hidden="1" x14ac:dyDescent="0.2">
      <c r="A1901" s="2">
        <v>43264</v>
      </c>
      <c r="B1901">
        <v>79</v>
      </c>
      <c r="C1901">
        <v>62.78</v>
      </c>
      <c r="D1901">
        <v>62.92</v>
      </c>
      <c r="E1901">
        <v>47.49</v>
      </c>
      <c r="F1901">
        <f t="shared" si="146"/>
        <v>62.92</v>
      </c>
      <c r="G1901" t="s">
        <v>646</v>
      </c>
      <c r="H1901">
        <v>2018</v>
      </c>
      <c r="I1901">
        <v>6</v>
      </c>
      <c r="J1901">
        <v>13</v>
      </c>
      <c r="K1901" t="s">
        <v>197</v>
      </c>
      <c r="L1901">
        <f t="shared" si="147"/>
        <v>0</v>
      </c>
      <c r="M1901">
        <f t="shared" si="148"/>
        <v>1</v>
      </c>
      <c r="N1901">
        <f t="shared" si="149"/>
        <v>2</v>
      </c>
      <c r="O1901">
        <f t="shared" si="150"/>
        <v>24</v>
      </c>
    </row>
    <row r="1902" spans="1:15" hidden="1" x14ac:dyDescent="0.2">
      <c r="A1902" s="2">
        <v>43265</v>
      </c>
      <c r="B1902">
        <v>90</v>
      </c>
      <c r="C1902">
        <v>63.19</v>
      </c>
      <c r="D1902">
        <v>63.33</v>
      </c>
      <c r="E1902">
        <v>48.37</v>
      </c>
      <c r="F1902">
        <f t="shared" si="146"/>
        <v>63.33</v>
      </c>
      <c r="G1902" t="s">
        <v>646</v>
      </c>
      <c r="H1902">
        <v>2018</v>
      </c>
      <c r="I1902">
        <v>6</v>
      </c>
      <c r="J1902">
        <v>14</v>
      </c>
      <c r="K1902" t="s">
        <v>198</v>
      </c>
      <c r="L1902">
        <f t="shared" si="147"/>
        <v>0</v>
      </c>
      <c r="M1902">
        <f t="shared" si="148"/>
        <v>1</v>
      </c>
      <c r="N1902">
        <f t="shared" si="149"/>
        <v>2</v>
      </c>
      <c r="O1902">
        <f t="shared" si="150"/>
        <v>24</v>
      </c>
    </row>
    <row r="1903" spans="1:15" hidden="1" x14ac:dyDescent="0.2">
      <c r="A1903" s="2">
        <v>43266</v>
      </c>
      <c r="B1903">
        <v>99</v>
      </c>
      <c r="C1903">
        <v>62.96</v>
      </c>
      <c r="D1903">
        <v>63</v>
      </c>
      <c r="E1903">
        <v>43.43</v>
      </c>
      <c r="F1903">
        <f t="shared" si="146"/>
        <v>63</v>
      </c>
      <c r="G1903" t="s">
        <v>646</v>
      </c>
      <c r="H1903">
        <v>2018</v>
      </c>
      <c r="I1903">
        <v>6</v>
      </c>
      <c r="J1903">
        <v>15</v>
      </c>
      <c r="K1903" t="s">
        <v>199</v>
      </c>
      <c r="L1903">
        <f t="shared" si="147"/>
        <v>0</v>
      </c>
      <c r="M1903">
        <f t="shared" si="148"/>
        <v>1</v>
      </c>
      <c r="N1903">
        <f t="shared" si="149"/>
        <v>2</v>
      </c>
      <c r="O1903">
        <f t="shared" si="150"/>
        <v>24</v>
      </c>
    </row>
    <row r="1904" spans="1:15" hidden="1" x14ac:dyDescent="0.2">
      <c r="A1904" s="2">
        <v>43267</v>
      </c>
      <c r="B1904">
        <v>89</v>
      </c>
      <c r="C1904">
        <v>63.34</v>
      </c>
      <c r="D1904">
        <v>63.37</v>
      </c>
      <c r="E1904">
        <v>36.24</v>
      </c>
      <c r="F1904">
        <f t="shared" si="146"/>
        <v>63.37</v>
      </c>
      <c r="G1904" t="s">
        <v>646</v>
      </c>
      <c r="H1904">
        <v>2018</v>
      </c>
      <c r="I1904">
        <v>6</v>
      </c>
      <c r="J1904">
        <v>16</v>
      </c>
      <c r="K1904" t="s">
        <v>200</v>
      </c>
      <c r="L1904">
        <f t="shared" si="147"/>
        <v>0</v>
      </c>
      <c r="M1904">
        <f t="shared" si="148"/>
        <v>1</v>
      </c>
      <c r="N1904">
        <f t="shared" si="149"/>
        <v>2</v>
      </c>
      <c r="O1904">
        <f t="shared" si="150"/>
        <v>24</v>
      </c>
    </row>
    <row r="1905" spans="1:15" hidden="1" x14ac:dyDescent="0.2">
      <c r="A1905" s="2">
        <v>43268</v>
      </c>
      <c r="B1905">
        <v>81</v>
      </c>
      <c r="C1905">
        <v>62.28</v>
      </c>
      <c r="D1905">
        <v>62.31</v>
      </c>
      <c r="E1905">
        <v>41.08</v>
      </c>
      <c r="F1905">
        <f t="shared" si="146"/>
        <v>62.31</v>
      </c>
      <c r="G1905" t="s">
        <v>646</v>
      </c>
      <c r="H1905">
        <v>2018</v>
      </c>
      <c r="I1905">
        <v>6</v>
      </c>
      <c r="J1905">
        <v>17</v>
      </c>
      <c r="K1905" t="s">
        <v>201</v>
      </c>
      <c r="L1905">
        <f t="shared" si="147"/>
        <v>0</v>
      </c>
      <c r="M1905">
        <f t="shared" si="148"/>
        <v>1</v>
      </c>
      <c r="N1905">
        <f t="shared" si="149"/>
        <v>2</v>
      </c>
      <c r="O1905">
        <f t="shared" si="150"/>
        <v>24</v>
      </c>
    </row>
    <row r="1906" spans="1:15" hidden="1" x14ac:dyDescent="0.2">
      <c r="A1906" s="2">
        <v>43269</v>
      </c>
      <c r="B1906">
        <v>96</v>
      </c>
      <c r="C1906">
        <v>63.25</v>
      </c>
      <c r="D1906">
        <v>63.38</v>
      </c>
      <c r="E1906">
        <v>48.07</v>
      </c>
      <c r="F1906">
        <f t="shared" si="146"/>
        <v>63.38</v>
      </c>
      <c r="G1906" t="s">
        <v>647</v>
      </c>
      <c r="H1906">
        <v>2018</v>
      </c>
      <c r="I1906">
        <v>6</v>
      </c>
      <c r="J1906">
        <v>18</v>
      </c>
      <c r="K1906" t="s">
        <v>203</v>
      </c>
      <c r="L1906">
        <f t="shared" si="147"/>
        <v>0</v>
      </c>
      <c r="M1906">
        <f t="shared" si="148"/>
        <v>1</v>
      </c>
      <c r="N1906">
        <f t="shared" si="149"/>
        <v>2</v>
      </c>
      <c r="O1906">
        <f t="shared" si="150"/>
        <v>25</v>
      </c>
    </row>
    <row r="1907" spans="1:15" hidden="1" x14ac:dyDescent="0.2">
      <c r="A1907" s="2">
        <v>43270</v>
      </c>
      <c r="B1907">
        <v>85</v>
      </c>
      <c r="C1907">
        <v>61.72</v>
      </c>
      <c r="D1907">
        <v>61.77</v>
      </c>
      <c r="E1907">
        <v>41.98</v>
      </c>
      <c r="F1907">
        <f t="shared" si="146"/>
        <v>61.77</v>
      </c>
      <c r="G1907" t="s">
        <v>647</v>
      </c>
      <c r="H1907">
        <v>2018</v>
      </c>
      <c r="I1907">
        <v>6</v>
      </c>
      <c r="J1907">
        <v>19</v>
      </c>
      <c r="K1907" t="s">
        <v>204</v>
      </c>
      <c r="L1907">
        <f t="shared" si="147"/>
        <v>0</v>
      </c>
      <c r="M1907">
        <f t="shared" si="148"/>
        <v>1</v>
      </c>
      <c r="N1907">
        <f t="shared" si="149"/>
        <v>2</v>
      </c>
      <c r="O1907">
        <f t="shared" si="150"/>
        <v>25</v>
      </c>
    </row>
    <row r="1908" spans="1:15" hidden="1" x14ac:dyDescent="0.2">
      <c r="A1908" s="2">
        <v>43271</v>
      </c>
      <c r="B1908">
        <v>88</v>
      </c>
      <c r="C1908">
        <v>61.78</v>
      </c>
      <c r="D1908">
        <v>61.84</v>
      </c>
      <c r="E1908">
        <v>43.53</v>
      </c>
      <c r="F1908">
        <f t="shared" si="146"/>
        <v>61.84</v>
      </c>
      <c r="G1908" t="s">
        <v>647</v>
      </c>
      <c r="H1908">
        <v>2018</v>
      </c>
      <c r="I1908">
        <v>6</v>
      </c>
      <c r="J1908">
        <v>20</v>
      </c>
      <c r="K1908" t="s">
        <v>205</v>
      </c>
      <c r="L1908">
        <f t="shared" si="147"/>
        <v>0</v>
      </c>
      <c r="M1908">
        <f t="shared" si="148"/>
        <v>1</v>
      </c>
      <c r="N1908">
        <f t="shared" si="149"/>
        <v>2</v>
      </c>
      <c r="O1908">
        <f t="shared" si="150"/>
        <v>25</v>
      </c>
    </row>
    <row r="1909" spans="1:15" hidden="1" x14ac:dyDescent="0.2">
      <c r="A1909" s="2">
        <v>43272</v>
      </c>
      <c r="B1909">
        <v>89</v>
      </c>
      <c r="C1909">
        <v>62.68</v>
      </c>
      <c r="D1909">
        <v>62.83</v>
      </c>
      <c r="E1909">
        <v>48.16</v>
      </c>
      <c r="F1909">
        <f t="shared" si="146"/>
        <v>62.83</v>
      </c>
      <c r="G1909" t="s">
        <v>647</v>
      </c>
      <c r="H1909">
        <v>2018</v>
      </c>
      <c r="I1909">
        <v>6</v>
      </c>
      <c r="J1909">
        <v>21</v>
      </c>
      <c r="K1909" t="s">
        <v>206</v>
      </c>
      <c r="L1909">
        <f t="shared" si="147"/>
        <v>0</v>
      </c>
      <c r="M1909">
        <f t="shared" si="148"/>
        <v>1</v>
      </c>
      <c r="N1909">
        <f t="shared" si="149"/>
        <v>2</v>
      </c>
      <c r="O1909">
        <f t="shared" si="150"/>
        <v>25</v>
      </c>
    </row>
    <row r="1910" spans="1:15" hidden="1" x14ac:dyDescent="0.2">
      <c r="A1910" s="2">
        <v>43273</v>
      </c>
      <c r="B1910">
        <v>103</v>
      </c>
      <c r="C1910">
        <v>63.04</v>
      </c>
      <c r="D1910">
        <v>63.08</v>
      </c>
      <c r="E1910">
        <v>41.52</v>
      </c>
      <c r="F1910">
        <f t="shared" si="146"/>
        <v>63.08</v>
      </c>
      <c r="G1910" t="s">
        <v>647</v>
      </c>
      <c r="H1910">
        <v>2018</v>
      </c>
      <c r="I1910">
        <v>6</v>
      </c>
      <c r="J1910">
        <v>22</v>
      </c>
      <c r="K1910" t="s">
        <v>207</v>
      </c>
      <c r="L1910">
        <f t="shared" si="147"/>
        <v>0</v>
      </c>
      <c r="M1910">
        <f t="shared" si="148"/>
        <v>1</v>
      </c>
      <c r="N1910">
        <f t="shared" si="149"/>
        <v>2</v>
      </c>
      <c r="O1910">
        <f t="shared" si="150"/>
        <v>25</v>
      </c>
    </row>
    <row r="1911" spans="1:15" hidden="1" x14ac:dyDescent="0.2">
      <c r="A1911" s="2">
        <v>43274</v>
      </c>
      <c r="B1911">
        <v>86</v>
      </c>
      <c r="C1911">
        <v>61.9</v>
      </c>
      <c r="D1911">
        <v>61.98</v>
      </c>
      <c r="E1911">
        <v>44.49</v>
      </c>
      <c r="F1911">
        <f t="shared" si="146"/>
        <v>61.98</v>
      </c>
      <c r="G1911" t="s">
        <v>647</v>
      </c>
      <c r="H1911">
        <v>2018</v>
      </c>
      <c r="I1911">
        <v>6</v>
      </c>
      <c r="J1911">
        <v>23</v>
      </c>
      <c r="K1911" t="s">
        <v>208</v>
      </c>
      <c r="L1911">
        <f t="shared" si="147"/>
        <v>0</v>
      </c>
      <c r="M1911">
        <f t="shared" si="148"/>
        <v>1</v>
      </c>
      <c r="N1911">
        <f t="shared" si="149"/>
        <v>2</v>
      </c>
      <c r="O1911">
        <f t="shared" si="150"/>
        <v>25</v>
      </c>
    </row>
    <row r="1912" spans="1:15" hidden="1" x14ac:dyDescent="0.2">
      <c r="A1912" s="2">
        <v>43275</v>
      </c>
      <c r="B1912">
        <v>100</v>
      </c>
      <c r="C1912">
        <v>62.66</v>
      </c>
      <c r="D1912">
        <v>62.66</v>
      </c>
      <c r="E1912">
        <v>31.95</v>
      </c>
      <c r="F1912">
        <f t="shared" si="146"/>
        <v>62.66</v>
      </c>
      <c r="G1912" t="s">
        <v>647</v>
      </c>
      <c r="H1912">
        <v>2018</v>
      </c>
      <c r="I1912">
        <v>6</v>
      </c>
      <c r="J1912">
        <v>24</v>
      </c>
      <c r="K1912" t="s">
        <v>209</v>
      </c>
      <c r="L1912">
        <f t="shared" si="147"/>
        <v>0</v>
      </c>
      <c r="M1912">
        <f t="shared" si="148"/>
        <v>1</v>
      </c>
      <c r="N1912">
        <f t="shared" si="149"/>
        <v>2</v>
      </c>
      <c r="O1912">
        <f t="shared" si="150"/>
        <v>25</v>
      </c>
    </row>
    <row r="1913" spans="1:15" hidden="1" x14ac:dyDescent="0.2">
      <c r="A1913" s="2">
        <v>43276</v>
      </c>
      <c r="B1913">
        <v>92</v>
      </c>
      <c r="C1913">
        <v>62.92</v>
      </c>
      <c r="D1913">
        <v>63.14</v>
      </c>
      <c r="E1913">
        <v>42.64</v>
      </c>
      <c r="F1913">
        <f t="shared" si="146"/>
        <v>63.14</v>
      </c>
      <c r="G1913" t="s">
        <v>648</v>
      </c>
      <c r="H1913">
        <v>2018</v>
      </c>
      <c r="I1913">
        <v>6</v>
      </c>
      <c r="J1913">
        <v>25</v>
      </c>
      <c r="K1913" t="s">
        <v>211</v>
      </c>
      <c r="L1913">
        <f t="shared" si="147"/>
        <v>0</v>
      </c>
      <c r="M1913">
        <f t="shared" si="148"/>
        <v>1</v>
      </c>
      <c r="N1913">
        <f t="shared" si="149"/>
        <v>2</v>
      </c>
      <c r="O1913">
        <f t="shared" si="150"/>
        <v>26</v>
      </c>
    </row>
    <row r="1914" spans="1:15" hidden="1" x14ac:dyDescent="0.2">
      <c r="A1914" s="2">
        <v>43277</v>
      </c>
      <c r="B1914">
        <v>93</v>
      </c>
      <c r="C1914">
        <v>62.53</v>
      </c>
      <c r="D1914">
        <v>62.67</v>
      </c>
      <c r="E1914">
        <v>45.79</v>
      </c>
      <c r="F1914">
        <f t="shared" si="146"/>
        <v>62.67</v>
      </c>
      <c r="G1914" t="s">
        <v>648</v>
      </c>
      <c r="H1914">
        <v>2018</v>
      </c>
      <c r="I1914">
        <v>6</v>
      </c>
      <c r="J1914">
        <v>26</v>
      </c>
      <c r="K1914" t="s">
        <v>212</v>
      </c>
      <c r="L1914">
        <f t="shared" si="147"/>
        <v>0</v>
      </c>
      <c r="M1914">
        <f t="shared" si="148"/>
        <v>1</v>
      </c>
      <c r="N1914">
        <f t="shared" si="149"/>
        <v>2</v>
      </c>
      <c r="O1914">
        <f t="shared" si="150"/>
        <v>26</v>
      </c>
    </row>
    <row r="1915" spans="1:15" hidden="1" x14ac:dyDescent="0.2">
      <c r="A1915" s="2">
        <v>43278</v>
      </c>
      <c r="B1915">
        <v>84</v>
      </c>
      <c r="C1915">
        <v>61.17</v>
      </c>
      <c r="D1915">
        <v>61.28</v>
      </c>
      <c r="E1915">
        <v>42.77</v>
      </c>
      <c r="F1915">
        <f t="shared" si="146"/>
        <v>61.28</v>
      </c>
      <c r="G1915" t="s">
        <v>648</v>
      </c>
      <c r="H1915">
        <v>2018</v>
      </c>
      <c r="I1915">
        <v>6</v>
      </c>
      <c r="J1915">
        <v>27</v>
      </c>
      <c r="K1915" t="s">
        <v>213</v>
      </c>
      <c r="L1915">
        <f t="shared" si="147"/>
        <v>0</v>
      </c>
      <c r="M1915">
        <f t="shared" si="148"/>
        <v>1</v>
      </c>
      <c r="N1915">
        <f t="shared" si="149"/>
        <v>2</v>
      </c>
      <c r="O1915">
        <f t="shared" si="150"/>
        <v>26</v>
      </c>
    </row>
    <row r="1916" spans="1:15" hidden="1" x14ac:dyDescent="0.2">
      <c r="A1916" s="2">
        <v>43279</v>
      </c>
      <c r="B1916">
        <v>98</v>
      </c>
      <c r="C1916">
        <v>62.41</v>
      </c>
      <c r="D1916">
        <v>62.5</v>
      </c>
      <c r="E1916">
        <v>45.38</v>
      </c>
      <c r="F1916">
        <f t="shared" si="146"/>
        <v>62.5</v>
      </c>
      <c r="G1916" t="s">
        <v>648</v>
      </c>
      <c r="H1916">
        <v>2018</v>
      </c>
      <c r="I1916">
        <v>6</v>
      </c>
      <c r="J1916">
        <v>28</v>
      </c>
      <c r="K1916" t="s">
        <v>214</v>
      </c>
      <c r="L1916">
        <f t="shared" si="147"/>
        <v>0</v>
      </c>
      <c r="M1916">
        <f t="shared" si="148"/>
        <v>1</v>
      </c>
      <c r="N1916">
        <f t="shared" si="149"/>
        <v>2</v>
      </c>
      <c r="O1916">
        <f t="shared" si="150"/>
        <v>26</v>
      </c>
    </row>
    <row r="1917" spans="1:15" hidden="1" x14ac:dyDescent="0.2">
      <c r="A1917" s="2">
        <v>43280</v>
      </c>
      <c r="B1917">
        <v>102</v>
      </c>
      <c r="C1917">
        <v>62.47</v>
      </c>
      <c r="D1917">
        <v>62.56</v>
      </c>
      <c r="E1917">
        <v>44.74</v>
      </c>
      <c r="F1917">
        <f t="shared" si="146"/>
        <v>62.56</v>
      </c>
      <c r="G1917" t="s">
        <v>648</v>
      </c>
      <c r="H1917">
        <v>2018</v>
      </c>
      <c r="I1917">
        <v>6</v>
      </c>
      <c r="J1917">
        <v>29</v>
      </c>
      <c r="K1917" t="s">
        <v>215</v>
      </c>
      <c r="L1917">
        <f t="shared" si="147"/>
        <v>0</v>
      </c>
      <c r="M1917">
        <f t="shared" si="148"/>
        <v>1</v>
      </c>
      <c r="N1917">
        <f t="shared" si="149"/>
        <v>2</v>
      </c>
      <c r="O1917">
        <f t="shared" si="150"/>
        <v>26</v>
      </c>
    </row>
    <row r="1918" spans="1:15" hidden="1" x14ac:dyDescent="0.2">
      <c r="A1918" s="2">
        <v>43281</v>
      </c>
      <c r="B1918">
        <v>87</v>
      </c>
      <c r="C1918">
        <v>62.99</v>
      </c>
      <c r="D1918">
        <v>63.05</v>
      </c>
      <c r="E1918">
        <v>44.45</v>
      </c>
      <c r="F1918">
        <f t="shared" si="146"/>
        <v>63.05</v>
      </c>
      <c r="G1918" t="s">
        <v>648</v>
      </c>
      <c r="H1918">
        <v>2018</v>
      </c>
      <c r="I1918">
        <v>6</v>
      </c>
      <c r="J1918">
        <v>30</v>
      </c>
      <c r="K1918" t="s">
        <v>216</v>
      </c>
      <c r="L1918">
        <f t="shared" si="147"/>
        <v>0</v>
      </c>
      <c r="M1918">
        <f t="shared" si="148"/>
        <v>1</v>
      </c>
      <c r="N1918">
        <f t="shared" si="149"/>
        <v>2</v>
      </c>
      <c r="O1918">
        <f t="shared" si="150"/>
        <v>26</v>
      </c>
    </row>
    <row r="1919" spans="1:15" hidden="1" x14ac:dyDescent="0.2">
      <c r="A1919" s="2">
        <v>43282</v>
      </c>
      <c r="B1919">
        <v>96</v>
      </c>
      <c r="C1919">
        <v>62.81</v>
      </c>
      <c r="D1919">
        <v>62.95</v>
      </c>
      <c r="E1919">
        <v>45.48</v>
      </c>
      <c r="F1919">
        <f t="shared" si="146"/>
        <v>62.95</v>
      </c>
      <c r="G1919" t="s">
        <v>648</v>
      </c>
      <c r="H1919">
        <v>2018</v>
      </c>
      <c r="I1919">
        <v>7</v>
      </c>
      <c r="J1919">
        <v>1</v>
      </c>
      <c r="K1919" t="s">
        <v>217</v>
      </c>
      <c r="L1919">
        <f t="shared" si="147"/>
        <v>0</v>
      </c>
      <c r="M1919">
        <f t="shared" si="148"/>
        <v>1</v>
      </c>
      <c r="N1919">
        <f t="shared" si="149"/>
        <v>2</v>
      </c>
      <c r="O1919">
        <f t="shared" si="150"/>
        <v>26</v>
      </c>
    </row>
    <row r="1920" spans="1:15" hidden="1" x14ac:dyDescent="0.2">
      <c r="A1920" s="2">
        <v>43283</v>
      </c>
      <c r="B1920">
        <v>94</v>
      </c>
      <c r="C1920">
        <v>63.18</v>
      </c>
      <c r="D1920">
        <v>63.43</v>
      </c>
      <c r="E1920">
        <v>50.81</v>
      </c>
      <c r="F1920">
        <f t="shared" si="146"/>
        <v>63.43</v>
      </c>
      <c r="G1920" t="s">
        <v>649</v>
      </c>
      <c r="H1920">
        <v>2018</v>
      </c>
      <c r="I1920">
        <v>7</v>
      </c>
      <c r="J1920">
        <v>2</v>
      </c>
      <c r="K1920" t="s">
        <v>219</v>
      </c>
      <c r="L1920">
        <f t="shared" si="147"/>
        <v>0</v>
      </c>
      <c r="M1920">
        <f t="shared" si="148"/>
        <v>1</v>
      </c>
      <c r="N1920">
        <f t="shared" si="149"/>
        <v>2</v>
      </c>
      <c r="O1920">
        <f t="shared" si="150"/>
        <v>27</v>
      </c>
    </row>
    <row r="1921" spans="1:15" hidden="1" x14ac:dyDescent="0.2">
      <c r="A1921" s="2">
        <v>43284</v>
      </c>
      <c r="B1921">
        <v>97</v>
      </c>
      <c r="C1921">
        <v>64.510000000000005</v>
      </c>
      <c r="D1921">
        <v>64.790000000000006</v>
      </c>
      <c r="E1921">
        <v>52.62</v>
      </c>
      <c r="F1921">
        <f t="shared" si="146"/>
        <v>64.790000000000006</v>
      </c>
      <c r="G1921" t="s">
        <v>649</v>
      </c>
      <c r="H1921">
        <v>2018</v>
      </c>
      <c r="I1921">
        <v>7</v>
      </c>
      <c r="J1921">
        <v>3</v>
      </c>
      <c r="K1921" t="s">
        <v>220</v>
      </c>
      <c r="L1921">
        <f t="shared" si="147"/>
        <v>0</v>
      </c>
      <c r="M1921">
        <f t="shared" si="148"/>
        <v>1</v>
      </c>
      <c r="N1921">
        <f t="shared" si="149"/>
        <v>2</v>
      </c>
      <c r="O1921">
        <f t="shared" si="150"/>
        <v>27</v>
      </c>
    </row>
    <row r="1922" spans="1:15" hidden="1" x14ac:dyDescent="0.2">
      <c r="A1922" s="2">
        <v>43285</v>
      </c>
      <c r="B1922">
        <v>89</v>
      </c>
      <c r="C1922">
        <v>62.03</v>
      </c>
      <c r="D1922">
        <v>62.72</v>
      </c>
      <c r="E1922">
        <v>54.4</v>
      </c>
      <c r="F1922">
        <f t="shared" si="146"/>
        <v>62.72</v>
      </c>
      <c r="G1922" t="s">
        <v>649</v>
      </c>
      <c r="H1922">
        <v>2018</v>
      </c>
      <c r="I1922">
        <v>7</v>
      </c>
      <c r="J1922">
        <v>4</v>
      </c>
      <c r="K1922" t="s">
        <v>221</v>
      </c>
      <c r="L1922">
        <f t="shared" si="147"/>
        <v>0</v>
      </c>
      <c r="M1922">
        <f t="shared" si="148"/>
        <v>1</v>
      </c>
      <c r="N1922">
        <f t="shared" si="149"/>
        <v>2</v>
      </c>
      <c r="O1922">
        <f t="shared" si="150"/>
        <v>27</v>
      </c>
    </row>
    <row r="1923" spans="1:15" hidden="1" x14ac:dyDescent="0.2">
      <c r="A1923" s="2">
        <v>43286</v>
      </c>
      <c r="B1923">
        <v>102</v>
      </c>
      <c r="C1923">
        <v>62.93</v>
      </c>
      <c r="D1923">
        <v>63.83</v>
      </c>
      <c r="E1923">
        <v>56.56</v>
      </c>
      <c r="F1923">
        <f t="shared" ref="F1923:F1986" si="151">IF(OR(ISBLANK(D1923),D1923=9),C1923,D1923)</f>
        <v>63.83</v>
      </c>
      <c r="G1923" t="s">
        <v>649</v>
      </c>
      <c r="H1923">
        <v>2018</v>
      </c>
      <c r="I1923">
        <v>7</v>
      </c>
      <c r="J1923">
        <v>5</v>
      </c>
      <c r="K1923" t="s">
        <v>222</v>
      </c>
      <c r="L1923">
        <f t="shared" ref="L1923:L1986" si="152">IF(ISBLANK(C1923),"Null",IF(C1923&gt;B1923,1,0))</f>
        <v>0</v>
      </c>
      <c r="M1923">
        <f t="shared" ref="M1923:M1986" si="153">IF(ISBLANK(E1923),"Null",IF(C1923&gt;E1923,1,0))</f>
        <v>1</v>
      </c>
      <c r="N1923">
        <f t="shared" ref="N1923:N1986" si="154">IF(AND(I1923&gt;=1,I1923&lt;=4),1,IF(AND(I1923&gt;=9,I1923&lt;=12),3,2))</f>
        <v>2</v>
      </c>
      <c r="O1923">
        <f t="shared" ref="O1923:O1986" si="155">WEEKNUM(A1923,2)</f>
        <v>27</v>
      </c>
    </row>
    <row r="1924" spans="1:15" hidden="1" x14ac:dyDescent="0.2">
      <c r="A1924" s="2">
        <v>43287</v>
      </c>
      <c r="B1924">
        <v>95</v>
      </c>
      <c r="C1924">
        <v>62.34</v>
      </c>
      <c r="D1924">
        <v>62.97</v>
      </c>
      <c r="E1924">
        <v>54.28</v>
      </c>
      <c r="F1924">
        <f t="shared" si="151"/>
        <v>62.97</v>
      </c>
      <c r="G1924" t="s">
        <v>649</v>
      </c>
      <c r="H1924">
        <v>2018</v>
      </c>
      <c r="I1924">
        <v>7</v>
      </c>
      <c r="J1924">
        <v>6</v>
      </c>
      <c r="K1924" t="s">
        <v>223</v>
      </c>
      <c r="L1924">
        <f t="shared" si="152"/>
        <v>0</v>
      </c>
      <c r="M1924">
        <f t="shared" si="153"/>
        <v>1</v>
      </c>
      <c r="N1924">
        <f t="shared" si="154"/>
        <v>2</v>
      </c>
      <c r="O1924">
        <f t="shared" si="155"/>
        <v>27</v>
      </c>
    </row>
    <row r="1925" spans="1:15" hidden="1" x14ac:dyDescent="0.2">
      <c r="A1925" s="2">
        <v>43288</v>
      </c>
      <c r="B1925">
        <v>87</v>
      </c>
      <c r="C1925">
        <v>62.63</v>
      </c>
      <c r="D1925">
        <v>62.67</v>
      </c>
      <c r="E1925">
        <v>42.2</v>
      </c>
      <c r="F1925">
        <f t="shared" si="151"/>
        <v>62.67</v>
      </c>
      <c r="G1925" t="s">
        <v>649</v>
      </c>
      <c r="H1925">
        <v>2018</v>
      </c>
      <c r="I1925">
        <v>7</v>
      </c>
      <c r="J1925">
        <v>7</v>
      </c>
      <c r="K1925" t="s">
        <v>224</v>
      </c>
      <c r="L1925">
        <f t="shared" si="152"/>
        <v>0</v>
      </c>
      <c r="M1925">
        <f t="shared" si="153"/>
        <v>1</v>
      </c>
      <c r="N1925">
        <f t="shared" si="154"/>
        <v>2</v>
      </c>
      <c r="O1925">
        <f t="shared" si="155"/>
        <v>27</v>
      </c>
    </row>
    <row r="1926" spans="1:15" hidden="1" x14ac:dyDescent="0.2">
      <c r="A1926" s="2">
        <v>43289</v>
      </c>
      <c r="B1926">
        <v>108</v>
      </c>
      <c r="C1926">
        <v>62.31</v>
      </c>
      <c r="D1926">
        <v>62.31</v>
      </c>
      <c r="E1926">
        <v>0</v>
      </c>
      <c r="F1926">
        <f t="shared" si="151"/>
        <v>62.31</v>
      </c>
      <c r="G1926" t="s">
        <v>649</v>
      </c>
      <c r="H1926">
        <v>2018</v>
      </c>
      <c r="I1926">
        <v>7</v>
      </c>
      <c r="J1926">
        <v>8</v>
      </c>
      <c r="K1926" t="s">
        <v>225</v>
      </c>
      <c r="L1926">
        <f t="shared" si="152"/>
        <v>0</v>
      </c>
      <c r="M1926">
        <f t="shared" si="153"/>
        <v>1</v>
      </c>
      <c r="N1926">
        <f t="shared" si="154"/>
        <v>2</v>
      </c>
      <c r="O1926">
        <f t="shared" si="155"/>
        <v>27</v>
      </c>
    </row>
    <row r="1927" spans="1:15" hidden="1" x14ac:dyDescent="0.2">
      <c r="A1927" s="2">
        <v>43290</v>
      </c>
      <c r="B1927">
        <v>97</v>
      </c>
      <c r="C1927">
        <v>63.33</v>
      </c>
      <c r="D1927">
        <v>63.45</v>
      </c>
      <c r="E1927">
        <v>47.48</v>
      </c>
      <c r="F1927">
        <f t="shared" si="151"/>
        <v>63.45</v>
      </c>
      <c r="G1927" t="s">
        <v>650</v>
      </c>
      <c r="H1927">
        <v>2018</v>
      </c>
      <c r="I1927">
        <v>7</v>
      </c>
      <c r="J1927">
        <v>9</v>
      </c>
      <c r="K1927" t="s">
        <v>227</v>
      </c>
      <c r="L1927">
        <f t="shared" si="152"/>
        <v>0</v>
      </c>
      <c r="M1927">
        <f t="shared" si="153"/>
        <v>1</v>
      </c>
      <c r="N1927">
        <f t="shared" si="154"/>
        <v>2</v>
      </c>
      <c r="O1927">
        <f t="shared" si="155"/>
        <v>28</v>
      </c>
    </row>
    <row r="1928" spans="1:15" hidden="1" x14ac:dyDescent="0.2">
      <c r="A1928" s="2">
        <v>43291</v>
      </c>
      <c r="B1928">
        <v>84</v>
      </c>
      <c r="C1928">
        <v>61.88</v>
      </c>
      <c r="D1928">
        <v>61.96</v>
      </c>
      <c r="E1928">
        <v>44.46</v>
      </c>
      <c r="F1928">
        <f t="shared" si="151"/>
        <v>61.96</v>
      </c>
      <c r="G1928" t="s">
        <v>650</v>
      </c>
      <c r="H1928">
        <v>2018</v>
      </c>
      <c r="I1928">
        <v>7</v>
      </c>
      <c r="J1928">
        <v>10</v>
      </c>
      <c r="K1928" t="s">
        <v>228</v>
      </c>
      <c r="L1928">
        <f t="shared" si="152"/>
        <v>0</v>
      </c>
      <c r="M1928">
        <f t="shared" si="153"/>
        <v>1</v>
      </c>
      <c r="N1928">
        <f t="shared" si="154"/>
        <v>2</v>
      </c>
      <c r="O1928">
        <f t="shared" si="155"/>
        <v>28</v>
      </c>
    </row>
    <row r="1929" spans="1:15" hidden="1" x14ac:dyDescent="0.2">
      <c r="A1929" s="2">
        <v>43292</v>
      </c>
      <c r="B1929">
        <v>78</v>
      </c>
      <c r="C1929">
        <v>61.67</v>
      </c>
      <c r="D1929">
        <v>61.67</v>
      </c>
      <c r="E1929">
        <v>0</v>
      </c>
      <c r="F1929">
        <f t="shared" si="151"/>
        <v>61.67</v>
      </c>
      <c r="G1929" t="s">
        <v>650</v>
      </c>
      <c r="H1929">
        <v>2018</v>
      </c>
      <c r="I1929">
        <v>7</v>
      </c>
      <c r="J1929">
        <v>11</v>
      </c>
      <c r="K1929" t="s">
        <v>229</v>
      </c>
      <c r="L1929">
        <f t="shared" si="152"/>
        <v>0</v>
      </c>
      <c r="M1929">
        <f t="shared" si="153"/>
        <v>1</v>
      </c>
      <c r="N1929">
        <f t="shared" si="154"/>
        <v>2</v>
      </c>
      <c r="O1929">
        <f t="shared" si="155"/>
        <v>28</v>
      </c>
    </row>
    <row r="1930" spans="1:15" hidden="1" x14ac:dyDescent="0.2">
      <c r="A1930" s="2">
        <v>43293</v>
      </c>
      <c r="B1930">
        <v>92</v>
      </c>
      <c r="C1930">
        <v>62.93</v>
      </c>
      <c r="D1930">
        <v>63.14</v>
      </c>
      <c r="E1930">
        <v>49.95</v>
      </c>
      <c r="F1930">
        <f t="shared" si="151"/>
        <v>63.14</v>
      </c>
      <c r="G1930" t="s">
        <v>650</v>
      </c>
      <c r="H1930">
        <v>2018</v>
      </c>
      <c r="I1930">
        <v>7</v>
      </c>
      <c r="J1930">
        <v>12</v>
      </c>
      <c r="K1930" t="s">
        <v>230</v>
      </c>
      <c r="L1930">
        <f t="shared" si="152"/>
        <v>0</v>
      </c>
      <c r="M1930">
        <f t="shared" si="153"/>
        <v>1</v>
      </c>
      <c r="N1930">
        <f t="shared" si="154"/>
        <v>2</v>
      </c>
      <c r="O1930">
        <f t="shared" si="155"/>
        <v>28</v>
      </c>
    </row>
    <row r="1931" spans="1:15" hidden="1" x14ac:dyDescent="0.2">
      <c r="A1931" s="2">
        <v>43294</v>
      </c>
      <c r="B1931">
        <v>98</v>
      </c>
      <c r="C1931">
        <v>62.79</v>
      </c>
      <c r="D1931">
        <v>62.93</v>
      </c>
      <c r="E1931">
        <v>47.94</v>
      </c>
      <c r="F1931">
        <f t="shared" si="151"/>
        <v>62.93</v>
      </c>
      <c r="G1931" t="s">
        <v>650</v>
      </c>
      <c r="H1931">
        <v>2018</v>
      </c>
      <c r="I1931">
        <v>7</v>
      </c>
      <c r="J1931">
        <v>13</v>
      </c>
      <c r="K1931" t="s">
        <v>231</v>
      </c>
      <c r="L1931">
        <f t="shared" si="152"/>
        <v>0</v>
      </c>
      <c r="M1931">
        <f t="shared" si="153"/>
        <v>1</v>
      </c>
      <c r="N1931">
        <f t="shared" si="154"/>
        <v>2</v>
      </c>
      <c r="O1931">
        <f t="shared" si="155"/>
        <v>28</v>
      </c>
    </row>
    <row r="1932" spans="1:15" hidden="1" x14ac:dyDescent="0.2">
      <c r="A1932" s="2">
        <v>43295</v>
      </c>
      <c r="B1932">
        <v>93</v>
      </c>
      <c r="C1932">
        <v>62.99</v>
      </c>
      <c r="D1932">
        <v>63.29</v>
      </c>
      <c r="E1932">
        <v>51.53</v>
      </c>
      <c r="F1932">
        <f t="shared" si="151"/>
        <v>63.29</v>
      </c>
      <c r="G1932" t="s">
        <v>650</v>
      </c>
      <c r="H1932">
        <v>2018</v>
      </c>
      <c r="I1932">
        <v>7</v>
      </c>
      <c r="J1932">
        <v>14</v>
      </c>
      <c r="K1932" t="s">
        <v>232</v>
      </c>
      <c r="L1932">
        <f t="shared" si="152"/>
        <v>0</v>
      </c>
      <c r="M1932">
        <f t="shared" si="153"/>
        <v>1</v>
      </c>
      <c r="N1932">
        <f t="shared" si="154"/>
        <v>2</v>
      </c>
      <c r="O1932">
        <f t="shared" si="155"/>
        <v>28</v>
      </c>
    </row>
    <row r="1933" spans="1:15" hidden="1" x14ac:dyDescent="0.2">
      <c r="A1933" s="2">
        <v>43296</v>
      </c>
      <c r="B1933">
        <v>102</v>
      </c>
      <c r="C1933">
        <v>63.33</v>
      </c>
      <c r="D1933">
        <v>63.49</v>
      </c>
      <c r="E1933">
        <v>49.11</v>
      </c>
      <c r="F1933">
        <f t="shared" si="151"/>
        <v>63.49</v>
      </c>
      <c r="G1933" t="s">
        <v>650</v>
      </c>
      <c r="H1933">
        <v>2018</v>
      </c>
      <c r="I1933">
        <v>7</v>
      </c>
      <c r="J1933">
        <v>15</v>
      </c>
      <c r="K1933" t="s">
        <v>233</v>
      </c>
      <c r="L1933">
        <f t="shared" si="152"/>
        <v>0</v>
      </c>
      <c r="M1933">
        <f t="shared" si="153"/>
        <v>1</v>
      </c>
      <c r="N1933">
        <f t="shared" si="154"/>
        <v>2</v>
      </c>
      <c r="O1933">
        <f t="shared" si="155"/>
        <v>28</v>
      </c>
    </row>
    <row r="1934" spans="1:15" hidden="1" x14ac:dyDescent="0.2">
      <c r="A1934" s="2">
        <v>43297</v>
      </c>
      <c r="B1934">
        <v>82</v>
      </c>
      <c r="C1934">
        <v>63.13</v>
      </c>
      <c r="D1934">
        <v>63.56</v>
      </c>
      <c r="E1934">
        <v>53.26</v>
      </c>
      <c r="F1934">
        <f t="shared" si="151"/>
        <v>63.56</v>
      </c>
      <c r="G1934" t="s">
        <v>651</v>
      </c>
      <c r="H1934">
        <v>2018</v>
      </c>
      <c r="I1934">
        <v>7</v>
      </c>
      <c r="J1934">
        <v>16</v>
      </c>
      <c r="K1934" t="s">
        <v>235</v>
      </c>
      <c r="L1934">
        <f t="shared" si="152"/>
        <v>0</v>
      </c>
      <c r="M1934">
        <f t="shared" si="153"/>
        <v>1</v>
      </c>
      <c r="N1934">
        <f t="shared" si="154"/>
        <v>2</v>
      </c>
      <c r="O1934">
        <f t="shared" si="155"/>
        <v>29</v>
      </c>
    </row>
    <row r="1935" spans="1:15" hidden="1" x14ac:dyDescent="0.2">
      <c r="A1935" s="2">
        <v>43298</v>
      </c>
      <c r="B1935">
        <v>87</v>
      </c>
      <c r="C1935">
        <v>62.97</v>
      </c>
      <c r="D1935">
        <v>63.21</v>
      </c>
      <c r="E1935">
        <v>50.45</v>
      </c>
      <c r="F1935">
        <f t="shared" si="151"/>
        <v>63.21</v>
      </c>
      <c r="G1935" t="s">
        <v>651</v>
      </c>
      <c r="H1935">
        <v>2018</v>
      </c>
      <c r="I1935">
        <v>7</v>
      </c>
      <c r="J1935">
        <v>17</v>
      </c>
      <c r="K1935" t="s">
        <v>236</v>
      </c>
      <c r="L1935">
        <f t="shared" si="152"/>
        <v>0</v>
      </c>
      <c r="M1935">
        <f t="shared" si="153"/>
        <v>1</v>
      </c>
      <c r="N1935">
        <f t="shared" si="154"/>
        <v>2</v>
      </c>
      <c r="O1935">
        <f t="shared" si="155"/>
        <v>29</v>
      </c>
    </row>
    <row r="1936" spans="1:15" hidden="1" x14ac:dyDescent="0.2">
      <c r="A1936" s="2">
        <v>43299</v>
      </c>
      <c r="B1936">
        <v>95</v>
      </c>
      <c r="C1936">
        <v>62.9</v>
      </c>
      <c r="D1936">
        <v>63.04</v>
      </c>
      <c r="E1936">
        <v>47.83</v>
      </c>
      <c r="F1936">
        <f t="shared" si="151"/>
        <v>63.04</v>
      </c>
      <c r="G1936" t="s">
        <v>651</v>
      </c>
      <c r="H1936">
        <v>2018</v>
      </c>
      <c r="I1936">
        <v>7</v>
      </c>
      <c r="J1936">
        <v>18</v>
      </c>
      <c r="K1936" t="s">
        <v>237</v>
      </c>
      <c r="L1936">
        <f t="shared" si="152"/>
        <v>0</v>
      </c>
      <c r="M1936">
        <f t="shared" si="153"/>
        <v>1</v>
      </c>
      <c r="N1936">
        <f t="shared" si="154"/>
        <v>2</v>
      </c>
      <c r="O1936">
        <f t="shared" si="155"/>
        <v>29</v>
      </c>
    </row>
    <row r="1937" spans="1:15" hidden="1" x14ac:dyDescent="0.2">
      <c r="A1937" s="2">
        <v>43300</v>
      </c>
      <c r="B1937">
        <v>95</v>
      </c>
      <c r="C1937">
        <v>62.58</v>
      </c>
      <c r="D1937">
        <v>62.74</v>
      </c>
      <c r="E1937">
        <v>45.47</v>
      </c>
      <c r="F1937">
        <f t="shared" si="151"/>
        <v>62.74</v>
      </c>
      <c r="G1937" t="s">
        <v>651</v>
      </c>
      <c r="H1937">
        <v>2018</v>
      </c>
      <c r="I1937">
        <v>7</v>
      </c>
      <c r="J1937">
        <v>19</v>
      </c>
      <c r="K1937" t="s">
        <v>238</v>
      </c>
      <c r="L1937">
        <f t="shared" si="152"/>
        <v>0</v>
      </c>
      <c r="M1937">
        <f t="shared" si="153"/>
        <v>1</v>
      </c>
      <c r="N1937">
        <f t="shared" si="154"/>
        <v>2</v>
      </c>
      <c r="O1937">
        <f t="shared" si="155"/>
        <v>29</v>
      </c>
    </row>
    <row r="1938" spans="1:15" hidden="1" x14ac:dyDescent="0.2">
      <c r="A1938" s="2">
        <v>43301</v>
      </c>
      <c r="B1938">
        <v>90</v>
      </c>
      <c r="C1938">
        <v>62.4</v>
      </c>
      <c r="D1938">
        <v>62.59</v>
      </c>
      <c r="E1938">
        <v>48.85</v>
      </c>
      <c r="F1938">
        <f t="shared" si="151"/>
        <v>62.59</v>
      </c>
      <c r="G1938" t="s">
        <v>651</v>
      </c>
      <c r="H1938">
        <v>2018</v>
      </c>
      <c r="I1938">
        <v>7</v>
      </c>
      <c r="J1938">
        <v>20</v>
      </c>
      <c r="K1938" t="s">
        <v>239</v>
      </c>
      <c r="L1938">
        <f t="shared" si="152"/>
        <v>0</v>
      </c>
      <c r="M1938">
        <f t="shared" si="153"/>
        <v>1</v>
      </c>
      <c r="N1938">
        <f t="shared" si="154"/>
        <v>2</v>
      </c>
      <c r="O1938">
        <f t="shared" si="155"/>
        <v>29</v>
      </c>
    </row>
    <row r="1939" spans="1:15" hidden="1" x14ac:dyDescent="0.2">
      <c r="A1939" s="2">
        <v>43302</v>
      </c>
      <c r="B1939">
        <v>83</v>
      </c>
      <c r="C1939">
        <v>63.29</v>
      </c>
      <c r="D1939">
        <v>63.66</v>
      </c>
      <c r="E1939">
        <v>52.81</v>
      </c>
      <c r="F1939">
        <f t="shared" si="151"/>
        <v>63.66</v>
      </c>
      <c r="G1939" t="s">
        <v>651</v>
      </c>
      <c r="H1939">
        <v>2018</v>
      </c>
      <c r="I1939">
        <v>7</v>
      </c>
      <c r="J1939">
        <v>21</v>
      </c>
      <c r="K1939" t="s">
        <v>240</v>
      </c>
      <c r="L1939">
        <f t="shared" si="152"/>
        <v>0</v>
      </c>
      <c r="M1939">
        <f t="shared" si="153"/>
        <v>1</v>
      </c>
      <c r="N1939">
        <f t="shared" si="154"/>
        <v>2</v>
      </c>
      <c r="O1939">
        <f t="shared" si="155"/>
        <v>29</v>
      </c>
    </row>
    <row r="1940" spans="1:15" hidden="1" x14ac:dyDescent="0.2">
      <c r="A1940" s="2">
        <v>43303</v>
      </c>
      <c r="B1940">
        <v>91</v>
      </c>
      <c r="C1940">
        <v>62.65</v>
      </c>
      <c r="D1940">
        <v>62.93</v>
      </c>
      <c r="E1940">
        <v>50.95</v>
      </c>
      <c r="F1940">
        <f t="shared" si="151"/>
        <v>62.93</v>
      </c>
      <c r="G1940" t="s">
        <v>651</v>
      </c>
      <c r="H1940">
        <v>2018</v>
      </c>
      <c r="I1940">
        <v>7</v>
      </c>
      <c r="J1940">
        <v>22</v>
      </c>
      <c r="K1940" t="s">
        <v>241</v>
      </c>
      <c r="L1940">
        <f t="shared" si="152"/>
        <v>0</v>
      </c>
      <c r="M1940">
        <f t="shared" si="153"/>
        <v>1</v>
      </c>
      <c r="N1940">
        <f t="shared" si="154"/>
        <v>2</v>
      </c>
      <c r="O1940">
        <f t="shared" si="155"/>
        <v>29</v>
      </c>
    </row>
    <row r="1941" spans="1:15" hidden="1" x14ac:dyDescent="0.2">
      <c r="A1941" s="2">
        <v>43304</v>
      </c>
      <c r="B1941">
        <v>89</v>
      </c>
      <c r="C1941">
        <v>62.75</v>
      </c>
      <c r="D1941">
        <v>62.83</v>
      </c>
      <c r="E1941">
        <v>45.48</v>
      </c>
      <c r="F1941">
        <f t="shared" si="151"/>
        <v>62.83</v>
      </c>
      <c r="G1941" t="s">
        <v>652</v>
      </c>
      <c r="H1941">
        <v>2018</v>
      </c>
      <c r="I1941">
        <v>7</v>
      </c>
      <c r="J1941">
        <v>23</v>
      </c>
      <c r="K1941" t="s">
        <v>243</v>
      </c>
      <c r="L1941">
        <f t="shared" si="152"/>
        <v>0</v>
      </c>
      <c r="M1941">
        <f t="shared" si="153"/>
        <v>1</v>
      </c>
      <c r="N1941">
        <f t="shared" si="154"/>
        <v>2</v>
      </c>
      <c r="O1941">
        <f t="shared" si="155"/>
        <v>30</v>
      </c>
    </row>
    <row r="1942" spans="1:15" hidden="1" x14ac:dyDescent="0.2">
      <c r="A1942" s="2">
        <v>43305</v>
      </c>
      <c r="B1942">
        <v>95</v>
      </c>
      <c r="C1942">
        <v>62.72</v>
      </c>
      <c r="D1942">
        <v>63.07</v>
      </c>
      <c r="E1942">
        <v>51.92</v>
      </c>
      <c r="F1942">
        <f t="shared" si="151"/>
        <v>63.07</v>
      </c>
      <c r="G1942" t="s">
        <v>652</v>
      </c>
      <c r="H1942">
        <v>2018</v>
      </c>
      <c r="I1942">
        <v>7</v>
      </c>
      <c r="J1942">
        <v>24</v>
      </c>
      <c r="K1942" t="s">
        <v>244</v>
      </c>
      <c r="L1942">
        <f t="shared" si="152"/>
        <v>0</v>
      </c>
      <c r="M1942">
        <f t="shared" si="153"/>
        <v>1</v>
      </c>
      <c r="N1942">
        <f t="shared" si="154"/>
        <v>2</v>
      </c>
      <c r="O1942">
        <f t="shared" si="155"/>
        <v>30</v>
      </c>
    </row>
    <row r="1943" spans="1:15" hidden="1" x14ac:dyDescent="0.2">
      <c r="A1943" s="2">
        <v>43306</v>
      </c>
      <c r="B1943">
        <v>61</v>
      </c>
      <c r="C1943">
        <v>61.29</v>
      </c>
      <c r="D1943">
        <v>61.3</v>
      </c>
      <c r="E1943">
        <v>35.090000000000003</v>
      </c>
      <c r="F1943">
        <f t="shared" si="151"/>
        <v>61.3</v>
      </c>
      <c r="G1943" t="s">
        <v>652</v>
      </c>
      <c r="H1943">
        <v>2018</v>
      </c>
      <c r="I1943">
        <v>7</v>
      </c>
      <c r="J1943">
        <v>25</v>
      </c>
      <c r="K1943" t="s">
        <v>245</v>
      </c>
      <c r="L1943">
        <f t="shared" si="152"/>
        <v>1</v>
      </c>
      <c r="M1943">
        <f t="shared" si="153"/>
        <v>1</v>
      </c>
      <c r="N1943">
        <f t="shared" si="154"/>
        <v>2</v>
      </c>
      <c r="O1943">
        <f t="shared" si="155"/>
        <v>30</v>
      </c>
    </row>
    <row r="1944" spans="1:15" hidden="1" x14ac:dyDescent="0.2">
      <c r="A1944" s="2">
        <v>43307</v>
      </c>
      <c r="B1944">
        <v>82</v>
      </c>
      <c r="C1944">
        <v>62.63</v>
      </c>
      <c r="D1944">
        <v>62.66</v>
      </c>
      <c r="E1944">
        <v>41.13</v>
      </c>
      <c r="F1944">
        <f t="shared" si="151"/>
        <v>62.66</v>
      </c>
      <c r="G1944" t="s">
        <v>652</v>
      </c>
      <c r="H1944">
        <v>2018</v>
      </c>
      <c r="I1944">
        <v>7</v>
      </c>
      <c r="J1944">
        <v>26</v>
      </c>
      <c r="K1944" t="s">
        <v>246</v>
      </c>
      <c r="L1944">
        <f t="shared" si="152"/>
        <v>0</v>
      </c>
      <c r="M1944">
        <f t="shared" si="153"/>
        <v>1</v>
      </c>
      <c r="N1944">
        <f t="shared" si="154"/>
        <v>2</v>
      </c>
      <c r="O1944">
        <f t="shared" si="155"/>
        <v>30</v>
      </c>
    </row>
    <row r="1945" spans="1:15" hidden="1" x14ac:dyDescent="0.2">
      <c r="A1945" s="2">
        <v>43308</v>
      </c>
      <c r="B1945">
        <v>91</v>
      </c>
      <c r="C1945">
        <v>63.16</v>
      </c>
      <c r="D1945">
        <v>63.16</v>
      </c>
      <c r="E1945">
        <v>0</v>
      </c>
      <c r="F1945">
        <f t="shared" si="151"/>
        <v>63.16</v>
      </c>
      <c r="G1945" t="s">
        <v>652</v>
      </c>
      <c r="H1945">
        <v>2018</v>
      </c>
      <c r="I1945">
        <v>7</v>
      </c>
      <c r="J1945">
        <v>27</v>
      </c>
      <c r="K1945" t="s">
        <v>247</v>
      </c>
      <c r="L1945">
        <f t="shared" si="152"/>
        <v>0</v>
      </c>
      <c r="M1945">
        <f t="shared" si="153"/>
        <v>1</v>
      </c>
      <c r="N1945">
        <f t="shared" si="154"/>
        <v>2</v>
      </c>
      <c r="O1945">
        <f t="shared" si="155"/>
        <v>30</v>
      </c>
    </row>
    <row r="1946" spans="1:15" hidden="1" x14ac:dyDescent="0.2">
      <c r="A1946" s="2">
        <v>43309</v>
      </c>
      <c r="B1946">
        <v>72</v>
      </c>
      <c r="C1946">
        <v>61.58</v>
      </c>
      <c r="D1946">
        <v>61.73</v>
      </c>
      <c r="E1946">
        <v>45.42</v>
      </c>
      <c r="F1946">
        <f t="shared" si="151"/>
        <v>61.73</v>
      </c>
      <c r="G1946" t="s">
        <v>652</v>
      </c>
      <c r="H1946">
        <v>2018</v>
      </c>
      <c r="I1946">
        <v>7</v>
      </c>
      <c r="J1946">
        <v>28</v>
      </c>
      <c r="K1946" t="s">
        <v>248</v>
      </c>
      <c r="L1946">
        <f t="shared" si="152"/>
        <v>0</v>
      </c>
      <c r="M1946">
        <f t="shared" si="153"/>
        <v>1</v>
      </c>
      <c r="N1946">
        <f t="shared" si="154"/>
        <v>2</v>
      </c>
      <c r="O1946">
        <f t="shared" si="155"/>
        <v>30</v>
      </c>
    </row>
    <row r="1947" spans="1:15" hidden="1" x14ac:dyDescent="0.2">
      <c r="A1947" s="2">
        <v>43310</v>
      </c>
      <c r="B1947">
        <v>88</v>
      </c>
      <c r="C1947">
        <v>63.53</v>
      </c>
      <c r="D1947">
        <v>63.59</v>
      </c>
      <c r="E1947">
        <v>38.93</v>
      </c>
      <c r="F1947">
        <f t="shared" si="151"/>
        <v>63.59</v>
      </c>
      <c r="G1947" t="s">
        <v>652</v>
      </c>
      <c r="H1947">
        <v>2018</v>
      </c>
      <c r="I1947">
        <v>7</v>
      </c>
      <c r="J1947">
        <v>29</v>
      </c>
      <c r="K1947" t="s">
        <v>249</v>
      </c>
      <c r="L1947">
        <f t="shared" si="152"/>
        <v>0</v>
      </c>
      <c r="M1947">
        <f t="shared" si="153"/>
        <v>1</v>
      </c>
      <c r="N1947">
        <f t="shared" si="154"/>
        <v>2</v>
      </c>
      <c r="O1947">
        <f t="shared" si="155"/>
        <v>30</v>
      </c>
    </row>
    <row r="1948" spans="1:15" hidden="1" x14ac:dyDescent="0.2">
      <c r="A1948" s="2">
        <v>43311</v>
      </c>
      <c r="B1948">
        <v>82</v>
      </c>
      <c r="C1948">
        <v>63</v>
      </c>
      <c r="D1948">
        <v>63</v>
      </c>
      <c r="E1948">
        <v>0</v>
      </c>
      <c r="F1948">
        <f t="shared" si="151"/>
        <v>63</v>
      </c>
      <c r="G1948" t="s">
        <v>653</v>
      </c>
      <c r="H1948">
        <v>2018</v>
      </c>
      <c r="I1948">
        <v>7</v>
      </c>
      <c r="J1948">
        <v>30</v>
      </c>
      <c r="K1948" t="s">
        <v>251</v>
      </c>
      <c r="L1948">
        <f t="shared" si="152"/>
        <v>0</v>
      </c>
      <c r="M1948">
        <f t="shared" si="153"/>
        <v>1</v>
      </c>
      <c r="N1948">
        <f t="shared" si="154"/>
        <v>2</v>
      </c>
      <c r="O1948">
        <f t="shared" si="155"/>
        <v>31</v>
      </c>
    </row>
    <row r="1949" spans="1:15" hidden="1" x14ac:dyDescent="0.2">
      <c r="A1949" s="2">
        <v>43312</v>
      </c>
      <c r="B1949">
        <v>79</v>
      </c>
      <c r="C1949">
        <v>62.67</v>
      </c>
      <c r="D1949">
        <v>62.74</v>
      </c>
      <c r="E1949">
        <v>44.65</v>
      </c>
      <c r="F1949">
        <f t="shared" si="151"/>
        <v>62.74</v>
      </c>
      <c r="G1949" t="s">
        <v>653</v>
      </c>
      <c r="H1949">
        <v>2018</v>
      </c>
      <c r="I1949">
        <v>7</v>
      </c>
      <c r="J1949">
        <v>31</v>
      </c>
      <c r="K1949" t="s">
        <v>252</v>
      </c>
      <c r="L1949">
        <f t="shared" si="152"/>
        <v>0</v>
      </c>
      <c r="M1949">
        <f t="shared" si="153"/>
        <v>1</v>
      </c>
      <c r="N1949">
        <f t="shared" si="154"/>
        <v>2</v>
      </c>
      <c r="O1949">
        <f t="shared" si="155"/>
        <v>31</v>
      </c>
    </row>
    <row r="1950" spans="1:15" hidden="1" x14ac:dyDescent="0.2">
      <c r="A1950" s="2">
        <v>43313</v>
      </c>
      <c r="B1950">
        <v>69</v>
      </c>
      <c r="C1950">
        <v>61.94</v>
      </c>
      <c r="D1950">
        <v>62.31</v>
      </c>
      <c r="E1950">
        <v>51.43</v>
      </c>
      <c r="F1950">
        <f t="shared" si="151"/>
        <v>62.31</v>
      </c>
      <c r="G1950" t="s">
        <v>653</v>
      </c>
      <c r="H1950">
        <v>2018</v>
      </c>
      <c r="I1950">
        <v>8</v>
      </c>
      <c r="J1950">
        <v>1</v>
      </c>
      <c r="K1950" t="s">
        <v>253</v>
      </c>
      <c r="L1950">
        <f t="shared" si="152"/>
        <v>0</v>
      </c>
      <c r="M1950">
        <f t="shared" si="153"/>
        <v>1</v>
      </c>
      <c r="N1950">
        <f t="shared" si="154"/>
        <v>2</v>
      </c>
      <c r="O1950">
        <f t="shared" si="155"/>
        <v>31</v>
      </c>
    </row>
    <row r="1951" spans="1:15" hidden="1" x14ac:dyDescent="0.2">
      <c r="A1951" s="2">
        <v>43314</v>
      </c>
      <c r="B1951">
        <v>85</v>
      </c>
      <c r="C1951">
        <v>62.74</v>
      </c>
      <c r="D1951">
        <v>63.11</v>
      </c>
      <c r="E1951">
        <v>52.24</v>
      </c>
      <c r="F1951">
        <f t="shared" si="151"/>
        <v>63.11</v>
      </c>
      <c r="G1951" t="s">
        <v>653</v>
      </c>
      <c r="H1951">
        <v>2018</v>
      </c>
      <c r="I1951">
        <v>8</v>
      </c>
      <c r="J1951">
        <v>2</v>
      </c>
      <c r="K1951" t="s">
        <v>254</v>
      </c>
      <c r="L1951">
        <f t="shared" si="152"/>
        <v>0</v>
      </c>
      <c r="M1951">
        <f t="shared" si="153"/>
        <v>1</v>
      </c>
      <c r="N1951">
        <f t="shared" si="154"/>
        <v>2</v>
      </c>
      <c r="O1951">
        <f t="shared" si="155"/>
        <v>31</v>
      </c>
    </row>
    <row r="1952" spans="1:15" hidden="1" x14ac:dyDescent="0.2">
      <c r="A1952" s="2">
        <v>43315</v>
      </c>
      <c r="B1952">
        <v>94</v>
      </c>
      <c r="C1952">
        <v>63.28</v>
      </c>
      <c r="D1952">
        <v>63.35</v>
      </c>
      <c r="E1952">
        <v>45.32</v>
      </c>
      <c r="F1952">
        <f t="shared" si="151"/>
        <v>63.35</v>
      </c>
      <c r="G1952" t="s">
        <v>653</v>
      </c>
      <c r="H1952">
        <v>2018</v>
      </c>
      <c r="I1952">
        <v>8</v>
      </c>
      <c r="J1952">
        <v>3</v>
      </c>
      <c r="K1952" t="s">
        <v>255</v>
      </c>
      <c r="L1952">
        <f t="shared" si="152"/>
        <v>0</v>
      </c>
      <c r="M1952">
        <f t="shared" si="153"/>
        <v>1</v>
      </c>
      <c r="N1952">
        <f t="shared" si="154"/>
        <v>2</v>
      </c>
      <c r="O1952">
        <f t="shared" si="155"/>
        <v>31</v>
      </c>
    </row>
    <row r="1953" spans="1:15" hidden="1" x14ac:dyDescent="0.2">
      <c r="A1953" s="2">
        <v>43316</v>
      </c>
      <c r="B1953">
        <v>88</v>
      </c>
      <c r="C1953">
        <v>62.81</v>
      </c>
      <c r="D1953">
        <v>63.02</v>
      </c>
      <c r="E1953">
        <v>43.41</v>
      </c>
      <c r="F1953">
        <f t="shared" si="151"/>
        <v>63.02</v>
      </c>
      <c r="G1953" t="s">
        <v>653</v>
      </c>
      <c r="H1953">
        <v>2018</v>
      </c>
      <c r="I1953">
        <v>8</v>
      </c>
      <c r="J1953">
        <v>4</v>
      </c>
      <c r="K1953" t="s">
        <v>256</v>
      </c>
      <c r="L1953">
        <f t="shared" si="152"/>
        <v>0</v>
      </c>
      <c r="M1953">
        <f t="shared" si="153"/>
        <v>1</v>
      </c>
      <c r="N1953">
        <f t="shared" si="154"/>
        <v>2</v>
      </c>
      <c r="O1953">
        <f t="shared" si="155"/>
        <v>31</v>
      </c>
    </row>
    <row r="1954" spans="1:15" hidden="1" x14ac:dyDescent="0.2">
      <c r="A1954" s="2">
        <v>43317</v>
      </c>
      <c r="B1954">
        <v>100</v>
      </c>
      <c r="C1954">
        <v>63.32</v>
      </c>
      <c r="D1954">
        <v>63.32</v>
      </c>
      <c r="E1954">
        <v>0</v>
      </c>
      <c r="F1954">
        <f t="shared" si="151"/>
        <v>63.32</v>
      </c>
      <c r="G1954" t="s">
        <v>653</v>
      </c>
      <c r="H1954">
        <v>2018</v>
      </c>
      <c r="I1954">
        <v>8</v>
      </c>
      <c r="J1954">
        <v>5</v>
      </c>
      <c r="K1954" t="s">
        <v>257</v>
      </c>
      <c r="L1954">
        <f t="shared" si="152"/>
        <v>0</v>
      </c>
      <c r="M1954">
        <f t="shared" si="153"/>
        <v>1</v>
      </c>
      <c r="N1954">
        <f t="shared" si="154"/>
        <v>2</v>
      </c>
      <c r="O1954">
        <f t="shared" si="155"/>
        <v>31</v>
      </c>
    </row>
    <row r="1955" spans="1:15" hidden="1" x14ac:dyDescent="0.2">
      <c r="A1955" s="2">
        <v>43318</v>
      </c>
      <c r="B1955">
        <v>80</v>
      </c>
      <c r="C1955">
        <v>61.99</v>
      </c>
      <c r="D1955">
        <v>62.03</v>
      </c>
      <c r="E1955">
        <v>41.56</v>
      </c>
      <c r="F1955">
        <f t="shared" si="151"/>
        <v>62.03</v>
      </c>
      <c r="G1955" t="s">
        <v>654</v>
      </c>
      <c r="H1955">
        <v>2018</v>
      </c>
      <c r="I1955">
        <v>8</v>
      </c>
      <c r="J1955">
        <v>6</v>
      </c>
      <c r="K1955" t="s">
        <v>259</v>
      </c>
      <c r="L1955">
        <f t="shared" si="152"/>
        <v>0</v>
      </c>
      <c r="M1955">
        <f t="shared" si="153"/>
        <v>1</v>
      </c>
      <c r="N1955">
        <f t="shared" si="154"/>
        <v>2</v>
      </c>
      <c r="O1955">
        <f t="shared" si="155"/>
        <v>32</v>
      </c>
    </row>
    <row r="1956" spans="1:15" hidden="1" x14ac:dyDescent="0.2">
      <c r="A1956" s="2">
        <v>43319</v>
      </c>
      <c r="B1956">
        <v>94</v>
      </c>
      <c r="C1956">
        <v>62.92</v>
      </c>
      <c r="D1956">
        <v>62.95</v>
      </c>
      <c r="E1956">
        <v>41.94</v>
      </c>
      <c r="F1956">
        <f t="shared" si="151"/>
        <v>62.95</v>
      </c>
      <c r="G1956" t="s">
        <v>654</v>
      </c>
      <c r="H1956">
        <v>2018</v>
      </c>
      <c r="I1956">
        <v>8</v>
      </c>
      <c r="J1956">
        <v>7</v>
      </c>
      <c r="K1956" t="s">
        <v>260</v>
      </c>
      <c r="L1956">
        <f t="shared" si="152"/>
        <v>0</v>
      </c>
      <c r="M1956">
        <f t="shared" si="153"/>
        <v>1</v>
      </c>
      <c r="N1956">
        <f t="shared" si="154"/>
        <v>2</v>
      </c>
      <c r="O1956">
        <f t="shared" si="155"/>
        <v>32</v>
      </c>
    </row>
    <row r="1957" spans="1:15" hidden="1" x14ac:dyDescent="0.2">
      <c r="A1957" s="2">
        <v>43320</v>
      </c>
      <c r="B1957">
        <v>87</v>
      </c>
      <c r="C1957">
        <v>61.56</v>
      </c>
      <c r="D1957">
        <v>61.73</v>
      </c>
      <c r="E1957">
        <v>47.55</v>
      </c>
      <c r="F1957">
        <f t="shared" si="151"/>
        <v>61.73</v>
      </c>
      <c r="G1957" t="s">
        <v>654</v>
      </c>
      <c r="H1957">
        <v>2018</v>
      </c>
      <c r="I1957">
        <v>8</v>
      </c>
      <c r="J1957">
        <v>8</v>
      </c>
      <c r="K1957" t="s">
        <v>261</v>
      </c>
      <c r="L1957">
        <f t="shared" si="152"/>
        <v>0</v>
      </c>
      <c r="M1957">
        <f t="shared" si="153"/>
        <v>1</v>
      </c>
      <c r="N1957">
        <f t="shared" si="154"/>
        <v>2</v>
      </c>
      <c r="O1957">
        <f t="shared" si="155"/>
        <v>32</v>
      </c>
    </row>
    <row r="1958" spans="1:15" hidden="1" x14ac:dyDescent="0.2">
      <c r="A1958" s="2">
        <v>43321</v>
      </c>
      <c r="B1958">
        <v>96</v>
      </c>
      <c r="C1958">
        <v>63.3</v>
      </c>
      <c r="D1958">
        <v>63.53</v>
      </c>
      <c r="E1958">
        <v>50.5</v>
      </c>
      <c r="F1958">
        <f t="shared" si="151"/>
        <v>63.53</v>
      </c>
      <c r="G1958" t="s">
        <v>654</v>
      </c>
      <c r="H1958">
        <v>2018</v>
      </c>
      <c r="I1958">
        <v>8</v>
      </c>
      <c r="J1958">
        <v>9</v>
      </c>
      <c r="K1958" t="s">
        <v>262</v>
      </c>
      <c r="L1958">
        <f t="shared" si="152"/>
        <v>0</v>
      </c>
      <c r="M1958">
        <f t="shared" si="153"/>
        <v>1</v>
      </c>
      <c r="N1958">
        <f t="shared" si="154"/>
        <v>2</v>
      </c>
      <c r="O1958">
        <f t="shared" si="155"/>
        <v>32</v>
      </c>
    </row>
    <row r="1959" spans="1:15" hidden="1" x14ac:dyDescent="0.2">
      <c r="A1959" s="2">
        <v>43322</v>
      </c>
      <c r="B1959">
        <v>85</v>
      </c>
      <c r="C1959">
        <v>63.24</v>
      </c>
      <c r="D1959">
        <v>63.25</v>
      </c>
      <c r="E1959">
        <v>36.880000000000003</v>
      </c>
      <c r="F1959">
        <f t="shared" si="151"/>
        <v>63.25</v>
      </c>
      <c r="G1959" t="s">
        <v>654</v>
      </c>
      <c r="H1959">
        <v>2018</v>
      </c>
      <c r="I1959">
        <v>8</v>
      </c>
      <c r="J1959">
        <v>10</v>
      </c>
      <c r="K1959" t="s">
        <v>263</v>
      </c>
      <c r="L1959">
        <f t="shared" si="152"/>
        <v>0</v>
      </c>
      <c r="M1959">
        <f t="shared" si="153"/>
        <v>1</v>
      </c>
      <c r="N1959">
        <f t="shared" si="154"/>
        <v>2</v>
      </c>
      <c r="O1959">
        <f t="shared" si="155"/>
        <v>32</v>
      </c>
    </row>
    <row r="1960" spans="1:15" hidden="1" x14ac:dyDescent="0.2">
      <c r="A1960" s="2">
        <v>43323</v>
      </c>
      <c r="B1960">
        <v>88</v>
      </c>
      <c r="C1960">
        <v>62.34</v>
      </c>
      <c r="D1960">
        <v>62.72</v>
      </c>
      <c r="E1960">
        <v>51.96</v>
      </c>
      <c r="F1960">
        <f t="shared" si="151"/>
        <v>62.72</v>
      </c>
      <c r="G1960" t="s">
        <v>654</v>
      </c>
      <c r="H1960">
        <v>2018</v>
      </c>
      <c r="I1960">
        <v>8</v>
      </c>
      <c r="J1960">
        <v>11</v>
      </c>
      <c r="K1960" t="s">
        <v>264</v>
      </c>
      <c r="L1960">
        <f t="shared" si="152"/>
        <v>0</v>
      </c>
      <c r="M1960">
        <f t="shared" si="153"/>
        <v>1</v>
      </c>
      <c r="N1960">
        <f t="shared" si="154"/>
        <v>2</v>
      </c>
      <c r="O1960">
        <f t="shared" si="155"/>
        <v>32</v>
      </c>
    </row>
    <row r="1961" spans="1:15" hidden="1" x14ac:dyDescent="0.2">
      <c r="A1961" s="2">
        <v>43324</v>
      </c>
      <c r="B1961">
        <v>86</v>
      </c>
      <c r="C1961">
        <v>62.54</v>
      </c>
      <c r="D1961">
        <v>62.57</v>
      </c>
      <c r="E1961">
        <v>36.83</v>
      </c>
      <c r="F1961">
        <f t="shared" si="151"/>
        <v>62.57</v>
      </c>
      <c r="G1961" t="s">
        <v>654</v>
      </c>
      <c r="H1961">
        <v>2018</v>
      </c>
      <c r="I1961">
        <v>8</v>
      </c>
      <c r="J1961">
        <v>12</v>
      </c>
      <c r="K1961" t="s">
        <v>265</v>
      </c>
      <c r="L1961">
        <f t="shared" si="152"/>
        <v>0</v>
      </c>
      <c r="M1961">
        <f t="shared" si="153"/>
        <v>1</v>
      </c>
      <c r="N1961">
        <f t="shared" si="154"/>
        <v>2</v>
      </c>
      <c r="O1961">
        <f t="shared" si="155"/>
        <v>32</v>
      </c>
    </row>
    <row r="1962" spans="1:15" hidden="1" x14ac:dyDescent="0.2">
      <c r="A1962" s="2">
        <v>43325</v>
      </c>
      <c r="B1962">
        <v>97</v>
      </c>
      <c r="C1962">
        <v>64.61</v>
      </c>
      <c r="D1962">
        <v>65.27</v>
      </c>
      <c r="E1962">
        <v>47.17</v>
      </c>
      <c r="F1962">
        <f t="shared" si="151"/>
        <v>65.27</v>
      </c>
      <c r="G1962" t="s">
        <v>655</v>
      </c>
      <c r="H1962">
        <v>2018</v>
      </c>
      <c r="I1962">
        <v>8</v>
      </c>
      <c r="J1962">
        <v>13</v>
      </c>
      <c r="K1962" t="s">
        <v>267</v>
      </c>
      <c r="L1962">
        <f t="shared" si="152"/>
        <v>0</v>
      </c>
      <c r="M1962">
        <f t="shared" si="153"/>
        <v>1</v>
      </c>
      <c r="N1962">
        <f t="shared" si="154"/>
        <v>2</v>
      </c>
      <c r="O1962">
        <f t="shared" si="155"/>
        <v>33</v>
      </c>
    </row>
    <row r="1963" spans="1:15" hidden="1" x14ac:dyDescent="0.2">
      <c r="A1963" s="2">
        <v>43326</v>
      </c>
      <c r="B1963">
        <v>76</v>
      </c>
      <c r="C1963">
        <v>62.35</v>
      </c>
      <c r="D1963">
        <v>62.38</v>
      </c>
      <c r="E1963">
        <v>39.51</v>
      </c>
      <c r="F1963">
        <f t="shared" si="151"/>
        <v>62.38</v>
      </c>
      <c r="G1963" t="s">
        <v>655</v>
      </c>
      <c r="H1963">
        <v>2018</v>
      </c>
      <c r="I1963">
        <v>8</v>
      </c>
      <c r="J1963">
        <v>14</v>
      </c>
      <c r="K1963" t="s">
        <v>268</v>
      </c>
      <c r="L1963">
        <f t="shared" si="152"/>
        <v>0</v>
      </c>
      <c r="M1963">
        <f t="shared" si="153"/>
        <v>1</v>
      </c>
      <c r="N1963">
        <f t="shared" si="154"/>
        <v>2</v>
      </c>
      <c r="O1963">
        <f t="shared" si="155"/>
        <v>33</v>
      </c>
    </row>
    <row r="1964" spans="1:15" hidden="1" x14ac:dyDescent="0.2">
      <c r="A1964" s="2">
        <v>43327</v>
      </c>
      <c r="B1964">
        <v>75</v>
      </c>
      <c r="C1964">
        <v>61.81</v>
      </c>
      <c r="D1964">
        <v>61.81</v>
      </c>
      <c r="E1964">
        <v>0</v>
      </c>
      <c r="F1964">
        <f t="shared" si="151"/>
        <v>61.81</v>
      </c>
      <c r="G1964" t="s">
        <v>655</v>
      </c>
      <c r="H1964">
        <v>2018</v>
      </c>
      <c r="I1964">
        <v>8</v>
      </c>
      <c r="J1964">
        <v>15</v>
      </c>
      <c r="K1964" t="s">
        <v>269</v>
      </c>
      <c r="L1964">
        <f t="shared" si="152"/>
        <v>0</v>
      </c>
      <c r="M1964">
        <f t="shared" si="153"/>
        <v>1</v>
      </c>
      <c r="N1964">
        <f t="shared" si="154"/>
        <v>2</v>
      </c>
      <c r="O1964">
        <f t="shared" si="155"/>
        <v>33</v>
      </c>
    </row>
    <row r="1965" spans="1:15" hidden="1" x14ac:dyDescent="0.2">
      <c r="A1965" s="2">
        <v>43328</v>
      </c>
      <c r="B1965">
        <v>75</v>
      </c>
      <c r="C1965">
        <v>62.42</v>
      </c>
      <c r="D1965">
        <v>62.87</v>
      </c>
      <c r="E1965">
        <v>50.89</v>
      </c>
      <c r="F1965">
        <f t="shared" si="151"/>
        <v>62.87</v>
      </c>
      <c r="G1965" t="s">
        <v>655</v>
      </c>
      <c r="H1965">
        <v>2018</v>
      </c>
      <c r="I1965">
        <v>8</v>
      </c>
      <c r="J1965">
        <v>16</v>
      </c>
      <c r="K1965" t="s">
        <v>270</v>
      </c>
      <c r="L1965">
        <f t="shared" si="152"/>
        <v>0</v>
      </c>
      <c r="M1965">
        <f t="shared" si="153"/>
        <v>1</v>
      </c>
      <c r="N1965">
        <f t="shared" si="154"/>
        <v>2</v>
      </c>
      <c r="O1965">
        <f t="shared" si="155"/>
        <v>33</v>
      </c>
    </row>
    <row r="1966" spans="1:15" hidden="1" x14ac:dyDescent="0.2">
      <c r="A1966" s="2">
        <v>43329</v>
      </c>
      <c r="B1966">
        <v>81</v>
      </c>
      <c r="C1966">
        <v>62.43</v>
      </c>
      <c r="D1966">
        <v>62.43</v>
      </c>
      <c r="E1966">
        <v>26.64</v>
      </c>
      <c r="F1966">
        <f t="shared" si="151"/>
        <v>62.43</v>
      </c>
      <c r="G1966" t="s">
        <v>655</v>
      </c>
      <c r="H1966">
        <v>2018</v>
      </c>
      <c r="I1966">
        <v>8</v>
      </c>
      <c r="J1966">
        <v>17</v>
      </c>
      <c r="K1966" t="s">
        <v>271</v>
      </c>
      <c r="L1966">
        <f t="shared" si="152"/>
        <v>0</v>
      </c>
      <c r="M1966">
        <f t="shared" si="153"/>
        <v>1</v>
      </c>
      <c r="N1966">
        <f t="shared" si="154"/>
        <v>2</v>
      </c>
      <c r="O1966">
        <f t="shared" si="155"/>
        <v>33</v>
      </c>
    </row>
    <row r="1967" spans="1:15" hidden="1" x14ac:dyDescent="0.2">
      <c r="A1967" s="2">
        <v>43330</v>
      </c>
      <c r="B1967">
        <v>83</v>
      </c>
      <c r="C1967">
        <v>62.68</v>
      </c>
      <c r="D1967">
        <v>62.68</v>
      </c>
      <c r="E1967">
        <v>0</v>
      </c>
      <c r="F1967">
        <f t="shared" si="151"/>
        <v>62.68</v>
      </c>
      <c r="G1967" t="s">
        <v>655</v>
      </c>
      <c r="H1967">
        <v>2018</v>
      </c>
      <c r="I1967">
        <v>8</v>
      </c>
      <c r="J1967">
        <v>18</v>
      </c>
      <c r="K1967" t="s">
        <v>272</v>
      </c>
      <c r="L1967">
        <f t="shared" si="152"/>
        <v>0</v>
      </c>
      <c r="M1967">
        <f t="shared" si="153"/>
        <v>1</v>
      </c>
      <c r="N1967">
        <f t="shared" si="154"/>
        <v>2</v>
      </c>
      <c r="O1967">
        <f t="shared" si="155"/>
        <v>33</v>
      </c>
    </row>
    <row r="1968" spans="1:15" hidden="1" x14ac:dyDescent="0.2">
      <c r="A1968" s="2">
        <v>43331</v>
      </c>
      <c r="B1968">
        <v>86</v>
      </c>
      <c r="C1968">
        <v>62.42</v>
      </c>
      <c r="D1968">
        <v>62.48</v>
      </c>
      <c r="E1968">
        <v>40.840000000000003</v>
      </c>
      <c r="F1968">
        <f t="shared" si="151"/>
        <v>62.48</v>
      </c>
      <c r="G1968" t="s">
        <v>655</v>
      </c>
      <c r="H1968">
        <v>2018</v>
      </c>
      <c r="I1968">
        <v>8</v>
      </c>
      <c r="J1968">
        <v>19</v>
      </c>
      <c r="K1968" t="s">
        <v>273</v>
      </c>
      <c r="L1968">
        <f t="shared" si="152"/>
        <v>0</v>
      </c>
      <c r="M1968">
        <f t="shared" si="153"/>
        <v>1</v>
      </c>
      <c r="N1968">
        <f t="shared" si="154"/>
        <v>2</v>
      </c>
      <c r="O1968">
        <f t="shared" si="155"/>
        <v>33</v>
      </c>
    </row>
    <row r="1969" spans="1:15" hidden="1" x14ac:dyDescent="0.2">
      <c r="A1969" s="2">
        <v>43332</v>
      </c>
      <c r="B1969">
        <v>86</v>
      </c>
      <c r="C1969">
        <v>61.93</v>
      </c>
      <c r="D1969">
        <v>62</v>
      </c>
      <c r="E1969">
        <v>44.24</v>
      </c>
      <c r="F1969">
        <f t="shared" si="151"/>
        <v>62</v>
      </c>
      <c r="G1969" t="s">
        <v>656</v>
      </c>
      <c r="H1969">
        <v>2018</v>
      </c>
      <c r="I1969">
        <v>8</v>
      </c>
      <c r="J1969">
        <v>20</v>
      </c>
      <c r="K1969" t="s">
        <v>275</v>
      </c>
      <c r="L1969">
        <f t="shared" si="152"/>
        <v>0</v>
      </c>
      <c r="M1969">
        <f t="shared" si="153"/>
        <v>1</v>
      </c>
      <c r="N1969">
        <f t="shared" si="154"/>
        <v>2</v>
      </c>
      <c r="O1969">
        <f t="shared" si="155"/>
        <v>34</v>
      </c>
    </row>
    <row r="1970" spans="1:15" hidden="1" x14ac:dyDescent="0.2">
      <c r="A1970" s="2">
        <v>43333</v>
      </c>
      <c r="B1970">
        <v>79</v>
      </c>
      <c r="C1970">
        <v>61.82</v>
      </c>
      <c r="D1970">
        <v>61.82</v>
      </c>
      <c r="E1970">
        <v>0</v>
      </c>
      <c r="F1970">
        <f t="shared" si="151"/>
        <v>61.82</v>
      </c>
      <c r="G1970" t="s">
        <v>656</v>
      </c>
      <c r="H1970">
        <v>2018</v>
      </c>
      <c r="I1970">
        <v>8</v>
      </c>
      <c r="J1970">
        <v>21</v>
      </c>
      <c r="K1970" t="s">
        <v>276</v>
      </c>
      <c r="L1970">
        <f t="shared" si="152"/>
        <v>0</v>
      </c>
      <c r="M1970">
        <f t="shared" si="153"/>
        <v>1</v>
      </c>
      <c r="N1970">
        <f t="shared" si="154"/>
        <v>2</v>
      </c>
      <c r="O1970">
        <f t="shared" si="155"/>
        <v>34</v>
      </c>
    </row>
    <row r="1971" spans="1:15" hidden="1" x14ac:dyDescent="0.2">
      <c r="A1971" s="2">
        <v>43334</v>
      </c>
      <c r="B1971">
        <v>75</v>
      </c>
      <c r="C1971">
        <v>61.51</v>
      </c>
      <c r="D1971">
        <v>61.65</v>
      </c>
      <c r="E1971">
        <v>46.56</v>
      </c>
      <c r="F1971">
        <f t="shared" si="151"/>
        <v>61.65</v>
      </c>
      <c r="G1971" t="s">
        <v>656</v>
      </c>
      <c r="H1971">
        <v>2018</v>
      </c>
      <c r="I1971">
        <v>8</v>
      </c>
      <c r="J1971">
        <v>22</v>
      </c>
      <c r="K1971" t="s">
        <v>277</v>
      </c>
      <c r="L1971">
        <f t="shared" si="152"/>
        <v>0</v>
      </c>
      <c r="M1971">
        <f t="shared" si="153"/>
        <v>1</v>
      </c>
      <c r="N1971">
        <f t="shared" si="154"/>
        <v>2</v>
      </c>
      <c r="O1971">
        <f t="shared" si="155"/>
        <v>34</v>
      </c>
    </row>
    <row r="1972" spans="1:15" hidden="1" x14ac:dyDescent="0.2">
      <c r="A1972" s="2">
        <v>43335</v>
      </c>
      <c r="B1972">
        <v>77</v>
      </c>
      <c r="C1972">
        <v>61.76</v>
      </c>
      <c r="D1972">
        <v>61.8</v>
      </c>
      <c r="E1972">
        <v>41.44</v>
      </c>
      <c r="F1972">
        <f t="shared" si="151"/>
        <v>61.8</v>
      </c>
      <c r="G1972" t="s">
        <v>656</v>
      </c>
      <c r="H1972">
        <v>2018</v>
      </c>
      <c r="I1972">
        <v>8</v>
      </c>
      <c r="J1972">
        <v>23</v>
      </c>
      <c r="K1972" t="s">
        <v>278</v>
      </c>
      <c r="L1972">
        <f t="shared" si="152"/>
        <v>0</v>
      </c>
      <c r="M1972">
        <f t="shared" si="153"/>
        <v>1</v>
      </c>
      <c r="N1972">
        <f t="shared" si="154"/>
        <v>2</v>
      </c>
      <c r="O1972">
        <f t="shared" si="155"/>
        <v>34</v>
      </c>
    </row>
    <row r="1973" spans="1:15" hidden="1" x14ac:dyDescent="0.2">
      <c r="A1973" s="2">
        <v>43336</v>
      </c>
      <c r="B1973">
        <v>89</v>
      </c>
      <c r="C1973">
        <v>62.69</v>
      </c>
      <c r="D1973">
        <v>62.71</v>
      </c>
      <c r="E1973">
        <v>38.1</v>
      </c>
      <c r="F1973">
        <f t="shared" si="151"/>
        <v>62.71</v>
      </c>
      <c r="G1973" t="s">
        <v>656</v>
      </c>
      <c r="H1973">
        <v>2018</v>
      </c>
      <c r="I1973">
        <v>8</v>
      </c>
      <c r="J1973">
        <v>24</v>
      </c>
      <c r="K1973" t="s">
        <v>279</v>
      </c>
      <c r="L1973">
        <f t="shared" si="152"/>
        <v>0</v>
      </c>
      <c r="M1973">
        <f t="shared" si="153"/>
        <v>1</v>
      </c>
      <c r="N1973">
        <f t="shared" si="154"/>
        <v>2</v>
      </c>
      <c r="O1973">
        <f t="shared" si="155"/>
        <v>34</v>
      </c>
    </row>
    <row r="1974" spans="1:15" hidden="1" x14ac:dyDescent="0.2">
      <c r="A1974" s="2">
        <v>43337</v>
      </c>
      <c r="B1974">
        <v>88</v>
      </c>
      <c r="C1974">
        <v>62.29</v>
      </c>
      <c r="D1974">
        <v>62.3</v>
      </c>
      <c r="E1974">
        <v>34.22</v>
      </c>
      <c r="F1974">
        <f t="shared" si="151"/>
        <v>62.3</v>
      </c>
      <c r="G1974" t="s">
        <v>656</v>
      </c>
      <c r="H1974">
        <v>2018</v>
      </c>
      <c r="I1974">
        <v>8</v>
      </c>
      <c r="J1974">
        <v>25</v>
      </c>
      <c r="K1974" t="s">
        <v>280</v>
      </c>
      <c r="L1974">
        <f t="shared" si="152"/>
        <v>0</v>
      </c>
      <c r="M1974">
        <f t="shared" si="153"/>
        <v>1</v>
      </c>
      <c r="N1974">
        <f t="shared" si="154"/>
        <v>2</v>
      </c>
      <c r="O1974">
        <f t="shared" si="155"/>
        <v>34</v>
      </c>
    </row>
    <row r="1975" spans="1:15" hidden="1" x14ac:dyDescent="0.2">
      <c r="A1975" s="2">
        <v>43338</v>
      </c>
      <c r="B1975">
        <v>87</v>
      </c>
      <c r="C1975">
        <v>62.51</v>
      </c>
      <c r="D1975">
        <v>62.54</v>
      </c>
      <c r="E1975">
        <v>41.5</v>
      </c>
      <c r="F1975">
        <f t="shared" si="151"/>
        <v>62.54</v>
      </c>
      <c r="G1975" t="s">
        <v>656</v>
      </c>
      <c r="H1975">
        <v>2018</v>
      </c>
      <c r="I1975">
        <v>8</v>
      </c>
      <c r="J1975">
        <v>26</v>
      </c>
      <c r="K1975" t="s">
        <v>281</v>
      </c>
      <c r="L1975">
        <f t="shared" si="152"/>
        <v>0</v>
      </c>
      <c r="M1975">
        <f t="shared" si="153"/>
        <v>1</v>
      </c>
      <c r="N1975">
        <f t="shared" si="154"/>
        <v>2</v>
      </c>
      <c r="O1975">
        <f t="shared" si="155"/>
        <v>34</v>
      </c>
    </row>
    <row r="1976" spans="1:15" hidden="1" x14ac:dyDescent="0.2">
      <c r="A1976" s="2">
        <v>43339</v>
      </c>
      <c r="B1976">
        <v>94</v>
      </c>
      <c r="C1976">
        <v>62.86</v>
      </c>
      <c r="D1976">
        <v>63.17</v>
      </c>
      <c r="E1976">
        <v>51.37</v>
      </c>
      <c r="F1976">
        <f t="shared" si="151"/>
        <v>63.17</v>
      </c>
      <c r="G1976" t="s">
        <v>657</v>
      </c>
      <c r="H1976">
        <v>2018</v>
      </c>
      <c r="I1976">
        <v>8</v>
      </c>
      <c r="J1976">
        <v>27</v>
      </c>
      <c r="K1976" t="s">
        <v>283</v>
      </c>
      <c r="L1976">
        <f t="shared" si="152"/>
        <v>0</v>
      </c>
      <c r="M1976">
        <f t="shared" si="153"/>
        <v>1</v>
      </c>
      <c r="N1976">
        <f t="shared" si="154"/>
        <v>2</v>
      </c>
      <c r="O1976">
        <f t="shared" si="155"/>
        <v>35</v>
      </c>
    </row>
    <row r="1977" spans="1:15" hidden="1" x14ac:dyDescent="0.2">
      <c r="A1977" s="2">
        <v>43340</v>
      </c>
      <c r="B1977">
        <v>86</v>
      </c>
      <c r="C1977">
        <v>62.02</v>
      </c>
      <c r="D1977">
        <v>62.04</v>
      </c>
      <c r="E1977">
        <v>40.020000000000003</v>
      </c>
      <c r="F1977">
        <f t="shared" si="151"/>
        <v>62.04</v>
      </c>
      <c r="G1977" t="s">
        <v>657</v>
      </c>
      <c r="H1977">
        <v>2018</v>
      </c>
      <c r="I1977">
        <v>8</v>
      </c>
      <c r="J1977">
        <v>28</v>
      </c>
      <c r="K1977" t="s">
        <v>284</v>
      </c>
      <c r="L1977">
        <f t="shared" si="152"/>
        <v>0</v>
      </c>
      <c r="M1977">
        <f t="shared" si="153"/>
        <v>1</v>
      </c>
      <c r="N1977">
        <f t="shared" si="154"/>
        <v>2</v>
      </c>
      <c r="O1977">
        <f t="shared" si="155"/>
        <v>35</v>
      </c>
    </row>
    <row r="1978" spans="1:15" hidden="1" x14ac:dyDescent="0.2">
      <c r="A1978" s="2">
        <v>43341</v>
      </c>
      <c r="B1978">
        <v>88</v>
      </c>
      <c r="C1978">
        <v>61.23</v>
      </c>
      <c r="D1978">
        <v>61.24</v>
      </c>
      <c r="E1978">
        <v>35.74</v>
      </c>
      <c r="F1978">
        <f t="shared" si="151"/>
        <v>61.24</v>
      </c>
      <c r="G1978" t="s">
        <v>657</v>
      </c>
      <c r="H1978">
        <v>2018</v>
      </c>
      <c r="I1978">
        <v>8</v>
      </c>
      <c r="J1978">
        <v>29</v>
      </c>
      <c r="K1978" t="s">
        <v>285</v>
      </c>
      <c r="L1978">
        <f t="shared" si="152"/>
        <v>0</v>
      </c>
      <c r="M1978">
        <f t="shared" si="153"/>
        <v>1</v>
      </c>
      <c r="N1978">
        <f t="shared" si="154"/>
        <v>2</v>
      </c>
      <c r="O1978">
        <f t="shared" si="155"/>
        <v>35</v>
      </c>
    </row>
    <row r="1979" spans="1:15" hidden="1" x14ac:dyDescent="0.2">
      <c r="A1979" s="2">
        <v>43342</v>
      </c>
      <c r="B1979">
        <v>86</v>
      </c>
      <c r="C1979">
        <v>61.33</v>
      </c>
      <c r="D1979">
        <v>61.39</v>
      </c>
      <c r="E1979">
        <v>41.84</v>
      </c>
      <c r="F1979">
        <f t="shared" si="151"/>
        <v>61.39</v>
      </c>
      <c r="G1979" t="s">
        <v>657</v>
      </c>
      <c r="H1979">
        <v>2018</v>
      </c>
      <c r="I1979">
        <v>8</v>
      </c>
      <c r="J1979">
        <v>30</v>
      </c>
      <c r="K1979" t="s">
        <v>286</v>
      </c>
      <c r="L1979">
        <f t="shared" si="152"/>
        <v>0</v>
      </c>
      <c r="M1979">
        <f t="shared" si="153"/>
        <v>1</v>
      </c>
      <c r="N1979">
        <f t="shared" si="154"/>
        <v>2</v>
      </c>
      <c r="O1979">
        <f t="shared" si="155"/>
        <v>35</v>
      </c>
    </row>
    <row r="1980" spans="1:15" hidden="1" x14ac:dyDescent="0.2">
      <c r="A1980" s="2">
        <v>43343</v>
      </c>
      <c r="B1980">
        <v>90</v>
      </c>
      <c r="C1980">
        <v>62.37</v>
      </c>
      <c r="D1980">
        <v>62.4</v>
      </c>
      <c r="E1980">
        <v>40.25</v>
      </c>
      <c r="F1980">
        <f t="shared" si="151"/>
        <v>62.4</v>
      </c>
      <c r="G1980" t="s">
        <v>657</v>
      </c>
      <c r="H1980">
        <v>2018</v>
      </c>
      <c r="I1980">
        <v>8</v>
      </c>
      <c r="J1980">
        <v>31</v>
      </c>
      <c r="K1980" t="s">
        <v>287</v>
      </c>
      <c r="L1980">
        <f t="shared" si="152"/>
        <v>0</v>
      </c>
      <c r="M1980">
        <f t="shared" si="153"/>
        <v>1</v>
      </c>
      <c r="N1980">
        <f t="shared" si="154"/>
        <v>2</v>
      </c>
      <c r="O1980">
        <f t="shared" si="155"/>
        <v>35</v>
      </c>
    </row>
    <row r="1981" spans="1:15" hidden="1" x14ac:dyDescent="0.2">
      <c r="A1981" s="2">
        <v>43344</v>
      </c>
      <c r="B1981">
        <v>85</v>
      </c>
      <c r="C1981">
        <v>63.19</v>
      </c>
      <c r="D1981">
        <v>63.19</v>
      </c>
      <c r="E1981">
        <v>32.11</v>
      </c>
      <c r="F1981">
        <f t="shared" si="151"/>
        <v>63.19</v>
      </c>
      <c r="G1981" t="s">
        <v>657</v>
      </c>
      <c r="H1981">
        <v>2018</v>
      </c>
      <c r="I1981">
        <v>9</v>
      </c>
      <c r="J1981">
        <v>1</v>
      </c>
      <c r="K1981" t="s">
        <v>288</v>
      </c>
      <c r="L1981">
        <f t="shared" si="152"/>
        <v>0</v>
      </c>
      <c r="M1981">
        <f t="shared" si="153"/>
        <v>1</v>
      </c>
      <c r="N1981">
        <f t="shared" si="154"/>
        <v>3</v>
      </c>
      <c r="O1981">
        <f t="shared" si="155"/>
        <v>35</v>
      </c>
    </row>
    <row r="1982" spans="1:15" hidden="1" x14ac:dyDescent="0.2">
      <c r="A1982" s="2">
        <v>43345</v>
      </c>
      <c r="B1982">
        <v>85</v>
      </c>
      <c r="C1982">
        <v>63.16</v>
      </c>
      <c r="D1982">
        <v>63.41</v>
      </c>
      <c r="E1982">
        <v>44.6</v>
      </c>
      <c r="F1982">
        <f t="shared" si="151"/>
        <v>63.41</v>
      </c>
      <c r="G1982" t="s">
        <v>657</v>
      </c>
      <c r="H1982">
        <v>2018</v>
      </c>
      <c r="I1982">
        <v>9</v>
      </c>
      <c r="J1982">
        <v>2</v>
      </c>
      <c r="K1982" t="s">
        <v>289</v>
      </c>
      <c r="L1982">
        <f t="shared" si="152"/>
        <v>0</v>
      </c>
      <c r="M1982">
        <f t="shared" si="153"/>
        <v>1</v>
      </c>
      <c r="N1982">
        <f t="shared" si="154"/>
        <v>3</v>
      </c>
      <c r="O1982">
        <f t="shared" si="155"/>
        <v>35</v>
      </c>
    </row>
    <row r="1983" spans="1:15" hidden="1" x14ac:dyDescent="0.2">
      <c r="A1983" s="2">
        <v>43346</v>
      </c>
      <c r="B1983">
        <v>96</v>
      </c>
      <c r="C1983">
        <v>62.6</v>
      </c>
      <c r="D1983">
        <v>63.28</v>
      </c>
      <c r="E1983">
        <v>54.86</v>
      </c>
      <c r="F1983">
        <f t="shared" si="151"/>
        <v>63.28</v>
      </c>
      <c r="G1983" t="s">
        <v>658</v>
      </c>
      <c r="H1983">
        <v>2018</v>
      </c>
      <c r="I1983">
        <v>9</v>
      </c>
      <c r="J1983">
        <v>3</v>
      </c>
      <c r="K1983" t="s">
        <v>291</v>
      </c>
      <c r="L1983">
        <f t="shared" si="152"/>
        <v>0</v>
      </c>
      <c r="M1983">
        <f t="shared" si="153"/>
        <v>1</v>
      </c>
      <c r="N1983">
        <f t="shared" si="154"/>
        <v>3</v>
      </c>
      <c r="O1983">
        <f t="shared" si="155"/>
        <v>36</v>
      </c>
    </row>
    <row r="1984" spans="1:15" hidden="1" x14ac:dyDescent="0.2">
      <c r="A1984" s="2">
        <v>43347</v>
      </c>
      <c r="B1984">
        <v>97</v>
      </c>
      <c r="C1984">
        <v>62.8</v>
      </c>
      <c r="D1984">
        <v>62.91</v>
      </c>
      <c r="E1984">
        <v>46.75</v>
      </c>
      <c r="F1984">
        <f t="shared" si="151"/>
        <v>62.91</v>
      </c>
      <c r="G1984" t="s">
        <v>658</v>
      </c>
      <c r="H1984">
        <v>2018</v>
      </c>
      <c r="I1984">
        <v>9</v>
      </c>
      <c r="J1984">
        <v>4</v>
      </c>
      <c r="K1984" t="s">
        <v>292</v>
      </c>
      <c r="L1984">
        <f t="shared" si="152"/>
        <v>0</v>
      </c>
      <c r="M1984">
        <f t="shared" si="153"/>
        <v>1</v>
      </c>
      <c r="N1984">
        <f t="shared" si="154"/>
        <v>3</v>
      </c>
      <c r="O1984">
        <f t="shared" si="155"/>
        <v>36</v>
      </c>
    </row>
    <row r="1985" spans="1:15" hidden="1" x14ac:dyDescent="0.2">
      <c r="A1985" s="2">
        <v>43348</v>
      </c>
      <c r="B1985">
        <v>91</v>
      </c>
      <c r="C1985">
        <v>62.57</v>
      </c>
      <c r="D1985">
        <v>62.63</v>
      </c>
      <c r="E1985">
        <v>44.01</v>
      </c>
      <c r="F1985">
        <f t="shared" si="151"/>
        <v>62.63</v>
      </c>
      <c r="G1985" t="s">
        <v>658</v>
      </c>
      <c r="H1985">
        <v>2018</v>
      </c>
      <c r="I1985">
        <v>9</v>
      </c>
      <c r="J1985">
        <v>5</v>
      </c>
      <c r="K1985" t="s">
        <v>293</v>
      </c>
      <c r="L1985">
        <f t="shared" si="152"/>
        <v>0</v>
      </c>
      <c r="M1985">
        <f t="shared" si="153"/>
        <v>1</v>
      </c>
      <c r="N1985">
        <f t="shared" si="154"/>
        <v>3</v>
      </c>
      <c r="O1985">
        <f t="shared" si="155"/>
        <v>36</v>
      </c>
    </row>
    <row r="1986" spans="1:15" hidden="1" x14ac:dyDescent="0.2">
      <c r="A1986" s="2">
        <v>43349</v>
      </c>
      <c r="B1986">
        <v>116</v>
      </c>
      <c r="C1986">
        <v>65.97</v>
      </c>
      <c r="D1986">
        <v>66.28</v>
      </c>
      <c r="E1986">
        <v>50.05</v>
      </c>
      <c r="F1986">
        <f t="shared" si="151"/>
        <v>66.28</v>
      </c>
      <c r="G1986" t="s">
        <v>658</v>
      </c>
      <c r="H1986">
        <v>2018</v>
      </c>
      <c r="I1986">
        <v>9</v>
      </c>
      <c r="J1986">
        <v>6</v>
      </c>
      <c r="K1986" t="s">
        <v>294</v>
      </c>
      <c r="L1986">
        <f t="shared" si="152"/>
        <v>0</v>
      </c>
      <c r="M1986">
        <f t="shared" si="153"/>
        <v>1</v>
      </c>
      <c r="N1986">
        <f t="shared" si="154"/>
        <v>3</v>
      </c>
      <c r="O1986">
        <f t="shared" si="155"/>
        <v>36</v>
      </c>
    </row>
    <row r="1987" spans="1:15" hidden="1" x14ac:dyDescent="0.2">
      <c r="A1987" s="2">
        <v>43350</v>
      </c>
      <c r="B1987">
        <v>91</v>
      </c>
      <c r="C1987">
        <v>62.83</v>
      </c>
      <c r="D1987">
        <v>63.03</v>
      </c>
      <c r="E1987">
        <v>49.7</v>
      </c>
      <c r="F1987">
        <f t="shared" ref="F1987:F2050" si="156">IF(OR(ISBLANK(D1987),D1987=9),C1987,D1987)</f>
        <v>63.03</v>
      </c>
      <c r="G1987" t="s">
        <v>658</v>
      </c>
      <c r="H1987">
        <v>2018</v>
      </c>
      <c r="I1987">
        <v>9</v>
      </c>
      <c r="J1987">
        <v>7</v>
      </c>
      <c r="K1987" t="s">
        <v>295</v>
      </c>
      <c r="L1987">
        <f t="shared" ref="L1987:L2050" si="157">IF(ISBLANK(C1987),"Null",IF(C1987&gt;B1987,1,0))</f>
        <v>0</v>
      </c>
      <c r="M1987">
        <f t="shared" ref="M1987:M2050" si="158">IF(ISBLANK(E1987),"Null",IF(C1987&gt;E1987,1,0))</f>
        <v>1</v>
      </c>
      <c r="N1987">
        <f t="shared" ref="N1987:N2050" si="159">IF(AND(I1987&gt;=1,I1987&lt;=4),1,IF(AND(I1987&gt;=9,I1987&lt;=12),3,2))</f>
        <v>3</v>
      </c>
      <c r="O1987">
        <f t="shared" ref="O1987:O2050" si="160">WEEKNUM(A1987,2)</f>
        <v>36</v>
      </c>
    </row>
    <row r="1988" spans="1:15" hidden="1" x14ac:dyDescent="0.2">
      <c r="A1988" s="2">
        <v>43351</v>
      </c>
      <c r="B1988">
        <v>85</v>
      </c>
      <c r="C1988">
        <v>62.52</v>
      </c>
      <c r="D1988">
        <v>62.64</v>
      </c>
      <c r="E1988">
        <v>46.5</v>
      </c>
      <c r="F1988">
        <f t="shared" si="156"/>
        <v>62.64</v>
      </c>
      <c r="G1988" t="s">
        <v>658</v>
      </c>
      <c r="H1988">
        <v>2018</v>
      </c>
      <c r="I1988">
        <v>9</v>
      </c>
      <c r="J1988">
        <v>8</v>
      </c>
      <c r="K1988" t="s">
        <v>296</v>
      </c>
      <c r="L1988">
        <f t="shared" si="157"/>
        <v>0</v>
      </c>
      <c r="M1988">
        <f t="shared" si="158"/>
        <v>1</v>
      </c>
      <c r="N1988">
        <f t="shared" si="159"/>
        <v>3</v>
      </c>
      <c r="O1988">
        <f t="shared" si="160"/>
        <v>36</v>
      </c>
    </row>
    <row r="1989" spans="1:15" hidden="1" x14ac:dyDescent="0.2">
      <c r="A1989" s="2">
        <v>43352</v>
      </c>
      <c r="B1989">
        <v>94</v>
      </c>
      <c r="C1989">
        <v>62.35</v>
      </c>
      <c r="D1989">
        <v>62.36</v>
      </c>
      <c r="E1989">
        <v>33.17</v>
      </c>
      <c r="F1989">
        <f t="shared" si="156"/>
        <v>62.36</v>
      </c>
      <c r="G1989" t="s">
        <v>658</v>
      </c>
      <c r="H1989">
        <v>2018</v>
      </c>
      <c r="I1989">
        <v>9</v>
      </c>
      <c r="J1989">
        <v>9</v>
      </c>
      <c r="K1989" t="s">
        <v>297</v>
      </c>
      <c r="L1989">
        <f t="shared" si="157"/>
        <v>0</v>
      </c>
      <c r="M1989">
        <f t="shared" si="158"/>
        <v>1</v>
      </c>
      <c r="N1989">
        <f t="shared" si="159"/>
        <v>3</v>
      </c>
      <c r="O1989">
        <f t="shared" si="160"/>
        <v>36</v>
      </c>
    </row>
    <row r="1990" spans="1:15" hidden="1" x14ac:dyDescent="0.2">
      <c r="A1990" s="2">
        <v>43353</v>
      </c>
      <c r="B1990">
        <v>89</v>
      </c>
      <c r="C1990">
        <v>62.07</v>
      </c>
      <c r="D1990">
        <v>62.64</v>
      </c>
      <c r="E1990">
        <v>53.5</v>
      </c>
      <c r="F1990">
        <f t="shared" si="156"/>
        <v>62.64</v>
      </c>
      <c r="G1990" t="s">
        <v>659</v>
      </c>
      <c r="H1990">
        <v>2018</v>
      </c>
      <c r="I1990">
        <v>9</v>
      </c>
      <c r="J1990">
        <v>10</v>
      </c>
      <c r="K1990" t="s">
        <v>299</v>
      </c>
      <c r="L1990">
        <f t="shared" si="157"/>
        <v>0</v>
      </c>
      <c r="M1990">
        <f t="shared" si="158"/>
        <v>1</v>
      </c>
      <c r="N1990">
        <f t="shared" si="159"/>
        <v>3</v>
      </c>
      <c r="O1990">
        <f t="shared" si="160"/>
        <v>37</v>
      </c>
    </row>
    <row r="1991" spans="1:15" hidden="1" x14ac:dyDescent="0.2">
      <c r="A1991" s="2">
        <v>43354</v>
      </c>
      <c r="B1991">
        <v>95</v>
      </c>
      <c r="C1991">
        <v>61.94</v>
      </c>
      <c r="D1991">
        <v>62.57</v>
      </c>
      <c r="E1991">
        <v>53.88</v>
      </c>
      <c r="F1991">
        <f t="shared" si="156"/>
        <v>62.57</v>
      </c>
      <c r="G1991" t="s">
        <v>659</v>
      </c>
      <c r="H1991">
        <v>2018</v>
      </c>
      <c r="I1991">
        <v>9</v>
      </c>
      <c r="J1991">
        <v>11</v>
      </c>
      <c r="K1991" t="s">
        <v>300</v>
      </c>
      <c r="L1991">
        <f t="shared" si="157"/>
        <v>0</v>
      </c>
      <c r="M1991">
        <f t="shared" si="158"/>
        <v>1</v>
      </c>
      <c r="N1991">
        <f t="shared" si="159"/>
        <v>3</v>
      </c>
      <c r="O1991">
        <f t="shared" si="160"/>
        <v>37</v>
      </c>
    </row>
    <row r="1992" spans="1:15" hidden="1" x14ac:dyDescent="0.2">
      <c r="A1992" s="2">
        <v>43355</v>
      </c>
      <c r="B1992">
        <v>88</v>
      </c>
      <c r="C1992">
        <v>60.98</v>
      </c>
      <c r="D1992">
        <v>61.74</v>
      </c>
      <c r="E1992">
        <v>53.78</v>
      </c>
      <c r="F1992">
        <f t="shared" si="156"/>
        <v>61.74</v>
      </c>
      <c r="G1992" t="s">
        <v>659</v>
      </c>
      <c r="H1992">
        <v>2018</v>
      </c>
      <c r="I1992">
        <v>9</v>
      </c>
      <c r="J1992">
        <v>12</v>
      </c>
      <c r="K1992" t="s">
        <v>301</v>
      </c>
      <c r="L1992">
        <f t="shared" si="157"/>
        <v>0</v>
      </c>
      <c r="M1992">
        <f t="shared" si="158"/>
        <v>1</v>
      </c>
      <c r="N1992">
        <f t="shared" si="159"/>
        <v>3</v>
      </c>
      <c r="O1992">
        <f t="shared" si="160"/>
        <v>37</v>
      </c>
    </row>
    <row r="1993" spans="1:15" hidden="1" x14ac:dyDescent="0.2">
      <c r="A1993" s="2">
        <v>43356</v>
      </c>
      <c r="B1993">
        <v>79</v>
      </c>
      <c r="C1993">
        <v>61.88</v>
      </c>
      <c r="D1993">
        <v>61.99</v>
      </c>
      <c r="E1993">
        <v>45.95</v>
      </c>
      <c r="F1993">
        <f t="shared" si="156"/>
        <v>61.99</v>
      </c>
      <c r="G1993" t="s">
        <v>659</v>
      </c>
      <c r="H1993">
        <v>2018</v>
      </c>
      <c r="I1993">
        <v>9</v>
      </c>
      <c r="J1993">
        <v>13</v>
      </c>
      <c r="K1993" t="s">
        <v>302</v>
      </c>
      <c r="L1993">
        <f t="shared" si="157"/>
        <v>0</v>
      </c>
      <c r="M1993">
        <f t="shared" si="158"/>
        <v>1</v>
      </c>
      <c r="N1993">
        <f t="shared" si="159"/>
        <v>3</v>
      </c>
      <c r="O1993">
        <f t="shared" si="160"/>
        <v>37</v>
      </c>
    </row>
    <row r="1994" spans="1:15" hidden="1" x14ac:dyDescent="0.2">
      <c r="A1994" s="2">
        <v>43357</v>
      </c>
      <c r="B1994">
        <v>0</v>
      </c>
      <c r="C1994">
        <v>0</v>
      </c>
      <c r="D1994">
        <v>47.74</v>
      </c>
      <c r="E1994">
        <v>47.74</v>
      </c>
      <c r="F1994">
        <f t="shared" si="156"/>
        <v>47.74</v>
      </c>
      <c r="G1994" t="s">
        <v>659</v>
      </c>
      <c r="H1994">
        <v>2018</v>
      </c>
      <c r="I1994">
        <v>9</v>
      </c>
      <c r="J1994">
        <v>14</v>
      </c>
      <c r="K1994" t="s">
        <v>303</v>
      </c>
      <c r="L1994">
        <f t="shared" si="157"/>
        <v>0</v>
      </c>
      <c r="M1994">
        <f t="shared" si="158"/>
        <v>0</v>
      </c>
      <c r="N1994">
        <f t="shared" si="159"/>
        <v>3</v>
      </c>
      <c r="O1994">
        <f t="shared" si="160"/>
        <v>37</v>
      </c>
    </row>
    <row r="1995" spans="1:15" hidden="1" x14ac:dyDescent="0.2">
      <c r="A1995" s="2">
        <v>43358</v>
      </c>
      <c r="B1995">
        <v>0</v>
      </c>
      <c r="C1995">
        <v>0</v>
      </c>
      <c r="D1995">
        <v>36.700000000000003</v>
      </c>
      <c r="E1995">
        <v>36.700000000000003</v>
      </c>
      <c r="F1995">
        <f t="shared" si="156"/>
        <v>36.700000000000003</v>
      </c>
      <c r="G1995" t="s">
        <v>659</v>
      </c>
      <c r="H1995">
        <v>2018</v>
      </c>
      <c r="I1995">
        <v>9</v>
      </c>
      <c r="J1995">
        <v>15</v>
      </c>
      <c r="K1995" t="s">
        <v>304</v>
      </c>
      <c r="L1995">
        <f t="shared" si="157"/>
        <v>0</v>
      </c>
      <c r="M1995">
        <f t="shared" si="158"/>
        <v>0</v>
      </c>
      <c r="N1995">
        <f t="shared" si="159"/>
        <v>3</v>
      </c>
      <c r="O1995">
        <f t="shared" si="160"/>
        <v>37</v>
      </c>
    </row>
    <row r="1996" spans="1:15" hidden="1" x14ac:dyDescent="0.2">
      <c r="A1996" s="2">
        <v>43359</v>
      </c>
      <c r="B1996">
        <v>0</v>
      </c>
      <c r="C1996">
        <v>0</v>
      </c>
      <c r="D1996">
        <v>43.48</v>
      </c>
      <c r="E1996">
        <v>37.6</v>
      </c>
      <c r="F1996">
        <f t="shared" si="156"/>
        <v>43.48</v>
      </c>
      <c r="G1996" t="s">
        <v>659</v>
      </c>
      <c r="H1996">
        <v>2018</v>
      </c>
      <c r="I1996">
        <v>9</v>
      </c>
      <c r="J1996">
        <v>16</v>
      </c>
      <c r="K1996" t="s">
        <v>305</v>
      </c>
      <c r="L1996">
        <f t="shared" si="157"/>
        <v>0</v>
      </c>
      <c r="M1996">
        <f t="shared" si="158"/>
        <v>0</v>
      </c>
      <c r="N1996">
        <f t="shared" si="159"/>
        <v>3</v>
      </c>
      <c r="O1996">
        <f t="shared" si="160"/>
        <v>37</v>
      </c>
    </row>
    <row r="1997" spans="1:15" hidden="1" x14ac:dyDescent="0.2">
      <c r="A1997" s="2">
        <v>43360</v>
      </c>
      <c r="B1997">
        <v>0</v>
      </c>
      <c r="C1997">
        <v>0</v>
      </c>
      <c r="D1997">
        <v>45.99</v>
      </c>
      <c r="E1997">
        <v>45.99</v>
      </c>
      <c r="F1997">
        <f t="shared" si="156"/>
        <v>45.99</v>
      </c>
      <c r="G1997" t="s">
        <v>660</v>
      </c>
      <c r="H1997">
        <v>2018</v>
      </c>
      <c r="I1997">
        <v>9</v>
      </c>
      <c r="J1997">
        <v>17</v>
      </c>
      <c r="K1997" t="s">
        <v>307</v>
      </c>
      <c r="L1997">
        <f t="shared" si="157"/>
        <v>0</v>
      </c>
      <c r="M1997">
        <f t="shared" si="158"/>
        <v>0</v>
      </c>
      <c r="N1997">
        <f t="shared" si="159"/>
        <v>3</v>
      </c>
      <c r="O1997">
        <f t="shared" si="160"/>
        <v>38</v>
      </c>
    </row>
    <row r="1998" spans="1:15" hidden="1" x14ac:dyDescent="0.2">
      <c r="A1998" s="2">
        <v>43361</v>
      </c>
      <c r="B1998">
        <v>99</v>
      </c>
      <c r="C1998">
        <v>62.42</v>
      </c>
      <c r="D1998">
        <v>63.22</v>
      </c>
      <c r="E1998">
        <v>55.44</v>
      </c>
      <c r="F1998">
        <f t="shared" si="156"/>
        <v>63.22</v>
      </c>
      <c r="G1998" t="s">
        <v>660</v>
      </c>
      <c r="H1998">
        <v>2018</v>
      </c>
      <c r="I1998">
        <v>9</v>
      </c>
      <c r="J1998">
        <v>18</v>
      </c>
      <c r="K1998" t="s">
        <v>308</v>
      </c>
      <c r="L1998">
        <f t="shared" si="157"/>
        <v>0</v>
      </c>
      <c r="M1998">
        <f t="shared" si="158"/>
        <v>1</v>
      </c>
      <c r="N1998">
        <f t="shared" si="159"/>
        <v>3</v>
      </c>
      <c r="O1998">
        <f t="shared" si="160"/>
        <v>38</v>
      </c>
    </row>
    <row r="1999" spans="1:15" hidden="1" x14ac:dyDescent="0.2">
      <c r="A1999" s="2">
        <v>43362</v>
      </c>
      <c r="B1999">
        <v>94</v>
      </c>
      <c r="C1999">
        <v>62.36</v>
      </c>
      <c r="D1999">
        <v>62.48</v>
      </c>
      <c r="E1999">
        <v>43.44</v>
      </c>
      <c r="F1999">
        <f t="shared" si="156"/>
        <v>62.48</v>
      </c>
      <c r="G1999" t="s">
        <v>660</v>
      </c>
      <c r="H1999">
        <v>2018</v>
      </c>
      <c r="I1999">
        <v>9</v>
      </c>
      <c r="J1999">
        <v>19</v>
      </c>
      <c r="K1999" t="s">
        <v>309</v>
      </c>
      <c r="L1999">
        <f t="shared" si="157"/>
        <v>0</v>
      </c>
      <c r="M1999">
        <f t="shared" si="158"/>
        <v>1</v>
      </c>
      <c r="N1999">
        <f t="shared" si="159"/>
        <v>3</v>
      </c>
      <c r="O1999">
        <f t="shared" si="160"/>
        <v>38</v>
      </c>
    </row>
    <row r="2000" spans="1:15" hidden="1" x14ac:dyDescent="0.2">
      <c r="A2000" s="2">
        <v>43363</v>
      </c>
      <c r="B2000">
        <v>92</v>
      </c>
      <c r="C2000">
        <v>63.33</v>
      </c>
      <c r="D2000">
        <v>63.44</v>
      </c>
      <c r="E2000">
        <v>47.54</v>
      </c>
      <c r="F2000">
        <f t="shared" si="156"/>
        <v>63.44</v>
      </c>
      <c r="G2000" t="s">
        <v>660</v>
      </c>
      <c r="H2000">
        <v>2018</v>
      </c>
      <c r="I2000">
        <v>9</v>
      </c>
      <c r="J2000">
        <v>20</v>
      </c>
      <c r="K2000" t="s">
        <v>310</v>
      </c>
      <c r="L2000">
        <f t="shared" si="157"/>
        <v>0</v>
      </c>
      <c r="M2000">
        <f t="shared" si="158"/>
        <v>1</v>
      </c>
      <c r="N2000">
        <f t="shared" si="159"/>
        <v>3</v>
      </c>
      <c r="O2000">
        <f t="shared" si="160"/>
        <v>38</v>
      </c>
    </row>
    <row r="2001" spans="1:15" hidden="1" x14ac:dyDescent="0.2">
      <c r="A2001" s="2">
        <v>43364</v>
      </c>
      <c r="B2001">
        <v>97</v>
      </c>
      <c r="C2001">
        <v>62.65</v>
      </c>
      <c r="D2001">
        <v>62.72</v>
      </c>
      <c r="E2001">
        <v>44.34</v>
      </c>
      <c r="F2001">
        <f t="shared" si="156"/>
        <v>62.72</v>
      </c>
      <c r="G2001" t="s">
        <v>660</v>
      </c>
      <c r="H2001">
        <v>2018</v>
      </c>
      <c r="I2001">
        <v>9</v>
      </c>
      <c r="J2001">
        <v>21</v>
      </c>
      <c r="K2001" t="s">
        <v>311</v>
      </c>
      <c r="L2001">
        <f t="shared" si="157"/>
        <v>0</v>
      </c>
      <c r="M2001">
        <f t="shared" si="158"/>
        <v>1</v>
      </c>
      <c r="N2001">
        <f t="shared" si="159"/>
        <v>3</v>
      </c>
      <c r="O2001">
        <f t="shared" si="160"/>
        <v>38</v>
      </c>
    </row>
    <row r="2002" spans="1:15" hidden="1" x14ac:dyDescent="0.2">
      <c r="A2002" s="2">
        <v>43365</v>
      </c>
      <c r="B2002">
        <v>83</v>
      </c>
      <c r="C2002">
        <v>62.86</v>
      </c>
      <c r="D2002">
        <v>62.93</v>
      </c>
      <c r="E2002">
        <v>45.02</v>
      </c>
      <c r="F2002">
        <f t="shared" si="156"/>
        <v>62.93</v>
      </c>
      <c r="G2002" t="s">
        <v>660</v>
      </c>
      <c r="H2002">
        <v>2018</v>
      </c>
      <c r="I2002">
        <v>9</v>
      </c>
      <c r="J2002">
        <v>22</v>
      </c>
      <c r="K2002" t="s">
        <v>312</v>
      </c>
      <c r="L2002">
        <f t="shared" si="157"/>
        <v>0</v>
      </c>
      <c r="M2002">
        <f t="shared" si="158"/>
        <v>1</v>
      </c>
      <c r="N2002">
        <f t="shared" si="159"/>
        <v>3</v>
      </c>
      <c r="O2002">
        <f t="shared" si="160"/>
        <v>38</v>
      </c>
    </row>
    <row r="2003" spans="1:15" hidden="1" x14ac:dyDescent="0.2">
      <c r="A2003" s="2">
        <v>43366</v>
      </c>
      <c r="B2003">
        <v>89</v>
      </c>
      <c r="C2003">
        <v>62.75</v>
      </c>
      <c r="D2003">
        <v>62.81</v>
      </c>
      <c r="E2003">
        <v>44.25</v>
      </c>
      <c r="F2003">
        <f t="shared" si="156"/>
        <v>62.81</v>
      </c>
      <c r="G2003" t="s">
        <v>660</v>
      </c>
      <c r="H2003">
        <v>2018</v>
      </c>
      <c r="I2003">
        <v>9</v>
      </c>
      <c r="J2003">
        <v>23</v>
      </c>
      <c r="K2003" t="s">
        <v>313</v>
      </c>
      <c r="L2003">
        <f t="shared" si="157"/>
        <v>0</v>
      </c>
      <c r="M2003">
        <f t="shared" si="158"/>
        <v>1</v>
      </c>
      <c r="N2003">
        <f t="shared" si="159"/>
        <v>3</v>
      </c>
      <c r="O2003">
        <f t="shared" si="160"/>
        <v>38</v>
      </c>
    </row>
    <row r="2004" spans="1:15" hidden="1" x14ac:dyDescent="0.2">
      <c r="A2004" s="2">
        <v>43367</v>
      </c>
      <c r="B2004">
        <v>101</v>
      </c>
      <c r="C2004">
        <v>62.05</v>
      </c>
      <c r="D2004">
        <v>62.72</v>
      </c>
      <c r="E2004">
        <v>54.27</v>
      </c>
      <c r="F2004">
        <f t="shared" si="156"/>
        <v>62.72</v>
      </c>
      <c r="G2004" t="s">
        <v>661</v>
      </c>
      <c r="H2004">
        <v>2018</v>
      </c>
      <c r="I2004">
        <v>9</v>
      </c>
      <c r="J2004">
        <v>24</v>
      </c>
      <c r="K2004" t="s">
        <v>315</v>
      </c>
      <c r="L2004">
        <f t="shared" si="157"/>
        <v>0</v>
      </c>
      <c r="M2004">
        <f t="shared" si="158"/>
        <v>1</v>
      </c>
      <c r="N2004">
        <f t="shared" si="159"/>
        <v>3</v>
      </c>
      <c r="O2004">
        <f t="shared" si="160"/>
        <v>39</v>
      </c>
    </row>
    <row r="2005" spans="1:15" hidden="1" x14ac:dyDescent="0.2">
      <c r="A2005" s="2">
        <v>43368</v>
      </c>
      <c r="B2005">
        <v>101</v>
      </c>
      <c r="C2005">
        <v>61.06</v>
      </c>
      <c r="D2005">
        <v>61.36</v>
      </c>
      <c r="E2005">
        <v>49.59</v>
      </c>
      <c r="F2005">
        <f t="shared" si="156"/>
        <v>61.36</v>
      </c>
      <c r="G2005" t="s">
        <v>661</v>
      </c>
      <c r="H2005">
        <v>2018</v>
      </c>
      <c r="I2005">
        <v>9</v>
      </c>
      <c r="J2005">
        <v>25</v>
      </c>
      <c r="K2005" t="s">
        <v>316</v>
      </c>
      <c r="L2005">
        <f t="shared" si="157"/>
        <v>0</v>
      </c>
      <c r="M2005">
        <f t="shared" si="158"/>
        <v>1</v>
      </c>
      <c r="N2005">
        <f t="shared" si="159"/>
        <v>3</v>
      </c>
      <c r="O2005">
        <f t="shared" si="160"/>
        <v>39</v>
      </c>
    </row>
    <row r="2006" spans="1:15" hidden="1" x14ac:dyDescent="0.2">
      <c r="A2006" s="2">
        <v>43369</v>
      </c>
      <c r="B2006">
        <v>114</v>
      </c>
      <c r="C2006">
        <v>61.75</v>
      </c>
      <c r="D2006">
        <v>61.83</v>
      </c>
      <c r="E2006">
        <v>44.32</v>
      </c>
      <c r="F2006">
        <f t="shared" si="156"/>
        <v>61.83</v>
      </c>
      <c r="G2006" t="s">
        <v>661</v>
      </c>
      <c r="H2006">
        <v>2018</v>
      </c>
      <c r="I2006">
        <v>9</v>
      </c>
      <c r="J2006">
        <v>26</v>
      </c>
      <c r="K2006" t="s">
        <v>317</v>
      </c>
      <c r="L2006">
        <f t="shared" si="157"/>
        <v>0</v>
      </c>
      <c r="M2006">
        <f t="shared" si="158"/>
        <v>1</v>
      </c>
      <c r="N2006">
        <f t="shared" si="159"/>
        <v>3</v>
      </c>
      <c r="O2006">
        <f t="shared" si="160"/>
        <v>39</v>
      </c>
    </row>
    <row r="2007" spans="1:15" hidden="1" x14ac:dyDescent="0.2">
      <c r="A2007" s="2">
        <v>43370</v>
      </c>
      <c r="B2007">
        <v>87</v>
      </c>
      <c r="C2007">
        <v>62.3</v>
      </c>
      <c r="D2007">
        <v>62.47</v>
      </c>
      <c r="E2007">
        <v>48.33</v>
      </c>
      <c r="F2007">
        <f t="shared" si="156"/>
        <v>62.47</v>
      </c>
      <c r="G2007" t="s">
        <v>661</v>
      </c>
      <c r="H2007">
        <v>2018</v>
      </c>
      <c r="I2007">
        <v>9</v>
      </c>
      <c r="J2007">
        <v>27</v>
      </c>
      <c r="K2007" t="s">
        <v>318</v>
      </c>
      <c r="L2007">
        <f t="shared" si="157"/>
        <v>0</v>
      </c>
      <c r="M2007">
        <f t="shared" si="158"/>
        <v>1</v>
      </c>
      <c r="N2007">
        <f t="shared" si="159"/>
        <v>3</v>
      </c>
      <c r="O2007">
        <f t="shared" si="160"/>
        <v>39</v>
      </c>
    </row>
    <row r="2008" spans="1:15" hidden="1" x14ac:dyDescent="0.2">
      <c r="A2008" s="2">
        <v>43371</v>
      </c>
      <c r="B2008">
        <v>100</v>
      </c>
      <c r="C2008">
        <v>62.76</v>
      </c>
      <c r="D2008">
        <v>63.19</v>
      </c>
      <c r="E2008">
        <v>52.17</v>
      </c>
      <c r="F2008">
        <f t="shared" si="156"/>
        <v>63.19</v>
      </c>
      <c r="G2008" t="s">
        <v>661</v>
      </c>
      <c r="H2008">
        <v>2018</v>
      </c>
      <c r="I2008">
        <v>9</v>
      </c>
      <c r="J2008">
        <v>28</v>
      </c>
      <c r="K2008" t="s">
        <v>319</v>
      </c>
      <c r="L2008">
        <f t="shared" si="157"/>
        <v>0</v>
      </c>
      <c r="M2008">
        <f t="shared" si="158"/>
        <v>1</v>
      </c>
      <c r="N2008">
        <f t="shared" si="159"/>
        <v>3</v>
      </c>
      <c r="O2008">
        <f t="shared" si="160"/>
        <v>39</v>
      </c>
    </row>
    <row r="2009" spans="1:15" hidden="1" x14ac:dyDescent="0.2">
      <c r="A2009" s="2">
        <v>43372</v>
      </c>
      <c r="B2009">
        <v>86</v>
      </c>
      <c r="C2009">
        <v>62.17</v>
      </c>
      <c r="D2009">
        <v>62.33</v>
      </c>
      <c r="E2009">
        <v>46.65</v>
      </c>
      <c r="F2009">
        <f t="shared" si="156"/>
        <v>62.33</v>
      </c>
      <c r="G2009" t="s">
        <v>661</v>
      </c>
      <c r="H2009">
        <v>2018</v>
      </c>
      <c r="I2009">
        <v>9</v>
      </c>
      <c r="J2009">
        <v>29</v>
      </c>
      <c r="K2009" t="s">
        <v>320</v>
      </c>
      <c r="L2009">
        <f t="shared" si="157"/>
        <v>0</v>
      </c>
      <c r="M2009">
        <f t="shared" si="158"/>
        <v>1</v>
      </c>
      <c r="N2009">
        <f t="shared" si="159"/>
        <v>3</v>
      </c>
      <c r="O2009">
        <f t="shared" si="160"/>
        <v>39</v>
      </c>
    </row>
    <row r="2010" spans="1:15" hidden="1" x14ac:dyDescent="0.2">
      <c r="A2010" s="2">
        <v>43373</v>
      </c>
      <c r="B2010">
        <v>100</v>
      </c>
      <c r="C2010">
        <v>62.85</v>
      </c>
      <c r="D2010">
        <v>62.97</v>
      </c>
      <c r="E2010">
        <v>47.24</v>
      </c>
      <c r="F2010">
        <f t="shared" si="156"/>
        <v>62.97</v>
      </c>
      <c r="G2010" t="s">
        <v>661</v>
      </c>
      <c r="H2010">
        <v>2018</v>
      </c>
      <c r="I2010">
        <v>9</v>
      </c>
      <c r="J2010">
        <v>30</v>
      </c>
      <c r="K2010" t="s">
        <v>321</v>
      </c>
      <c r="L2010">
        <f t="shared" si="157"/>
        <v>0</v>
      </c>
      <c r="M2010">
        <f t="shared" si="158"/>
        <v>1</v>
      </c>
      <c r="N2010">
        <f t="shared" si="159"/>
        <v>3</v>
      </c>
      <c r="O2010">
        <f t="shared" si="160"/>
        <v>39</v>
      </c>
    </row>
    <row r="2011" spans="1:15" hidden="1" x14ac:dyDescent="0.2">
      <c r="A2011" s="2">
        <v>43374</v>
      </c>
      <c r="B2011">
        <v>95</v>
      </c>
      <c r="C2011">
        <v>64.489999999999995</v>
      </c>
      <c r="D2011">
        <v>64.61</v>
      </c>
      <c r="E2011">
        <v>48.7</v>
      </c>
      <c r="F2011">
        <f t="shared" si="156"/>
        <v>64.61</v>
      </c>
      <c r="G2011" t="s">
        <v>662</v>
      </c>
      <c r="H2011">
        <v>2018</v>
      </c>
      <c r="I2011">
        <v>10</v>
      </c>
      <c r="J2011">
        <v>1</v>
      </c>
      <c r="K2011" t="s">
        <v>323</v>
      </c>
      <c r="L2011">
        <f t="shared" si="157"/>
        <v>0</v>
      </c>
      <c r="M2011">
        <f t="shared" si="158"/>
        <v>1</v>
      </c>
      <c r="N2011">
        <f t="shared" si="159"/>
        <v>3</v>
      </c>
      <c r="O2011">
        <f t="shared" si="160"/>
        <v>40</v>
      </c>
    </row>
    <row r="2012" spans="1:15" hidden="1" x14ac:dyDescent="0.2">
      <c r="A2012" s="2">
        <v>43375</v>
      </c>
      <c r="B2012">
        <v>88</v>
      </c>
      <c r="C2012">
        <v>62.17</v>
      </c>
      <c r="D2012">
        <v>62.47</v>
      </c>
      <c r="E2012">
        <v>50.69</v>
      </c>
      <c r="F2012">
        <f t="shared" si="156"/>
        <v>62.47</v>
      </c>
      <c r="G2012" t="s">
        <v>662</v>
      </c>
      <c r="H2012">
        <v>2018</v>
      </c>
      <c r="I2012">
        <v>10</v>
      </c>
      <c r="J2012">
        <v>2</v>
      </c>
      <c r="K2012" t="s">
        <v>324</v>
      </c>
      <c r="L2012">
        <f t="shared" si="157"/>
        <v>0</v>
      </c>
      <c r="M2012">
        <f t="shared" si="158"/>
        <v>1</v>
      </c>
      <c r="N2012">
        <f t="shared" si="159"/>
        <v>3</v>
      </c>
      <c r="O2012">
        <f t="shared" si="160"/>
        <v>40</v>
      </c>
    </row>
    <row r="2013" spans="1:15" hidden="1" x14ac:dyDescent="0.2">
      <c r="A2013" s="2">
        <v>43376</v>
      </c>
      <c r="B2013">
        <v>75</v>
      </c>
      <c r="C2013">
        <v>61.51</v>
      </c>
      <c r="D2013">
        <v>61.65</v>
      </c>
      <c r="E2013">
        <v>46.49</v>
      </c>
      <c r="F2013">
        <f t="shared" si="156"/>
        <v>61.65</v>
      </c>
      <c r="G2013" t="s">
        <v>662</v>
      </c>
      <c r="H2013">
        <v>2018</v>
      </c>
      <c r="I2013">
        <v>10</v>
      </c>
      <c r="J2013">
        <v>3</v>
      </c>
      <c r="K2013" t="s">
        <v>325</v>
      </c>
      <c r="L2013">
        <f t="shared" si="157"/>
        <v>0</v>
      </c>
      <c r="M2013">
        <f t="shared" si="158"/>
        <v>1</v>
      </c>
      <c r="N2013">
        <f t="shared" si="159"/>
        <v>3</v>
      </c>
      <c r="O2013">
        <f t="shared" si="160"/>
        <v>40</v>
      </c>
    </row>
    <row r="2014" spans="1:15" hidden="1" x14ac:dyDescent="0.2">
      <c r="A2014" s="2">
        <v>43377</v>
      </c>
      <c r="B2014">
        <v>73</v>
      </c>
      <c r="C2014">
        <v>61.8</v>
      </c>
      <c r="D2014">
        <v>61.87</v>
      </c>
      <c r="E2014">
        <v>44.04</v>
      </c>
      <c r="F2014">
        <f t="shared" si="156"/>
        <v>61.87</v>
      </c>
      <c r="G2014" t="s">
        <v>662</v>
      </c>
      <c r="H2014">
        <v>2018</v>
      </c>
      <c r="I2014">
        <v>10</v>
      </c>
      <c r="J2014">
        <v>4</v>
      </c>
      <c r="K2014" t="s">
        <v>326</v>
      </c>
      <c r="L2014">
        <f t="shared" si="157"/>
        <v>0</v>
      </c>
      <c r="M2014">
        <f t="shared" si="158"/>
        <v>1</v>
      </c>
      <c r="N2014">
        <f t="shared" si="159"/>
        <v>3</v>
      </c>
      <c r="O2014">
        <f t="shared" si="160"/>
        <v>40</v>
      </c>
    </row>
    <row r="2015" spans="1:15" hidden="1" x14ac:dyDescent="0.2">
      <c r="A2015" s="2">
        <v>43378</v>
      </c>
      <c r="B2015">
        <v>81</v>
      </c>
      <c r="C2015">
        <v>62.3</v>
      </c>
      <c r="D2015">
        <v>63.68</v>
      </c>
      <c r="E2015">
        <v>58.02</v>
      </c>
      <c r="F2015">
        <f t="shared" si="156"/>
        <v>63.68</v>
      </c>
      <c r="G2015" t="s">
        <v>662</v>
      </c>
      <c r="H2015">
        <v>2018</v>
      </c>
      <c r="I2015">
        <v>10</v>
      </c>
      <c r="J2015">
        <v>5</v>
      </c>
      <c r="K2015" t="s">
        <v>327</v>
      </c>
      <c r="L2015">
        <f t="shared" si="157"/>
        <v>0</v>
      </c>
      <c r="M2015">
        <f t="shared" si="158"/>
        <v>1</v>
      </c>
      <c r="N2015">
        <f t="shared" si="159"/>
        <v>3</v>
      </c>
      <c r="O2015">
        <f t="shared" si="160"/>
        <v>40</v>
      </c>
    </row>
    <row r="2016" spans="1:15" hidden="1" x14ac:dyDescent="0.2">
      <c r="A2016" s="2">
        <v>43379</v>
      </c>
      <c r="B2016">
        <v>70</v>
      </c>
      <c r="C2016">
        <v>63.44</v>
      </c>
      <c r="D2016">
        <v>63.5</v>
      </c>
      <c r="E2016">
        <v>40.409999999999997</v>
      </c>
      <c r="F2016">
        <f t="shared" si="156"/>
        <v>63.5</v>
      </c>
      <c r="G2016" t="s">
        <v>662</v>
      </c>
      <c r="H2016">
        <v>2018</v>
      </c>
      <c r="I2016">
        <v>10</v>
      </c>
      <c r="J2016">
        <v>6</v>
      </c>
      <c r="K2016" t="s">
        <v>328</v>
      </c>
      <c r="L2016">
        <f t="shared" si="157"/>
        <v>0</v>
      </c>
      <c r="M2016">
        <f t="shared" si="158"/>
        <v>1</v>
      </c>
      <c r="N2016">
        <f t="shared" si="159"/>
        <v>3</v>
      </c>
      <c r="O2016">
        <f t="shared" si="160"/>
        <v>40</v>
      </c>
    </row>
    <row r="2017" spans="1:15" hidden="1" x14ac:dyDescent="0.2">
      <c r="A2017" s="2">
        <v>43380</v>
      </c>
      <c r="B2017">
        <v>79</v>
      </c>
      <c r="C2017">
        <v>62.92</v>
      </c>
      <c r="D2017">
        <v>62.97</v>
      </c>
      <c r="E2017">
        <v>42.21</v>
      </c>
      <c r="F2017">
        <f t="shared" si="156"/>
        <v>62.97</v>
      </c>
      <c r="G2017" t="s">
        <v>662</v>
      </c>
      <c r="H2017">
        <v>2018</v>
      </c>
      <c r="I2017">
        <v>10</v>
      </c>
      <c r="J2017">
        <v>7</v>
      </c>
      <c r="K2017" t="s">
        <v>329</v>
      </c>
      <c r="L2017">
        <f t="shared" si="157"/>
        <v>0</v>
      </c>
      <c r="M2017">
        <f t="shared" si="158"/>
        <v>1</v>
      </c>
      <c r="N2017">
        <f t="shared" si="159"/>
        <v>3</v>
      </c>
      <c r="O2017">
        <f t="shared" si="160"/>
        <v>40</v>
      </c>
    </row>
    <row r="2018" spans="1:15" hidden="1" x14ac:dyDescent="0.2">
      <c r="A2018" s="2">
        <v>43381</v>
      </c>
      <c r="B2018">
        <v>82</v>
      </c>
      <c r="C2018">
        <v>63.34</v>
      </c>
      <c r="D2018">
        <v>63.39</v>
      </c>
      <c r="E2018">
        <v>44.45</v>
      </c>
      <c r="F2018">
        <f t="shared" si="156"/>
        <v>63.39</v>
      </c>
      <c r="G2018" t="s">
        <v>663</v>
      </c>
      <c r="H2018">
        <v>2018</v>
      </c>
      <c r="I2018">
        <v>10</v>
      </c>
      <c r="J2018">
        <v>8</v>
      </c>
      <c r="K2018" t="s">
        <v>331</v>
      </c>
      <c r="L2018">
        <f t="shared" si="157"/>
        <v>0</v>
      </c>
      <c r="M2018">
        <f t="shared" si="158"/>
        <v>1</v>
      </c>
      <c r="N2018">
        <f t="shared" si="159"/>
        <v>3</v>
      </c>
      <c r="O2018">
        <f t="shared" si="160"/>
        <v>41</v>
      </c>
    </row>
    <row r="2019" spans="1:15" hidden="1" x14ac:dyDescent="0.2">
      <c r="A2019" s="2">
        <v>43382</v>
      </c>
      <c r="B2019">
        <v>77</v>
      </c>
      <c r="C2019">
        <v>62.26</v>
      </c>
      <c r="D2019">
        <v>62.58</v>
      </c>
      <c r="E2019">
        <v>51.17</v>
      </c>
      <c r="F2019">
        <f t="shared" si="156"/>
        <v>62.58</v>
      </c>
      <c r="G2019" t="s">
        <v>663</v>
      </c>
      <c r="H2019">
        <v>2018</v>
      </c>
      <c r="I2019">
        <v>10</v>
      </c>
      <c r="J2019">
        <v>9</v>
      </c>
      <c r="K2019" t="s">
        <v>332</v>
      </c>
      <c r="L2019">
        <f t="shared" si="157"/>
        <v>0</v>
      </c>
      <c r="M2019">
        <f t="shared" si="158"/>
        <v>1</v>
      </c>
      <c r="N2019">
        <f t="shared" si="159"/>
        <v>3</v>
      </c>
      <c r="O2019">
        <f t="shared" si="160"/>
        <v>41</v>
      </c>
    </row>
    <row r="2020" spans="1:15" hidden="1" x14ac:dyDescent="0.2">
      <c r="A2020" s="2">
        <v>43383</v>
      </c>
      <c r="B2020">
        <v>85</v>
      </c>
      <c r="C2020">
        <v>61.42</v>
      </c>
      <c r="D2020">
        <v>61.89</v>
      </c>
      <c r="E2020">
        <v>51.81</v>
      </c>
      <c r="F2020">
        <f t="shared" si="156"/>
        <v>61.89</v>
      </c>
      <c r="G2020" t="s">
        <v>663</v>
      </c>
      <c r="H2020">
        <v>2018</v>
      </c>
      <c r="I2020">
        <v>10</v>
      </c>
      <c r="J2020">
        <v>10</v>
      </c>
      <c r="K2020" t="s">
        <v>333</v>
      </c>
      <c r="L2020">
        <f t="shared" si="157"/>
        <v>0</v>
      </c>
      <c r="M2020">
        <f t="shared" si="158"/>
        <v>1</v>
      </c>
      <c r="N2020">
        <f t="shared" si="159"/>
        <v>3</v>
      </c>
      <c r="O2020">
        <f t="shared" si="160"/>
        <v>41</v>
      </c>
    </row>
    <row r="2021" spans="1:15" hidden="1" x14ac:dyDescent="0.2">
      <c r="A2021" s="2">
        <v>43384</v>
      </c>
      <c r="B2021">
        <v>101</v>
      </c>
      <c r="C2021">
        <v>62.01</v>
      </c>
      <c r="D2021">
        <v>62.38</v>
      </c>
      <c r="E2021">
        <v>47.45</v>
      </c>
      <c r="F2021">
        <f t="shared" si="156"/>
        <v>62.38</v>
      </c>
      <c r="G2021" t="s">
        <v>663</v>
      </c>
      <c r="H2021">
        <v>2018</v>
      </c>
      <c r="I2021">
        <v>10</v>
      </c>
      <c r="J2021">
        <v>11</v>
      </c>
      <c r="K2021" t="s">
        <v>334</v>
      </c>
      <c r="L2021">
        <f t="shared" si="157"/>
        <v>0</v>
      </c>
      <c r="M2021">
        <f t="shared" si="158"/>
        <v>1</v>
      </c>
      <c r="N2021">
        <f t="shared" si="159"/>
        <v>3</v>
      </c>
      <c r="O2021">
        <f t="shared" si="160"/>
        <v>41</v>
      </c>
    </row>
    <row r="2022" spans="1:15" hidden="1" x14ac:dyDescent="0.2">
      <c r="A2022" s="2">
        <v>43385</v>
      </c>
      <c r="B2022">
        <v>91</v>
      </c>
      <c r="C2022">
        <v>63.55</v>
      </c>
      <c r="D2022">
        <v>63.68</v>
      </c>
      <c r="E2022">
        <v>47.85</v>
      </c>
      <c r="F2022">
        <f t="shared" si="156"/>
        <v>63.68</v>
      </c>
      <c r="G2022" t="s">
        <v>663</v>
      </c>
      <c r="H2022">
        <v>2018</v>
      </c>
      <c r="I2022">
        <v>10</v>
      </c>
      <c r="J2022">
        <v>12</v>
      </c>
      <c r="K2022" t="s">
        <v>335</v>
      </c>
      <c r="L2022">
        <f t="shared" si="157"/>
        <v>0</v>
      </c>
      <c r="M2022">
        <f t="shared" si="158"/>
        <v>1</v>
      </c>
      <c r="N2022">
        <f t="shared" si="159"/>
        <v>3</v>
      </c>
      <c r="O2022">
        <f t="shared" si="160"/>
        <v>41</v>
      </c>
    </row>
    <row r="2023" spans="1:15" hidden="1" x14ac:dyDescent="0.2">
      <c r="A2023" s="2">
        <v>43386</v>
      </c>
      <c r="B2023">
        <v>69</v>
      </c>
      <c r="C2023">
        <v>62.46</v>
      </c>
      <c r="D2023">
        <v>62.52</v>
      </c>
      <c r="E2023">
        <v>43.61</v>
      </c>
      <c r="F2023">
        <f t="shared" si="156"/>
        <v>62.52</v>
      </c>
      <c r="G2023" t="s">
        <v>663</v>
      </c>
      <c r="H2023">
        <v>2018</v>
      </c>
      <c r="I2023">
        <v>10</v>
      </c>
      <c r="J2023">
        <v>13</v>
      </c>
      <c r="K2023" t="s">
        <v>336</v>
      </c>
      <c r="L2023">
        <f t="shared" si="157"/>
        <v>0</v>
      </c>
      <c r="M2023">
        <f t="shared" si="158"/>
        <v>1</v>
      </c>
      <c r="N2023">
        <f t="shared" si="159"/>
        <v>3</v>
      </c>
      <c r="O2023">
        <f t="shared" si="160"/>
        <v>41</v>
      </c>
    </row>
    <row r="2024" spans="1:15" hidden="1" x14ac:dyDescent="0.2">
      <c r="A2024" s="2">
        <v>43387</v>
      </c>
      <c r="B2024">
        <v>82</v>
      </c>
      <c r="C2024">
        <v>62.34</v>
      </c>
      <c r="D2024">
        <v>62.85</v>
      </c>
      <c r="E2024">
        <v>53.34</v>
      </c>
      <c r="F2024">
        <f t="shared" si="156"/>
        <v>62.85</v>
      </c>
      <c r="G2024" t="s">
        <v>663</v>
      </c>
      <c r="H2024">
        <v>2018</v>
      </c>
      <c r="I2024">
        <v>10</v>
      </c>
      <c r="J2024">
        <v>14</v>
      </c>
      <c r="K2024" t="s">
        <v>337</v>
      </c>
      <c r="L2024">
        <f t="shared" si="157"/>
        <v>0</v>
      </c>
      <c r="M2024">
        <f t="shared" si="158"/>
        <v>1</v>
      </c>
      <c r="N2024">
        <f t="shared" si="159"/>
        <v>3</v>
      </c>
      <c r="O2024">
        <f t="shared" si="160"/>
        <v>41</v>
      </c>
    </row>
    <row r="2025" spans="1:15" hidden="1" x14ac:dyDescent="0.2">
      <c r="A2025" s="2">
        <v>43388</v>
      </c>
      <c r="B2025">
        <v>85</v>
      </c>
      <c r="C2025">
        <v>62.68</v>
      </c>
      <c r="D2025">
        <v>62.78</v>
      </c>
      <c r="E2025">
        <v>46.12</v>
      </c>
      <c r="F2025">
        <f t="shared" si="156"/>
        <v>62.78</v>
      </c>
      <c r="G2025" t="s">
        <v>664</v>
      </c>
      <c r="H2025">
        <v>2018</v>
      </c>
      <c r="I2025">
        <v>10</v>
      </c>
      <c r="J2025">
        <v>15</v>
      </c>
      <c r="K2025" t="s">
        <v>339</v>
      </c>
      <c r="L2025">
        <f t="shared" si="157"/>
        <v>0</v>
      </c>
      <c r="M2025">
        <f t="shared" si="158"/>
        <v>1</v>
      </c>
      <c r="N2025">
        <f t="shared" si="159"/>
        <v>3</v>
      </c>
      <c r="O2025">
        <f t="shared" si="160"/>
        <v>42</v>
      </c>
    </row>
    <row r="2026" spans="1:15" hidden="1" x14ac:dyDescent="0.2">
      <c r="A2026" s="2">
        <v>43389</v>
      </c>
      <c r="B2026">
        <v>88</v>
      </c>
      <c r="C2026">
        <v>63.16</v>
      </c>
      <c r="D2026">
        <v>63.58</v>
      </c>
      <c r="E2026">
        <v>53.22</v>
      </c>
      <c r="F2026">
        <f t="shared" si="156"/>
        <v>63.58</v>
      </c>
      <c r="G2026" t="s">
        <v>664</v>
      </c>
      <c r="H2026">
        <v>2018</v>
      </c>
      <c r="I2026">
        <v>10</v>
      </c>
      <c r="J2026">
        <v>16</v>
      </c>
      <c r="K2026" t="s">
        <v>340</v>
      </c>
      <c r="L2026">
        <f t="shared" si="157"/>
        <v>0</v>
      </c>
      <c r="M2026">
        <f t="shared" si="158"/>
        <v>1</v>
      </c>
      <c r="N2026">
        <f t="shared" si="159"/>
        <v>3</v>
      </c>
      <c r="O2026">
        <f t="shared" si="160"/>
        <v>42</v>
      </c>
    </row>
    <row r="2027" spans="1:15" hidden="1" x14ac:dyDescent="0.2">
      <c r="A2027" s="2">
        <v>43390</v>
      </c>
      <c r="B2027">
        <v>75</v>
      </c>
      <c r="C2027">
        <v>62.31</v>
      </c>
      <c r="D2027">
        <v>62.62</v>
      </c>
      <c r="E2027">
        <v>48.73</v>
      </c>
      <c r="F2027">
        <f t="shared" si="156"/>
        <v>62.62</v>
      </c>
      <c r="G2027" t="s">
        <v>664</v>
      </c>
      <c r="H2027">
        <v>2018</v>
      </c>
      <c r="I2027">
        <v>10</v>
      </c>
      <c r="J2027">
        <v>17</v>
      </c>
      <c r="K2027" t="s">
        <v>341</v>
      </c>
      <c r="L2027">
        <f t="shared" si="157"/>
        <v>0</v>
      </c>
      <c r="M2027">
        <f t="shared" si="158"/>
        <v>1</v>
      </c>
      <c r="N2027">
        <f t="shared" si="159"/>
        <v>3</v>
      </c>
      <c r="O2027">
        <f t="shared" si="160"/>
        <v>42</v>
      </c>
    </row>
    <row r="2028" spans="1:15" hidden="1" x14ac:dyDescent="0.2">
      <c r="A2028" s="2">
        <v>43391</v>
      </c>
      <c r="B2028">
        <v>80</v>
      </c>
      <c r="C2028">
        <v>62.81</v>
      </c>
      <c r="D2028">
        <v>62.89</v>
      </c>
      <c r="E2028">
        <v>43.66</v>
      </c>
      <c r="F2028">
        <f t="shared" si="156"/>
        <v>62.89</v>
      </c>
      <c r="G2028" t="s">
        <v>664</v>
      </c>
      <c r="H2028">
        <v>2018</v>
      </c>
      <c r="I2028">
        <v>10</v>
      </c>
      <c r="J2028">
        <v>18</v>
      </c>
      <c r="K2028" t="s">
        <v>342</v>
      </c>
      <c r="L2028">
        <f t="shared" si="157"/>
        <v>0</v>
      </c>
      <c r="M2028">
        <f t="shared" si="158"/>
        <v>1</v>
      </c>
      <c r="N2028">
        <f t="shared" si="159"/>
        <v>3</v>
      </c>
      <c r="O2028">
        <f t="shared" si="160"/>
        <v>42</v>
      </c>
    </row>
    <row r="2029" spans="1:15" hidden="1" x14ac:dyDescent="0.2">
      <c r="A2029" s="2">
        <v>43392</v>
      </c>
      <c r="B2029">
        <v>87</v>
      </c>
      <c r="C2029">
        <v>63.19</v>
      </c>
      <c r="D2029">
        <v>63.3</v>
      </c>
      <c r="E2029">
        <v>47.03</v>
      </c>
      <c r="F2029">
        <f t="shared" si="156"/>
        <v>63.3</v>
      </c>
      <c r="G2029" t="s">
        <v>664</v>
      </c>
      <c r="H2029">
        <v>2018</v>
      </c>
      <c r="I2029">
        <v>10</v>
      </c>
      <c r="J2029">
        <v>19</v>
      </c>
      <c r="K2029" t="s">
        <v>343</v>
      </c>
      <c r="L2029">
        <f t="shared" si="157"/>
        <v>0</v>
      </c>
      <c r="M2029">
        <f t="shared" si="158"/>
        <v>1</v>
      </c>
      <c r="N2029">
        <f t="shared" si="159"/>
        <v>3</v>
      </c>
      <c r="O2029">
        <f t="shared" si="160"/>
        <v>42</v>
      </c>
    </row>
    <row r="2030" spans="1:15" hidden="1" x14ac:dyDescent="0.2">
      <c r="A2030" s="2">
        <v>43393</v>
      </c>
      <c r="B2030">
        <v>62</v>
      </c>
      <c r="C2030">
        <v>62.67</v>
      </c>
      <c r="D2030">
        <v>62.74</v>
      </c>
      <c r="E2030">
        <v>43.49</v>
      </c>
      <c r="F2030">
        <f t="shared" si="156"/>
        <v>62.74</v>
      </c>
      <c r="G2030" t="s">
        <v>664</v>
      </c>
      <c r="H2030">
        <v>2018</v>
      </c>
      <c r="I2030">
        <v>10</v>
      </c>
      <c r="J2030">
        <v>20</v>
      </c>
      <c r="K2030" t="s">
        <v>344</v>
      </c>
      <c r="L2030">
        <f t="shared" si="157"/>
        <v>1</v>
      </c>
      <c r="M2030">
        <f t="shared" si="158"/>
        <v>1</v>
      </c>
      <c r="N2030">
        <f t="shared" si="159"/>
        <v>3</v>
      </c>
      <c r="O2030">
        <f t="shared" si="160"/>
        <v>42</v>
      </c>
    </row>
    <row r="2031" spans="1:15" hidden="1" x14ac:dyDescent="0.2">
      <c r="A2031" s="2">
        <v>43394</v>
      </c>
      <c r="B2031">
        <v>71</v>
      </c>
      <c r="C2031">
        <v>61.56</v>
      </c>
      <c r="D2031">
        <v>62.14</v>
      </c>
      <c r="E2031">
        <v>53.06</v>
      </c>
      <c r="F2031">
        <f t="shared" si="156"/>
        <v>62.14</v>
      </c>
      <c r="G2031" t="s">
        <v>664</v>
      </c>
      <c r="H2031">
        <v>2018</v>
      </c>
      <c r="I2031">
        <v>10</v>
      </c>
      <c r="J2031">
        <v>21</v>
      </c>
      <c r="K2031" t="s">
        <v>345</v>
      </c>
      <c r="L2031">
        <f t="shared" si="157"/>
        <v>0</v>
      </c>
      <c r="M2031">
        <f t="shared" si="158"/>
        <v>1</v>
      </c>
      <c r="N2031">
        <f t="shared" si="159"/>
        <v>3</v>
      </c>
      <c r="O2031">
        <f t="shared" si="160"/>
        <v>42</v>
      </c>
    </row>
    <row r="2032" spans="1:15" hidden="1" x14ac:dyDescent="0.2">
      <c r="A2032" s="2">
        <v>43395</v>
      </c>
      <c r="B2032">
        <v>80</v>
      </c>
      <c r="C2032">
        <v>63.22</v>
      </c>
      <c r="D2032">
        <v>63.67</v>
      </c>
      <c r="E2032">
        <v>53.58</v>
      </c>
      <c r="F2032">
        <f t="shared" si="156"/>
        <v>63.67</v>
      </c>
      <c r="G2032" t="s">
        <v>665</v>
      </c>
      <c r="H2032">
        <v>2018</v>
      </c>
      <c r="I2032">
        <v>10</v>
      </c>
      <c r="J2032">
        <v>22</v>
      </c>
      <c r="K2032" t="s">
        <v>347</v>
      </c>
      <c r="L2032">
        <f t="shared" si="157"/>
        <v>0</v>
      </c>
      <c r="M2032">
        <f t="shared" si="158"/>
        <v>1</v>
      </c>
      <c r="N2032">
        <f t="shared" si="159"/>
        <v>3</v>
      </c>
      <c r="O2032">
        <f t="shared" si="160"/>
        <v>43</v>
      </c>
    </row>
    <row r="2033" spans="1:15" hidden="1" x14ac:dyDescent="0.2">
      <c r="A2033" s="2">
        <v>43396</v>
      </c>
      <c r="B2033">
        <v>76</v>
      </c>
      <c r="C2033">
        <v>62.81</v>
      </c>
      <c r="D2033">
        <v>63.01</v>
      </c>
      <c r="E2033">
        <v>49.41</v>
      </c>
      <c r="F2033">
        <f t="shared" si="156"/>
        <v>63.01</v>
      </c>
      <c r="G2033" t="s">
        <v>665</v>
      </c>
      <c r="H2033">
        <v>2018</v>
      </c>
      <c r="I2033">
        <v>10</v>
      </c>
      <c r="J2033">
        <v>23</v>
      </c>
      <c r="K2033" t="s">
        <v>348</v>
      </c>
      <c r="L2033">
        <f t="shared" si="157"/>
        <v>0</v>
      </c>
      <c r="M2033">
        <f t="shared" si="158"/>
        <v>1</v>
      </c>
      <c r="N2033">
        <f t="shared" si="159"/>
        <v>3</v>
      </c>
      <c r="O2033">
        <f t="shared" si="160"/>
        <v>43</v>
      </c>
    </row>
    <row r="2034" spans="1:15" hidden="1" x14ac:dyDescent="0.2">
      <c r="A2034" s="2">
        <v>43397</v>
      </c>
      <c r="B2034">
        <v>88</v>
      </c>
      <c r="C2034">
        <v>62.74</v>
      </c>
      <c r="D2034">
        <v>62.98</v>
      </c>
      <c r="E2034">
        <v>48.54</v>
      </c>
      <c r="F2034">
        <f t="shared" si="156"/>
        <v>62.98</v>
      </c>
      <c r="G2034" t="s">
        <v>665</v>
      </c>
      <c r="H2034">
        <v>2018</v>
      </c>
      <c r="I2034">
        <v>10</v>
      </c>
      <c r="J2034">
        <v>24</v>
      </c>
      <c r="K2034" t="s">
        <v>349</v>
      </c>
      <c r="L2034">
        <f t="shared" si="157"/>
        <v>0</v>
      </c>
      <c r="M2034">
        <f t="shared" si="158"/>
        <v>1</v>
      </c>
      <c r="N2034">
        <f t="shared" si="159"/>
        <v>3</v>
      </c>
      <c r="O2034">
        <f t="shared" si="160"/>
        <v>43</v>
      </c>
    </row>
    <row r="2035" spans="1:15" hidden="1" x14ac:dyDescent="0.2">
      <c r="A2035" s="2">
        <v>43398</v>
      </c>
      <c r="B2035">
        <v>89</v>
      </c>
      <c r="C2035">
        <v>62.13</v>
      </c>
      <c r="D2035">
        <v>62.56</v>
      </c>
      <c r="E2035">
        <v>49</v>
      </c>
      <c r="F2035">
        <f t="shared" si="156"/>
        <v>62.56</v>
      </c>
      <c r="G2035" t="s">
        <v>665</v>
      </c>
      <c r="H2035">
        <v>2018</v>
      </c>
      <c r="I2035">
        <v>10</v>
      </c>
      <c r="J2035">
        <v>25</v>
      </c>
      <c r="K2035" t="s">
        <v>350</v>
      </c>
      <c r="L2035">
        <f t="shared" si="157"/>
        <v>0</v>
      </c>
      <c r="M2035">
        <f t="shared" si="158"/>
        <v>1</v>
      </c>
      <c r="N2035">
        <f t="shared" si="159"/>
        <v>3</v>
      </c>
      <c r="O2035">
        <f t="shared" si="160"/>
        <v>43</v>
      </c>
    </row>
    <row r="2036" spans="1:15" hidden="1" x14ac:dyDescent="0.2">
      <c r="A2036" s="2">
        <v>43399</v>
      </c>
      <c r="B2036">
        <v>79</v>
      </c>
      <c r="C2036">
        <v>62.44</v>
      </c>
      <c r="D2036">
        <v>62.52</v>
      </c>
      <c r="E2036">
        <v>45.43</v>
      </c>
      <c r="F2036">
        <f t="shared" si="156"/>
        <v>62.52</v>
      </c>
      <c r="G2036" t="s">
        <v>665</v>
      </c>
      <c r="H2036">
        <v>2018</v>
      </c>
      <c r="I2036">
        <v>10</v>
      </c>
      <c r="J2036">
        <v>26</v>
      </c>
      <c r="K2036" t="s">
        <v>351</v>
      </c>
      <c r="L2036">
        <f t="shared" si="157"/>
        <v>0</v>
      </c>
      <c r="M2036">
        <f t="shared" si="158"/>
        <v>1</v>
      </c>
      <c r="N2036">
        <f t="shared" si="159"/>
        <v>3</v>
      </c>
      <c r="O2036">
        <f t="shared" si="160"/>
        <v>43</v>
      </c>
    </row>
    <row r="2037" spans="1:15" hidden="1" x14ac:dyDescent="0.2">
      <c r="A2037" s="2">
        <v>43400</v>
      </c>
      <c r="B2037">
        <v>70</v>
      </c>
      <c r="C2037">
        <v>62.13</v>
      </c>
      <c r="D2037">
        <v>62.25</v>
      </c>
      <c r="E2037">
        <v>46.3</v>
      </c>
      <c r="F2037">
        <f t="shared" si="156"/>
        <v>62.25</v>
      </c>
      <c r="G2037" t="s">
        <v>665</v>
      </c>
      <c r="H2037">
        <v>2018</v>
      </c>
      <c r="I2037">
        <v>10</v>
      </c>
      <c r="J2037">
        <v>27</v>
      </c>
      <c r="K2037" t="s">
        <v>352</v>
      </c>
      <c r="L2037">
        <f t="shared" si="157"/>
        <v>0</v>
      </c>
      <c r="M2037">
        <f t="shared" si="158"/>
        <v>1</v>
      </c>
      <c r="N2037">
        <f t="shared" si="159"/>
        <v>3</v>
      </c>
      <c r="O2037">
        <f t="shared" si="160"/>
        <v>43</v>
      </c>
    </row>
    <row r="2038" spans="1:15" hidden="1" x14ac:dyDescent="0.2">
      <c r="A2038" s="2">
        <v>43401</v>
      </c>
      <c r="B2038">
        <v>84</v>
      </c>
      <c r="C2038">
        <v>63.72</v>
      </c>
      <c r="D2038">
        <v>63.82</v>
      </c>
      <c r="E2038">
        <v>44.02</v>
      </c>
      <c r="F2038">
        <f t="shared" si="156"/>
        <v>63.82</v>
      </c>
      <c r="G2038" t="s">
        <v>665</v>
      </c>
      <c r="H2038">
        <v>2018</v>
      </c>
      <c r="I2038">
        <v>10</v>
      </c>
      <c r="J2038">
        <v>28</v>
      </c>
      <c r="K2038" t="s">
        <v>353</v>
      </c>
      <c r="L2038">
        <f t="shared" si="157"/>
        <v>0</v>
      </c>
      <c r="M2038">
        <f t="shared" si="158"/>
        <v>1</v>
      </c>
      <c r="N2038">
        <f t="shared" si="159"/>
        <v>3</v>
      </c>
      <c r="O2038">
        <f t="shared" si="160"/>
        <v>43</v>
      </c>
    </row>
    <row r="2039" spans="1:15" hidden="1" x14ac:dyDescent="0.2">
      <c r="A2039" s="2">
        <v>43402</v>
      </c>
      <c r="B2039">
        <v>107</v>
      </c>
      <c r="C2039">
        <v>63.33</v>
      </c>
      <c r="D2039">
        <v>66.03</v>
      </c>
      <c r="E2039">
        <v>62.69</v>
      </c>
      <c r="F2039">
        <f t="shared" si="156"/>
        <v>66.03</v>
      </c>
      <c r="G2039" t="s">
        <v>666</v>
      </c>
      <c r="H2039">
        <v>2018</v>
      </c>
      <c r="I2039">
        <v>10</v>
      </c>
      <c r="J2039">
        <v>29</v>
      </c>
      <c r="K2039" t="s">
        <v>355</v>
      </c>
      <c r="L2039">
        <f t="shared" si="157"/>
        <v>0</v>
      </c>
      <c r="M2039">
        <f t="shared" si="158"/>
        <v>1</v>
      </c>
      <c r="N2039">
        <f t="shared" si="159"/>
        <v>3</v>
      </c>
      <c r="O2039">
        <f t="shared" si="160"/>
        <v>44</v>
      </c>
    </row>
    <row r="2040" spans="1:15" hidden="1" x14ac:dyDescent="0.2">
      <c r="A2040" s="2">
        <v>43403</v>
      </c>
      <c r="B2040">
        <v>78</v>
      </c>
      <c r="C2040">
        <v>63.96</v>
      </c>
      <c r="D2040">
        <v>64.63</v>
      </c>
      <c r="E2040">
        <v>50.72</v>
      </c>
      <c r="F2040">
        <f t="shared" si="156"/>
        <v>64.63</v>
      </c>
      <c r="G2040" t="s">
        <v>666</v>
      </c>
      <c r="H2040">
        <v>2018</v>
      </c>
      <c r="I2040">
        <v>10</v>
      </c>
      <c r="J2040">
        <v>30</v>
      </c>
      <c r="K2040" t="s">
        <v>356</v>
      </c>
      <c r="L2040">
        <f t="shared" si="157"/>
        <v>0</v>
      </c>
      <c r="M2040">
        <f t="shared" si="158"/>
        <v>1</v>
      </c>
      <c r="N2040">
        <f t="shared" si="159"/>
        <v>3</v>
      </c>
      <c r="O2040">
        <f t="shared" si="160"/>
        <v>44</v>
      </c>
    </row>
    <row r="2041" spans="1:15" hidden="1" x14ac:dyDescent="0.2">
      <c r="A2041" s="2">
        <v>43404</v>
      </c>
      <c r="B2041">
        <v>71</v>
      </c>
      <c r="C2041">
        <v>61.62</v>
      </c>
      <c r="D2041">
        <v>62.05</v>
      </c>
      <c r="E2041">
        <v>51.72</v>
      </c>
      <c r="F2041">
        <f t="shared" si="156"/>
        <v>62.05</v>
      </c>
      <c r="G2041" t="s">
        <v>666</v>
      </c>
      <c r="H2041">
        <v>2018</v>
      </c>
      <c r="I2041">
        <v>10</v>
      </c>
      <c r="J2041">
        <v>31</v>
      </c>
      <c r="K2041" t="s">
        <v>357</v>
      </c>
      <c r="L2041">
        <f t="shared" si="157"/>
        <v>0</v>
      </c>
      <c r="M2041">
        <f t="shared" si="158"/>
        <v>1</v>
      </c>
      <c r="N2041">
        <f t="shared" si="159"/>
        <v>3</v>
      </c>
      <c r="O2041">
        <f t="shared" si="160"/>
        <v>44</v>
      </c>
    </row>
    <row r="2042" spans="1:15" hidden="1" x14ac:dyDescent="0.2">
      <c r="A2042" s="2">
        <v>43405</v>
      </c>
      <c r="B2042">
        <v>78</v>
      </c>
      <c r="C2042">
        <v>63.47</v>
      </c>
      <c r="D2042">
        <v>63.57</v>
      </c>
      <c r="E2042">
        <v>47.26</v>
      </c>
      <c r="F2042">
        <f t="shared" si="156"/>
        <v>63.57</v>
      </c>
      <c r="G2042" t="s">
        <v>666</v>
      </c>
      <c r="H2042">
        <v>2018</v>
      </c>
      <c r="I2042">
        <v>11</v>
      </c>
      <c r="J2042">
        <v>1</v>
      </c>
      <c r="K2042" t="s">
        <v>358</v>
      </c>
      <c r="L2042">
        <f t="shared" si="157"/>
        <v>0</v>
      </c>
      <c r="M2042">
        <f t="shared" si="158"/>
        <v>1</v>
      </c>
      <c r="N2042">
        <f t="shared" si="159"/>
        <v>3</v>
      </c>
      <c r="O2042">
        <f t="shared" si="160"/>
        <v>44</v>
      </c>
    </row>
    <row r="2043" spans="1:15" hidden="1" x14ac:dyDescent="0.2">
      <c r="A2043" s="2">
        <v>43406</v>
      </c>
      <c r="B2043">
        <v>71</v>
      </c>
      <c r="C2043">
        <v>62.71</v>
      </c>
      <c r="D2043">
        <v>62.91</v>
      </c>
      <c r="E2043">
        <v>48.14</v>
      </c>
      <c r="F2043">
        <f t="shared" si="156"/>
        <v>62.91</v>
      </c>
      <c r="G2043" t="s">
        <v>666</v>
      </c>
      <c r="H2043">
        <v>2018</v>
      </c>
      <c r="I2043">
        <v>11</v>
      </c>
      <c r="J2043">
        <v>2</v>
      </c>
      <c r="K2043" t="s">
        <v>359</v>
      </c>
      <c r="L2043">
        <f t="shared" si="157"/>
        <v>0</v>
      </c>
      <c r="M2043">
        <f t="shared" si="158"/>
        <v>1</v>
      </c>
      <c r="N2043">
        <f t="shared" si="159"/>
        <v>3</v>
      </c>
      <c r="O2043">
        <f t="shared" si="160"/>
        <v>44</v>
      </c>
    </row>
    <row r="2044" spans="1:15" hidden="1" x14ac:dyDescent="0.2">
      <c r="A2044" s="2">
        <v>43407</v>
      </c>
      <c r="B2044">
        <v>54</v>
      </c>
      <c r="C2044">
        <v>62.3</v>
      </c>
      <c r="D2044">
        <v>62.32</v>
      </c>
      <c r="E2044">
        <v>36.08</v>
      </c>
      <c r="F2044">
        <f t="shared" si="156"/>
        <v>62.32</v>
      </c>
      <c r="G2044" t="s">
        <v>666</v>
      </c>
      <c r="H2044">
        <v>2018</v>
      </c>
      <c r="I2044">
        <v>11</v>
      </c>
      <c r="J2044">
        <v>3</v>
      </c>
      <c r="K2044" t="s">
        <v>360</v>
      </c>
      <c r="L2044">
        <f t="shared" si="157"/>
        <v>1</v>
      </c>
      <c r="M2044">
        <f t="shared" si="158"/>
        <v>1</v>
      </c>
      <c r="N2044">
        <f t="shared" si="159"/>
        <v>3</v>
      </c>
      <c r="O2044">
        <f t="shared" si="160"/>
        <v>44</v>
      </c>
    </row>
    <row r="2045" spans="1:15" hidden="1" x14ac:dyDescent="0.2">
      <c r="A2045" s="2">
        <v>43408</v>
      </c>
      <c r="B2045">
        <v>68</v>
      </c>
      <c r="C2045">
        <v>62.32</v>
      </c>
      <c r="D2045">
        <v>62.46</v>
      </c>
      <c r="E2045">
        <v>43.17</v>
      </c>
      <c r="F2045">
        <f t="shared" si="156"/>
        <v>62.46</v>
      </c>
      <c r="G2045" t="s">
        <v>666</v>
      </c>
      <c r="H2045">
        <v>2018</v>
      </c>
      <c r="I2045">
        <v>11</v>
      </c>
      <c r="J2045">
        <v>4</v>
      </c>
      <c r="K2045" t="s">
        <v>361</v>
      </c>
      <c r="L2045">
        <f t="shared" si="157"/>
        <v>0</v>
      </c>
      <c r="M2045">
        <f t="shared" si="158"/>
        <v>1</v>
      </c>
      <c r="N2045">
        <f t="shared" si="159"/>
        <v>3</v>
      </c>
      <c r="O2045">
        <f t="shared" si="160"/>
        <v>44</v>
      </c>
    </row>
    <row r="2046" spans="1:15" hidden="1" x14ac:dyDescent="0.2">
      <c r="A2046" s="2">
        <v>43409</v>
      </c>
      <c r="B2046">
        <v>86</v>
      </c>
      <c r="C2046">
        <v>63.34</v>
      </c>
      <c r="D2046">
        <v>63.44</v>
      </c>
      <c r="E2046">
        <v>46.93</v>
      </c>
      <c r="F2046">
        <f t="shared" si="156"/>
        <v>63.44</v>
      </c>
      <c r="G2046" t="s">
        <v>667</v>
      </c>
      <c r="H2046">
        <v>2018</v>
      </c>
      <c r="I2046">
        <v>11</v>
      </c>
      <c r="J2046">
        <v>5</v>
      </c>
      <c r="K2046" t="s">
        <v>363</v>
      </c>
      <c r="L2046">
        <f t="shared" si="157"/>
        <v>0</v>
      </c>
      <c r="M2046">
        <f t="shared" si="158"/>
        <v>1</v>
      </c>
      <c r="N2046">
        <f t="shared" si="159"/>
        <v>3</v>
      </c>
      <c r="O2046">
        <f t="shared" si="160"/>
        <v>45</v>
      </c>
    </row>
    <row r="2047" spans="1:15" hidden="1" x14ac:dyDescent="0.2">
      <c r="A2047" s="2">
        <v>43410</v>
      </c>
      <c r="B2047">
        <v>73</v>
      </c>
      <c r="C2047">
        <v>61.78</v>
      </c>
      <c r="D2047">
        <v>62.01</v>
      </c>
      <c r="E2047">
        <v>49.25</v>
      </c>
      <c r="F2047">
        <f t="shared" si="156"/>
        <v>62.01</v>
      </c>
      <c r="G2047" t="s">
        <v>667</v>
      </c>
      <c r="H2047">
        <v>2018</v>
      </c>
      <c r="I2047">
        <v>11</v>
      </c>
      <c r="J2047">
        <v>6</v>
      </c>
      <c r="K2047" t="s">
        <v>364</v>
      </c>
      <c r="L2047">
        <f t="shared" si="157"/>
        <v>0</v>
      </c>
      <c r="M2047">
        <f t="shared" si="158"/>
        <v>1</v>
      </c>
      <c r="N2047">
        <f t="shared" si="159"/>
        <v>3</v>
      </c>
      <c r="O2047">
        <f t="shared" si="160"/>
        <v>45</v>
      </c>
    </row>
    <row r="2048" spans="1:15" hidden="1" x14ac:dyDescent="0.2">
      <c r="A2048" s="2">
        <v>43411</v>
      </c>
      <c r="B2048">
        <v>81</v>
      </c>
      <c r="C2048">
        <v>65.28</v>
      </c>
      <c r="D2048">
        <v>65.34</v>
      </c>
      <c r="E2048">
        <v>46.47</v>
      </c>
      <c r="F2048">
        <f t="shared" si="156"/>
        <v>65.34</v>
      </c>
      <c r="G2048" t="s">
        <v>667</v>
      </c>
      <c r="H2048">
        <v>2018</v>
      </c>
      <c r="I2048">
        <v>11</v>
      </c>
      <c r="J2048">
        <v>7</v>
      </c>
      <c r="K2048" t="s">
        <v>365</v>
      </c>
      <c r="L2048">
        <f t="shared" si="157"/>
        <v>0</v>
      </c>
      <c r="M2048">
        <f t="shared" si="158"/>
        <v>1</v>
      </c>
      <c r="N2048">
        <f t="shared" si="159"/>
        <v>3</v>
      </c>
      <c r="O2048">
        <f t="shared" si="160"/>
        <v>45</v>
      </c>
    </row>
    <row r="2049" spans="1:15" hidden="1" x14ac:dyDescent="0.2">
      <c r="A2049" s="2">
        <v>43412</v>
      </c>
      <c r="B2049">
        <v>78</v>
      </c>
      <c r="C2049">
        <v>62.65</v>
      </c>
      <c r="D2049">
        <v>62.91</v>
      </c>
      <c r="E2049">
        <v>50.65</v>
      </c>
      <c r="F2049">
        <f t="shared" si="156"/>
        <v>62.91</v>
      </c>
      <c r="G2049" t="s">
        <v>667</v>
      </c>
      <c r="H2049">
        <v>2018</v>
      </c>
      <c r="I2049">
        <v>11</v>
      </c>
      <c r="J2049">
        <v>8</v>
      </c>
      <c r="K2049" t="s">
        <v>366</v>
      </c>
      <c r="L2049">
        <f t="shared" si="157"/>
        <v>0</v>
      </c>
      <c r="M2049">
        <f t="shared" si="158"/>
        <v>1</v>
      </c>
      <c r="N2049">
        <f t="shared" si="159"/>
        <v>3</v>
      </c>
      <c r="O2049">
        <f t="shared" si="160"/>
        <v>45</v>
      </c>
    </row>
    <row r="2050" spans="1:15" hidden="1" x14ac:dyDescent="0.2">
      <c r="A2050" s="2">
        <v>43413</v>
      </c>
      <c r="B2050">
        <v>79</v>
      </c>
      <c r="C2050">
        <v>63.03</v>
      </c>
      <c r="D2050">
        <v>63.32</v>
      </c>
      <c r="E2050">
        <v>50.84</v>
      </c>
      <c r="F2050">
        <f t="shared" si="156"/>
        <v>63.32</v>
      </c>
      <c r="G2050" t="s">
        <v>667</v>
      </c>
      <c r="H2050">
        <v>2018</v>
      </c>
      <c r="I2050">
        <v>11</v>
      </c>
      <c r="J2050">
        <v>9</v>
      </c>
      <c r="K2050" t="s">
        <v>367</v>
      </c>
      <c r="L2050">
        <f t="shared" si="157"/>
        <v>0</v>
      </c>
      <c r="M2050">
        <f t="shared" si="158"/>
        <v>1</v>
      </c>
      <c r="N2050">
        <f t="shared" si="159"/>
        <v>3</v>
      </c>
      <c r="O2050">
        <f t="shared" si="160"/>
        <v>45</v>
      </c>
    </row>
    <row r="2051" spans="1:15" hidden="1" x14ac:dyDescent="0.2">
      <c r="A2051" s="2">
        <v>43414</v>
      </c>
      <c r="B2051">
        <v>75</v>
      </c>
      <c r="C2051">
        <v>62.51</v>
      </c>
      <c r="D2051">
        <v>62.63</v>
      </c>
      <c r="E2051">
        <v>47.01</v>
      </c>
      <c r="F2051">
        <f t="shared" ref="F2051:F2114" si="161">IF(OR(ISBLANK(D2051),D2051=9),C2051,D2051)</f>
        <v>62.63</v>
      </c>
      <c r="G2051" t="s">
        <v>667</v>
      </c>
      <c r="H2051">
        <v>2018</v>
      </c>
      <c r="I2051">
        <v>11</v>
      </c>
      <c r="J2051">
        <v>10</v>
      </c>
      <c r="K2051" t="s">
        <v>368</v>
      </c>
      <c r="L2051">
        <f t="shared" ref="L2051:L2114" si="162">IF(ISBLANK(C2051),"Null",IF(C2051&gt;B2051,1,0))</f>
        <v>0</v>
      </c>
      <c r="M2051">
        <f t="shared" ref="M2051:M2114" si="163">IF(ISBLANK(E2051),"Null",IF(C2051&gt;E2051,1,0))</f>
        <v>1</v>
      </c>
      <c r="N2051">
        <f t="shared" ref="N2051:N2114" si="164">IF(AND(I2051&gt;=1,I2051&lt;=4),1,IF(AND(I2051&gt;=9,I2051&lt;=12),3,2))</f>
        <v>3</v>
      </c>
      <c r="O2051">
        <f t="shared" ref="O2051:O2114" si="165">WEEKNUM(A2051,2)</f>
        <v>45</v>
      </c>
    </row>
    <row r="2052" spans="1:15" hidden="1" x14ac:dyDescent="0.2">
      <c r="A2052" s="2">
        <v>43415</v>
      </c>
      <c r="B2052">
        <v>71</v>
      </c>
      <c r="C2052">
        <v>63.39</v>
      </c>
      <c r="D2052">
        <v>63.41</v>
      </c>
      <c r="E2052">
        <v>39.020000000000003</v>
      </c>
      <c r="F2052">
        <f t="shared" si="161"/>
        <v>63.41</v>
      </c>
      <c r="G2052" t="s">
        <v>667</v>
      </c>
      <c r="H2052">
        <v>2018</v>
      </c>
      <c r="I2052">
        <v>11</v>
      </c>
      <c r="J2052">
        <v>11</v>
      </c>
      <c r="K2052" t="s">
        <v>369</v>
      </c>
      <c r="L2052">
        <f t="shared" si="162"/>
        <v>0</v>
      </c>
      <c r="M2052">
        <f t="shared" si="163"/>
        <v>1</v>
      </c>
      <c r="N2052">
        <f t="shared" si="164"/>
        <v>3</v>
      </c>
      <c r="O2052">
        <f t="shared" si="165"/>
        <v>45</v>
      </c>
    </row>
    <row r="2053" spans="1:15" hidden="1" x14ac:dyDescent="0.2">
      <c r="A2053" s="2">
        <v>43416</v>
      </c>
      <c r="B2053">
        <v>88</v>
      </c>
      <c r="C2053">
        <v>63.52</v>
      </c>
      <c r="D2053">
        <v>63.72</v>
      </c>
      <c r="E2053">
        <v>49.91</v>
      </c>
      <c r="F2053">
        <f t="shared" si="161"/>
        <v>63.72</v>
      </c>
      <c r="G2053" t="s">
        <v>668</v>
      </c>
      <c r="H2053">
        <v>2018</v>
      </c>
      <c r="I2053">
        <v>11</v>
      </c>
      <c r="J2053">
        <v>12</v>
      </c>
      <c r="K2053" t="s">
        <v>371</v>
      </c>
      <c r="L2053">
        <f t="shared" si="162"/>
        <v>0</v>
      </c>
      <c r="M2053">
        <f t="shared" si="163"/>
        <v>1</v>
      </c>
      <c r="N2053">
        <f t="shared" si="164"/>
        <v>3</v>
      </c>
      <c r="O2053">
        <f t="shared" si="165"/>
        <v>46</v>
      </c>
    </row>
    <row r="2054" spans="1:15" hidden="1" x14ac:dyDescent="0.2">
      <c r="A2054" s="2">
        <v>43417</v>
      </c>
      <c r="B2054">
        <v>75</v>
      </c>
      <c r="C2054">
        <v>62.91</v>
      </c>
      <c r="D2054">
        <v>63</v>
      </c>
      <c r="E2054">
        <v>46.05</v>
      </c>
      <c r="F2054">
        <f t="shared" si="161"/>
        <v>63</v>
      </c>
      <c r="G2054" t="s">
        <v>668</v>
      </c>
      <c r="H2054">
        <v>2018</v>
      </c>
      <c r="I2054">
        <v>11</v>
      </c>
      <c r="J2054">
        <v>13</v>
      </c>
      <c r="K2054" t="s">
        <v>372</v>
      </c>
      <c r="L2054">
        <f t="shared" si="162"/>
        <v>0</v>
      </c>
      <c r="M2054">
        <f t="shared" si="163"/>
        <v>1</v>
      </c>
      <c r="N2054">
        <f t="shared" si="164"/>
        <v>3</v>
      </c>
      <c r="O2054">
        <f t="shared" si="165"/>
        <v>46</v>
      </c>
    </row>
    <row r="2055" spans="1:15" hidden="1" x14ac:dyDescent="0.2">
      <c r="A2055" s="2">
        <v>43418</v>
      </c>
      <c r="B2055">
        <v>84</v>
      </c>
      <c r="C2055">
        <v>63.17</v>
      </c>
      <c r="D2055">
        <v>63.63</v>
      </c>
      <c r="E2055">
        <v>53.49</v>
      </c>
      <c r="F2055">
        <f t="shared" si="161"/>
        <v>63.63</v>
      </c>
      <c r="G2055" t="s">
        <v>668</v>
      </c>
      <c r="H2055">
        <v>2018</v>
      </c>
      <c r="I2055">
        <v>11</v>
      </c>
      <c r="J2055">
        <v>14</v>
      </c>
      <c r="K2055" t="s">
        <v>373</v>
      </c>
      <c r="L2055">
        <f t="shared" si="162"/>
        <v>0</v>
      </c>
      <c r="M2055">
        <f t="shared" si="163"/>
        <v>1</v>
      </c>
      <c r="N2055">
        <f t="shared" si="164"/>
        <v>3</v>
      </c>
      <c r="O2055">
        <f t="shared" si="165"/>
        <v>46</v>
      </c>
    </row>
    <row r="2056" spans="1:15" hidden="1" x14ac:dyDescent="0.2">
      <c r="A2056" s="2">
        <v>43419</v>
      </c>
      <c r="B2056">
        <v>87</v>
      </c>
      <c r="C2056">
        <v>62.84</v>
      </c>
      <c r="D2056">
        <v>63.25</v>
      </c>
      <c r="E2056">
        <v>48.86</v>
      </c>
      <c r="F2056">
        <f t="shared" si="161"/>
        <v>63.25</v>
      </c>
      <c r="G2056" t="s">
        <v>668</v>
      </c>
      <c r="H2056">
        <v>2018</v>
      </c>
      <c r="I2056">
        <v>11</v>
      </c>
      <c r="J2056">
        <v>15</v>
      </c>
      <c r="K2056" t="s">
        <v>374</v>
      </c>
      <c r="L2056">
        <f t="shared" si="162"/>
        <v>0</v>
      </c>
      <c r="M2056">
        <f t="shared" si="163"/>
        <v>1</v>
      </c>
      <c r="N2056">
        <f t="shared" si="164"/>
        <v>3</v>
      </c>
      <c r="O2056">
        <f t="shared" si="165"/>
        <v>46</v>
      </c>
    </row>
    <row r="2057" spans="1:15" hidden="1" x14ac:dyDescent="0.2">
      <c r="A2057" s="2">
        <v>43420</v>
      </c>
      <c r="B2057">
        <v>85</v>
      </c>
      <c r="C2057">
        <v>62.75</v>
      </c>
      <c r="D2057">
        <v>62.97</v>
      </c>
      <c r="E2057">
        <v>49.85</v>
      </c>
      <c r="F2057">
        <f t="shared" si="161"/>
        <v>62.97</v>
      </c>
      <c r="G2057" t="s">
        <v>668</v>
      </c>
      <c r="H2057">
        <v>2018</v>
      </c>
      <c r="I2057">
        <v>11</v>
      </c>
      <c r="J2057">
        <v>16</v>
      </c>
      <c r="K2057" t="s">
        <v>375</v>
      </c>
      <c r="L2057">
        <f t="shared" si="162"/>
        <v>0</v>
      </c>
      <c r="M2057">
        <f t="shared" si="163"/>
        <v>1</v>
      </c>
      <c r="N2057">
        <f t="shared" si="164"/>
        <v>3</v>
      </c>
      <c r="O2057">
        <f t="shared" si="165"/>
        <v>46</v>
      </c>
    </row>
    <row r="2058" spans="1:15" hidden="1" x14ac:dyDescent="0.2">
      <c r="A2058" s="2">
        <v>43421</v>
      </c>
      <c r="B2058">
        <v>54</v>
      </c>
      <c r="C2058">
        <v>61.01</v>
      </c>
      <c r="D2058">
        <v>61.11</v>
      </c>
      <c r="E2058">
        <v>44.64</v>
      </c>
      <c r="F2058">
        <f t="shared" si="161"/>
        <v>61.11</v>
      </c>
      <c r="G2058" t="s">
        <v>668</v>
      </c>
      <c r="H2058">
        <v>2018</v>
      </c>
      <c r="I2058">
        <v>11</v>
      </c>
      <c r="J2058">
        <v>17</v>
      </c>
      <c r="K2058" t="s">
        <v>376</v>
      </c>
      <c r="L2058">
        <f t="shared" si="162"/>
        <v>1</v>
      </c>
      <c r="M2058">
        <f t="shared" si="163"/>
        <v>1</v>
      </c>
      <c r="N2058">
        <f t="shared" si="164"/>
        <v>3</v>
      </c>
      <c r="O2058">
        <f t="shared" si="165"/>
        <v>46</v>
      </c>
    </row>
    <row r="2059" spans="1:15" hidden="1" x14ac:dyDescent="0.2">
      <c r="A2059" s="2">
        <v>43422</v>
      </c>
      <c r="B2059">
        <v>65</v>
      </c>
      <c r="C2059">
        <v>61.18</v>
      </c>
      <c r="D2059">
        <v>61.26</v>
      </c>
      <c r="E2059">
        <v>43.98</v>
      </c>
      <c r="F2059">
        <f t="shared" si="161"/>
        <v>61.26</v>
      </c>
      <c r="G2059" t="s">
        <v>668</v>
      </c>
      <c r="H2059">
        <v>2018</v>
      </c>
      <c r="I2059">
        <v>11</v>
      </c>
      <c r="J2059">
        <v>18</v>
      </c>
      <c r="K2059" t="s">
        <v>377</v>
      </c>
      <c r="L2059">
        <f t="shared" si="162"/>
        <v>0</v>
      </c>
      <c r="M2059">
        <f t="shared" si="163"/>
        <v>1</v>
      </c>
      <c r="N2059">
        <f t="shared" si="164"/>
        <v>3</v>
      </c>
      <c r="O2059">
        <f t="shared" si="165"/>
        <v>46</v>
      </c>
    </row>
    <row r="2060" spans="1:15" hidden="1" x14ac:dyDescent="0.2">
      <c r="A2060" s="2">
        <v>43423</v>
      </c>
      <c r="B2060">
        <v>66</v>
      </c>
      <c r="C2060">
        <v>62.41</v>
      </c>
      <c r="D2060">
        <v>62.61</v>
      </c>
      <c r="E2060">
        <v>48.88</v>
      </c>
      <c r="F2060">
        <f t="shared" si="161"/>
        <v>62.61</v>
      </c>
      <c r="G2060" t="s">
        <v>669</v>
      </c>
      <c r="H2060">
        <v>2018</v>
      </c>
      <c r="I2060">
        <v>11</v>
      </c>
      <c r="J2060">
        <v>19</v>
      </c>
      <c r="K2060" t="s">
        <v>379</v>
      </c>
      <c r="L2060">
        <f t="shared" si="162"/>
        <v>0</v>
      </c>
      <c r="M2060">
        <f t="shared" si="163"/>
        <v>1</v>
      </c>
      <c r="N2060">
        <f t="shared" si="164"/>
        <v>3</v>
      </c>
      <c r="O2060">
        <f t="shared" si="165"/>
        <v>47</v>
      </c>
    </row>
    <row r="2061" spans="1:15" hidden="1" x14ac:dyDescent="0.2">
      <c r="A2061" s="2">
        <v>43424</v>
      </c>
      <c r="B2061">
        <v>88</v>
      </c>
      <c r="C2061">
        <v>66.959999999999994</v>
      </c>
      <c r="D2061">
        <v>67.14</v>
      </c>
      <c r="E2061">
        <v>53.26</v>
      </c>
      <c r="F2061">
        <f t="shared" si="161"/>
        <v>67.14</v>
      </c>
      <c r="G2061" t="s">
        <v>669</v>
      </c>
      <c r="H2061">
        <v>2018</v>
      </c>
      <c r="I2061">
        <v>11</v>
      </c>
      <c r="J2061">
        <v>20</v>
      </c>
      <c r="K2061" t="s">
        <v>380</v>
      </c>
      <c r="L2061">
        <f t="shared" si="162"/>
        <v>0</v>
      </c>
      <c r="M2061">
        <f t="shared" si="163"/>
        <v>1</v>
      </c>
      <c r="N2061">
        <f t="shared" si="164"/>
        <v>3</v>
      </c>
      <c r="O2061">
        <f t="shared" si="165"/>
        <v>47</v>
      </c>
    </row>
    <row r="2062" spans="1:15" hidden="1" x14ac:dyDescent="0.2">
      <c r="A2062" s="2">
        <v>43425</v>
      </c>
      <c r="B2062">
        <v>84</v>
      </c>
      <c r="C2062">
        <v>62.53</v>
      </c>
      <c r="D2062">
        <v>63.01</v>
      </c>
      <c r="E2062">
        <v>53.03</v>
      </c>
      <c r="F2062">
        <f t="shared" si="161"/>
        <v>63.01</v>
      </c>
      <c r="G2062" t="s">
        <v>669</v>
      </c>
      <c r="H2062">
        <v>2018</v>
      </c>
      <c r="I2062">
        <v>11</v>
      </c>
      <c r="J2062">
        <v>21</v>
      </c>
      <c r="K2062" t="s">
        <v>381</v>
      </c>
      <c r="L2062">
        <f t="shared" si="162"/>
        <v>0</v>
      </c>
      <c r="M2062">
        <f t="shared" si="163"/>
        <v>1</v>
      </c>
      <c r="N2062">
        <f t="shared" si="164"/>
        <v>3</v>
      </c>
      <c r="O2062">
        <f t="shared" si="165"/>
        <v>47</v>
      </c>
    </row>
    <row r="2063" spans="1:15" hidden="1" x14ac:dyDescent="0.2">
      <c r="A2063" s="2">
        <v>43426</v>
      </c>
      <c r="B2063">
        <v>68</v>
      </c>
      <c r="C2063">
        <v>62.3</v>
      </c>
      <c r="D2063">
        <v>62.53</v>
      </c>
      <c r="E2063">
        <v>49.69</v>
      </c>
      <c r="F2063">
        <f t="shared" si="161"/>
        <v>62.53</v>
      </c>
      <c r="G2063" t="s">
        <v>669</v>
      </c>
      <c r="H2063">
        <v>2018</v>
      </c>
      <c r="I2063">
        <v>11</v>
      </c>
      <c r="J2063">
        <v>22</v>
      </c>
      <c r="K2063" t="s">
        <v>382</v>
      </c>
      <c r="L2063">
        <f t="shared" si="162"/>
        <v>0</v>
      </c>
      <c r="M2063">
        <f t="shared" si="163"/>
        <v>1</v>
      </c>
      <c r="N2063">
        <f t="shared" si="164"/>
        <v>3</v>
      </c>
      <c r="O2063">
        <f t="shared" si="165"/>
        <v>47</v>
      </c>
    </row>
    <row r="2064" spans="1:15" hidden="1" x14ac:dyDescent="0.2">
      <c r="A2064" s="2">
        <v>43427</v>
      </c>
      <c r="B2064">
        <v>79</v>
      </c>
      <c r="C2064">
        <v>62.48</v>
      </c>
      <c r="D2064">
        <v>63.04</v>
      </c>
      <c r="E2064">
        <v>53.82</v>
      </c>
      <c r="F2064">
        <f t="shared" si="161"/>
        <v>63.04</v>
      </c>
      <c r="G2064" t="s">
        <v>669</v>
      </c>
      <c r="H2064">
        <v>2018</v>
      </c>
      <c r="I2064">
        <v>11</v>
      </c>
      <c r="J2064">
        <v>23</v>
      </c>
      <c r="K2064" t="s">
        <v>383</v>
      </c>
      <c r="L2064">
        <f t="shared" si="162"/>
        <v>0</v>
      </c>
      <c r="M2064">
        <f t="shared" si="163"/>
        <v>1</v>
      </c>
      <c r="N2064">
        <f t="shared" si="164"/>
        <v>3</v>
      </c>
      <c r="O2064">
        <f t="shared" si="165"/>
        <v>47</v>
      </c>
    </row>
    <row r="2065" spans="1:15" hidden="1" x14ac:dyDescent="0.2">
      <c r="A2065" s="2">
        <v>43428</v>
      </c>
      <c r="B2065">
        <v>65</v>
      </c>
      <c r="C2065">
        <v>61.99</v>
      </c>
      <c r="D2065">
        <v>62.11</v>
      </c>
      <c r="E2065">
        <v>45.73</v>
      </c>
      <c r="F2065">
        <f t="shared" si="161"/>
        <v>62.11</v>
      </c>
      <c r="G2065" t="s">
        <v>669</v>
      </c>
      <c r="H2065">
        <v>2018</v>
      </c>
      <c r="I2065">
        <v>11</v>
      </c>
      <c r="J2065">
        <v>24</v>
      </c>
      <c r="K2065" t="s">
        <v>384</v>
      </c>
      <c r="L2065">
        <f t="shared" si="162"/>
        <v>0</v>
      </c>
      <c r="M2065">
        <f t="shared" si="163"/>
        <v>1</v>
      </c>
      <c r="N2065">
        <f t="shared" si="164"/>
        <v>3</v>
      </c>
      <c r="O2065">
        <f t="shared" si="165"/>
        <v>47</v>
      </c>
    </row>
    <row r="2066" spans="1:15" hidden="1" x14ac:dyDescent="0.2">
      <c r="A2066" s="2">
        <v>43429</v>
      </c>
      <c r="B2066">
        <v>76</v>
      </c>
      <c r="C2066">
        <v>62.76</v>
      </c>
      <c r="D2066">
        <v>62.92</v>
      </c>
      <c r="E2066">
        <v>42.74</v>
      </c>
      <c r="F2066">
        <f t="shared" si="161"/>
        <v>62.92</v>
      </c>
      <c r="G2066" t="s">
        <v>669</v>
      </c>
      <c r="H2066">
        <v>2018</v>
      </c>
      <c r="I2066">
        <v>11</v>
      </c>
      <c r="J2066">
        <v>25</v>
      </c>
      <c r="K2066" t="s">
        <v>385</v>
      </c>
      <c r="L2066">
        <f t="shared" si="162"/>
        <v>0</v>
      </c>
      <c r="M2066">
        <f t="shared" si="163"/>
        <v>1</v>
      </c>
      <c r="N2066">
        <f t="shared" si="164"/>
        <v>3</v>
      </c>
      <c r="O2066">
        <f t="shared" si="165"/>
        <v>47</v>
      </c>
    </row>
    <row r="2067" spans="1:15" hidden="1" x14ac:dyDescent="0.2">
      <c r="A2067" s="2">
        <v>43430</v>
      </c>
      <c r="B2067">
        <v>91</v>
      </c>
      <c r="C2067">
        <v>63.12</v>
      </c>
      <c r="D2067">
        <v>63.55</v>
      </c>
      <c r="E2067">
        <v>53.03</v>
      </c>
      <c r="F2067">
        <f t="shared" si="161"/>
        <v>63.55</v>
      </c>
      <c r="G2067" t="s">
        <v>670</v>
      </c>
      <c r="H2067">
        <v>2018</v>
      </c>
      <c r="I2067">
        <v>11</v>
      </c>
      <c r="J2067">
        <v>26</v>
      </c>
      <c r="K2067" t="s">
        <v>387</v>
      </c>
      <c r="L2067">
        <f t="shared" si="162"/>
        <v>0</v>
      </c>
      <c r="M2067">
        <f t="shared" si="163"/>
        <v>1</v>
      </c>
      <c r="N2067">
        <f t="shared" si="164"/>
        <v>3</v>
      </c>
      <c r="O2067">
        <f t="shared" si="165"/>
        <v>48</v>
      </c>
    </row>
    <row r="2068" spans="1:15" hidden="1" x14ac:dyDescent="0.2">
      <c r="A2068" s="2">
        <v>43431</v>
      </c>
      <c r="B2068">
        <v>68</v>
      </c>
      <c r="C2068">
        <v>62.94</v>
      </c>
      <c r="D2068">
        <v>63.15</v>
      </c>
      <c r="E2068">
        <v>50.06</v>
      </c>
      <c r="F2068">
        <f t="shared" si="161"/>
        <v>63.15</v>
      </c>
      <c r="G2068" t="s">
        <v>670</v>
      </c>
      <c r="H2068">
        <v>2018</v>
      </c>
      <c r="I2068">
        <v>11</v>
      </c>
      <c r="J2068">
        <v>27</v>
      </c>
      <c r="K2068" t="s">
        <v>388</v>
      </c>
      <c r="L2068">
        <f t="shared" si="162"/>
        <v>0</v>
      </c>
      <c r="M2068">
        <f t="shared" si="163"/>
        <v>1</v>
      </c>
      <c r="N2068">
        <f t="shared" si="164"/>
        <v>3</v>
      </c>
      <c r="O2068">
        <f t="shared" si="165"/>
        <v>48</v>
      </c>
    </row>
    <row r="2069" spans="1:15" hidden="1" x14ac:dyDescent="0.2">
      <c r="A2069" s="2">
        <v>43432</v>
      </c>
      <c r="B2069">
        <v>75</v>
      </c>
      <c r="C2069">
        <v>61.94</v>
      </c>
      <c r="D2069">
        <v>62.15</v>
      </c>
      <c r="E2069">
        <v>48.63</v>
      </c>
      <c r="F2069">
        <f t="shared" si="161"/>
        <v>62.15</v>
      </c>
      <c r="G2069" t="s">
        <v>670</v>
      </c>
      <c r="H2069">
        <v>2018</v>
      </c>
      <c r="I2069">
        <v>11</v>
      </c>
      <c r="J2069">
        <v>28</v>
      </c>
      <c r="K2069" t="s">
        <v>389</v>
      </c>
      <c r="L2069">
        <f t="shared" si="162"/>
        <v>0</v>
      </c>
      <c r="M2069">
        <f t="shared" si="163"/>
        <v>1</v>
      </c>
      <c r="N2069">
        <f t="shared" si="164"/>
        <v>3</v>
      </c>
      <c r="O2069">
        <f t="shared" si="165"/>
        <v>48</v>
      </c>
    </row>
    <row r="2070" spans="1:15" hidden="1" x14ac:dyDescent="0.2">
      <c r="A2070" s="2">
        <v>43433</v>
      </c>
      <c r="B2070">
        <v>80</v>
      </c>
      <c r="C2070">
        <v>61.59</v>
      </c>
      <c r="D2070">
        <v>61.77</v>
      </c>
      <c r="E2070">
        <v>46.91</v>
      </c>
      <c r="F2070">
        <f t="shared" si="161"/>
        <v>61.77</v>
      </c>
      <c r="G2070" t="s">
        <v>670</v>
      </c>
      <c r="H2070">
        <v>2018</v>
      </c>
      <c r="I2070">
        <v>11</v>
      </c>
      <c r="J2070">
        <v>29</v>
      </c>
      <c r="K2070" t="s">
        <v>390</v>
      </c>
      <c r="L2070">
        <f t="shared" si="162"/>
        <v>0</v>
      </c>
      <c r="M2070">
        <f t="shared" si="163"/>
        <v>1</v>
      </c>
      <c r="N2070">
        <f t="shared" si="164"/>
        <v>3</v>
      </c>
      <c r="O2070">
        <f t="shared" si="165"/>
        <v>48</v>
      </c>
    </row>
    <row r="2071" spans="1:15" hidden="1" x14ac:dyDescent="0.2">
      <c r="A2071" s="2">
        <v>43434</v>
      </c>
      <c r="B2071">
        <v>68</v>
      </c>
      <c r="C2071">
        <v>61.84</v>
      </c>
      <c r="D2071">
        <v>62.26</v>
      </c>
      <c r="E2071">
        <v>51.94</v>
      </c>
      <c r="F2071">
        <f t="shared" si="161"/>
        <v>62.26</v>
      </c>
      <c r="G2071" t="s">
        <v>670</v>
      </c>
      <c r="H2071">
        <v>2018</v>
      </c>
      <c r="I2071">
        <v>11</v>
      </c>
      <c r="J2071">
        <v>30</v>
      </c>
      <c r="K2071" t="s">
        <v>391</v>
      </c>
      <c r="L2071">
        <f t="shared" si="162"/>
        <v>0</v>
      </c>
      <c r="M2071">
        <f t="shared" si="163"/>
        <v>1</v>
      </c>
      <c r="N2071">
        <f t="shared" si="164"/>
        <v>3</v>
      </c>
      <c r="O2071">
        <f t="shared" si="165"/>
        <v>48</v>
      </c>
    </row>
    <row r="2072" spans="1:15" hidden="1" x14ac:dyDescent="0.2">
      <c r="A2072" s="2">
        <v>43435</v>
      </c>
      <c r="B2072">
        <v>46</v>
      </c>
      <c r="C2072">
        <v>60.03</v>
      </c>
      <c r="D2072">
        <v>60.39</v>
      </c>
      <c r="E2072">
        <v>49.49</v>
      </c>
      <c r="F2072">
        <f t="shared" si="161"/>
        <v>60.39</v>
      </c>
      <c r="G2072" t="s">
        <v>670</v>
      </c>
      <c r="H2072">
        <v>2018</v>
      </c>
      <c r="I2072">
        <v>12</v>
      </c>
      <c r="J2072">
        <v>1</v>
      </c>
      <c r="K2072" t="s">
        <v>392</v>
      </c>
      <c r="L2072">
        <f t="shared" si="162"/>
        <v>1</v>
      </c>
      <c r="M2072">
        <f t="shared" si="163"/>
        <v>1</v>
      </c>
      <c r="N2072">
        <f t="shared" si="164"/>
        <v>3</v>
      </c>
      <c r="O2072">
        <f t="shared" si="165"/>
        <v>48</v>
      </c>
    </row>
    <row r="2073" spans="1:15" hidden="1" x14ac:dyDescent="0.2">
      <c r="A2073" s="2">
        <v>43436</v>
      </c>
      <c r="B2073">
        <v>66</v>
      </c>
      <c r="C2073">
        <v>62.29</v>
      </c>
      <c r="D2073">
        <v>62.55</v>
      </c>
      <c r="E2073">
        <v>50.21</v>
      </c>
      <c r="F2073">
        <f t="shared" si="161"/>
        <v>62.55</v>
      </c>
      <c r="G2073" t="s">
        <v>670</v>
      </c>
      <c r="H2073">
        <v>2018</v>
      </c>
      <c r="I2073">
        <v>12</v>
      </c>
      <c r="J2073">
        <v>2</v>
      </c>
      <c r="K2073" t="s">
        <v>393</v>
      </c>
      <c r="L2073">
        <f t="shared" si="162"/>
        <v>0</v>
      </c>
      <c r="M2073">
        <f t="shared" si="163"/>
        <v>1</v>
      </c>
      <c r="N2073">
        <f t="shared" si="164"/>
        <v>3</v>
      </c>
      <c r="O2073">
        <f t="shared" si="165"/>
        <v>48</v>
      </c>
    </row>
    <row r="2074" spans="1:15" hidden="1" x14ac:dyDescent="0.2">
      <c r="A2074" s="2">
        <v>43437</v>
      </c>
      <c r="B2074">
        <v>75</v>
      </c>
      <c r="C2074">
        <v>62.42</v>
      </c>
      <c r="D2074">
        <v>62.62</v>
      </c>
      <c r="E2074">
        <v>46.74</v>
      </c>
      <c r="F2074">
        <f t="shared" si="161"/>
        <v>62.62</v>
      </c>
      <c r="G2074" t="s">
        <v>671</v>
      </c>
      <c r="H2074">
        <v>2018</v>
      </c>
      <c r="I2074">
        <v>12</v>
      </c>
      <c r="J2074">
        <v>3</v>
      </c>
      <c r="K2074" t="s">
        <v>395</v>
      </c>
      <c r="L2074">
        <f t="shared" si="162"/>
        <v>0</v>
      </c>
      <c r="M2074">
        <f t="shared" si="163"/>
        <v>1</v>
      </c>
      <c r="N2074">
        <f t="shared" si="164"/>
        <v>3</v>
      </c>
      <c r="O2074">
        <f t="shared" si="165"/>
        <v>49</v>
      </c>
    </row>
    <row r="2075" spans="1:15" hidden="1" x14ac:dyDescent="0.2">
      <c r="A2075" s="2">
        <v>43438</v>
      </c>
      <c r="B2075">
        <v>82</v>
      </c>
      <c r="C2075">
        <v>62.8</v>
      </c>
      <c r="D2075">
        <v>62.93</v>
      </c>
      <c r="E2075">
        <v>47.77</v>
      </c>
      <c r="F2075">
        <f t="shared" si="161"/>
        <v>62.93</v>
      </c>
      <c r="G2075" t="s">
        <v>671</v>
      </c>
      <c r="H2075">
        <v>2018</v>
      </c>
      <c r="I2075">
        <v>12</v>
      </c>
      <c r="J2075">
        <v>4</v>
      </c>
      <c r="K2075" t="s">
        <v>396</v>
      </c>
      <c r="L2075">
        <f t="shared" si="162"/>
        <v>0</v>
      </c>
      <c r="M2075">
        <f t="shared" si="163"/>
        <v>1</v>
      </c>
      <c r="N2075">
        <f t="shared" si="164"/>
        <v>3</v>
      </c>
      <c r="O2075">
        <f t="shared" si="165"/>
        <v>49</v>
      </c>
    </row>
    <row r="2076" spans="1:15" hidden="1" x14ac:dyDescent="0.2">
      <c r="A2076" s="2">
        <v>43439</v>
      </c>
      <c r="B2076">
        <v>87</v>
      </c>
      <c r="C2076">
        <v>62.57</v>
      </c>
      <c r="D2076">
        <v>62.79</v>
      </c>
      <c r="E2076">
        <v>47.62</v>
      </c>
      <c r="F2076">
        <f t="shared" si="161"/>
        <v>62.79</v>
      </c>
      <c r="G2076" t="s">
        <v>671</v>
      </c>
      <c r="H2076">
        <v>2018</v>
      </c>
      <c r="I2076">
        <v>12</v>
      </c>
      <c r="J2076">
        <v>5</v>
      </c>
      <c r="K2076" t="s">
        <v>397</v>
      </c>
      <c r="L2076">
        <f t="shared" si="162"/>
        <v>0</v>
      </c>
      <c r="M2076">
        <f t="shared" si="163"/>
        <v>1</v>
      </c>
      <c r="N2076">
        <f t="shared" si="164"/>
        <v>3</v>
      </c>
      <c r="O2076">
        <f t="shared" si="165"/>
        <v>49</v>
      </c>
    </row>
    <row r="2077" spans="1:15" hidden="1" x14ac:dyDescent="0.2">
      <c r="A2077" s="2">
        <v>43440</v>
      </c>
      <c r="B2077">
        <v>73</v>
      </c>
      <c r="C2077">
        <v>62.88</v>
      </c>
      <c r="D2077">
        <v>63.21</v>
      </c>
      <c r="E2077">
        <v>50.38</v>
      </c>
      <c r="F2077">
        <f t="shared" si="161"/>
        <v>63.21</v>
      </c>
      <c r="G2077" t="s">
        <v>671</v>
      </c>
      <c r="H2077">
        <v>2018</v>
      </c>
      <c r="I2077">
        <v>12</v>
      </c>
      <c r="J2077">
        <v>6</v>
      </c>
      <c r="K2077" t="s">
        <v>398</v>
      </c>
      <c r="L2077">
        <f t="shared" si="162"/>
        <v>0</v>
      </c>
      <c r="M2077">
        <f t="shared" si="163"/>
        <v>1</v>
      </c>
      <c r="N2077">
        <f t="shared" si="164"/>
        <v>3</v>
      </c>
      <c r="O2077">
        <f t="shared" si="165"/>
        <v>49</v>
      </c>
    </row>
    <row r="2078" spans="1:15" hidden="1" x14ac:dyDescent="0.2">
      <c r="A2078" s="2">
        <v>43441</v>
      </c>
      <c r="B2078">
        <v>72</v>
      </c>
      <c r="C2078">
        <v>62.26</v>
      </c>
      <c r="D2078">
        <v>62.72</v>
      </c>
      <c r="E2078">
        <v>52.69</v>
      </c>
      <c r="F2078">
        <f t="shared" si="161"/>
        <v>62.72</v>
      </c>
      <c r="G2078" t="s">
        <v>671</v>
      </c>
      <c r="H2078">
        <v>2018</v>
      </c>
      <c r="I2078">
        <v>12</v>
      </c>
      <c r="J2078">
        <v>7</v>
      </c>
      <c r="K2078" t="s">
        <v>399</v>
      </c>
      <c r="L2078">
        <f t="shared" si="162"/>
        <v>0</v>
      </c>
      <c r="M2078">
        <f t="shared" si="163"/>
        <v>1</v>
      </c>
      <c r="N2078">
        <f t="shared" si="164"/>
        <v>3</v>
      </c>
      <c r="O2078">
        <f t="shared" si="165"/>
        <v>49</v>
      </c>
    </row>
    <row r="2079" spans="1:15" hidden="1" x14ac:dyDescent="0.2">
      <c r="A2079" s="2">
        <v>43442</v>
      </c>
      <c r="B2079">
        <v>65</v>
      </c>
      <c r="C2079">
        <v>61.66</v>
      </c>
      <c r="D2079">
        <v>61.72</v>
      </c>
      <c r="E2079">
        <v>39.54</v>
      </c>
      <c r="F2079">
        <f t="shared" si="161"/>
        <v>61.72</v>
      </c>
      <c r="G2079" t="s">
        <v>671</v>
      </c>
      <c r="H2079">
        <v>2018</v>
      </c>
      <c r="I2079">
        <v>12</v>
      </c>
      <c r="J2079">
        <v>8</v>
      </c>
      <c r="K2079" t="s">
        <v>400</v>
      </c>
      <c r="L2079">
        <f t="shared" si="162"/>
        <v>0</v>
      </c>
      <c r="M2079">
        <f t="shared" si="163"/>
        <v>1</v>
      </c>
      <c r="N2079">
        <f t="shared" si="164"/>
        <v>3</v>
      </c>
      <c r="O2079">
        <f t="shared" si="165"/>
        <v>49</v>
      </c>
    </row>
    <row r="2080" spans="1:15" hidden="1" x14ac:dyDescent="0.2">
      <c r="A2080" s="2">
        <v>43443</v>
      </c>
      <c r="B2080">
        <v>75</v>
      </c>
      <c r="C2080">
        <v>65.44</v>
      </c>
      <c r="D2080">
        <v>65.599999999999994</v>
      </c>
      <c r="E2080">
        <v>47.7</v>
      </c>
      <c r="F2080">
        <f t="shared" si="161"/>
        <v>65.599999999999994</v>
      </c>
      <c r="G2080" t="s">
        <v>671</v>
      </c>
      <c r="H2080">
        <v>2018</v>
      </c>
      <c r="I2080">
        <v>12</v>
      </c>
      <c r="J2080">
        <v>9</v>
      </c>
      <c r="K2080" t="s">
        <v>401</v>
      </c>
      <c r="L2080">
        <f t="shared" si="162"/>
        <v>0</v>
      </c>
      <c r="M2080">
        <f t="shared" si="163"/>
        <v>1</v>
      </c>
      <c r="N2080">
        <f t="shared" si="164"/>
        <v>3</v>
      </c>
      <c r="O2080">
        <f t="shared" si="165"/>
        <v>49</v>
      </c>
    </row>
    <row r="2081" spans="1:15" hidden="1" x14ac:dyDescent="0.2">
      <c r="A2081" s="2">
        <v>43444</v>
      </c>
      <c r="B2081">
        <v>96</v>
      </c>
      <c r="C2081">
        <v>66.790000000000006</v>
      </c>
      <c r="D2081">
        <v>66.88</v>
      </c>
      <c r="E2081">
        <v>49.72</v>
      </c>
      <c r="F2081">
        <f t="shared" si="161"/>
        <v>66.88</v>
      </c>
      <c r="G2081" t="s">
        <v>672</v>
      </c>
      <c r="H2081">
        <v>2018</v>
      </c>
      <c r="I2081">
        <v>12</v>
      </c>
      <c r="J2081">
        <v>10</v>
      </c>
      <c r="K2081" t="s">
        <v>403</v>
      </c>
      <c r="L2081">
        <f t="shared" si="162"/>
        <v>0</v>
      </c>
      <c r="M2081">
        <f t="shared" si="163"/>
        <v>1</v>
      </c>
      <c r="N2081">
        <f t="shared" si="164"/>
        <v>3</v>
      </c>
      <c r="O2081">
        <f t="shared" si="165"/>
        <v>50</v>
      </c>
    </row>
    <row r="2082" spans="1:15" hidden="1" x14ac:dyDescent="0.2">
      <c r="A2082" s="2">
        <v>43445</v>
      </c>
      <c r="B2082">
        <v>75</v>
      </c>
      <c r="C2082">
        <v>62.04</v>
      </c>
      <c r="D2082">
        <v>62.12</v>
      </c>
      <c r="E2082">
        <v>44.66</v>
      </c>
      <c r="F2082">
        <f t="shared" si="161"/>
        <v>62.12</v>
      </c>
      <c r="G2082" t="s">
        <v>672</v>
      </c>
      <c r="H2082">
        <v>2018</v>
      </c>
      <c r="I2082">
        <v>12</v>
      </c>
      <c r="J2082">
        <v>11</v>
      </c>
      <c r="K2082" t="s">
        <v>404</v>
      </c>
      <c r="L2082">
        <f t="shared" si="162"/>
        <v>0</v>
      </c>
      <c r="M2082">
        <f t="shared" si="163"/>
        <v>1</v>
      </c>
      <c r="N2082">
        <f t="shared" si="164"/>
        <v>3</v>
      </c>
      <c r="O2082">
        <f t="shared" si="165"/>
        <v>50</v>
      </c>
    </row>
    <row r="2083" spans="1:15" hidden="1" x14ac:dyDescent="0.2">
      <c r="A2083" s="2">
        <v>43446</v>
      </c>
      <c r="B2083">
        <v>70</v>
      </c>
      <c r="C2083">
        <v>61.06</v>
      </c>
      <c r="D2083">
        <v>61.37</v>
      </c>
      <c r="E2083">
        <v>49.78</v>
      </c>
      <c r="F2083">
        <f t="shared" si="161"/>
        <v>61.37</v>
      </c>
      <c r="G2083" t="s">
        <v>672</v>
      </c>
      <c r="H2083">
        <v>2018</v>
      </c>
      <c r="I2083">
        <v>12</v>
      </c>
      <c r="J2083">
        <v>12</v>
      </c>
      <c r="K2083" t="s">
        <v>405</v>
      </c>
      <c r="L2083">
        <f t="shared" si="162"/>
        <v>0</v>
      </c>
      <c r="M2083">
        <f t="shared" si="163"/>
        <v>1</v>
      </c>
      <c r="N2083">
        <f t="shared" si="164"/>
        <v>3</v>
      </c>
      <c r="O2083">
        <f t="shared" si="165"/>
        <v>50</v>
      </c>
    </row>
    <row r="2084" spans="1:15" hidden="1" x14ac:dyDescent="0.2">
      <c r="A2084" s="2">
        <v>43447</v>
      </c>
      <c r="B2084">
        <v>88</v>
      </c>
      <c r="C2084">
        <v>64.2</v>
      </c>
      <c r="D2084">
        <v>64.37</v>
      </c>
      <c r="E2084">
        <v>49.07</v>
      </c>
      <c r="F2084">
        <f t="shared" si="161"/>
        <v>64.37</v>
      </c>
      <c r="G2084" t="s">
        <v>672</v>
      </c>
      <c r="H2084">
        <v>2018</v>
      </c>
      <c r="I2084">
        <v>12</v>
      </c>
      <c r="J2084">
        <v>13</v>
      </c>
      <c r="K2084" t="s">
        <v>406</v>
      </c>
      <c r="L2084">
        <f t="shared" si="162"/>
        <v>0</v>
      </c>
      <c r="M2084">
        <f t="shared" si="163"/>
        <v>1</v>
      </c>
      <c r="N2084">
        <f t="shared" si="164"/>
        <v>3</v>
      </c>
      <c r="O2084">
        <f t="shared" si="165"/>
        <v>50</v>
      </c>
    </row>
    <row r="2085" spans="1:15" hidden="1" x14ac:dyDescent="0.2">
      <c r="A2085" s="2">
        <v>43448</v>
      </c>
      <c r="B2085">
        <v>81</v>
      </c>
      <c r="C2085">
        <v>63.07</v>
      </c>
      <c r="D2085">
        <v>63.68</v>
      </c>
      <c r="E2085">
        <v>54.36</v>
      </c>
      <c r="F2085">
        <f t="shared" si="161"/>
        <v>63.68</v>
      </c>
      <c r="G2085" t="s">
        <v>672</v>
      </c>
      <c r="H2085">
        <v>2018</v>
      </c>
      <c r="I2085">
        <v>12</v>
      </c>
      <c r="J2085">
        <v>14</v>
      </c>
      <c r="K2085" t="s">
        <v>407</v>
      </c>
      <c r="L2085">
        <f t="shared" si="162"/>
        <v>0</v>
      </c>
      <c r="M2085">
        <f t="shared" si="163"/>
        <v>1</v>
      </c>
      <c r="N2085">
        <f t="shared" si="164"/>
        <v>3</v>
      </c>
      <c r="O2085">
        <f t="shared" si="165"/>
        <v>50</v>
      </c>
    </row>
    <row r="2086" spans="1:15" hidden="1" x14ac:dyDescent="0.2">
      <c r="A2086" s="2">
        <v>43449</v>
      </c>
      <c r="B2086">
        <v>64</v>
      </c>
      <c r="C2086">
        <v>61.35</v>
      </c>
      <c r="D2086">
        <v>62.44</v>
      </c>
      <c r="E2086">
        <v>54.18</v>
      </c>
      <c r="F2086">
        <f t="shared" si="161"/>
        <v>62.44</v>
      </c>
      <c r="G2086" t="s">
        <v>672</v>
      </c>
      <c r="H2086">
        <v>2018</v>
      </c>
      <c r="I2086">
        <v>12</v>
      </c>
      <c r="J2086">
        <v>15</v>
      </c>
      <c r="K2086" t="s">
        <v>408</v>
      </c>
      <c r="L2086">
        <f t="shared" si="162"/>
        <v>0</v>
      </c>
      <c r="M2086">
        <f t="shared" si="163"/>
        <v>1</v>
      </c>
      <c r="N2086">
        <f t="shared" si="164"/>
        <v>3</v>
      </c>
      <c r="O2086">
        <f t="shared" si="165"/>
        <v>50</v>
      </c>
    </row>
    <row r="2087" spans="1:15" hidden="1" x14ac:dyDescent="0.2">
      <c r="A2087" s="2">
        <v>43450</v>
      </c>
      <c r="B2087">
        <v>51</v>
      </c>
      <c r="C2087">
        <v>61.64</v>
      </c>
      <c r="D2087">
        <v>61.87</v>
      </c>
      <c r="E2087">
        <v>46.66</v>
      </c>
      <c r="F2087">
        <f t="shared" si="161"/>
        <v>61.87</v>
      </c>
      <c r="G2087" t="s">
        <v>672</v>
      </c>
      <c r="H2087">
        <v>2018</v>
      </c>
      <c r="I2087">
        <v>12</v>
      </c>
      <c r="J2087">
        <v>16</v>
      </c>
      <c r="K2087" t="s">
        <v>409</v>
      </c>
      <c r="L2087">
        <f t="shared" si="162"/>
        <v>1</v>
      </c>
      <c r="M2087">
        <f t="shared" si="163"/>
        <v>1</v>
      </c>
      <c r="N2087">
        <f t="shared" si="164"/>
        <v>3</v>
      </c>
      <c r="O2087">
        <f t="shared" si="165"/>
        <v>50</v>
      </c>
    </row>
    <row r="2088" spans="1:15" hidden="1" x14ac:dyDescent="0.2">
      <c r="A2088" s="2">
        <v>43451</v>
      </c>
      <c r="B2088">
        <v>83</v>
      </c>
      <c r="C2088">
        <v>63.81</v>
      </c>
      <c r="D2088">
        <v>64.47</v>
      </c>
      <c r="E2088">
        <v>49.69</v>
      </c>
      <c r="F2088">
        <f t="shared" si="161"/>
        <v>64.47</v>
      </c>
      <c r="G2088" t="s">
        <v>673</v>
      </c>
      <c r="H2088">
        <v>2018</v>
      </c>
      <c r="I2088">
        <v>12</v>
      </c>
      <c r="J2088">
        <v>17</v>
      </c>
      <c r="K2088" t="s">
        <v>411</v>
      </c>
      <c r="L2088">
        <f t="shared" si="162"/>
        <v>0</v>
      </c>
      <c r="M2088">
        <f t="shared" si="163"/>
        <v>1</v>
      </c>
      <c r="N2088">
        <f t="shared" si="164"/>
        <v>3</v>
      </c>
      <c r="O2088">
        <f t="shared" si="165"/>
        <v>51</v>
      </c>
    </row>
    <row r="2089" spans="1:15" hidden="1" x14ac:dyDescent="0.2">
      <c r="A2089" s="2">
        <v>43452</v>
      </c>
      <c r="B2089">
        <v>75</v>
      </c>
      <c r="C2089">
        <v>61.19</v>
      </c>
      <c r="D2089">
        <v>61.35</v>
      </c>
      <c r="E2089">
        <v>46.78</v>
      </c>
      <c r="F2089">
        <f t="shared" si="161"/>
        <v>61.35</v>
      </c>
      <c r="G2089" t="s">
        <v>673</v>
      </c>
      <c r="H2089">
        <v>2018</v>
      </c>
      <c r="I2089">
        <v>12</v>
      </c>
      <c r="J2089">
        <v>18</v>
      </c>
      <c r="K2089" t="s">
        <v>412</v>
      </c>
      <c r="L2089">
        <f t="shared" si="162"/>
        <v>0</v>
      </c>
      <c r="M2089">
        <f t="shared" si="163"/>
        <v>1</v>
      </c>
      <c r="N2089">
        <f t="shared" si="164"/>
        <v>3</v>
      </c>
      <c r="O2089">
        <f t="shared" si="165"/>
        <v>51</v>
      </c>
    </row>
    <row r="2090" spans="1:15" hidden="1" x14ac:dyDescent="0.2">
      <c r="A2090" s="2">
        <v>43453</v>
      </c>
      <c r="B2090">
        <v>71</v>
      </c>
      <c r="C2090">
        <v>63.29</v>
      </c>
      <c r="D2090">
        <v>64.22</v>
      </c>
      <c r="E2090">
        <v>50.93</v>
      </c>
      <c r="F2090">
        <f t="shared" si="161"/>
        <v>64.22</v>
      </c>
      <c r="G2090" t="s">
        <v>673</v>
      </c>
      <c r="H2090">
        <v>2018</v>
      </c>
      <c r="I2090">
        <v>12</v>
      </c>
      <c r="J2090">
        <v>19</v>
      </c>
      <c r="K2090" t="s">
        <v>413</v>
      </c>
      <c r="L2090">
        <f t="shared" si="162"/>
        <v>0</v>
      </c>
      <c r="M2090">
        <f t="shared" si="163"/>
        <v>1</v>
      </c>
      <c r="N2090">
        <f t="shared" si="164"/>
        <v>3</v>
      </c>
      <c r="O2090">
        <f t="shared" si="165"/>
        <v>51</v>
      </c>
    </row>
    <row r="2091" spans="1:15" hidden="1" x14ac:dyDescent="0.2">
      <c r="A2091" s="2">
        <v>43454</v>
      </c>
      <c r="B2091">
        <v>95</v>
      </c>
      <c r="C2091">
        <v>65.849999999999994</v>
      </c>
      <c r="D2091">
        <v>66</v>
      </c>
      <c r="E2091">
        <v>50.54</v>
      </c>
      <c r="F2091">
        <f t="shared" si="161"/>
        <v>66</v>
      </c>
      <c r="G2091" t="s">
        <v>673</v>
      </c>
      <c r="H2091">
        <v>2018</v>
      </c>
      <c r="I2091">
        <v>12</v>
      </c>
      <c r="J2091">
        <v>20</v>
      </c>
      <c r="K2091" t="s">
        <v>414</v>
      </c>
      <c r="L2091">
        <f t="shared" si="162"/>
        <v>0</v>
      </c>
      <c r="M2091">
        <f t="shared" si="163"/>
        <v>1</v>
      </c>
      <c r="N2091">
        <f t="shared" si="164"/>
        <v>3</v>
      </c>
      <c r="O2091">
        <f t="shared" si="165"/>
        <v>51</v>
      </c>
    </row>
    <row r="2092" spans="1:15" hidden="1" x14ac:dyDescent="0.2">
      <c r="A2092" s="2">
        <v>43455</v>
      </c>
      <c r="B2092">
        <v>90</v>
      </c>
      <c r="C2092">
        <v>63.9</v>
      </c>
      <c r="D2092">
        <v>64.430000000000007</v>
      </c>
      <c r="E2092">
        <v>55.01</v>
      </c>
      <c r="F2092">
        <f t="shared" si="161"/>
        <v>64.430000000000007</v>
      </c>
      <c r="G2092" t="s">
        <v>673</v>
      </c>
      <c r="H2092">
        <v>2018</v>
      </c>
      <c r="I2092">
        <v>12</v>
      </c>
      <c r="J2092">
        <v>21</v>
      </c>
      <c r="K2092" t="s">
        <v>415</v>
      </c>
      <c r="L2092">
        <f t="shared" si="162"/>
        <v>0</v>
      </c>
      <c r="M2092">
        <f t="shared" si="163"/>
        <v>1</v>
      </c>
      <c r="N2092">
        <f t="shared" si="164"/>
        <v>3</v>
      </c>
      <c r="O2092">
        <f t="shared" si="165"/>
        <v>51</v>
      </c>
    </row>
    <row r="2093" spans="1:15" hidden="1" x14ac:dyDescent="0.2">
      <c r="A2093" s="2">
        <v>43456</v>
      </c>
      <c r="B2093">
        <v>67</v>
      </c>
      <c r="C2093">
        <v>63.02</v>
      </c>
      <c r="D2093">
        <v>63.19</v>
      </c>
      <c r="E2093">
        <v>47.76</v>
      </c>
      <c r="F2093">
        <f t="shared" si="161"/>
        <v>63.19</v>
      </c>
      <c r="G2093" t="s">
        <v>673</v>
      </c>
      <c r="H2093">
        <v>2018</v>
      </c>
      <c r="I2093">
        <v>12</v>
      </c>
      <c r="J2093">
        <v>22</v>
      </c>
      <c r="K2093" t="s">
        <v>416</v>
      </c>
      <c r="L2093">
        <f t="shared" si="162"/>
        <v>0</v>
      </c>
      <c r="M2093">
        <f t="shared" si="163"/>
        <v>1</v>
      </c>
      <c r="N2093">
        <f t="shared" si="164"/>
        <v>3</v>
      </c>
      <c r="O2093">
        <f t="shared" si="165"/>
        <v>51</v>
      </c>
    </row>
    <row r="2094" spans="1:15" hidden="1" x14ac:dyDescent="0.2">
      <c r="A2094" s="2">
        <v>43457</v>
      </c>
      <c r="B2094">
        <v>79</v>
      </c>
      <c r="C2094">
        <v>62.12</v>
      </c>
      <c r="D2094">
        <v>62.12</v>
      </c>
      <c r="E2094">
        <v>32.840000000000003</v>
      </c>
      <c r="F2094">
        <f t="shared" si="161"/>
        <v>62.12</v>
      </c>
      <c r="G2094" t="s">
        <v>673</v>
      </c>
      <c r="H2094">
        <v>2018</v>
      </c>
      <c r="I2094">
        <v>12</v>
      </c>
      <c r="J2094">
        <v>23</v>
      </c>
      <c r="K2094" t="s">
        <v>417</v>
      </c>
      <c r="L2094">
        <f t="shared" si="162"/>
        <v>0</v>
      </c>
      <c r="M2094">
        <f t="shared" si="163"/>
        <v>1</v>
      </c>
      <c r="N2094">
        <f t="shared" si="164"/>
        <v>3</v>
      </c>
      <c r="O2094">
        <f t="shared" si="165"/>
        <v>51</v>
      </c>
    </row>
    <row r="2095" spans="1:15" hidden="1" x14ac:dyDescent="0.2">
      <c r="A2095" s="2">
        <v>43458</v>
      </c>
      <c r="B2095">
        <v>44</v>
      </c>
      <c r="C2095">
        <v>59.74</v>
      </c>
      <c r="D2095">
        <v>59.88</v>
      </c>
      <c r="E2095">
        <v>44.22</v>
      </c>
      <c r="F2095">
        <f t="shared" si="161"/>
        <v>59.88</v>
      </c>
      <c r="G2095" t="s">
        <v>674</v>
      </c>
      <c r="H2095">
        <v>2018</v>
      </c>
      <c r="I2095">
        <v>12</v>
      </c>
      <c r="J2095">
        <v>24</v>
      </c>
      <c r="K2095" t="s">
        <v>419</v>
      </c>
      <c r="L2095">
        <f t="shared" si="162"/>
        <v>1</v>
      </c>
      <c r="M2095">
        <f t="shared" si="163"/>
        <v>1</v>
      </c>
      <c r="N2095">
        <f t="shared" si="164"/>
        <v>3</v>
      </c>
      <c r="O2095">
        <f t="shared" si="165"/>
        <v>52</v>
      </c>
    </row>
    <row r="2096" spans="1:15" hidden="1" x14ac:dyDescent="0.2">
      <c r="A2096" s="2">
        <v>43459</v>
      </c>
      <c r="B2096">
        <v>30</v>
      </c>
      <c r="C2096">
        <v>60.99</v>
      </c>
      <c r="D2096">
        <v>61.03</v>
      </c>
      <c r="E2096">
        <v>40.39</v>
      </c>
      <c r="F2096">
        <f t="shared" si="161"/>
        <v>61.03</v>
      </c>
      <c r="G2096" t="s">
        <v>674</v>
      </c>
      <c r="H2096">
        <v>2018</v>
      </c>
      <c r="I2096">
        <v>12</v>
      </c>
      <c r="J2096">
        <v>25</v>
      </c>
      <c r="K2096" t="s">
        <v>420</v>
      </c>
      <c r="L2096">
        <f t="shared" si="162"/>
        <v>1</v>
      </c>
      <c r="M2096">
        <f t="shared" si="163"/>
        <v>1</v>
      </c>
      <c r="N2096">
        <f t="shared" si="164"/>
        <v>3</v>
      </c>
      <c r="O2096">
        <f t="shared" si="165"/>
        <v>52</v>
      </c>
    </row>
    <row r="2097" spans="1:15" hidden="1" x14ac:dyDescent="0.2">
      <c r="A2097" s="2">
        <v>43460</v>
      </c>
      <c r="B2097">
        <v>61</v>
      </c>
      <c r="C2097">
        <v>62.08</v>
      </c>
      <c r="D2097">
        <v>62.1</v>
      </c>
      <c r="E2097">
        <v>38.51</v>
      </c>
      <c r="F2097">
        <f t="shared" si="161"/>
        <v>62.1</v>
      </c>
      <c r="G2097" t="s">
        <v>674</v>
      </c>
      <c r="H2097">
        <v>2018</v>
      </c>
      <c r="I2097">
        <v>12</v>
      </c>
      <c r="J2097">
        <v>26</v>
      </c>
      <c r="K2097" t="s">
        <v>421</v>
      </c>
      <c r="L2097">
        <f t="shared" si="162"/>
        <v>1</v>
      </c>
      <c r="M2097">
        <f t="shared" si="163"/>
        <v>1</v>
      </c>
      <c r="N2097">
        <f t="shared" si="164"/>
        <v>3</v>
      </c>
      <c r="O2097">
        <f t="shared" si="165"/>
        <v>52</v>
      </c>
    </row>
    <row r="2098" spans="1:15" hidden="1" x14ac:dyDescent="0.2">
      <c r="A2098" s="2">
        <v>43461</v>
      </c>
      <c r="B2098">
        <v>98</v>
      </c>
      <c r="C2098">
        <v>64.77</v>
      </c>
      <c r="D2098">
        <v>64.959999999999994</v>
      </c>
      <c r="E2098">
        <v>50.99</v>
      </c>
      <c r="F2098">
        <f t="shared" si="161"/>
        <v>64.959999999999994</v>
      </c>
      <c r="G2098" t="s">
        <v>674</v>
      </c>
      <c r="H2098">
        <v>2018</v>
      </c>
      <c r="I2098">
        <v>12</v>
      </c>
      <c r="J2098">
        <v>27</v>
      </c>
      <c r="K2098" t="s">
        <v>422</v>
      </c>
      <c r="L2098">
        <f t="shared" si="162"/>
        <v>0</v>
      </c>
      <c r="M2098">
        <f t="shared" si="163"/>
        <v>1</v>
      </c>
      <c r="N2098">
        <f t="shared" si="164"/>
        <v>3</v>
      </c>
      <c r="O2098">
        <f t="shared" si="165"/>
        <v>52</v>
      </c>
    </row>
    <row r="2099" spans="1:15" hidden="1" x14ac:dyDescent="0.2">
      <c r="A2099" s="2">
        <v>43462</v>
      </c>
      <c r="B2099">
        <v>86</v>
      </c>
      <c r="C2099">
        <v>65.569999999999993</v>
      </c>
      <c r="D2099">
        <v>65.650000000000006</v>
      </c>
      <c r="E2099">
        <v>47.25</v>
      </c>
      <c r="F2099">
        <f t="shared" si="161"/>
        <v>65.650000000000006</v>
      </c>
      <c r="G2099" t="s">
        <v>674</v>
      </c>
      <c r="H2099">
        <v>2018</v>
      </c>
      <c r="I2099">
        <v>12</v>
      </c>
      <c r="J2099">
        <v>28</v>
      </c>
      <c r="K2099" t="s">
        <v>423</v>
      </c>
      <c r="L2099">
        <f t="shared" si="162"/>
        <v>0</v>
      </c>
      <c r="M2099">
        <f t="shared" si="163"/>
        <v>1</v>
      </c>
      <c r="N2099">
        <f t="shared" si="164"/>
        <v>3</v>
      </c>
      <c r="O2099">
        <f t="shared" si="165"/>
        <v>52</v>
      </c>
    </row>
    <row r="2100" spans="1:15" hidden="1" x14ac:dyDescent="0.2">
      <c r="A2100" s="2">
        <v>43463</v>
      </c>
      <c r="B2100">
        <v>69</v>
      </c>
      <c r="C2100">
        <v>64.069999999999993</v>
      </c>
      <c r="D2100">
        <v>64.430000000000007</v>
      </c>
      <c r="E2100">
        <v>47.51</v>
      </c>
      <c r="F2100">
        <f t="shared" si="161"/>
        <v>64.430000000000007</v>
      </c>
      <c r="G2100" t="s">
        <v>674</v>
      </c>
      <c r="H2100">
        <v>2018</v>
      </c>
      <c r="I2100">
        <v>12</v>
      </c>
      <c r="J2100">
        <v>29</v>
      </c>
      <c r="K2100" t="s">
        <v>424</v>
      </c>
      <c r="L2100">
        <f t="shared" si="162"/>
        <v>0</v>
      </c>
      <c r="M2100">
        <f t="shared" si="163"/>
        <v>1</v>
      </c>
      <c r="N2100">
        <f t="shared" si="164"/>
        <v>3</v>
      </c>
      <c r="O2100">
        <f t="shared" si="165"/>
        <v>52</v>
      </c>
    </row>
    <row r="2101" spans="1:15" hidden="1" x14ac:dyDescent="0.2">
      <c r="A2101" s="2">
        <v>43464</v>
      </c>
      <c r="B2101">
        <v>67</v>
      </c>
      <c r="C2101">
        <v>62.58</v>
      </c>
      <c r="D2101">
        <v>62.66</v>
      </c>
      <c r="E2101">
        <v>42.71</v>
      </c>
      <c r="F2101">
        <f t="shared" si="161"/>
        <v>62.66</v>
      </c>
      <c r="G2101" t="s">
        <v>674</v>
      </c>
      <c r="H2101">
        <v>2018</v>
      </c>
      <c r="I2101">
        <v>12</v>
      </c>
      <c r="J2101">
        <v>30</v>
      </c>
      <c r="K2101" t="s">
        <v>425</v>
      </c>
      <c r="L2101">
        <f t="shared" si="162"/>
        <v>0</v>
      </c>
      <c r="M2101">
        <f t="shared" si="163"/>
        <v>1</v>
      </c>
      <c r="N2101">
        <f t="shared" si="164"/>
        <v>3</v>
      </c>
      <c r="O2101">
        <f t="shared" si="165"/>
        <v>52</v>
      </c>
    </row>
    <row r="2102" spans="1:15" hidden="1" x14ac:dyDescent="0.2">
      <c r="A2102" s="2">
        <v>43466</v>
      </c>
      <c r="B2102">
        <v>51</v>
      </c>
      <c r="C2102">
        <v>60.89</v>
      </c>
      <c r="D2102">
        <v>64.510000000000005</v>
      </c>
      <c r="E2102">
        <v>53.28</v>
      </c>
      <c r="F2102">
        <f t="shared" si="161"/>
        <v>64.510000000000005</v>
      </c>
      <c r="G2102" t="s">
        <v>675</v>
      </c>
      <c r="H2102">
        <v>2019</v>
      </c>
      <c r="I2102">
        <v>1</v>
      </c>
      <c r="J2102">
        <v>1</v>
      </c>
      <c r="K2102" t="s">
        <v>11</v>
      </c>
      <c r="L2102">
        <f t="shared" si="162"/>
        <v>1</v>
      </c>
      <c r="M2102">
        <f t="shared" si="163"/>
        <v>1</v>
      </c>
      <c r="N2102">
        <f t="shared" si="164"/>
        <v>1</v>
      </c>
      <c r="O2102">
        <f t="shared" si="165"/>
        <v>1</v>
      </c>
    </row>
    <row r="2103" spans="1:15" hidden="1" x14ac:dyDescent="0.2">
      <c r="A2103" s="2">
        <v>43467</v>
      </c>
      <c r="B2103">
        <v>88</v>
      </c>
      <c r="C2103">
        <v>63.9</v>
      </c>
      <c r="D2103">
        <v>64.62</v>
      </c>
      <c r="E2103">
        <v>48.75</v>
      </c>
      <c r="F2103">
        <f t="shared" si="161"/>
        <v>64.62</v>
      </c>
      <c r="G2103" t="s">
        <v>675</v>
      </c>
      <c r="H2103">
        <v>2019</v>
      </c>
      <c r="I2103">
        <v>1</v>
      </c>
      <c r="J2103">
        <v>2</v>
      </c>
      <c r="K2103" t="s">
        <v>12</v>
      </c>
      <c r="L2103">
        <f t="shared" si="162"/>
        <v>0</v>
      </c>
      <c r="M2103">
        <f t="shared" si="163"/>
        <v>1</v>
      </c>
      <c r="N2103">
        <f t="shared" si="164"/>
        <v>1</v>
      </c>
      <c r="O2103">
        <f t="shared" si="165"/>
        <v>1</v>
      </c>
    </row>
    <row r="2104" spans="1:15" hidden="1" x14ac:dyDescent="0.2">
      <c r="A2104" s="2">
        <v>43468</v>
      </c>
      <c r="B2104">
        <v>69</v>
      </c>
      <c r="C2104">
        <v>60.86</v>
      </c>
      <c r="D2104">
        <v>60.95</v>
      </c>
      <c r="E2104">
        <v>44.18</v>
      </c>
      <c r="F2104">
        <f t="shared" si="161"/>
        <v>60.95</v>
      </c>
      <c r="G2104" t="s">
        <v>675</v>
      </c>
      <c r="H2104">
        <v>2019</v>
      </c>
      <c r="I2104">
        <v>1</v>
      </c>
      <c r="J2104">
        <v>3</v>
      </c>
      <c r="K2104" t="s">
        <v>13</v>
      </c>
      <c r="L2104">
        <f t="shared" si="162"/>
        <v>0</v>
      </c>
      <c r="M2104">
        <f t="shared" si="163"/>
        <v>1</v>
      </c>
      <c r="N2104">
        <f t="shared" si="164"/>
        <v>1</v>
      </c>
      <c r="O2104">
        <f t="shared" si="165"/>
        <v>1</v>
      </c>
    </row>
    <row r="2105" spans="1:15" hidden="1" x14ac:dyDescent="0.2">
      <c r="A2105" s="2">
        <v>43469</v>
      </c>
      <c r="B2105">
        <v>72</v>
      </c>
      <c r="C2105">
        <v>60.59</v>
      </c>
      <c r="D2105">
        <v>61.23</v>
      </c>
      <c r="E2105">
        <v>49.63</v>
      </c>
      <c r="F2105">
        <f t="shared" si="161"/>
        <v>61.23</v>
      </c>
      <c r="G2105" t="s">
        <v>675</v>
      </c>
      <c r="H2105">
        <v>2019</v>
      </c>
      <c r="I2105">
        <v>1</v>
      </c>
      <c r="J2105">
        <v>4</v>
      </c>
      <c r="K2105" t="s">
        <v>14</v>
      </c>
      <c r="L2105">
        <f t="shared" si="162"/>
        <v>0</v>
      </c>
      <c r="M2105">
        <f t="shared" si="163"/>
        <v>1</v>
      </c>
      <c r="N2105">
        <f t="shared" si="164"/>
        <v>1</v>
      </c>
      <c r="O2105">
        <f t="shared" si="165"/>
        <v>1</v>
      </c>
    </row>
    <row r="2106" spans="1:15" hidden="1" x14ac:dyDescent="0.2">
      <c r="A2106" s="2">
        <v>43470</v>
      </c>
      <c r="B2106">
        <v>60</v>
      </c>
      <c r="C2106">
        <v>61.58</v>
      </c>
      <c r="D2106">
        <v>61.6</v>
      </c>
      <c r="E2106">
        <v>35.9</v>
      </c>
      <c r="F2106">
        <f t="shared" si="161"/>
        <v>61.6</v>
      </c>
      <c r="G2106" t="s">
        <v>675</v>
      </c>
      <c r="H2106">
        <v>2019</v>
      </c>
      <c r="I2106">
        <v>1</v>
      </c>
      <c r="J2106">
        <v>5</v>
      </c>
      <c r="K2106" t="s">
        <v>15</v>
      </c>
      <c r="L2106">
        <f t="shared" si="162"/>
        <v>1</v>
      </c>
      <c r="M2106">
        <f t="shared" si="163"/>
        <v>1</v>
      </c>
      <c r="N2106">
        <f t="shared" si="164"/>
        <v>1</v>
      </c>
      <c r="O2106">
        <f t="shared" si="165"/>
        <v>1</v>
      </c>
    </row>
    <row r="2107" spans="1:15" hidden="1" x14ac:dyDescent="0.2">
      <c r="A2107" s="2">
        <v>43471</v>
      </c>
      <c r="B2107">
        <v>58</v>
      </c>
      <c r="C2107">
        <v>61.4</v>
      </c>
      <c r="D2107">
        <v>61.64</v>
      </c>
      <c r="E2107">
        <v>42.41</v>
      </c>
      <c r="F2107">
        <f t="shared" si="161"/>
        <v>61.64</v>
      </c>
      <c r="G2107" t="s">
        <v>675</v>
      </c>
      <c r="H2107">
        <v>2019</v>
      </c>
      <c r="I2107">
        <v>1</v>
      </c>
      <c r="J2107">
        <v>6</v>
      </c>
      <c r="K2107" t="s">
        <v>16</v>
      </c>
      <c r="L2107">
        <f t="shared" si="162"/>
        <v>1</v>
      </c>
      <c r="M2107">
        <f t="shared" si="163"/>
        <v>1</v>
      </c>
      <c r="N2107">
        <f t="shared" si="164"/>
        <v>1</v>
      </c>
      <c r="O2107">
        <f t="shared" si="165"/>
        <v>1</v>
      </c>
    </row>
    <row r="2108" spans="1:15" hidden="1" x14ac:dyDescent="0.2">
      <c r="A2108" s="2">
        <v>43472</v>
      </c>
      <c r="B2108">
        <v>78</v>
      </c>
      <c r="C2108">
        <v>62.55</v>
      </c>
      <c r="D2108">
        <v>62.71</v>
      </c>
      <c r="E2108">
        <v>48.28</v>
      </c>
      <c r="F2108">
        <f t="shared" si="161"/>
        <v>62.71</v>
      </c>
      <c r="G2108" t="s">
        <v>675</v>
      </c>
      <c r="H2108">
        <v>2019</v>
      </c>
      <c r="I2108">
        <v>1</v>
      </c>
      <c r="J2108">
        <v>7</v>
      </c>
      <c r="K2108" t="s">
        <v>17</v>
      </c>
      <c r="L2108">
        <f t="shared" si="162"/>
        <v>0</v>
      </c>
      <c r="M2108">
        <f t="shared" si="163"/>
        <v>1</v>
      </c>
      <c r="N2108">
        <f t="shared" si="164"/>
        <v>1</v>
      </c>
      <c r="O2108">
        <f t="shared" si="165"/>
        <v>2</v>
      </c>
    </row>
    <row r="2109" spans="1:15" hidden="1" x14ac:dyDescent="0.2">
      <c r="A2109" s="2">
        <v>43473</v>
      </c>
      <c r="B2109">
        <v>65</v>
      </c>
      <c r="C2109">
        <v>64.27</v>
      </c>
      <c r="D2109">
        <v>64.48</v>
      </c>
      <c r="E2109">
        <v>51.29</v>
      </c>
      <c r="F2109">
        <f t="shared" si="161"/>
        <v>64.48</v>
      </c>
      <c r="G2109" t="s">
        <v>676</v>
      </c>
      <c r="H2109">
        <v>2019</v>
      </c>
      <c r="I2109">
        <v>1</v>
      </c>
      <c r="J2109">
        <v>8</v>
      </c>
      <c r="K2109" t="s">
        <v>19</v>
      </c>
      <c r="L2109">
        <f t="shared" si="162"/>
        <v>0</v>
      </c>
      <c r="M2109">
        <f t="shared" si="163"/>
        <v>1</v>
      </c>
      <c r="N2109">
        <f t="shared" si="164"/>
        <v>1</v>
      </c>
      <c r="O2109">
        <f t="shared" si="165"/>
        <v>2</v>
      </c>
    </row>
    <row r="2110" spans="1:15" hidden="1" x14ac:dyDescent="0.2">
      <c r="A2110" s="2">
        <v>43474</v>
      </c>
      <c r="B2110">
        <v>87</v>
      </c>
      <c r="C2110">
        <v>63.5</v>
      </c>
      <c r="D2110">
        <v>63.68</v>
      </c>
      <c r="E2110">
        <v>48.69</v>
      </c>
      <c r="F2110">
        <f t="shared" si="161"/>
        <v>63.68</v>
      </c>
      <c r="G2110" t="s">
        <v>676</v>
      </c>
      <c r="H2110">
        <v>2019</v>
      </c>
      <c r="I2110">
        <v>1</v>
      </c>
      <c r="J2110">
        <v>9</v>
      </c>
      <c r="K2110" t="s">
        <v>20</v>
      </c>
      <c r="L2110">
        <f t="shared" si="162"/>
        <v>0</v>
      </c>
      <c r="M2110">
        <f t="shared" si="163"/>
        <v>1</v>
      </c>
      <c r="N2110">
        <f t="shared" si="164"/>
        <v>1</v>
      </c>
      <c r="O2110">
        <f t="shared" si="165"/>
        <v>2</v>
      </c>
    </row>
    <row r="2111" spans="1:15" hidden="1" x14ac:dyDescent="0.2">
      <c r="A2111" s="2">
        <v>43475</v>
      </c>
      <c r="B2111">
        <v>69</v>
      </c>
      <c r="C2111">
        <v>62.85</v>
      </c>
      <c r="D2111">
        <v>63.35</v>
      </c>
      <c r="E2111">
        <v>52.01</v>
      </c>
      <c r="F2111">
        <f t="shared" si="161"/>
        <v>63.35</v>
      </c>
      <c r="G2111" t="s">
        <v>676</v>
      </c>
      <c r="H2111">
        <v>2019</v>
      </c>
      <c r="I2111">
        <v>1</v>
      </c>
      <c r="J2111">
        <v>10</v>
      </c>
      <c r="K2111" t="s">
        <v>21</v>
      </c>
      <c r="L2111">
        <f t="shared" si="162"/>
        <v>0</v>
      </c>
      <c r="M2111">
        <f t="shared" si="163"/>
        <v>1</v>
      </c>
      <c r="N2111">
        <f t="shared" si="164"/>
        <v>1</v>
      </c>
      <c r="O2111">
        <f t="shared" si="165"/>
        <v>2</v>
      </c>
    </row>
    <row r="2112" spans="1:15" hidden="1" x14ac:dyDescent="0.2">
      <c r="A2112" s="2">
        <v>43476</v>
      </c>
      <c r="B2112">
        <v>60</v>
      </c>
      <c r="C2112">
        <v>60.6</v>
      </c>
      <c r="D2112">
        <v>60.75</v>
      </c>
      <c r="E2112">
        <v>45.99</v>
      </c>
      <c r="F2112">
        <f t="shared" si="161"/>
        <v>60.75</v>
      </c>
      <c r="G2112" t="s">
        <v>676</v>
      </c>
      <c r="H2112">
        <v>2019</v>
      </c>
      <c r="I2112">
        <v>1</v>
      </c>
      <c r="J2112">
        <v>11</v>
      </c>
      <c r="K2112" t="s">
        <v>22</v>
      </c>
      <c r="L2112">
        <f t="shared" si="162"/>
        <v>1</v>
      </c>
      <c r="M2112">
        <f t="shared" si="163"/>
        <v>1</v>
      </c>
      <c r="N2112">
        <f t="shared" si="164"/>
        <v>1</v>
      </c>
      <c r="O2112">
        <f t="shared" si="165"/>
        <v>2</v>
      </c>
    </row>
    <row r="2113" spans="1:15" hidden="1" x14ac:dyDescent="0.2">
      <c r="A2113" s="2">
        <v>43477</v>
      </c>
      <c r="B2113">
        <v>49</v>
      </c>
      <c r="C2113">
        <v>59.08</v>
      </c>
      <c r="D2113">
        <v>59.19</v>
      </c>
      <c r="E2113">
        <v>40.799999999999997</v>
      </c>
      <c r="F2113">
        <f t="shared" si="161"/>
        <v>59.19</v>
      </c>
      <c r="G2113" t="s">
        <v>676</v>
      </c>
      <c r="H2113">
        <v>2019</v>
      </c>
      <c r="I2113">
        <v>1</v>
      </c>
      <c r="J2113">
        <v>12</v>
      </c>
      <c r="K2113" t="s">
        <v>23</v>
      </c>
      <c r="L2113">
        <f t="shared" si="162"/>
        <v>1</v>
      </c>
      <c r="M2113">
        <f t="shared" si="163"/>
        <v>1</v>
      </c>
      <c r="N2113">
        <f t="shared" si="164"/>
        <v>1</v>
      </c>
      <c r="O2113">
        <f t="shared" si="165"/>
        <v>2</v>
      </c>
    </row>
    <row r="2114" spans="1:15" hidden="1" x14ac:dyDescent="0.2">
      <c r="A2114" s="2">
        <v>43478</v>
      </c>
      <c r="B2114">
        <v>58</v>
      </c>
      <c r="C2114">
        <v>60.47</v>
      </c>
      <c r="D2114">
        <v>60.53</v>
      </c>
      <c r="E2114">
        <v>33.799999999999997</v>
      </c>
      <c r="F2114">
        <f t="shared" si="161"/>
        <v>60.53</v>
      </c>
      <c r="G2114" t="s">
        <v>676</v>
      </c>
      <c r="H2114">
        <v>2019</v>
      </c>
      <c r="I2114">
        <v>1</v>
      </c>
      <c r="J2114">
        <v>13</v>
      </c>
      <c r="K2114" t="s">
        <v>24</v>
      </c>
      <c r="L2114">
        <f t="shared" si="162"/>
        <v>1</v>
      </c>
      <c r="M2114">
        <f t="shared" si="163"/>
        <v>1</v>
      </c>
      <c r="N2114">
        <f t="shared" si="164"/>
        <v>1</v>
      </c>
      <c r="O2114">
        <f t="shared" si="165"/>
        <v>2</v>
      </c>
    </row>
    <row r="2115" spans="1:15" hidden="1" x14ac:dyDescent="0.2">
      <c r="A2115" s="2">
        <v>43479</v>
      </c>
      <c r="B2115">
        <v>84</v>
      </c>
      <c r="C2115">
        <v>63.97</v>
      </c>
      <c r="D2115">
        <v>64.77</v>
      </c>
      <c r="E2115">
        <v>56.98</v>
      </c>
      <c r="F2115">
        <f t="shared" ref="F2115:F2178" si="166">IF(OR(ISBLANK(D2115),D2115=9),C2115,D2115)</f>
        <v>64.77</v>
      </c>
      <c r="G2115" t="s">
        <v>676</v>
      </c>
      <c r="H2115">
        <v>2019</v>
      </c>
      <c r="I2115">
        <v>1</v>
      </c>
      <c r="J2115">
        <v>14</v>
      </c>
      <c r="K2115" t="s">
        <v>25</v>
      </c>
      <c r="L2115">
        <f t="shared" ref="L2115:L2178" si="167">IF(ISBLANK(C2115),"Null",IF(C2115&gt;B2115,1,0))</f>
        <v>0</v>
      </c>
      <c r="M2115">
        <f t="shared" ref="M2115:M2178" si="168">IF(ISBLANK(E2115),"Null",IF(C2115&gt;E2115,1,0))</f>
        <v>1</v>
      </c>
      <c r="N2115">
        <f t="shared" ref="N2115:N2178" si="169">IF(AND(I2115&gt;=1,I2115&lt;=4),1,IF(AND(I2115&gt;=9,I2115&lt;=12),3,2))</f>
        <v>1</v>
      </c>
      <c r="O2115">
        <f t="shared" ref="O2115:O2178" si="170">WEEKNUM(A2115,2)</f>
        <v>3</v>
      </c>
    </row>
    <row r="2116" spans="1:15" hidden="1" x14ac:dyDescent="0.2">
      <c r="A2116" s="2">
        <v>43480</v>
      </c>
      <c r="B2116">
        <v>58</v>
      </c>
      <c r="C2116">
        <v>60.49</v>
      </c>
      <c r="D2116">
        <v>60.84</v>
      </c>
      <c r="E2116">
        <v>49.7</v>
      </c>
      <c r="F2116">
        <f t="shared" si="166"/>
        <v>60.84</v>
      </c>
      <c r="G2116" t="s">
        <v>677</v>
      </c>
      <c r="H2116">
        <v>2019</v>
      </c>
      <c r="I2116">
        <v>1</v>
      </c>
      <c r="J2116">
        <v>15</v>
      </c>
      <c r="K2116" t="s">
        <v>27</v>
      </c>
      <c r="L2116">
        <f t="shared" si="167"/>
        <v>1</v>
      </c>
      <c r="M2116">
        <f t="shared" si="168"/>
        <v>1</v>
      </c>
      <c r="N2116">
        <f t="shared" si="169"/>
        <v>1</v>
      </c>
      <c r="O2116">
        <f t="shared" si="170"/>
        <v>3</v>
      </c>
    </row>
    <row r="2117" spans="1:15" hidden="1" x14ac:dyDescent="0.2">
      <c r="A2117" s="2">
        <v>43481</v>
      </c>
      <c r="B2117">
        <v>70</v>
      </c>
      <c r="C2117">
        <v>61.81</v>
      </c>
      <c r="D2117">
        <v>62.12</v>
      </c>
      <c r="E2117">
        <v>50.53</v>
      </c>
      <c r="F2117">
        <f t="shared" si="166"/>
        <v>62.12</v>
      </c>
      <c r="G2117" t="s">
        <v>677</v>
      </c>
      <c r="H2117">
        <v>2019</v>
      </c>
      <c r="I2117">
        <v>1</v>
      </c>
      <c r="J2117">
        <v>16</v>
      </c>
      <c r="K2117" t="s">
        <v>28</v>
      </c>
      <c r="L2117">
        <f t="shared" si="167"/>
        <v>0</v>
      </c>
      <c r="M2117">
        <f t="shared" si="168"/>
        <v>1</v>
      </c>
      <c r="N2117">
        <f t="shared" si="169"/>
        <v>1</v>
      </c>
      <c r="O2117">
        <f t="shared" si="170"/>
        <v>3</v>
      </c>
    </row>
    <row r="2118" spans="1:15" hidden="1" x14ac:dyDescent="0.2">
      <c r="A2118" s="2">
        <v>43482</v>
      </c>
      <c r="B2118">
        <v>66</v>
      </c>
      <c r="C2118">
        <v>61.19</v>
      </c>
      <c r="D2118">
        <v>62.16</v>
      </c>
      <c r="E2118">
        <v>50.35</v>
      </c>
      <c r="F2118">
        <f t="shared" si="166"/>
        <v>62.16</v>
      </c>
      <c r="G2118" t="s">
        <v>677</v>
      </c>
      <c r="H2118">
        <v>2019</v>
      </c>
      <c r="I2118">
        <v>1</v>
      </c>
      <c r="J2118">
        <v>17</v>
      </c>
      <c r="K2118" t="s">
        <v>29</v>
      </c>
      <c r="L2118">
        <f t="shared" si="167"/>
        <v>0</v>
      </c>
      <c r="M2118">
        <f t="shared" si="168"/>
        <v>1</v>
      </c>
      <c r="N2118">
        <f t="shared" si="169"/>
        <v>1</v>
      </c>
      <c r="O2118">
        <f t="shared" si="170"/>
        <v>3</v>
      </c>
    </row>
    <row r="2119" spans="1:15" hidden="1" x14ac:dyDescent="0.2">
      <c r="A2119" s="2">
        <v>43483</v>
      </c>
      <c r="B2119">
        <v>83</v>
      </c>
      <c r="C2119">
        <v>62.59</v>
      </c>
      <c r="D2119">
        <v>62.81</v>
      </c>
      <c r="E2119">
        <v>49.82</v>
      </c>
      <c r="F2119">
        <f t="shared" si="166"/>
        <v>62.81</v>
      </c>
      <c r="G2119" t="s">
        <v>677</v>
      </c>
      <c r="H2119">
        <v>2019</v>
      </c>
      <c r="I2119">
        <v>1</v>
      </c>
      <c r="J2119">
        <v>18</v>
      </c>
      <c r="K2119" t="s">
        <v>30</v>
      </c>
      <c r="L2119">
        <f t="shared" si="167"/>
        <v>0</v>
      </c>
      <c r="M2119">
        <f t="shared" si="168"/>
        <v>1</v>
      </c>
      <c r="N2119">
        <f t="shared" si="169"/>
        <v>1</v>
      </c>
      <c r="O2119">
        <f t="shared" si="170"/>
        <v>3</v>
      </c>
    </row>
    <row r="2120" spans="1:15" hidden="1" x14ac:dyDescent="0.2">
      <c r="A2120" s="2">
        <v>43484</v>
      </c>
      <c r="B2120">
        <v>63</v>
      </c>
      <c r="C2120">
        <v>61.94</v>
      </c>
      <c r="D2120">
        <v>62.08</v>
      </c>
      <c r="E2120">
        <v>47.11</v>
      </c>
      <c r="F2120">
        <f t="shared" si="166"/>
        <v>62.08</v>
      </c>
      <c r="G2120" t="s">
        <v>677</v>
      </c>
      <c r="H2120">
        <v>2019</v>
      </c>
      <c r="I2120">
        <v>1</v>
      </c>
      <c r="J2120">
        <v>19</v>
      </c>
      <c r="K2120" t="s">
        <v>31</v>
      </c>
      <c r="L2120">
        <f t="shared" si="167"/>
        <v>0</v>
      </c>
      <c r="M2120">
        <f t="shared" si="168"/>
        <v>1</v>
      </c>
      <c r="N2120">
        <f t="shared" si="169"/>
        <v>1</v>
      </c>
      <c r="O2120">
        <f t="shared" si="170"/>
        <v>3</v>
      </c>
    </row>
    <row r="2121" spans="1:15" hidden="1" x14ac:dyDescent="0.2">
      <c r="A2121" s="2">
        <v>43485</v>
      </c>
      <c r="B2121">
        <v>65</v>
      </c>
      <c r="C2121">
        <v>61.49</v>
      </c>
      <c r="D2121">
        <v>61.57</v>
      </c>
      <c r="E2121">
        <v>41.84</v>
      </c>
      <c r="F2121">
        <f t="shared" si="166"/>
        <v>61.57</v>
      </c>
      <c r="G2121" t="s">
        <v>677</v>
      </c>
      <c r="H2121">
        <v>2019</v>
      </c>
      <c r="I2121">
        <v>1</v>
      </c>
      <c r="J2121">
        <v>20</v>
      </c>
      <c r="K2121" t="s">
        <v>32</v>
      </c>
      <c r="L2121">
        <f t="shared" si="167"/>
        <v>0</v>
      </c>
      <c r="M2121">
        <f t="shared" si="168"/>
        <v>1</v>
      </c>
      <c r="N2121">
        <f t="shared" si="169"/>
        <v>1</v>
      </c>
      <c r="O2121">
        <f t="shared" si="170"/>
        <v>3</v>
      </c>
    </row>
    <row r="2122" spans="1:15" hidden="1" x14ac:dyDescent="0.2">
      <c r="A2122" s="2">
        <v>43486</v>
      </c>
      <c r="B2122">
        <v>79</v>
      </c>
      <c r="C2122">
        <v>63.11</v>
      </c>
      <c r="D2122">
        <v>63.39</v>
      </c>
      <c r="E2122">
        <v>51.05</v>
      </c>
      <c r="F2122">
        <f t="shared" si="166"/>
        <v>63.39</v>
      </c>
      <c r="G2122" t="s">
        <v>677</v>
      </c>
      <c r="H2122">
        <v>2019</v>
      </c>
      <c r="I2122">
        <v>1</v>
      </c>
      <c r="J2122">
        <v>21</v>
      </c>
      <c r="K2122" t="s">
        <v>33</v>
      </c>
      <c r="L2122">
        <f t="shared" si="167"/>
        <v>0</v>
      </c>
      <c r="M2122">
        <f t="shared" si="168"/>
        <v>1</v>
      </c>
      <c r="N2122">
        <f t="shared" si="169"/>
        <v>1</v>
      </c>
      <c r="O2122">
        <f t="shared" si="170"/>
        <v>4</v>
      </c>
    </row>
    <row r="2123" spans="1:15" hidden="1" x14ac:dyDescent="0.2">
      <c r="A2123" s="2">
        <v>43487</v>
      </c>
      <c r="B2123">
        <v>72</v>
      </c>
      <c r="C2123">
        <v>64.489999999999995</v>
      </c>
      <c r="D2123">
        <v>64.97</v>
      </c>
      <c r="E2123">
        <v>55.01</v>
      </c>
      <c r="F2123">
        <f t="shared" si="166"/>
        <v>64.97</v>
      </c>
      <c r="G2123" t="s">
        <v>678</v>
      </c>
      <c r="H2123">
        <v>2019</v>
      </c>
      <c r="I2123">
        <v>1</v>
      </c>
      <c r="J2123">
        <v>22</v>
      </c>
      <c r="K2123" t="s">
        <v>35</v>
      </c>
      <c r="L2123">
        <f t="shared" si="167"/>
        <v>0</v>
      </c>
      <c r="M2123">
        <f t="shared" si="168"/>
        <v>1</v>
      </c>
      <c r="N2123">
        <f t="shared" si="169"/>
        <v>1</v>
      </c>
      <c r="O2123">
        <f t="shared" si="170"/>
        <v>4</v>
      </c>
    </row>
    <row r="2124" spans="1:15" hidden="1" x14ac:dyDescent="0.2">
      <c r="A2124" s="2">
        <v>43488</v>
      </c>
      <c r="B2124">
        <v>78</v>
      </c>
      <c r="C2124">
        <v>63.46</v>
      </c>
      <c r="D2124">
        <v>63.64</v>
      </c>
      <c r="E2124">
        <v>48.7</v>
      </c>
      <c r="F2124">
        <f t="shared" si="166"/>
        <v>63.64</v>
      </c>
      <c r="G2124" t="s">
        <v>678</v>
      </c>
      <c r="H2124">
        <v>2019</v>
      </c>
      <c r="I2124">
        <v>1</v>
      </c>
      <c r="J2124">
        <v>23</v>
      </c>
      <c r="K2124" t="s">
        <v>36</v>
      </c>
      <c r="L2124">
        <f t="shared" si="167"/>
        <v>0</v>
      </c>
      <c r="M2124">
        <f t="shared" si="168"/>
        <v>1</v>
      </c>
      <c r="N2124">
        <f t="shared" si="169"/>
        <v>1</v>
      </c>
      <c r="O2124">
        <f t="shared" si="170"/>
        <v>4</v>
      </c>
    </row>
    <row r="2125" spans="1:15" hidden="1" x14ac:dyDescent="0.2">
      <c r="A2125" s="2">
        <v>43489</v>
      </c>
      <c r="B2125">
        <v>74</v>
      </c>
      <c r="C2125">
        <v>63.97</v>
      </c>
      <c r="D2125">
        <v>64.19</v>
      </c>
      <c r="E2125">
        <v>50.85</v>
      </c>
      <c r="F2125">
        <f t="shared" si="166"/>
        <v>64.19</v>
      </c>
      <c r="G2125" t="s">
        <v>678</v>
      </c>
      <c r="H2125">
        <v>2019</v>
      </c>
      <c r="I2125">
        <v>1</v>
      </c>
      <c r="J2125">
        <v>24</v>
      </c>
      <c r="K2125" t="s">
        <v>37</v>
      </c>
      <c r="L2125">
        <f t="shared" si="167"/>
        <v>0</v>
      </c>
      <c r="M2125">
        <f t="shared" si="168"/>
        <v>1</v>
      </c>
      <c r="N2125">
        <f t="shared" si="169"/>
        <v>1</v>
      </c>
      <c r="O2125">
        <f t="shared" si="170"/>
        <v>4</v>
      </c>
    </row>
    <row r="2126" spans="1:15" hidden="1" x14ac:dyDescent="0.2">
      <c r="A2126" s="2">
        <v>43490</v>
      </c>
      <c r="B2126">
        <v>67</v>
      </c>
      <c r="C2126">
        <v>62.74</v>
      </c>
      <c r="D2126">
        <v>63.06</v>
      </c>
      <c r="E2126">
        <v>51.07</v>
      </c>
      <c r="F2126">
        <f t="shared" si="166"/>
        <v>63.06</v>
      </c>
      <c r="G2126" t="s">
        <v>678</v>
      </c>
      <c r="H2126">
        <v>2019</v>
      </c>
      <c r="I2126">
        <v>1</v>
      </c>
      <c r="J2126">
        <v>25</v>
      </c>
      <c r="K2126" t="s">
        <v>38</v>
      </c>
      <c r="L2126">
        <f t="shared" si="167"/>
        <v>0</v>
      </c>
      <c r="M2126">
        <f t="shared" si="168"/>
        <v>1</v>
      </c>
      <c r="N2126">
        <f t="shared" si="169"/>
        <v>1</v>
      </c>
      <c r="O2126">
        <f t="shared" si="170"/>
        <v>4</v>
      </c>
    </row>
    <row r="2127" spans="1:15" hidden="1" x14ac:dyDescent="0.2">
      <c r="A2127" s="2">
        <v>43491</v>
      </c>
      <c r="B2127">
        <v>52</v>
      </c>
      <c r="C2127">
        <v>60.76</v>
      </c>
      <c r="D2127">
        <v>60.96</v>
      </c>
      <c r="E2127">
        <v>42.69</v>
      </c>
      <c r="F2127">
        <f t="shared" si="166"/>
        <v>60.96</v>
      </c>
      <c r="G2127" t="s">
        <v>678</v>
      </c>
      <c r="H2127">
        <v>2019</v>
      </c>
      <c r="I2127">
        <v>1</v>
      </c>
      <c r="J2127">
        <v>26</v>
      </c>
      <c r="K2127" t="s">
        <v>39</v>
      </c>
      <c r="L2127">
        <f t="shared" si="167"/>
        <v>1</v>
      </c>
      <c r="M2127">
        <f t="shared" si="168"/>
        <v>1</v>
      </c>
      <c r="N2127">
        <f t="shared" si="169"/>
        <v>1</v>
      </c>
      <c r="O2127">
        <f t="shared" si="170"/>
        <v>4</v>
      </c>
    </row>
    <row r="2128" spans="1:15" hidden="1" x14ac:dyDescent="0.2">
      <c r="A2128" s="2">
        <v>43492</v>
      </c>
      <c r="B2128">
        <v>70</v>
      </c>
      <c r="C2128">
        <v>62.4</v>
      </c>
      <c r="D2128">
        <v>62.73</v>
      </c>
      <c r="E2128">
        <v>46.24</v>
      </c>
      <c r="F2128">
        <f t="shared" si="166"/>
        <v>62.73</v>
      </c>
      <c r="G2128" t="s">
        <v>678</v>
      </c>
      <c r="H2128">
        <v>2019</v>
      </c>
      <c r="I2128">
        <v>1</v>
      </c>
      <c r="J2128">
        <v>27</v>
      </c>
      <c r="K2128" t="s">
        <v>40</v>
      </c>
      <c r="L2128">
        <f t="shared" si="167"/>
        <v>0</v>
      </c>
      <c r="M2128">
        <f t="shared" si="168"/>
        <v>1</v>
      </c>
      <c r="N2128">
        <f t="shared" si="169"/>
        <v>1</v>
      </c>
      <c r="O2128">
        <f t="shared" si="170"/>
        <v>4</v>
      </c>
    </row>
    <row r="2129" spans="1:15" hidden="1" x14ac:dyDescent="0.2">
      <c r="A2129" s="2">
        <v>43493</v>
      </c>
      <c r="B2129">
        <v>97</v>
      </c>
      <c r="C2129">
        <v>67.14</v>
      </c>
      <c r="D2129">
        <v>67.28</v>
      </c>
      <c r="E2129">
        <v>51.93</v>
      </c>
      <c r="F2129">
        <f t="shared" si="166"/>
        <v>67.28</v>
      </c>
      <c r="G2129" t="s">
        <v>678</v>
      </c>
      <c r="H2129">
        <v>2019</v>
      </c>
      <c r="I2129">
        <v>1</v>
      </c>
      <c r="J2129">
        <v>28</v>
      </c>
      <c r="K2129" t="s">
        <v>41</v>
      </c>
      <c r="L2129">
        <f t="shared" si="167"/>
        <v>0</v>
      </c>
      <c r="M2129">
        <f t="shared" si="168"/>
        <v>1</v>
      </c>
      <c r="N2129">
        <f t="shared" si="169"/>
        <v>1</v>
      </c>
      <c r="O2129">
        <f t="shared" si="170"/>
        <v>5</v>
      </c>
    </row>
    <row r="2130" spans="1:15" hidden="1" x14ac:dyDescent="0.2">
      <c r="A2130" s="2">
        <v>43529</v>
      </c>
      <c r="B2130">
        <v>62</v>
      </c>
      <c r="C2130">
        <v>61.37</v>
      </c>
      <c r="D2130">
        <v>61.48</v>
      </c>
      <c r="E2130">
        <v>45.29</v>
      </c>
      <c r="F2130">
        <f t="shared" si="166"/>
        <v>61.48</v>
      </c>
      <c r="G2130" t="s">
        <v>679</v>
      </c>
      <c r="H2130">
        <v>2019</v>
      </c>
      <c r="I2130">
        <v>3</v>
      </c>
      <c r="J2130">
        <v>5</v>
      </c>
      <c r="K2130" t="s">
        <v>83</v>
      </c>
      <c r="L2130">
        <f t="shared" si="167"/>
        <v>0</v>
      </c>
      <c r="M2130">
        <f t="shared" si="168"/>
        <v>1</v>
      </c>
      <c r="N2130">
        <f t="shared" si="169"/>
        <v>1</v>
      </c>
      <c r="O2130">
        <f t="shared" si="170"/>
        <v>10</v>
      </c>
    </row>
    <row r="2131" spans="1:15" hidden="1" x14ac:dyDescent="0.2">
      <c r="A2131" s="2">
        <v>43530</v>
      </c>
      <c r="B2131">
        <v>76</v>
      </c>
      <c r="C2131">
        <v>62.24</v>
      </c>
      <c r="D2131">
        <v>63.92</v>
      </c>
      <c r="E2131">
        <v>58.9</v>
      </c>
      <c r="F2131">
        <f t="shared" si="166"/>
        <v>63.92</v>
      </c>
      <c r="G2131" t="s">
        <v>679</v>
      </c>
      <c r="H2131">
        <v>2019</v>
      </c>
      <c r="I2131">
        <v>3</v>
      </c>
      <c r="J2131">
        <v>6</v>
      </c>
      <c r="K2131" t="s">
        <v>84</v>
      </c>
      <c r="L2131">
        <f t="shared" si="167"/>
        <v>0</v>
      </c>
      <c r="M2131">
        <f t="shared" si="168"/>
        <v>1</v>
      </c>
      <c r="N2131">
        <f t="shared" si="169"/>
        <v>1</v>
      </c>
      <c r="O2131">
        <f t="shared" si="170"/>
        <v>10</v>
      </c>
    </row>
    <row r="2132" spans="1:15" hidden="1" x14ac:dyDescent="0.2">
      <c r="A2132" s="2">
        <v>43531</v>
      </c>
      <c r="B2132">
        <v>97</v>
      </c>
      <c r="C2132">
        <v>62.34</v>
      </c>
      <c r="D2132">
        <v>65.209999999999994</v>
      </c>
      <c r="E2132">
        <v>53.02</v>
      </c>
      <c r="F2132">
        <f t="shared" si="166"/>
        <v>65.209999999999994</v>
      </c>
      <c r="G2132" t="s">
        <v>679</v>
      </c>
      <c r="H2132">
        <v>2019</v>
      </c>
      <c r="I2132">
        <v>3</v>
      </c>
      <c r="J2132">
        <v>7</v>
      </c>
      <c r="K2132" t="s">
        <v>85</v>
      </c>
      <c r="L2132">
        <f t="shared" si="167"/>
        <v>0</v>
      </c>
      <c r="M2132">
        <f t="shared" si="168"/>
        <v>1</v>
      </c>
      <c r="N2132">
        <f t="shared" si="169"/>
        <v>1</v>
      </c>
      <c r="O2132">
        <f t="shared" si="170"/>
        <v>10</v>
      </c>
    </row>
    <row r="2133" spans="1:15" hidden="1" x14ac:dyDescent="0.2">
      <c r="A2133" s="2">
        <v>43532</v>
      </c>
      <c r="B2133">
        <v>68</v>
      </c>
      <c r="C2133">
        <v>61.09</v>
      </c>
      <c r="D2133">
        <v>61.31</v>
      </c>
      <c r="E2133">
        <v>45.68</v>
      </c>
      <c r="F2133">
        <f t="shared" si="166"/>
        <v>61.31</v>
      </c>
      <c r="G2133" t="s">
        <v>679</v>
      </c>
      <c r="H2133">
        <v>2019</v>
      </c>
      <c r="I2133">
        <v>3</v>
      </c>
      <c r="J2133">
        <v>8</v>
      </c>
      <c r="K2133" t="s">
        <v>86</v>
      </c>
      <c r="L2133">
        <f t="shared" si="167"/>
        <v>0</v>
      </c>
      <c r="M2133">
        <f t="shared" si="168"/>
        <v>1</v>
      </c>
      <c r="N2133">
        <f t="shared" si="169"/>
        <v>1</v>
      </c>
      <c r="O2133">
        <f t="shared" si="170"/>
        <v>10</v>
      </c>
    </row>
    <row r="2134" spans="1:15" hidden="1" x14ac:dyDescent="0.2">
      <c r="A2134" s="2">
        <v>43533</v>
      </c>
      <c r="B2134">
        <v>61</v>
      </c>
      <c r="C2134">
        <v>61.01</v>
      </c>
      <c r="D2134">
        <v>61.18</v>
      </c>
      <c r="E2134">
        <v>45.42</v>
      </c>
      <c r="F2134">
        <f t="shared" si="166"/>
        <v>61.18</v>
      </c>
      <c r="G2134" t="s">
        <v>679</v>
      </c>
      <c r="H2134">
        <v>2019</v>
      </c>
      <c r="I2134">
        <v>3</v>
      </c>
      <c r="J2134">
        <v>9</v>
      </c>
      <c r="K2134" t="s">
        <v>87</v>
      </c>
      <c r="L2134">
        <f t="shared" si="167"/>
        <v>1</v>
      </c>
      <c r="M2134">
        <f t="shared" si="168"/>
        <v>1</v>
      </c>
      <c r="N2134">
        <f t="shared" si="169"/>
        <v>1</v>
      </c>
      <c r="O2134">
        <f t="shared" si="170"/>
        <v>10</v>
      </c>
    </row>
    <row r="2135" spans="1:15" hidden="1" x14ac:dyDescent="0.2">
      <c r="A2135" s="2">
        <v>43534</v>
      </c>
      <c r="B2135">
        <v>65</v>
      </c>
      <c r="C2135">
        <v>62.05</v>
      </c>
      <c r="D2135">
        <v>62.17</v>
      </c>
      <c r="E2135">
        <v>46.77</v>
      </c>
      <c r="F2135">
        <f t="shared" si="166"/>
        <v>62.17</v>
      </c>
      <c r="G2135" t="s">
        <v>679</v>
      </c>
      <c r="H2135">
        <v>2019</v>
      </c>
      <c r="I2135">
        <v>3</v>
      </c>
      <c r="J2135">
        <v>10</v>
      </c>
      <c r="K2135" t="s">
        <v>88</v>
      </c>
      <c r="L2135">
        <f t="shared" si="167"/>
        <v>0</v>
      </c>
      <c r="M2135">
        <f t="shared" si="168"/>
        <v>1</v>
      </c>
      <c r="N2135">
        <f t="shared" si="169"/>
        <v>1</v>
      </c>
      <c r="O2135">
        <f t="shared" si="170"/>
        <v>10</v>
      </c>
    </row>
    <row r="2136" spans="1:15" hidden="1" x14ac:dyDescent="0.2">
      <c r="A2136" s="2">
        <v>43535</v>
      </c>
      <c r="B2136">
        <v>89</v>
      </c>
      <c r="C2136">
        <v>61.86</v>
      </c>
      <c r="D2136">
        <v>62.24</v>
      </c>
      <c r="E2136">
        <v>49.28</v>
      </c>
      <c r="F2136">
        <f t="shared" si="166"/>
        <v>62.24</v>
      </c>
      <c r="G2136" t="s">
        <v>679</v>
      </c>
      <c r="H2136">
        <v>2019</v>
      </c>
      <c r="I2136">
        <v>3</v>
      </c>
      <c r="J2136">
        <v>11</v>
      </c>
      <c r="K2136" t="s">
        <v>89</v>
      </c>
      <c r="L2136">
        <f t="shared" si="167"/>
        <v>0</v>
      </c>
      <c r="M2136">
        <f t="shared" si="168"/>
        <v>1</v>
      </c>
      <c r="N2136">
        <f t="shared" si="169"/>
        <v>1</v>
      </c>
      <c r="O2136">
        <f t="shared" si="170"/>
        <v>11</v>
      </c>
    </row>
    <row r="2137" spans="1:15" hidden="1" x14ac:dyDescent="0.2">
      <c r="A2137" s="2">
        <v>43536</v>
      </c>
      <c r="B2137">
        <v>77</v>
      </c>
      <c r="C2137">
        <v>59.82</v>
      </c>
      <c r="D2137">
        <v>60.44</v>
      </c>
      <c r="E2137">
        <v>47.26</v>
      </c>
      <c r="F2137">
        <f t="shared" si="166"/>
        <v>60.44</v>
      </c>
      <c r="G2137" t="s">
        <v>680</v>
      </c>
      <c r="H2137">
        <v>2019</v>
      </c>
      <c r="I2137">
        <v>3</v>
      </c>
      <c r="J2137">
        <v>12</v>
      </c>
      <c r="K2137" t="s">
        <v>91</v>
      </c>
      <c r="L2137">
        <f t="shared" si="167"/>
        <v>0</v>
      </c>
      <c r="M2137">
        <f t="shared" si="168"/>
        <v>1</v>
      </c>
      <c r="N2137">
        <f t="shared" si="169"/>
        <v>1</v>
      </c>
      <c r="O2137">
        <f t="shared" si="170"/>
        <v>11</v>
      </c>
    </row>
    <row r="2138" spans="1:15" hidden="1" x14ac:dyDescent="0.2">
      <c r="A2138" s="2">
        <v>43537</v>
      </c>
      <c r="B2138">
        <v>71</v>
      </c>
      <c r="C2138">
        <v>61.1</v>
      </c>
      <c r="D2138">
        <v>62.31</v>
      </c>
      <c r="E2138">
        <v>54.57</v>
      </c>
      <c r="F2138">
        <f t="shared" si="166"/>
        <v>62.31</v>
      </c>
      <c r="G2138" t="s">
        <v>680</v>
      </c>
      <c r="H2138">
        <v>2019</v>
      </c>
      <c r="I2138">
        <v>3</v>
      </c>
      <c r="J2138">
        <v>13</v>
      </c>
      <c r="K2138" t="s">
        <v>92</v>
      </c>
      <c r="L2138">
        <f t="shared" si="167"/>
        <v>0</v>
      </c>
      <c r="M2138">
        <f t="shared" si="168"/>
        <v>1</v>
      </c>
      <c r="N2138">
        <f t="shared" si="169"/>
        <v>1</v>
      </c>
      <c r="O2138">
        <f t="shared" si="170"/>
        <v>11</v>
      </c>
    </row>
    <row r="2139" spans="1:15" hidden="1" x14ac:dyDescent="0.2">
      <c r="A2139" s="2">
        <v>43538</v>
      </c>
      <c r="B2139">
        <v>83</v>
      </c>
      <c r="C2139">
        <v>61.52</v>
      </c>
      <c r="D2139">
        <v>61.68</v>
      </c>
      <c r="E2139">
        <v>47.32</v>
      </c>
      <c r="F2139">
        <f t="shared" si="166"/>
        <v>61.68</v>
      </c>
      <c r="G2139" t="s">
        <v>680</v>
      </c>
      <c r="H2139">
        <v>2019</v>
      </c>
      <c r="I2139">
        <v>3</v>
      </c>
      <c r="J2139">
        <v>14</v>
      </c>
      <c r="K2139" t="s">
        <v>93</v>
      </c>
      <c r="L2139">
        <f t="shared" si="167"/>
        <v>0</v>
      </c>
      <c r="M2139">
        <f t="shared" si="168"/>
        <v>1</v>
      </c>
      <c r="N2139">
        <f t="shared" si="169"/>
        <v>1</v>
      </c>
      <c r="O2139">
        <f t="shared" si="170"/>
        <v>11</v>
      </c>
    </row>
    <row r="2140" spans="1:15" hidden="1" x14ac:dyDescent="0.2">
      <c r="A2140" s="2">
        <v>43539</v>
      </c>
      <c r="B2140">
        <v>85</v>
      </c>
      <c r="C2140">
        <v>62.2</v>
      </c>
      <c r="D2140">
        <v>62.75</v>
      </c>
      <c r="E2140">
        <v>53.52</v>
      </c>
      <c r="F2140">
        <f t="shared" si="166"/>
        <v>62.75</v>
      </c>
      <c r="G2140" t="s">
        <v>680</v>
      </c>
      <c r="H2140">
        <v>2019</v>
      </c>
      <c r="I2140">
        <v>3</v>
      </c>
      <c r="J2140">
        <v>15</v>
      </c>
      <c r="K2140" t="s">
        <v>94</v>
      </c>
      <c r="L2140">
        <f t="shared" si="167"/>
        <v>0</v>
      </c>
      <c r="M2140">
        <f t="shared" si="168"/>
        <v>1</v>
      </c>
      <c r="N2140">
        <f t="shared" si="169"/>
        <v>1</v>
      </c>
      <c r="O2140">
        <f t="shared" si="170"/>
        <v>11</v>
      </c>
    </row>
    <row r="2141" spans="1:15" hidden="1" x14ac:dyDescent="0.2">
      <c r="A2141" s="2">
        <v>43540</v>
      </c>
      <c r="B2141">
        <v>64</v>
      </c>
      <c r="C2141">
        <v>62.15</v>
      </c>
      <c r="D2141">
        <v>62.31</v>
      </c>
      <c r="E2141">
        <v>48.05</v>
      </c>
      <c r="F2141">
        <f t="shared" si="166"/>
        <v>62.31</v>
      </c>
      <c r="G2141" t="s">
        <v>680</v>
      </c>
      <c r="H2141">
        <v>2019</v>
      </c>
      <c r="I2141">
        <v>3</v>
      </c>
      <c r="J2141">
        <v>16</v>
      </c>
      <c r="K2141" t="s">
        <v>95</v>
      </c>
      <c r="L2141">
        <f t="shared" si="167"/>
        <v>0</v>
      </c>
      <c r="M2141">
        <f t="shared" si="168"/>
        <v>1</v>
      </c>
      <c r="N2141">
        <f t="shared" si="169"/>
        <v>1</v>
      </c>
      <c r="O2141">
        <f t="shared" si="170"/>
        <v>11</v>
      </c>
    </row>
    <row r="2142" spans="1:15" hidden="1" x14ac:dyDescent="0.2">
      <c r="A2142" s="2">
        <v>43541</v>
      </c>
      <c r="B2142">
        <v>76</v>
      </c>
      <c r="C2142">
        <v>63.02</v>
      </c>
      <c r="D2142">
        <v>63.04</v>
      </c>
      <c r="E2142">
        <v>40.31</v>
      </c>
      <c r="F2142">
        <f t="shared" si="166"/>
        <v>63.04</v>
      </c>
      <c r="G2142" t="s">
        <v>680</v>
      </c>
      <c r="H2142">
        <v>2019</v>
      </c>
      <c r="I2142">
        <v>3</v>
      </c>
      <c r="J2142">
        <v>17</v>
      </c>
      <c r="K2142" t="s">
        <v>96</v>
      </c>
      <c r="L2142">
        <f t="shared" si="167"/>
        <v>0</v>
      </c>
      <c r="M2142">
        <f t="shared" si="168"/>
        <v>1</v>
      </c>
      <c r="N2142">
        <f t="shared" si="169"/>
        <v>1</v>
      </c>
      <c r="O2142">
        <f t="shared" si="170"/>
        <v>11</v>
      </c>
    </row>
    <row r="2143" spans="1:15" hidden="1" x14ac:dyDescent="0.2">
      <c r="A2143" s="2">
        <v>43542</v>
      </c>
      <c r="B2143">
        <v>95</v>
      </c>
      <c r="C2143">
        <v>63.2</v>
      </c>
      <c r="D2143">
        <v>67.36</v>
      </c>
      <c r="E2143">
        <v>65.25</v>
      </c>
      <c r="F2143">
        <f t="shared" si="166"/>
        <v>67.36</v>
      </c>
      <c r="G2143" t="s">
        <v>680</v>
      </c>
      <c r="H2143">
        <v>2019</v>
      </c>
      <c r="I2143">
        <v>3</v>
      </c>
      <c r="J2143">
        <v>18</v>
      </c>
      <c r="K2143" t="s">
        <v>97</v>
      </c>
      <c r="L2143">
        <f t="shared" si="167"/>
        <v>0</v>
      </c>
      <c r="M2143">
        <f t="shared" si="168"/>
        <v>0</v>
      </c>
      <c r="N2143">
        <f t="shared" si="169"/>
        <v>1</v>
      </c>
      <c r="O2143">
        <f t="shared" si="170"/>
        <v>12</v>
      </c>
    </row>
    <row r="2144" spans="1:15" hidden="1" x14ac:dyDescent="0.2">
      <c r="A2144" s="2">
        <v>43543</v>
      </c>
      <c r="B2144">
        <v>81</v>
      </c>
      <c r="C2144">
        <v>62.13</v>
      </c>
      <c r="D2144">
        <v>62.8</v>
      </c>
      <c r="E2144">
        <v>54.34</v>
      </c>
      <c r="F2144">
        <f t="shared" si="166"/>
        <v>62.8</v>
      </c>
      <c r="G2144" t="s">
        <v>681</v>
      </c>
      <c r="H2144">
        <v>2019</v>
      </c>
      <c r="I2144">
        <v>3</v>
      </c>
      <c r="J2144">
        <v>19</v>
      </c>
      <c r="K2144" t="s">
        <v>99</v>
      </c>
      <c r="L2144">
        <f t="shared" si="167"/>
        <v>0</v>
      </c>
      <c r="M2144">
        <f t="shared" si="168"/>
        <v>1</v>
      </c>
      <c r="N2144">
        <f t="shared" si="169"/>
        <v>1</v>
      </c>
      <c r="O2144">
        <f t="shared" si="170"/>
        <v>12</v>
      </c>
    </row>
    <row r="2145" spans="1:15" hidden="1" x14ac:dyDescent="0.2">
      <c r="A2145" s="2">
        <v>43544</v>
      </c>
      <c r="B2145">
        <v>87</v>
      </c>
      <c r="C2145">
        <v>61</v>
      </c>
      <c r="D2145">
        <v>61.38</v>
      </c>
      <c r="E2145">
        <v>48.01</v>
      </c>
      <c r="F2145">
        <f t="shared" si="166"/>
        <v>61.38</v>
      </c>
      <c r="G2145" t="s">
        <v>681</v>
      </c>
      <c r="H2145">
        <v>2019</v>
      </c>
      <c r="I2145">
        <v>3</v>
      </c>
      <c r="J2145">
        <v>20</v>
      </c>
      <c r="K2145" t="s">
        <v>100</v>
      </c>
      <c r="L2145">
        <f t="shared" si="167"/>
        <v>0</v>
      </c>
      <c r="M2145">
        <f t="shared" si="168"/>
        <v>1</v>
      </c>
      <c r="N2145">
        <f t="shared" si="169"/>
        <v>1</v>
      </c>
      <c r="O2145">
        <f t="shared" si="170"/>
        <v>12</v>
      </c>
    </row>
    <row r="2146" spans="1:15" hidden="1" x14ac:dyDescent="0.2">
      <c r="A2146" s="2">
        <v>43545</v>
      </c>
      <c r="B2146">
        <v>89</v>
      </c>
      <c r="C2146">
        <v>62.09</v>
      </c>
      <c r="D2146">
        <v>62.34</v>
      </c>
      <c r="E2146">
        <v>48.12</v>
      </c>
      <c r="F2146">
        <f t="shared" si="166"/>
        <v>62.34</v>
      </c>
      <c r="G2146" t="s">
        <v>681</v>
      </c>
      <c r="H2146">
        <v>2019</v>
      </c>
      <c r="I2146">
        <v>3</v>
      </c>
      <c r="J2146">
        <v>21</v>
      </c>
      <c r="K2146" t="s">
        <v>101</v>
      </c>
      <c r="L2146">
        <f t="shared" si="167"/>
        <v>0</v>
      </c>
      <c r="M2146">
        <f t="shared" si="168"/>
        <v>1</v>
      </c>
      <c r="N2146">
        <f t="shared" si="169"/>
        <v>1</v>
      </c>
      <c r="O2146">
        <f t="shared" si="170"/>
        <v>12</v>
      </c>
    </row>
    <row r="2147" spans="1:15" hidden="1" x14ac:dyDescent="0.2">
      <c r="A2147" s="2">
        <v>43546</v>
      </c>
      <c r="B2147">
        <v>85</v>
      </c>
      <c r="C2147">
        <v>62.16</v>
      </c>
      <c r="D2147">
        <v>62.33</v>
      </c>
      <c r="E2147">
        <v>47.83</v>
      </c>
      <c r="F2147">
        <f t="shared" si="166"/>
        <v>62.33</v>
      </c>
      <c r="G2147" t="s">
        <v>681</v>
      </c>
      <c r="H2147">
        <v>2019</v>
      </c>
      <c r="I2147">
        <v>3</v>
      </c>
      <c r="J2147">
        <v>22</v>
      </c>
      <c r="K2147" t="s">
        <v>102</v>
      </c>
      <c r="L2147">
        <f t="shared" si="167"/>
        <v>0</v>
      </c>
      <c r="M2147">
        <f t="shared" si="168"/>
        <v>1</v>
      </c>
      <c r="N2147">
        <f t="shared" si="169"/>
        <v>1</v>
      </c>
      <c r="O2147">
        <f t="shared" si="170"/>
        <v>12</v>
      </c>
    </row>
    <row r="2148" spans="1:15" hidden="1" x14ac:dyDescent="0.2">
      <c r="A2148" s="2">
        <v>43547</v>
      </c>
      <c r="B2148">
        <v>60</v>
      </c>
      <c r="C2148">
        <v>61.04</v>
      </c>
      <c r="D2148">
        <v>61.4</v>
      </c>
      <c r="E2148">
        <v>50.12</v>
      </c>
      <c r="F2148">
        <f t="shared" si="166"/>
        <v>61.4</v>
      </c>
      <c r="G2148" t="s">
        <v>681</v>
      </c>
      <c r="H2148">
        <v>2019</v>
      </c>
      <c r="I2148">
        <v>3</v>
      </c>
      <c r="J2148">
        <v>23</v>
      </c>
      <c r="K2148" t="s">
        <v>103</v>
      </c>
      <c r="L2148">
        <f t="shared" si="167"/>
        <v>1</v>
      </c>
      <c r="M2148">
        <f t="shared" si="168"/>
        <v>1</v>
      </c>
      <c r="N2148">
        <f t="shared" si="169"/>
        <v>1</v>
      </c>
      <c r="O2148">
        <f t="shared" si="170"/>
        <v>12</v>
      </c>
    </row>
    <row r="2149" spans="1:15" hidden="1" x14ac:dyDescent="0.2">
      <c r="A2149" s="2">
        <v>43548</v>
      </c>
      <c r="B2149">
        <v>62</v>
      </c>
      <c r="C2149">
        <v>61.9</v>
      </c>
      <c r="D2149">
        <v>61.9</v>
      </c>
      <c r="E2149">
        <v>33.1</v>
      </c>
      <c r="F2149">
        <f t="shared" si="166"/>
        <v>61.9</v>
      </c>
      <c r="G2149" t="s">
        <v>681</v>
      </c>
      <c r="H2149">
        <v>2019</v>
      </c>
      <c r="I2149">
        <v>3</v>
      </c>
      <c r="J2149">
        <v>24</v>
      </c>
      <c r="K2149" t="s">
        <v>104</v>
      </c>
      <c r="L2149">
        <f t="shared" si="167"/>
        <v>0</v>
      </c>
      <c r="M2149">
        <f t="shared" si="168"/>
        <v>1</v>
      </c>
      <c r="N2149">
        <f t="shared" si="169"/>
        <v>1</v>
      </c>
      <c r="O2149">
        <f t="shared" si="170"/>
        <v>12</v>
      </c>
    </row>
    <row r="2150" spans="1:15" hidden="1" x14ac:dyDescent="0.2">
      <c r="A2150" s="2">
        <v>43549</v>
      </c>
      <c r="B2150">
        <v>76</v>
      </c>
      <c r="C2150">
        <v>62.22</v>
      </c>
      <c r="D2150">
        <v>63.93</v>
      </c>
      <c r="E2150">
        <v>52.65</v>
      </c>
      <c r="F2150">
        <f t="shared" si="166"/>
        <v>63.93</v>
      </c>
      <c r="G2150" t="s">
        <v>681</v>
      </c>
      <c r="H2150">
        <v>2019</v>
      </c>
      <c r="I2150">
        <v>3</v>
      </c>
      <c r="J2150">
        <v>25</v>
      </c>
      <c r="K2150" t="s">
        <v>105</v>
      </c>
      <c r="L2150">
        <f t="shared" si="167"/>
        <v>0</v>
      </c>
      <c r="M2150">
        <f t="shared" si="168"/>
        <v>1</v>
      </c>
      <c r="N2150">
        <f t="shared" si="169"/>
        <v>1</v>
      </c>
      <c r="O2150">
        <f t="shared" si="170"/>
        <v>13</v>
      </c>
    </row>
    <row r="2151" spans="1:15" hidden="1" x14ac:dyDescent="0.2">
      <c r="A2151" s="2">
        <v>43550</v>
      </c>
      <c r="B2151">
        <v>90</v>
      </c>
      <c r="C2151">
        <v>63.61</v>
      </c>
      <c r="D2151">
        <v>66.66</v>
      </c>
      <c r="E2151">
        <v>55.54</v>
      </c>
      <c r="F2151">
        <f t="shared" si="166"/>
        <v>66.66</v>
      </c>
      <c r="G2151" t="s">
        <v>682</v>
      </c>
      <c r="H2151">
        <v>2019</v>
      </c>
      <c r="I2151">
        <v>3</v>
      </c>
      <c r="J2151">
        <v>26</v>
      </c>
      <c r="K2151" t="s">
        <v>107</v>
      </c>
      <c r="L2151">
        <f t="shared" si="167"/>
        <v>0</v>
      </c>
      <c r="M2151">
        <f t="shared" si="168"/>
        <v>1</v>
      </c>
      <c r="N2151">
        <f t="shared" si="169"/>
        <v>1</v>
      </c>
      <c r="O2151">
        <f t="shared" si="170"/>
        <v>13</v>
      </c>
    </row>
    <row r="2152" spans="1:15" hidden="1" x14ac:dyDescent="0.2">
      <c r="A2152" s="2">
        <v>43551</v>
      </c>
      <c r="B2152">
        <v>83</v>
      </c>
      <c r="C2152">
        <v>60.64</v>
      </c>
      <c r="D2152">
        <v>73.8</v>
      </c>
      <c r="E2152">
        <v>63.74</v>
      </c>
      <c r="F2152">
        <f t="shared" si="166"/>
        <v>73.8</v>
      </c>
      <c r="G2152" t="s">
        <v>682</v>
      </c>
      <c r="H2152">
        <v>2019</v>
      </c>
      <c r="I2152">
        <v>3</v>
      </c>
      <c r="J2152">
        <v>27</v>
      </c>
      <c r="K2152" t="s">
        <v>108</v>
      </c>
      <c r="L2152">
        <f t="shared" si="167"/>
        <v>0</v>
      </c>
      <c r="M2152">
        <f t="shared" si="168"/>
        <v>0</v>
      </c>
      <c r="N2152">
        <f t="shared" si="169"/>
        <v>1</v>
      </c>
      <c r="O2152">
        <f t="shared" si="170"/>
        <v>13</v>
      </c>
    </row>
    <row r="2153" spans="1:15" hidden="1" x14ac:dyDescent="0.2">
      <c r="A2153" s="2">
        <v>43552</v>
      </c>
      <c r="B2153">
        <v>78</v>
      </c>
      <c r="C2153">
        <v>60.81</v>
      </c>
      <c r="D2153">
        <v>61.11</v>
      </c>
      <c r="E2153">
        <v>47.78</v>
      </c>
      <c r="F2153">
        <f t="shared" si="166"/>
        <v>61.11</v>
      </c>
      <c r="G2153" t="s">
        <v>682</v>
      </c>
      <c r="H2153">
        <v>2019</v>
      </c>
      <c r="I2153">
        <v>3</v>
      </c>
      <c r="J2153">
        <v>28</v>
      </c>
      <c r="K2153" t="s">
        <v>109</v>
      </c>
      <c r="L2153">
        <f t="shared" si="167"/>
        <v>0</v>
      </c>
      <c r="M2153">
        <f t="shared" si="168"/>
        <v>1</v>
      </c>
      <c r="N2153">
        <f t="shared" si="169"/>
        <v>1</v>
      </c>
      <c r="O2153">
        <f t="shared" si="170"/>
        <v>13</v>
      </c>
    </row>
    <row r="2154" spans="1:15" hidden="1" x14ac:dyDescent="0.2">
      <c r="A2154" s="2">
        <v>43553</v>
      </c>
      <c r="B2154">
        <v>86</v>
      </c>
      <c r="C2154">
        <v>62.09</v>
      </c>
      <c r="D2154">
        <v>62.38</v>
      </c>
      <c r="E2154">
        <v>50.24</v>
      </c>
      <c r="F2154">
        <f t="shared" si="166"/>
        <v>62.38</v>
      </c>
      <c r="G2154" t="s">
        <v>682</v>
      </c>
      <c r="H2154">
        <v>2019</v>
      </c>
      <c r="I2154">
        <v>3</v>
      </c>
      <c r="J2154">
        <v>29</v>
      </c>
      <c r="K2154" t="s">
        <v>110</v>
      </c>
      <c r="L2154">
        <f t="shared" si="167"/>
        <v>0</v>
      </c>
      <c r="M2154">
        <f t="shared" si="168"/>
        <v>1</v>
      </c>
      <c r="N2154">
        <f t="shared" si="169"/>
        <v>1</v>
      </c>
      <c r="O2154">
        <f t="shared" si="170"/>
        <v>13</v>
      </c>
    </row>
    <row r="2155" spans="1:15" hidden="1" x14ac:dyDescent="0.2">
      <c r="A2155" s="2">
        <v>43554</v>
      </c>
      <c r="B2155">
        <v>61</v>
      </c>
      <c r="C2155">
        <v>61.19</v>
      </c>
      <c r="D2155">
        <v>61.94</v>
      </c>
      <c r="E2155">
        <v>53.78</v>
      </c>
      <c r="F2155">
        <f t="shared" si="166"/>
        <v>61.94</v>
      </c>
      <c r="G2155" t="s">
        <v>682</v>
      </c>
      <c r="H2155">
        <v>2019</v>
      </c>
      <c r="I2155">
        <v>3</v>
      </c>
      <c r="J2155">
        <v>30</v>
      </c>
      <c r="K2155" t="s">
        <v>111</v>
      </c>
      <c r="L2155">
        <f t="shared" si="167"/>
        <v>1</v>
      </c>
      <c r="M2155">
        <f t="shared" si="168"/>
        <v>1</v>
      </c>
      <c r="N2155">
        <f t="shared" si="169"/>
        <v>1</v>
      </c>
      <c r="O2155">
        <f t="shared" si="170"/>
        <v>13</v>
      </c>
    </row>
    <row r="2156" spans="1:15" hidden="1" x14ac:dyDescent="0.2">
      <c r="A2156" s="2">
        <v>43555</v>
      </c>
      <c r="B2156">
        <v>75</v>
      </c>
      <c r="C2156">
        <v>61.82</v>
      </c>
      <c r="D2156">
        <v>62.03</v>
      </c>
      <c r="E2156">
        <v>48.66</v>
      </c>
      <c r="F2156">
        <f t="shared" si="166"/>
        <v>62.03</v>
      </c>
      <c r="G2156" t="s">
        <v>682</v>
      </c>
      <c r="H2156">
        <v>2019</v>
      </c>
      <c r="I2156">
        <v>3</v>
      </c>
      <c r="J2156">
        <v>31</v>
      </c>
      <c r="K2156" t="s">
        <v>112</v>
      </c>
      <c r="L2156">
        <f t="shared" si="167"/>
        <v>0</v>
      </c>
      <c r="M2156">
        <f t="shared" si="168"/>
        <v>1</v>
      </c>
      <c r="N2156">
        <f t="shared" si="169"/>
        <v>1</v>
      </c>
      <c r="O2156">
        <f t="shared" si="170"/>
        <v>13</v>
      </c>
    </row>
    <row r="2157" spans="1:15" hidden="1" x14ac:dyDescent="0.2">
      <c r="A2157" s="2">
        <v>43556</v>
      </c>
      <c r="B2157">
        <v>91</v>
      </c>
      <c r="C2157">
        <v>62.13</v>
      </c>
      <c r="D2157">
        <v>62.26</v>
      </c>
      <c r="E2157">
        <v>45.75</v>
      </c>
      <c r="F2157">
        <f t="shared" si="166"/>
        <v>62.26</v>
      </c>
      <c r="G2157" t="s">
        <v>682</v>
      </c>
      <c r="H2157">
        <v>2019</v>
      </c>
      <c r="I2157">
        <v>4</v>
      </c>
      <c r="J2157">
        <v>1</v>
      </c>
      <c r="K2157" t="s">
        <v>113</v>
      </c>
      <c r="L2157">
        <f t="shared" si="167"/>
        <v>0</v>
      </c>
      <c r="M2157">
        <f t="shared" si="168"/>
        <v>1</v>
      </c>
      <c r="N2157">
        <f t="shared" si="169"/>
        <v>1</v>
      </c>
      <c r="O2157">
        <f t="shared" si="170"/>
        <v>14</v>
      </c>
    </row>
    <row r="2158" spans="1:15" hidden="1" x14ac:dyDescent="0.2">
      <c r="A2158" s="2">
        <v>43557</v>
      </c>
      <c r="B2158">
        <v>84</v>
      </c>
      <c r="C2158">
        <v>61.34</v>
      </c>
      <c r="D2158">
        <v>61.51</v>
      </c>
      <c r="E2158">
        <v>47.21</v>
      </c>
      <c r="F2158">
        <f t="shared" si="166"/>
        <v>61.51</v>
      </c>
      <c r="G2158" t="s">
        <v>683</v>
      </c>
      <c r="H2158">
        <v>2019</v>
      </c>
      <c r="I2158">
        <v>4</v>
      </c>
      <c r="J2158">
        <v>2</v>
      </c>
      <c r="K2158" t="s">
        <v>115</v>
      </c>
      <c r="L2158">
        <f t="shared" si="167"/>
        <v>0</v>
      </c>
      <c r="M2158">
        <f t="shared" si="168"/>
        <v>1</v>
      </c>
      <c r="N2158">
        <f t="shared" si="169"/>
        <v>1</v>
      </c>
      <c r="O2158">
        <f t="shared" si="170"/>
        <v>14</v>
      </c>
    </row>
    <row r="2159" spans="1:15" hidden="1" x14ac:dyDescent="0.2">
      <c r="A2159" s="2">
        <v>43558</v>
      </c>
      <c r="B2159">
        <v>79</v>
      </c>
      <c r="C2159">
        <v>61.32</v>
      </c>
      <c r="D2159">
        <v>61.45</v>
      </c>
      <c r="E2159">
        <v>44.83</v>
      </c>
      <c r="F2159">
        <f t="shared" si="166"/>
        <v>61.45</v>
      </c>
      <c r="G2159" t="s">
        <v>683</v>
      </c>
      <c r="H2159">
        <v>2019</v>
      </c>
      <c r="I2159">
        <v>4</v>
      </c>
      <c r="J2159">
        <v>3</v>
      </c>
      <c r="K2159" t="s">
        <v>116</v>
      </c>
      <c r="L2159">
        <f t="shared" si="167"/>
        <v>0</v>
      </c>
      <c r="M2159">
        <f t="shared" si="168"/>
        <v>1</v>
      </c>
      <c r="N2159">
        <f t="shared" si="169"/>
        <v>1</v>
      </c>
      <c r="O2159">
        <f t="shared" si="170"/>
        <v>14</v>
      </c>
    </row>
    <row r="2160" spans="1:15" hidden="1" x14ac:dyDescent="0.2">
      <c r="A2160" s="2">
        <v>43559</v>
      </c>
      <c r="B2160">
        <v>114</v>
      </c>
      <c r="C2160">
        <v>62.91</v>
      </c>
      <c r="D2160">
        <v>63.24</v>
      </c>
      <c r="E2160">
        <v>51.11</v>
      </c>
      <c r="F2160">
        <f t="shared" si="166"/>
        <v>63.24</v>
      </c>
      <c r="G2160" t="s">
        <v>683</v>
      </c>
      <c r="H2160">
        <v>2019</v>
      </c>
      <c r="I2160">
        <v>4</v>
      </c>
      <c r="J2160">
        <v>4</v>
      </c>
      <c r="K2160" t="s">
        <v>117</v>
      </c>
      <c r="L2160">
        <f t="shared" si="167"/>
        <v>0</v>
      </c>
      <c r="M2160">
        <f t="shared" si="168"/>
        <v>1</v>
      </c>
      <c r="N2160">
        <f t="shared" si="169"/>
        <v>1</v>
      </c>
      <c r="O2160">
        <f t="shared" si="170"/>
        <v>14</v>
      </c>
    </row>
    <row r="2161" spans="1:15" hidden="1" x14ac:dyDescent="0.2">
      <c r="A2161" s="2">
        <v>43560</v>
      </c>
      <c r="B2161">
        <v>88</v>
      </c>
      <c r="C2161">
        <v>62.6</v>
      </c>
      <c r="D2161">
        <v>62.95</v>
      </c>
      <c r="E2161">
        <v>51.16</v>
      </c>
      <c r="F2161">
        <f t="shared" si="166"/>
        <v>62.95</v>
      </c>
      <c r="G2161" t="s">
        <v>683</v>
      </c>
      <c r="H2161">
        <v>2019</v>
      </c>
      <c r="I2161">
        <v>4</v>
      </c>
      <c r="J2161">
        <v>5</v>
      </c>
      <c r="K2161" t="s">
        <v>118</v>
      </c>
      <c r="L2161">
        <f t="shared" si="167"/>
        <v>0</v>
      </c>
      <c r="M2161">
        <f t="shared" si="168"/>
        <v>1</v>
      </c>
      <c r="N2161">
        <f t="shared" si="169"/>
        <v>1</v>
      </c>
      <c r="O2161">
        <f t="shared" si="170"/>
        <v>14</v>
      </c>
    </row>
    <row r="2162" spans="1:15" hidden="1" x14ac:dyDescent="0.2">
      <c r="A2162" s="2">
        <v>43561</v>
      </c>
      <c r="B2162">
        <v>62</v>
      </c>
      <c r="C2162">
        <v>61.24</v>
      </c>
      <c r="D2162">
        <v>61.57</v>
      </c>
      <c r="E2162">
        <v>48.89</v>
      </c>
      <c r="F2162">
        <f t="shared" si="166"/>
        <v>61.57</v>
      </c>
      <c r="G2162" t="s">
        <v>683</v>
      </c>
      <c r="H2162">
        <v>2019</v>
      </c>
      <c r="I2162">
        <v>4</v>
      </c>
      <c r="J2162">
        <v>6</v>
      </c>
      <c r="K2162" t="s">
        <v>119</v>
      </c>
      <c r="L2162">
        <f t="shared" si="167"/>
        <v>0</v>
      </c>
      <c r="M2162">
        <f t="shared" si="168"/>
        <v>1</v>
      </c>
      <c r="N2162">
        <f t="shared" si="169"/>
        <v>1</v>
      </c>
      <c r="O2162">
        <f t="shared" si="170"/>
        <v>14</v>
      </c>
    </row>
    <row r="2163" spans="1:15" hidden="1" x14ac:dyDescent="0.2">
      <c r="A2163" s="2">
        <v>43562</v>
      </c>
      <c r="B2163">
        <v>78</v>
      </c>
      <c r="C2163">
        <v>62.72</v>
      </c>
      <c r="D2163">
        <v>62.81</v>
      </c>
      <c r="E2163">
        <v>45.91</v>
      </c>
      <c r="F2163">
        <f t="shared" si="166"/>
        <v>62.81</v>
      </c>
      <c r="G2163" t="s">
        <v>683</v>
      </c>
      <c r="H2163">
        <v>2019</v>
      </c>
      <c r="I2163">
        <v>4</v>
      </c>
      <c r="J2163">
        <v>7</v>
      </c>
      <c r="K2163" t="s">
        <v>120</v>
      </c>
      <c r="L2163">
        <f t="shared" si="167"/>
        <v>0</v>
      </c>
      <c r="M2163">
        <f t="shared" si="168"/>
        <v>1</v>
      </c>
      <c r="N2163">
        <f t="shared" si="169"/>
        <v>1</v>
      </c>
      <c r="O2163">
        <f t="shared" si="170"/>
        <v>14</v>
      </c>
    </row>
    <row r="2164" spans="1:15" hidden="1" x14ac:dyDescent="0.2">
      <c r="A2164" s="2">
        <v>43563</v>
      </c>
      <c r="B2164">
        <v>80</v>
      </c>
      <c r="C2164">
        <v>63.96</v>
      </c>
      <c r="D2164">
        <v>65.319999999999993</v>
      </c>
      <c r="E2164">
        <v>55.58</v>
      </c>
      <c r="F2164">
        <f t="shared" si="166"/>
        <v>65.319999999999993</v>
      </c>
      <c r="G2164" t="s">
        <v>683</v>
      </c>
      <c r="H2164">
        <v>2019</v>
      </c>
      <c r="I2164">
        <v>4</v>
      </c>
      <c r="J2164">
        <v>8</v>
      </c>
      <c r="K2164" t="s">
        <v>121</v>
      </c>
      <c r="L2164">
        <f t="shared" si="167"/>
        <v>0</v>
      </c>
      <c r="M2164">
        <f t="shared" si="168"/>
        <v>1</v>
      </c>
      <c r="N2164">
        <f t="shared" si="169"/>
        <v>1</v>
      </c>
      <c r="O2164">
        <f t="shared" si="170"/>
        <v>15</v>
      </c>
    </row>
    <row r="2165" spans="1:15" hidden="1" x14ac:dyDescent="0.2">
      <c r="A2165" s="2">
        <v>43564</v>
      </c>
      <c r="B2165">
        <v>90</v>
      </c>
      <c r="C2165">
        <v>62.77</v>
      </c>
      <c r="D2165">
        <v>63.37</v>
      </c>
      <c r="E2165">
        <v>54.45</v>
      </c>
      <c r="F2165">
        <f t="shared" si="166"/>
        <v>63.37</v>
      </c>
      <c r="G2165" t="s">
        <v>684</v>
      </c>
      <c r="H2165">
        <v>2019</v>
      </c>
      <c r="I2165">
        <v>4</v>
      </c>
      <c r="J2165">
        <v>9</v>
      </c>
      <c r="K2165" t="s">
        <v>123</v>
      </c>
      <c r="L2165">
        <f t="shared" si="167"/>
        <v>0</v>
      </c>
      <c r="M2165">
        <f t="shared" si="168"/>
        <v>1</v>
      </c>
      <c r="N2165">
        <f t="shared" si="169"/>
        <v>1</v>
      </c>
      <c r="O2165">
        <f t="shared" si="170"/>
        <v>15</v>
      </c>
    </row>
    <row r="2166" spans="1:15" hidden="1" x14ac:dyDescent="0.2">
      <c r="A2166" s="2">
        <v>43565</v>
      </c>
      <c r="B2166">
        <v>77</v>
      </c>
      <c r="C2166">
        <v>61.96</v>
      </c>
      <c r="D2166">
        <v>62.44</v>
      </c>
      <c r="E2166">
        <v>52.24</v>
      </c>
      <c r="F2166">
        <f t="shared" si="166"/>
        <v>62.44</v>
      </c>
      <c r="G2166" t="s">
        <v>684</v>
      </c>
      <c r="H2166">
        <v>2019</v>
      </c>
      <c r="I2166">
        <v>4</v>
      </c>
      <c r="J2166">
        <v>10</v>
      </c>
      <c r="K2166" t="s">
        <v>124</v>
      </c>
      <c r="L2166">
        <f t="shared" si="167"/>
        <v>0</v>
      </c>
      <c r="M2166">
        <f t="shared" si="168"/>
        <v>1</v>
      </c>
      <c r="N2166">
        <f t="shared" si="169"/>
        <v>1</v>
      </c>
      <c r="O2166">
        <f t="shared" si="170"/>
        <v>15</v>
      </c>
    </row>
    <row r="2167" spans="1:15" hidden="1" x14ac:dyDescent="0.2">
      <c r="A2167" s="2">
        <v>43566</v>
      </c>
      <c r="B2167">
        <v>91</v>
      </c>
      <c r="C2167">
        <v>62.91</v>
      </c>
      <c r="D2167">
        <v>63.57</v>
      </c>
      <c r="E2167">
        <v>51.22</v>
      </c>
      <c r="F2167">
        <f t="shared" si="166"/>
        <v>63.57</v>
      </c>
      <c r="G2167" t="s">
        <v>684</v>
      </c>
      <c r="H2167">
        <v>2019</v>
      </c>
      <c r="I2167">
        <v>4</v>
      </c>
      <c r="J2167">
        <v>11</v>
      </c>
      <c r="K2167" t="s">
        <v>125</v>
      </c>
      <c r="L2167">
        <f t="shared" si="167"/>
        <v>0</v>
      </c>
      <c r="M2167">
        <f t="shared" si="168"/>
        <v>1</v>
      </c>
      <c r="N2167">
        <f t="shared" si="169"/>
        <v>1</v>
      </c>
      <c r="O2167">
        <f t="shared" si="170"/>
        <v>15</v>
      </c>
    </row>
    <row r="2168" spans="1:15" hidden="1" x14ac:dyDescent="0.2">
      <c r="A2168" s="2">
        <v>43567</v>
      </c>
      <c r="B2168">
        <v>92</v>
      </c>
      <c r="C2168">
        <v>62.68</v>
      </c>
      <c r="D2168">
        <v>62.92</v>
      </c>
      <c r="E2168">
        <v>49.86</v>
      </c>
      <c r="F2168">
        <f t="shared" si="166"/>
        <v>62.92</v>
      </c>
      <c r="G2168" t="s">
        <v>684</v>
      </c>
      <c r="H2168">
        <v>2019</v>
      </c>
      <c r="I2168">
        <v>4</v>
      </c>
      <c r="J2168">
        <v>12</v>
      </c>
      <c r="K2168" t="s">
        <v>126</v>
      </c>
      <c r="L2168">
        <f t="shared" si="167"/>
        <v>0</v>
      </c>
      <c r="M2168">
        <f t="shared" si="168"/>
        <v>1</v>
      </c>
      <c r="N2168">
        <f t="shared" si="169"/>
        <v>1</v>
      </c>
      <c r="O2168">
        <f t="shared" si="170"/>
        <v>15</v>
      </c>
    </row>
    <row r="2169" spans="1:15" hidden="1" x14ac:dyDescent="0.2">
      <c r="A2169" s="2">
        <v>43568</v>
      </c>
      <c r="B2169">
        <v>77</v>
      </c>
      <c r="C2169">
        <v>62.08</v>
      </c>
      <c r="D2169">
        <v>62.11</v>
      </c>
      <c r="E2169">
        <v>40.590000000000003</v>
      </c>
      <c r="F2169">
        <f t="shared" si="166"/>
        <v>62.11</v>
      </c>
      <c r="G2169" t="s">
        <v>684</v>
      </c>
      <c r="H2169">
        <v>2019</v>
      </c>
      <c r="I2169">
        <v>4</v>
      </c>
      <c r="J2169">
        <v>13</v>
      </c>
      <c r="K2169" t="s">
        <v>127</v>
      </c>
      <c r="L2169">
        <f t="shared" si="167"/>
        <v>0</v>
      </c>
      <c r="M2169">
        <f t="shared" si="168"/>
        <v>1</v>
      </c>
      <c r="N2169">
        <f t="shared" si="169"/>
        <v>1</v>
      </c>
      <c r="O2169">
        <f t="shared" si="170"/>
        <v>15</v>
      </c>
    </row>
    <row r="2170" spans="1:15" hidden="1" x14ac:dyDescent="0.2">
      <c r="A2170" s="2">
        <v>43569</v>
      </c>
      <c r="B2170">
        <v>83</v>
      </c>
      <c r="C2170">
        <v>62.66</v>
      </c>
      <c r="D2170">
        <v>62.71</v>
      </c>
      <c r="E2170">
        <v>39.21</v>
      </c>
      <c r="F2170">
        <f t="shared" si="166"/>
        <v>62.71</v>
      </c>
      <c r="G2170" t="s">
        <v>684</v>
      </c>
      <c r="H2170">
        <v>2019</v>
      </c>
      <c r="I2170">
        <v>4</v>
      </c>
      <c r="J2170">
        <v>14</v>
      </c>
      <c r="K2170" t="s">
        <v>128</v>
      </c>
      <c r="L2170">
        <f t="shared" si="167"/>
        <v>0</v>
      </c>
      <c r="M2170">
        <f t="shared" si="168"/>
        <v>1</v>
      </c>
      <c r="N2170">
        <f t="shared" si="169"/>
        <v>1</v>
      </c>
      <c r="O2170">
        <f t="shared" si="170"/>
        <v>15</v>
      </c>
    </row>
    <row r="2171" spans="1:15" hidden="1" x14ac:dyDescent="0.2">
      <c r="A2171" s="2">
        <v>43570</v>
      </c>
      <c r="B2171">
        <v>79</v>
      </c>
      <c r="C2171">
        <v>61.82</v>
      </c>
      <c r="D2171">
        <v>62.05</v>
      </c>
      <c r="E2171">
        <v>49.22</v>
      </c>
      <c r="F2171">
        <f t="shared" si="166"/>
        <v>62.05</v>
      </c>
      <c r="G2171" t="s">
        <v>684</v>
      </c>
      <c r="H2171">
        <v>2019</v>
      </c>
      <c r="I2171">
        <v>4</v>
      </c>
      <c r="J2171">
        <v>15</v>
      </c>
      <c r="K2171" t="s">
        <v>129</v>
      </c>
      <c r="L2171">
        <f t="shared" si="167"/>
        <v>0</v>
      </c>
      <c r="M2171">
        <f t="shared" si="168"/>
        <v>1</v>
      </c>
      <c r="N2171">
        <f t="shared" si="169"/>
        <v>1</v>
      </c>
      <c r="O2171">
        <f t="shared" si="170"/>
        <v>16</v>
      </c>
    </row>
    <row r="2172" spans="1:15" hidden="1" x14ac:dyDescent="0.2">
      <c r="A2172" s="2">
        <v>43571</v>
      </c>
      <c r="B2172">
        <v>97</v>
      </c>
      <c r="C2172">
        <v>62.32</v>
      </c>
      <c r="D2172">
        <v>62.43</v>
      </c>
      <c r="E2172">
        <v>46.62</v>
      </c>
      <c r="F2172">
        <f t="shared" si="166"/>
        <v>62.43</v>
      </c>
      <c r="G2172" t="s">
        <v>685</v>
      </c>
      <c r="H2172">
        <v>2019</v>
      </c>
      <c r="I2172">
        <v>4</v>
      </c>
      <c r="J2172">
        <v>16</v>
      </c>
      <c r="K2172" t="s">
        <v>131</v>
      </c>
      <c r="L2172">
        <f t="shared" si="167"/>
        <v>0</v>
      </c>
      <c r="M2172">
        <f t="shared" si="168"/>
        <v>1</v>
      </c>
      <c r="N2172">
        <f t="shared" si="169"/>
        <v>1</v>
      </c>
      <c r="O2172">
        <f t="shared" si="170"/>
        <v>16</v>
      </c>
    </row>
    <row r="2173" spans="1:15" hidden="1" x14ac:dyDescent="0.2">
      <c r="A2173" s="2">
        <v>43572</v>
      </c>
      <c r="B2173">
        <v>80</v>
      </c>
      <c r="C2173">
        <v>61.78</v>
      </c>
      <c r="D2173">
        <v>62.14</v>
      </c>
      <c r="E2173">
        <v>51.17</v>
      </c>
      <c r="F2173">
        <f t="shared" si="166"/>
        <v>62.14</v>
      </c>
      <c r="G2173" t="s">
        <v>685</v>
      </c>
      <c r="H2173">
        <v>2019</v>
      </c>
      <c r="I2173">
        <v>4</v>
      </c>
      <c r="J2173">
        <v>17</v>
      </c>
      <c r="K2173" t="s">
        <v>132</v>
      </c>
      <c r="L2173">
        <f t="shared" si="167"/>
        <v>0</v>
      </c>
      <c r="M2173">
        <f t="shared" si="168"/>
        <v>1</v>
      </c>
      <c r="N2173">
        <f t="shared" si="169"/>
        <v>1</v>
      </c>
      <c r="O2173">
        <f t="shared" si="170"/>
        <v>16</v>
      </c>
    </row>
    <row r="2174" spans="1:15" hidden="1" x14ac:dyDescent="0.2">
      <c r="A2174" s="2">
        <v>43573</v>
      </c>
      <c r="B2174">
        <v>93</v>
      </c>
      <c r="C2174">
        <v>61.5</v>
      </c>
      <c r="D2174">
        <v>61.84</v>
      </c>
      <c r="E2174">
        <v>50.55</v>
      </c>
      <c r="F2174">
        <f t="shared" si="166"/>
        <v>61.84</v>
      </c>
      <c r="G2174" t="s">
        <v>685</v>
      </c>
      <c r="H2174">
        <v>2019</v>
      </c>
      <c r="I2174">
        <v>4</v>
      </c>
      <c r="J2174">
        <v>18</v>
      </c>
      <c r="K2174" t="s">
        <v>133</v>
      </c>
      <c r="L2174">
        <f t="shared" si="167"/>
        <v>0</v>
      </c>
      <c r="M2174">
        <f t="shared" si="168"/>
        <v>1</v>
      </c>
      <c r="N2174">
        <f t="shared" si="169"/>
        <v>1</v>
      </c>
      <c r="O2174">
        <f t="shared" si="170"/>
        <v>16</v>
      </c>
    </row>
    <row r="2175" spans="1:15" hidden="1" x14ac:dyDescent="0.2">
      <c r="A2175" s="2">
        <v>43574</v>
      </c>
      <c r="B2175">
        <v>102</v>
      </c>
      <c r="C2175">
        <v>62.79</v>
      </c>
      <c r="D2175">
        <v>62.85</v>
      </c>
      <c r="E2175">
        <v>42.42</v>
      </c>
      <c r="F2175">
        <f t="shared" si="166"/>
        <v>62.85</v>
      </c>
      <c r="G2175" t="s">
        <v>685</v>
      </c>
      <c r="H2175">
        <v>2019</v>
      </c>
      <c r="I2175">
        <v>4</v>
      </c>
      <c r="J2175">
        <v>19</v>
      </c>
      <c r="K2175" t="s">
        <v>134</v>
      </c>
      <c r="L2175">
        <f t="shared" si="167"/>
        <v>0</v>
      </c>
      <c r="M2175">
        <f t="shared" si="168"/>
        <v>1</v>
      </c>
      <c r="N2175">
        <f t="shared" si="169"/>
        <v>1</v>
      </c>
      <c r="O2175">
        <f t="shared" si="170"/>
        <v>16</v>
      </c>
    </row>
    <row r="2176" spans="1:15" hidden="1" x14ac:dyDescent="0.2">
      <c r="A2176" s="2">
        <v>43575</v>
      </c>
      <c r="B2176">
        <v>83</v>
      </c>
      <c r="C2176">
        <v>62.45</v>
      </c>
      <c r="D2176">
        <v>62.55</v>
      </c>
      <c r="E2176">
        <v>45.06</v>
      </c>
      <c r="F2176">
        <f t="shared" si="166"/>
        <v>62.55</v>
      </c>
      <c r="G2176" t="s">
        <v>685</v>
      </c>
      <c r="H2176">
        <v>2019</v>
      </c>
      <c r="I2176">
        <v>4</v>
      </c>
      <c r="J2176">
        <v>20</v>
      </c>
      <c r="K2176" t="s">
        <v>135</v>
      </c>
      <c r="L2176">
        <f t="shared" si="167"/>
        <v>0</v>
      </c>
      <c r="M2176">
        <f t="shared" si="168"/>
        <v>1</v>
      </c>
      <c r="N2176">
        <f t="shared" si="169"/>
        <v>1</v>
      </c>
      <c r="O2176">
        <f t="shared" si="170"/>
        <v>16</v>
      </c>
    </row>
    <row r="2177" spans="1:15" hidden="1" x14ac:dyDescent="0.2">
      <c r="A2177" s="2">
        <v>43576</v>
      </c>
      <c r="B2177">
        <v>79</v>
      </c>
      <c r="C2177">
        <v>61.78</v>
      </c>
      <c r="D2177">
        <v>61.78</v>
      </c>
      <c r="E2177">
        <v>0</v>
      </c>
      <c r="F2177">
        <f t="shared" si="166"/>
        <v>61.78</v>
      </c>
      <c r="G2177" t="s">
        <v>685</v>
      </c>
      <c r="H2177">
        <v>2019</v>
      </c>
      <c r="I2177">
        <v>4</v>
      </c>
      <c r="J2177">
        <v>21</v>
      </c>
      <c r="K2177" t="s">
        <v>136</v>
      </c>
      <c r="L2177">
        <f t="shared" si="167"/>
        <v>0</v>
      </c>
      <c r="M2177">
        <f t="shared" si="168"/>
        <v>1</v>
      </c>
      <c r="N2177">
        <f t="shared" si="169"/>
        <v>1</v>
      </c>
      <c r="O2177">
        <f t="shared" si="170"/>
        <v>16</v>
      </c>
    </row>
    <row r="2178" spans="1:15" hidden="1" x14ac:dyDescent="0.2">
      <c r="A2178" s="2">
        <v>43577</v>
      </c>
      <c r="B2178">
        <v>77</v>
      </c>
      <c r="C2178">
        <v>61.27</v>
      </c>
      <c r="D2178">
        <v>61.27</v>
      </c>
      <c r="E2178">
        <v>34.65</v>
      </c>
      <c r="F2178">
        <f t="shared" si="166"/>
        <v>61.27</v>
      </c>
      <c r="G2178" t="s">
        <v>685</v>
      </c>
      <c r="H2178">
        <v>2019</v>
      </c>
      <c r="I2178">
        <v>4</v>
      </c>
      <c r="J2178">
        <v>22</v>
      </c>
      <c r="K2178" t="s">
        <v>137</v>
      </c>
      <c r="L2178">
        <f t="shared" si="167"/>
        <v>0</v>
      </c>
      <c r="M2178">
        <f t="shared" si="168"/>
        <v>1</v>
      </c>
      <c r="N2178">
        <f t="shared" si="169"/>
        <v>1</v>
      </c>
      <c r="O2178">
        <f t="shared" si="170"/>
        <v>17</v>
      </c>
    </row>
    <row r="2179" spans="1:15" hidden="1" x14ac:dyDescent="0.2">
      <c r="A2179" s="2">
        <v>43578</v>
      </c>
      <c r="B2179">
        <v>95</v>
      </c>
      <c r="C2179">
        <v>63.26</v>
      </c>
      <c r="D2179">
        <v>63.29</v>
      </c>
      <c r="E2179">
        <v>41.2</v>
      </c>
      <c r="F2179">
        <f t="shared" ref="F2179:F2242" si="171">IF(OR(ISBLANK(D2179),D2179=9),C2179,D2179)</f>
        <v>63.29</v>
      </c>
      <c r="G2179" t="s">
        <v>686</v>
      </c>
      <c r="H2179">
        <v>2019</v>
      </c>
      <c r="I2179">
        <v>4</v>
      </c>
      <c r="J2179">
        <v>23</v>
      </c>
      <c r="K2179" t="s">
        <v>139</v>
      </c>
      <c r="L2179">
        <f t="shared" ref="L2179:L2242" si="172">IF(ISBLANK(C2179),"Null",IF(C2179&gt;B2179,1,0))</f>
        <v>0</v>
      </c>
      <c r="M2179">
        <f t="shared" ref="M2179:M2242" si="173">IF(ISBLANK(E2179),"Null",IF(C2179&gt;E2179,1,0))</f>
        <v>1</v>
      </c>
      <c r="N2179">
        <f t="shared" ref="N2179:N2242" si="174">IF(AND(I2179&gt;=1,I2179&lt;=4),1,IF(AND(I2179&gt;=9,I2179&lt;=12),3,2))</f>
        <v>1</v>
      </c>
      <c r="O2179">
        <f t="shared" ref="O2179:O2242" si="175">WEEKNUM(A2179,2)</f>
        <v>17</v>
      </c>
    </row>
    <row r="2180" spans="1:15" hidden="1" x14ac:dyDescent="0.2">
      <c r="A2180" s="2">
        <v>43579</v>
      </c>
      <c r="B2180">
        <v>91</v>
      </c>
      <c r="C2180">
        <v>61.73</v>
      </c>
      <c r="D2180">
        <v>61.83</v>
      </c>
      <c r="E2180">
        <v>44.84</v>
      </c>
      <c r="F2180">
        <f t="shared" si="171"/>
        <v>61.83</v>
      </c>
      <c r="G2180" t="s">
        <v>686</v>
      </c>
      <c r="H2180">
        <v>2019</v>
      </c>
      <c r="I2180">
        <v>4</v>
      </c>
      <c r="J2180">
        <v>24</v>
      </c>
      <c r="K2180" t="s">
        <v>140</v>
      </c>
      <c r="L2180">
        <f t="shared" si="172"/>
        <v>0</v>
      </c>
      <c r="M2180">
        <f t="shared" si="173"/>
        <v>1</v>
      </c>
      <c r="N2180">
        <f t="shared" si="174"/>
        <v>1</v>
      </c>
      <c r="O2180">
        <f t="shared" si="175"/>
        <v>17</v>
      </c>
    </row>
    <row r="2181" spans="1:15" hidden="1" x14ac:dyDescent="0.2">
      <c r="A2181" s="2">
        <v>43580</v>
      </c>
      <c r="B2181">
        <v>90</v>
      </c>
      <c r="C2181">
        <v>62.52</v>
      </c>
      <c r="D2181">
        <v>63.12</v>
      </c>
      <c r="E2181">
        <v>54.21</v>
      </c>
      <c r="F2181">
        <f t="shared" si="171"/>
        <v>63.12</v>
      </c>
      <c r="G2181" t="s">
        <v>686</v>
      </c>
      <c r="H2181">
        <v>2019</v>
      </c>
      <c r="I2181">
        <v>4</v>
      </c>
      <c r="J2181">
        <v>25</v>
      </c>
      <c r="K2181" t="s">
        <v>141</v>
      </c>
      <c r="L2181">
        <f t="shared" si="172"/>
        <v>0</v>
      </c>
      <c r="M2181">
        <f t="shared" si="173"/>
        <v>1</v>
      </c>
      <c r="N2181">
        <f t="shared" si="174"/>
        <v>1</v>
      </c>
      <c r="O2181">
        <f t="shared" si="175"/>
        <v>17</v>
      </c>
    </row>
    <row r="2182" spans="1:15" hidden="1" x14ac:dyDescent="0.2">
      <c r="A2182" s="2">
        <v>43581</v>
      </c>
      <c r="B2182">
        <v>96</v>
      </c>
      <c r="C2182">
        <v>62.66</v>
      </c>
      <c r="D2182">
        <v>62.77</v>
      </c>
      <c r="E2182">
        <v>46.77</v>
      </c>
      <c r="F2182">
        <f t="shared" si="171"/>
        <v>62.77</v>
      </c>
      <c r="G2182" t="s">
        <v>686</v>
      </c>
      <c r="H2182">
        <v>2019</v>
      </c>
      <c r="I2182">
        <v>4</v>
      </c>
      <c r="J2182">
        <v>26</v>
      </c>
      <c r="K2182" t="s">
        <v>142</v>
      </c>
      <c r="L2182">
        <f t="shared" si="172"/>
        <v>0</v>
      </c>
      <c r="M2182">
        <f t="shared" si="173"/>
        <v>1</v>
      </c>
      <c r="N2182">
        <f t="shared" si="174"/>
        <v>1</v>
      </c>
      <c r="O2182">
        <f t="shared" si="175"/>
        <v>17</v>
      </c>
    </row>
    <row r="2183" spans="1:15" hidden="1" x14ac:dyDescent="0.2">
      <c r="A2183" s="2">
        <v>43582</v>
      </c>
      <c r="B2183">
        <v>78</v>
      </c>
      <c r="C2183">
        <v>61.25</v>
      </c>
      <c r="D2183">
        <v>61.32</v>
      </c>
      <c r="E2183">
        <v>38.380000000000003</v>
      </c>
      <c r="F2183">
        <f t="shared" si="171"/>
        <v>61.32</v>
      </c>
      <c r="G2183" t="s">
        <v>686</v>
      </c>
      <c r="H2183">
        <v>2019</v>
      </c>
      <c r="I2183">
        <v>4</v>
      </c>
      <c r="J2183">
        <v>27</v>
      </c>
      <c r="K2183" t="s">
        <v>143</v>
      </c>
      <c r="L2183">
        <f t="shared" si="172"/>
        <v>0</v>
      </c>
      <c r="M2183">
        <f t="shared" si="173"/>
        <v>1</v>
      </c>
      <c r="N2183">
        <f t="shared" si="174"/>
        <v>1</v>
      </c>
      <c r="O2183">
        <f t="shared" si="175"/>
        <v>17</v>
      </c>
    </row>
    <row r="2184" spans="1:15" hidden="1" x14ac:dyDescent="0.2">
      <c r="A2184" s="2">
        <v>43583</v>
      </c>
      <c r="B2184">
        <v>75</v>
      </c>
      <c r="C2184">
        <v>62.67</v>
      </c>
      <c r="D2184">
        <v>62.71</v>
      </c>
      <c r="E2184">
        <v>42.32</v>
      </c>
      <c r="F2184">
        <f t="shared" si="171"/>
        <v>62.71</v>
      </c>
      <c r="G2184" t="s">
        <v>686</v>
      </c>
      <c r="H2184">
        <v>2019</v>
      </c>
      <c r="I2184">
        <v>4</v>
      </c>
      <c r="J2184">
        <v>28</v>
      </c>
      <c r="K2184" t="s">
        <v>144</v>
      </c>
      <c r="L2184">
        <f t="shared" si="172"/>
        <v>0</v>
      </c>
      <c r="M2184">
        <f t="shared" si="173"/>
        <v>1</v>
      </c>
      <c r="N2184">
        <f t="shared" si="174"/>
        <v>1</v>
      </c>
      <c r="O2184">
        <f t="shared" si="175"/>
        <v>17</v>
      </c>
    </row>
    <row r="2185" spans="1:15" hidden="1" x14ac:dyDescent="0.2">
      <c r="A2185" s="2">
        <v>43584</v>
      </c>
      <c r="B2185">
        <v>98</v>
      </c>
      <c r="C2185">
        <v>63.8</v>
      </c>
      <c r="D2185">
        <v>64.040000000000006</v>
      </c>
      <c r="E2185">
        <v>51.35</v>
      </c>
      <c r="F2185">
        <f t="shared" si="171"/>
        <v>64.040000000000006</v>
      </c>
      <c r="G2185" t="s">
        <v>686</v>
      </c>
      <c r="H2185">
        <v>2019</v>
      </c>
      <c r="I2185">
        <v>4</v>
      </c>
      <c r="J2185">
        <v>29</v>
      </c>
      <c r="K2185" t="s">
        <v>145</v>
      </c>
      <c r="L2185">
        <f t="shared" si="172"/>
        <v>0</v>
      </c>
      <c r="M2185">
        <f t="shared" si="173"/>
        <v>1</v>
      </c>
      <c r="N2185">
        <f t="shared" si="174"/>
        <v>1</v>
      </c>
      <c r="O2185">
        <f t="shared" si="175"/>
        <v>18</v>
      </c>
    </row>
    <row r="2186" spans="1:15" hidden="1" x14ac:dyDescent="0.2">
      <c r="A2186" s="2">
        <v>43585</v>
      </c>
      <c r="B2186">
        <v>105</v>
      </c>
      <c r="C2186">
        <v>62.96</v>
      </c>
      <c r="D2186">
        <v>63.05</v>
      </c>
      <c r="E2186">
        <v>46.04</v>
      </c>
      <c r="F2186">
        <f t="shared" si="171"/>
        <v>63.05</v>
      </c>
      <c r="G2186" t="s">
        <v>687</v>
      </c>
      <c r="H2186">
        <v>2019</v>
      </c>
      <c r="I2186">
        <v>4</v>
      </c>
      <c r="J2186">
        <v>30</v>
      </c>
      <c r="K2186" t="s">
        <v>147</v>
      </c>
      <c r="L2186">
        <f t="shared" si="172"/>
        <v>0</v>
      </c>
      <c r="M2186">
        <f t="shared" si="173"/>
        <v>1</v>
      </c>
      <c r="N2186">
        <f t="shared" si="174"/>
        <v>1</v>
      </c>
      <c r="O2186">
        <f t="shared" si="175"/>
        <v>18</v>
      </c>
    </row>
    <row r="2187" spans="1:15" hidden="1" x14ac:dyDescent="0.2">
      <c r="A2187" s="2">
        <v>43586</v>
      </c>
      <c r="B2187">
        <v>88</v>
      </c>
      <c r="C2187">
        <v>61.95</v>
      </c>
      <c r="D2187">
        <v>61.96</v>
      </c>
      <c r="E2187">
        <v>36.450000000000003</v>
      </c>
      <c r="F2187">
        <f t="shared" si="171"/>
        <v>61.96</v>
      </c>
      <c r="G2187" t="s">
        <v>687</v>
      </c>
      <c r="H2187">
        <v>2019</v>
      </c>
      <c r="I2187">
        <v>5</v>
      </c>
      <c r="J2187">
        <v>1</v>
      </c>
      <c r="K2187" t="s">
        <v>148</v>
      </c>
      <c r="L2187">
        <f t="shared" si="172"/>
        <v>0</v>
      </c>
      <c r="M2187">
        <f t="shared" si="173"/>
        <v>1</v>
      </c>
      <c r="N2187">
        <f t="shared" si="174"/>
        <v>2</v>
      </c>
      <c r="O2187">
        <f t="shared" si="175"/>
        <v>18</v>
      </c>
    </row>
    <row r="2188" spans="1:15" hidden="1" x14ac:dyDescent="0.2">
      <c r="A2188" s="2">
        <v>43587</v>
      </c>
      <c r="B2188">
        <v>98</v>
      </c>
      <c r="C2188">
        <v>61.99</v>
      </c>
      <c r="D2188">
        <v>62.15</v>
      </c>
      <c r="E2188">
        <v>47.77</v>
      </c>
      <c r="F2188">
        <f t="shared" si="171"/>
        <v>62.15</v>
      </c>
      <c r="G2188" t="s">
        <v>687</v>
      </c>
      <c r="H2188">
        <v>2019</v>
      </c>
      <c r="I2188">
        <v>5</v>
      </c>
      <c r="J2188">
        <v>2</v>
      </c>
      <c r="K2188" t="s">
        <v>149</v>
      </c>
      <c r="L2188">
        <f t="shared" si="172"/>
        <v>0</v>
      </c>
      <c r="M2188">
        <f t="shared" si="173"/>
        <v>1</v>
      </c>
      <c r="N2188">
        <f t="shared" si="174"/>
        <v>2</v>
      </c>
      <c r="O2188">
        <f t="shared" si="175"/>
        <v>18</v>
      </c>
    </row>
    <row r="2189" spans="1:15" hidden="1" x14ac:dyDescent="0.2">
      <c r="A2189" s="2">
        <v>43588</v>
      </c>
      <c r="B2189">
        <v>103</v>
      </c>
      <c r="C2189">
        <v>63.18</v>
      </c>
      <c r="D2189">
        <v>63.43</v>
      </c>
      <c r="E2189">
        <v>50.89</v>
      </c>
      <c r="F2189">
        <f t="shared" si="171"/>
        <v>63.43</v>
      </c>
      <c r="G2189" t="s">
        <v>687</v>
      </c>
      <c r="H2189">
        <v>2019</v>
      </c>
      <c r="I2189">
        <v>5</v>
      </c>
      <c r="J2189">
        <v>3</v>
      </c>
      <c r="K2189" t="s">
        <v>150</v>
      </c>
      <c r="L2189">
        <f t="shared" si="172"/>
        <v>0</v>
      </c>
      <c r="M2189">
        <f t="shared" si="173"/>
        <v>1</v>
      </c>
      <c r="N2189">
        <f t="shared" si="174"/>
        <v>2</v>
      </c>
      <c r="O2189">
        <f t="shared" si="175"/>
        <v>18</v>
      </c>
    </row>
    <row r="2190" spans="1:15" hidden="1" x14ac:dyDescent="0.2">
      <c r="A2190" s="2">
        <v>43589</v>
      </c>
      <c r="B2190">
        <v>82</v>
      </c>
      <c r="C2190">
        <v>62.78</v>
      </c>
      <c r="D2190">
        <v>62.79</v>
      </c>
      <c r="E2190">
        <v>35.35</v>
      </c>
      <c r="F2190">
        <f t="shared" si="171"/>
        <v>62.79</v>
      </c>
      <c r="G2190" t="s">
        <v>687</v>
      </c>
      <c r="H2190">
        <v>2019</v>
      </c>
      <c r="I2190">
        <v>5</v>
      </c>
      <c r="J2190">
        <v>4</v>
      </c>
      <c r="K2190" t="s">
        <v>151</v>
      </c>
      <c r="L2190">
        <f t="shared" si="172"/>
        <v>0</v>
      </c>
      <c r="M2190">
        <f t="shared" si="173"/>
        <v>1</v>
      </c>
      <c r="N2190">
        <f t="shared" si="174"/>
        <v>2</v>
      </c>
      <c r="O2190">
        <f t="shared" si="175"/>
        <v>18</v>
      </c>
    </row>
    <row r="2191" spans="1:15" hidden="1" x14ac:dyDescent="0.2">
      <c r="A2191" s="2">
        <v>43590</v>
      </c>
      <c r="B2191">
        <v>89</v>
      </c>
      <c r="C2191">
        <v>63.39</v>
      </c>
      <c r="D2191">
        <v>64.11</v>
      </c>
      <c r="E2191">
        <v>55.61</v>
      </c>
      <c r="F2191">
        <f t="shared" si="171"/>
        <v>64.11</v>
      </c>
      <c r="G2191" t="s">
        <v>687</v>
      </c>
      <c r="H2191">
        <v>2019</v>
      </c>
      <c r="I2191">
        <v>5</v>
      </c>
      <c r="J2191">
        <v>5</v>
      </c>
      <c r="K2191" t="s">
        <v>152</v>
      </c>
      <c r="L2191">
        <f t="shared" si="172"/>
        <v>0</v>
      </c>
      <c r="M2191">
        <f t="shared" si="173"/>
        <v>1</v>
      </c>
      <c r="N2191">
        <f t="shared" si="174"/>
        <v>2</v>
      </c>
      <c r="O2191">
        <f t="shared" si="175"/>
        <v>18</v>
      </c>
    </row>
    <row r="2192" spans="1:15" hidden="1" x14ac:dyDescent="0.2">
      <c r="A2192" s="2">
        <v>43591</v>
      </c>
      <c r="B2192">
        <v>95</v>
      </c>
      <c r="C2192">
        <v>63.19</v>
      </c>
      <c r="D2192">
        <v>63.65</v>
      </c>
      <c r="E2192">
        <v>52.68</v>
      </c>
      <c r="F2192">
        <f t="shared" si="171"/>
        <v>63.65</v>
      </c>
      <c r="G2192" t="s">
        <v>687</v>
      </c>
      <c r="H2192">
        <v>2019</v>
      </c>
      <c r="I2192">
        <v>5</v>
      </c>
      <c r="J2192">
        <v>6</v>
      </c>
      <c r="K2192" t="s">
        <v>153</v>
      </c>
      <c r="L2192">
        <f t="shared" si="172"/>
        <v>0</v>
      </c>
      <c r="M2192">
        <f t="shared" si="173"/>
        <v>1</v>
      </c>
      <c r="N2192">
        <f t="shared" si="174"/>
        <v>2</v>
      </c>
      <c r="O2192">
        <f t="shared" si="175"/>
        <v>19</v>
      </c>
    </row>
    <row r="2193" spans="1:15" hidden="1" x14ac:dyDescent="0.2">
      <c r="A2193" s="2">
        <v>43592</v>
      </c>
      <c r="B2193">
        <v>90</v>
      </c>
      <c r="C2193">
        <v>62.37</v>
      </c>
      <c r="D2193">
        <v>62.55</v>
      </c>
      <c r="E2193">
        <v>48.75</v>
      </c>
      <c r="F2193">
        <f t="shared" si="171"/>
        <v>62.55</v>
      </c>
      <c r="G2193" t="s">
        <v>688</v>
      </c>
      <c r="H2193">
        <v>2019</v>
      </c>
      <c r="I2193">
        <v>5</v>
      </c>
      <c r="J2193">
        <v>7</v>
      </c>
      <c r="K2193" t="s">
        <v>155</v>
      </c>
      <c r="L2193">
        <f t="shared" si="172"/>
        <v>0</v>
      </c>
      <c r="M2193">
        <f t="shared" si="173"/>
        <v>1</v>
      </c>
      <c r="N2193">
        <f t="shared" si="174"/>
        <v>2</v>
      </c>
      <c r="O2193">
        <f t="shared" si="175"/>
        <v>19</v>
      </c>
    </row>
    <row r="2194" spans="1:15" hidden="1" x14ac:dyDescent="0.2">
      <c r="A2194" s="2">
        <v>43593</v>
      </c>
      <c r="B2194">
        <v>90</v>
      </c>
      <c r="C2194">
        <v>62.3</v>
      </c>
      <c r="D2194">
        <v>62.57</v>
      </c>
      <c r="E2194">
        <v>48.96</v>
      </c>
      <c r="F2194">
        <f t="shared" si="171"/>
        <v>62.57</v>
      </c>
      <c r="G2194" t="s">
        <v>688</v>
      </c>
      <c r="H2194">
        <v>2019</v>
      </c>
      <c r="I2194">
        <v>5</v>
      </c>
      <c r="J2194">
        <v>8</v>
      </c>
      <c r="K2194" t="s">
        <v>156</v>
      </c>
      <c r="L2194">
        <f t="shared" si="172"/>
        <v>0</v>
      </c>
      <c r="M2194">
        <f t="shared" si="173"/>
        <v>1</v>
      </c>
      <c r="N2194">
        <f t="shared" si="174"/>
        <v>2</v>
      </c>
      <c r="O2194">
        <f t="shared" si="175"/>
        <v>19</v>
      </c>
    </row>
    <row r="2195" spans="1:15" hidden="1" x14ac:dyDescent="0.2">
      <c r="A2195" s="2">
        <v>43594</v>
      </c>
      <c r="B2195">
        <v>93</v>
      </c>
      <c r="C2195">
        <v>62.62</v>
      </c>
      <c r="D2195">
        <v>62.83</v>
      </c>
      <c r="E2195">
        <v>49.59</v>
      </c>
      <c r="F2195">
        <f t="shared" si="171"/>
        <v>62.83</v>
      </c>
      <c r="G2195" t="s">
        <v>688</v>
      </c>
      <c r="H2195">
        <v>2019</v>
      </c>
      <c r="I2195">
        <v>5</v>
      </c>
      <c r="J2195">
        <v>9</v>
      </c>
      <c r="K2195" t="s">
        <v>157</v>
      </c>
      <c r="L2195">
        <f t="shared" si="172"/>
        <v>0</v>
      </c>
      <c r="M2195">
        <f t="shared" si="173"/>
        <v>1</v>
      </c>
      <c r="N2195">
        <f t="shared" si="174"/>
        <v>2</v>
      </c>
      <c r="O2195">
        <f t="shared" si="175"/>
        <v>19</v>
      </c>
    </row>
    <row r="2196" spans="1:15" hidden="1" x14ac:dyDescent="0.2">
      <c r="A2196" s="2">
        <v>43595</v>
      </c>
      <c r="B2196">
        <v>93</v>
      </c>
      <c r="C2196">
        <v>62.57</v>
      </c>
      <c r="D2196">
        <v>63.81</v>
      </c>
      <c r="E2196">
        <v>50.94</v>
      </c>
      <c r="F2196">
        <f t="shared" si="171"/>
        <v>63.81</v>
      </c>
      <c r="G2196" t="s">
        <v>688</v>
      </c>
      <c r="H2196">
        <v>2019</v>
      </c>
      <c r="I2196">
        <v>5</v>
      </c>
      <c r="J2196">
        <v>10</v>
      </c>
      <c r="K2196" t="s">
        <v>158</v>
      </c>
      <c r="L2196">
        <f t="shared" si="172"/>
        <v>0</v>
      </c>
      <c r="M2196">
        <f t="shared" si="173"/>
        <v>1</v>
      </c>
      <c r="N2196">
        <f t="shared" si="174"/>
        <v>2</v>
      </c>
      <c r="O2196">
        <f t="shared" si="175"/>
        <v>19</v>
      </c>
    </row>
    <row r="2197" spans="1:15" hidden="1" x14ac:dyDescent="0.2">
      <c r="A2197" s="2">
        <v>43596</v>
      </c>
      <c r="B2197">
        <v>98</v>
      </c>
      <c r="C2197">
        <v>65.819999999999993</v>
      </c>
      <c r="D2197">
        <v>65.92</v>
      </c>
      <c r="E2197">
        <v>48.9</v>
      </c>
      <c r="F2197">
        <f t="shared" si="171"/>
        <v>65.92</v>
      </c>
      <c r="G2197" t="s">
        <v>688</v>
      </c>
      <c r="H2197">
        <v>2019</v>
      </c>
      <c r="I2197">
        <v>5</v>
      </c>
      <c r="J2197">
        <v>11</v>
      </c>
      <c r="K2197" t="s">
        <v>159</v>
      </c>
      <c r="L2197">
        <f t="shared" si="172"/>
        <v>0</v>
      </c>
      <c r="M2197">
        <f t="shared" si="173"/>
        <v>1</v>
      </c>
      <c r="N2197">
        <f t="shared" si="174"/>
        <v>2</v>
      </c>
      <c r="O2197">
        <f t="shared" si="175"/>
        <v>19</v>
      </c>
    </row>
    <row r="2198" spans="1:15" hidden="1" x14ac:dyDescent="0.2">
      <c r="A2198" s="2">
        <v>43597</v>
      </c>
      <c r="B2198">
        <v>106</v>
      </c>
      <c r="C2198">
        <v>67.25</v>
      </c>
      <c r="D2198">
        <v>67.83</v>
      </c>
      <c r="E2198">
        <v>56.02</v>
      </c>
      <c r="F2198">
        <f t="shared" si="171"/>
        <v>67.83</v>
      </c>
      <c r="G2198" t="s">
        <v>688</v>
      </c>
      <c r="H2198">
        <v>2019</v>
      </c>
      <c r="I2198">
        <v>5</v>
      </c>
      <c r="J2198">
        <v>12</v>
      </c>
      <c r="K2198" t="s">
        <v>160</v>
      </c>
      <c r="L2198">
        <f t="shared" si="172"/>
        <v>0</v>
      </c>
      <c r="M2198">
        <f t="shared" si="173"/>
        <v>1</v>
      </c>
      <c r="N2198">
        <f t="shared" si="174"/>
        <v>2</v>
      </c>
      <c r="O2198">
        <f t="shared" si="175"/>
        <v>19</v>
      </c>
    </row>
    <row r="2199" spans="1:15" hidden="1" x14ac:dyDescent="0.2">
      <c r="A2199" s="2">
        <v>43598</v>
      </c>
      <c r="B2199">
        <v>108</v>
      </c>
      <c r="C2199">
        <v>66.819999999999993</v>
      </c>
      <c r="D2199">
        <v>68.67</v>
      </c>
      <c r="E2199">
        <v>59.12</v>
      </c>
      <c r="F2199">
        <f t="shared" si="171"/>
        <v>68.67</v>
      </c>
      <c r="G2199" t="s">
        <v>688</v>
      </c>
      <c r="H2199">
        <v>2019</v>
      </c>
      <c r="I2199">
        <v>5</v>
      </c>
      <c r="J2199">
        <v>13</v>
      </c>
      <c r="K2199" t="s">
        <v>161</v>
      </c>
      <c r="L2199">
        <f t="shared" si="172"/>
        <v>0</v>
      </c>
      <c r="M2199">
        <f t="shared" si="173"/>
        <v>1</v>
      </c>
      <c r="N2199">
        <f t="shared" si="174"/>
        <v>2</v>
      </c>
      <c r="O2199">
        <f t="shared" si="175"/>
        <v>20</v>
      </c>
    </row>
    <row r="2200" spans="1:15" hidden="1" x14ac:dyDescent="0.2">
      <c r="A2200" s="2">
        <v>43599</v>
      </c>
      <c r="B2200">
        <v>82</v>
      </c>
      <c r="C2200">
        <v>61.12</v>
      </c>
      <c r="D2200">
        <v>61.38</v>
      </c>
      <c r="E2200">
        <v>47.24</v>
      </c>
      <c r="F2200">
        <f t="shared" si="171"/>
        <v>61.38</v>
      </c>
      <c r="G2200" t="s">
        <v>689</v>
      </c>
      <c r="H2200">
        <v>2019</v>
      </c>
      <c r="I2200">
        <v>5</v>
      </c>
      <c r="J2200">
        <v>14</v>
      </c>
      <c r="K2200" t="s">
        <v>163</v>
      </c>
      <c r="L2200">
        <f t="shared" si="172"/>
        <v>0</v>
      </c>
      <c r="M2200">
        <f t="shared" si="173"/>
        <v>1</v>
      </c>
      <c r="N2200">
        <f t="shared" si="174"/>
        <v>2</v>
      </c>
      <c r="O2200">
        <f t="shared" si="175"/>
        <v>20</v>
      </c>
    </row>
    <row r="2201" spans="1:15" hidden="1" x14ac:dyDescent="0.2">
      <c r="A2201" s="2">
        <v>43600</v>
      </c>
      <c r="B2201">
        <v>97</v>
      </c>
      <c r="C2201">
        <v>63.25</v>
      </c>
      <c r="D2201">
        <v>63.59</v>
      </c>
      <c r="E2201">
        <v>52.02</v>
      </c>
      <c r="F2201">
        <f t="shared" si="171"/>
        <v>63.59</v>
      </c>
      <c r="G2201" t="s">
        <v>689</v>
      </c>
      <c r="H2201">
        <v>2019</v>
      </c>
      <c r="I2201">
        <v>5</v>
      </c>
      <c r="J2201">
        <v>15</v>
      </c>
      <c r="K2201" t="s">
        <v>164</v>
      </c>
      <c r="L2201">
        <f t="shared" si="172"/>
        <v>0</v>
      </c>
      <c r="M2201">
        <f t="shared" si="173"/>
        <v>1</v>
      </c>
      <c r="N2201">
        <f t="shared" si="174"/>
        <v>2</v>
      </c>
      <c r="O2201">
        <f t="shared" si="175"/>
        <v>20</v>
      </c>
    </row>
    <row r="2202" spans="1:15" hidden="1" x14ac:dyDescent="0.2">
      <c r="A2202" s="2">
        <v>43601</v>
      </c>
      <c r="B2202">
        <v>98</v>
      </c>
      <c r="C2202">
        <v>62.55</v>
      </c>
      <c r="D2202">
        <v>62.98</v>
      </c>
      <c r="E2202">
        <v>52.43</v>
      </c>
      <c r="F2202">
        <f t="shared" si="171"/>
        <v>62.98</v>
      </c>
      <c r="G2202" t="s">
        <v>689</v>
      </c>
      <c r="H2202">
        <v>2019</v>
      </c>
      <c r="I2202">
        <v>5</v>
      </c>
      <c r="J2202">
        <v>16</v>
      </c>
      <c r="K2202" t="s">
        <v>165</v>
      </c>
      <c r="L2202">
        <f t="shared" si="172"/>
        <v>0</v>
      </c>
      <c r="M2202">
        <f t="shared" si="173"/>
        <v>1</v>
      </c>
      <c r="N2202">
        <f t="shared" si="174"/>
        <v>2</v>
      </c>
      <c r="O2202">
        <f t="shared" si="175"/>
        <v>20</v>
      </c>
    </row>
    <row r="2203" spans="1:15" hidden="1" x14ac:dyDescent="0.2">
      <c r="A2203" s="2">
        <v>43602</v>
      </c>
      <c r="B2203">
        <v>92</v>
      </c>
      <c r="C2203">
        <v>61.66</v>
      </c>
      <c r="D2203">
        <v>61.71</v>
      </c>
      <c r="E2203">
        <v>42.36</v>
      </c>
      <c r="F2203">
        <f t="shared" si="171"/>
        <v>61.71</v>
      </c>
      <c r="G2203" t="s">
        <v>689</v>
      </c>
      <c r="H2203">
        <v>2019</v>
      </c>
      <c r="I2203">
        <v>5</v>
      </c>
      <c r="J2203">
        <v>17</v>
      </c>
      <c r="K2203" t="s">
        <v>166</v>
      </c>
      <c r="L2203">
        <f t="shared" si="172"/>
        <v>0</v>
      </c>
      <c r="M2203">
        <f t="shared" si="173"/>
        <v>1</v>
      </c>
      <c r="N2203">
        <f t="shared" si="174"/>
        <v>2</v>
      </c>
      <c r="O2203">
        <f t="shared" si="175"/>
        <v>20</v>
      </c>
    </row>
    <row r="2204" spans="1:15" hidden="1" x14ac:dyDescent="0.2">
      <c r="A2204" s="2">
        <v>43603</v>
      </c>
      <c r="B2204">
        <v>98</v>
      </c>
      <c r="C2204">
        <v>64.260000000000005</v>
      </c>
      <c r="D2204">
        <v>64.56</v>
      </c>
      <c r="E2204">
        <v>52.78</v>
      </c>
      <c r="F2204">
        <f t="shared" si="171"/>
        <v>64.56</v>
      </c>
      <c r="G2204" t="s">
        <v>689</v>
      </c>
      <c r="H2204">
        <v>2019</v>
      </c>
      <c r="I2204">
        <v>5</v>
      </c>
      <c r="J2204">
        <v>18</v>
      </c>
      <c r="K2204" t="s">
        <v>167</v>
      </c>
      <c r="L2204">
        <f t="shared" si="172"/>
        <v>0</v>
      </c>
      <c r="M2204">
        <f t="shared" si="173"/>
        <v>1</v>
      </c>
      <c r="N2204">
        <f t="shared" si="174"/>
        <v>2</v>
      </c>
      <c r="O2204">
        <f t="shared" si="175"/>
        <v>20</v>
      </c>
    </row>
    <row r="2205" spans="1:15" hidden="1" x14ac:dyDescent="0.2">
      <c r="A2205" s="2">
        <v>43604</v>
      </c>
      <c r="B2205">
        <v>89</v>
      </c>
      <c r="C2205">
        <v>62.96</v>
      </c>
      <c r="D2205">
        <v>63</v>
      </c>
      <c r="E2205">
        <v>36.5</v>
      </c>
      <c r="F2205">
        <f t="shared" si="171"/>
        <v>63</v>
      </c>
      <c r="G2205" t="s">
        <v>689</v>
      </c>
      <c r="H2205">
        <v>2019</v>
      </c>
      <c r="I2205">
        <v>5</v>
      </c>
      <c r="J2205">
        <v>19</v>
      </c>
      <c r="K2205" t="s">
        <v>168</v>
      </c>
      <c r="L2205">
        <f t="shared" si="172"/>
        <v>0</v>
      </c>
      <c r="M2205">
        <f t="shared" si="173"/>
        <v>1</v>
      </c>
      <c r="N2205">
        <f t="shared" si="174"/>
        <v>2</v>
      </c>
      <c r="O2205">
        <f t="shared" si="175"/>
        <v>20</v>
      </c>
    </row>
    <row r="2206" spans="1:15" hidden="1" x14ac:dyDescent="0.2">
      <c r="A2206" s="2">
        <v>43605</v>
      </c>
      <c r="B2206">
        <v>97</v>
      </c>
      <c r="C2206">
        <v>63.76</v>
      </c>
      <c r="D2206">
        <v>64.349999999999994</v>
      </c>
      <c r="E2206">
        <v>55</v>
      </c>
      <c r="F2206">
        <f t="shared" si="171"/>
        <v>64.349999999999994</v>
      </c>
      <c r="G2206" t="s">
        <v>689</v>
      </c>
      <c r="H2206">
        <v>2019</v>
      </c>
      <c r="I2206">
        <v>5</v>
      </c>
      <c r="J2206">
        <v>20</v>
      </c>
      <c r="K2206" t="s">
        <v>169</v>
      </c>
      <c r="L2206">
        <f t="shared" si="172"/>
        <v>0</v>
      </c>
      <c r="M2206">
        <f t="shared" si="173"/>
        <v>1</v>
      </c>
      <c r="N2206">
        <f t="shared" si="174"/>
        <v>2</v>
      </c>
      <c r="O2206">
        <f t="shared" si="175"/>
        <v>21</v>
      </c>
    </row>
    <row r="2207" spans="1:15" hidden="1" x14ac:dyDescent="0.2">
      <c r="A2207" s="2">
        <v>43606</v>
      </c>
      <c r="B2207">
        <v>62</v>
      </c>
      <c r="C2207">
        <v>61.83</v>
      </c>
      <c r="D2207">
        <v>62.3</v>
      </c>
      <c r="E2207">
        <v>52.02</v>
      </c>
      <c r="F2207">
        <f t="shared" si="171"/>
        <v>62.3</v>
      </c>
      <c r="G2207" t="s">
        <v>690</v>
      </c>
      <c r="H2207">
        <v>2019</v>
      </c>
      <c r="I2207">
        <v>5</v>
      </c>
      <c r="J2207">
        <v>21</v>
      </c>
      <c r="K2207" t="s">
        <v>171</v>
      </c>
      <c r="L2207">
        <f t="shared" si="172"/>
        <v>0</v>
      </c>
      <c r="M2207">
        <f t="shared" si="173"/>
        <v>1</v>
      </c>
      <c r="N2207">
        <f t="shared" si="174"/>
        <v>2</v>
      </c>
      <c r="O2207">
        <f t="shared" si="175"/>
        <v>21</v>
      </c>
    </row>
    <row r="2208" spans="1:15" hidden="1" x14ac:dyDescent="0.2">
      <c r="A2208" s="2">
        <v>43607</v>
      </c>
      <c r="B2208">
        <v>90</v>
      </c>
      <c r="C2208">
        <v>62.32</v>
      </c>
      <c r="D2208">
        <v>62.46</v>
      </c>
      <c r="E2208">
        <v>46.74</v>
      </c>
      <c r="F2208">
        <f t="shared" si="171"/>
        <v>62.46</v>
      </c>
      <c r="G2208" t="s">
        <v>690</v>
      </c>
      <c r="H2208">
        <v>2019</v>
      </c>
      <c r="I2208">
        <v>5</v>
      </c>
      <c r="J2208">
        <v>22</v>
      </c>
      <c r="K2208" t="s">
        <v>172</v>
      </c>
      <c r="L2208">
        <f t="shared" si="172"/>
        <v>0</v>
      </c>
      <c r="M2208">
        <f t="shared" si="173"/>
        <v>1</v>
      </c>
      <c r="N2208">
        <f t="shared" si="174"/>
        <v>2</v>
      </c>
      <c r="O2208">
        <f t="shared" si="175"/>
        <v>21</v>
      </c>
    </row>
    <row r="2209" spans="1:15" hidden="1" x14ac:dyDescent="0.2">
      <c r="A2209" s="2">
        <v>43608</v>
      </c>
      <c r="B2209">
        <v>85</v>
      </c>
      <c r="C2209">
        <v>62.29</v>
      </c>
      <c r="D2209">
        <v>62.81</v>
      </c>
      <c r="E2209">
        <v>46.62</v>
      </c>
      <c r="F2209">
        <f t="shared" si="171"/>
        <v>62.81</v>
      </c>
      <c r="G2209" t="s">
        <v>690</v>
      </c>
      <c r="H2209">
        <v>2019</v>
      </c>
      <c r="I2209">
        <v>5</v>
      </c>
      <c r="J2209">
        <v>23</v>
      </c>
      <c r="K2209" t="s">
        <v>173</v>
      </c>
      <c r="L2209">
        <f t="shared" si="172"/>
        <v>0</v>
      </c>
      <c r="M2209">
        <f t="shared" si="173"/>
        <v>1</v>
      </c>
      <c r="N2209">
        <f t="shared" si="174"/>
        <v>2</v>
      </c>
      <c r="O2209">
        <f t="shared" si="175"/>
        <v>21</v>
      </c>
    </row>
    <row r="2210" spans="1:15" hidden="1" x14ac:dyDescent="0.2">
      <c r="A2210" s="2">
        <v>43609</v>
      </c>
      <c r="B2210">
        <v>96</v>
      </c>
      <c r="C2210">
        <v>62.82</v>
      </c>
      <c r="D2210">
        <v>63.04</v>
      </c>
      <c r="E2210">
        <v>49.39</v>
      </c>
      <c r="F2210">
        <f t="shared" si="171"/>
        <v>63.04</v>
      </c>
      <c r="G2210" t="s">
        <v>690</v>
      </c>
      <c r="H2210">
        <v>2019</v>
      </c>
      <c r="I2210">
        <v>5</v>
      </c>
      <c r="J2210">
        <v>24</v>
      </c>
      <c r="K2210" t="s">
        <v>174</v>
      </c>
      <c r="L2210">
        <f t="shared" si="172"/>
        <v>0</v>
      </c>
      <c r="M2210">
        <f t="shared" si="173"/>
        <v>1</v>
      </c>
      <c r="N2210">
        <f t="shared" si="174"/>
        <v>2</v>
      </c>
      <c r="O2210">
        <f t="shared" si="175"/>
        <v>21</v>
      </c>
    </row>
    <row r="2211" spans="1:15" hidden="1" x14ac:dyDescent="0.2">
      <c r="A2211" s="2">
        <v>43610</v>
      </c>
      <c r="B2211">
        <v>106</v>
      </c>
      <c r="C2211">
        <v>65.52</v>
      </c>
      <c r="D2211">
        <v>65.52</v>
      </c>
      <c r="E2211">
        <v>35.020000000000003</v>
      </c>
      <c r="F2211">
        <f t="shared" si="171"/>
        <v>65.52</v>
      </c>
      <c r="G2211" t="s">
        <v>690</v>
      </c>
      <c r="H2211">
        <v>2019</v>
      </c>
      <c r="I2211">
        <v>5</v>
      </c>
      <c r="J2211">
        <v>25</v>
      </c>
      <c r="K2211" t="s">
        <v>175</v>
      </c>
      <c r="L2211">
        <f t="shared" si="172"/>
        <v>0</v>
      </c>
      <c r="M2211">
        <f t="shared" si="173"/>
        <v>1</v>
      </c>
      <c r="N2211">
        <f t="shared" si="174"/>
        <v>2</v>
      </c>
      <c r="O2211">
        <f t="shared" si="175"/>
        <v>21</v>
      </c>
    </row>
    <row r="2212" spans="1:15" hidden="1" x14ac:dyDescent="0.2">
      <c r="A2212" s="2">
        <v>43611</v>
      </c>
      <c r="B2212">
        <v>92</v>
      </c>
      <c r="C2212">
        <v>64.28</v>
      </c>
      <c r="D2212">
        <v>64.290000000000006</v>
      </c>
      <c r="E2212">
        <v>36.68</v>
      </c>
      <c r="F2212">
        <f t="shared" si="171"/>
        <v>64.290000000000006</v>
      </c>
      <c r="G2212" t="s">
        <v>690</v>
      </c>
      <c r="H2212">
        <v>2019</v>
      </c>
      <c r="I2212">
        <v>5</v>
      </c>
      <c r="J2212">
        <v>26</v>
      </c>
      <c r="K2212" t="s">
        <v>176</v>
      </c>
      <c r="L2212">
        <f t="shared" si="172"/>
        <v>0</v>
      </c>
      <c r="M2212">
        <f t="shared" si="173"/>
        <v>1</v>
      </c>
      <c r="N2212">
        <f t="shared" si="174"/>
        <v>2</v>
      </c>
      <c r="O2212">
        <f t="shared" si="175"/>
        <v>21</v>
      </c>
    </row>
    <row r="2213" spans="1:15" hidden="1" x14ac:dyDescent="0.2">
      <c r="A2213" s="2">
        <v>43612</v>
      </c>
      <c r="B2213">
        <v>111</v>
      </c>
      <c r="C2213">
        <v>63.93</v>
      </c>
      <c r="D2213">
        <v>64.13</v>
      </c>
      <c r="E2213">
        <v>49.73</v>
      </c>
      <c r="F2213">
        <f t="shared" si="171"/>
        <v>64.13</v>
      </c>
      <c r="G2213" t="s">
        <v>690</v>
      </c>
      <c r="H2213">
        <v>2019</v>
      </c>
      <c r="I2213">
        <v>5</v>
      </c>
      <c r="J2213">
        <v>27</v>
      </c>
      <c r="K2213" t="s">
        <v>177</v>
      </c>
      <c r="L2213">
        <f t="shared" si="172"/>
        <v>0</v>
      </c>
      <c r="M2213">
        <f t="shared" si="173"/>
        <v>1</v>
      </c>
      <c r="N2213">
        <f t="shared" si="174"/>
        <v>2</v>
      </c>
      <c r="O2213">
        <f t="shared" si="175"/>
        <v>22</v>
      </c>
    </row>
    <row r="2214" spans="1:15" hidden="1" x14ac:dyDescent="0.2">
      <c r="A2214" s="2">
        <v>43613</v>
      </c>
      <c r="B2214">
        <v>96</v>
      </c>
      <c r="C2214">
        <v>65.099999999999994</v>
      </c>
      <c r="D2214">
        <v>65.260000000000005</v>
      </c>
      <c r="E2214">
        <v>50.64</v>
      </c>
      <c r="F2214">
        <f t="shared" si="171"/>
        <v>65.260000000000005</v>
      </c>
      <c r="G2214" t="s">
        <v>691</v>
      </c>
      <c r="H2214">
        <v>2019</v>
      </c>
      <c r="I2214">
        <v>5</v>
      </c>
      <c r="J2214">
        <v>28</v>
      </c>
      <c r="K2214" t="s">
        <v>179</v>
      </c>
      <c r="L2214">
        <f t="shared" si="172"/>
        <v>0</v>
      </c>
      <c r="M2214">
        <f t="shared" si="173"/>
        <v>1</v>
      </c>
      <c r="N2214">
        <f t="shared" si="174"/>
        <v>2</v>
      </c>
      <c r="O2214">
        <f t="shared" si="175"/>
        <v>22</v>
      </c>
    </row>
    <row r="2215" spans="1:15" hidden="1" x14ac:dyDescent="0.2">
      <c r="A2215" s="2">
        <v>43614</v>
      </c>
      <c r="B2215">
        <v>117</v>
      </c>
      <c r="C2215">
        <v>67.2</v>
      </c>
      <c r="D2215">
        <v>67.290000000000006</v>
      </c>
      <c r="E2215">
        <v>50.21</v>
      </c>
      <c r="F2215">
        <f t="shared" si="171"/>
        <v>67.290000000000006</v>
      </c>
      <c r="G2215" t="s">
        <v>691</v>
      </c>
      <c r="H2215">
        <v>2019</v>
      </c>
      <c r="I2215">
        <v>5</v>
      </c>
      <c r="J2215">
        <v>29</v>
      </c>
      <c r="K2215" t="s">
        <v>180</v>
      </c>
      <c r="L2215">
        <f t="shared" si="172"/>
        <v>0</v>
      </c>
      <c r="M2215">
        <f t="shared" si="173"/>
        <v>1</v>
      </c>
      <c r="N2215">
        <f t="shared" si="174"/>
        <v>2</v>
      </c>
      <c r="O2215">
        <f t="shared" si="175"/>
        <v>22</v>
      </c>
    </row>
    <row r="2216" spans="1:15" hidden="1" x14ac:dyDescent="0.2">
      <c r="A2216" s="2">
        <v>43615</v>
      </c>
      <c r="B2216">
        <v>102</v>
      </c>
      <c r="C2216">
        <v>62.45</v>
      </c>
      <c r="D2216">
        <v>62.64</v>
      </c>
      <c r="E2216">
        <v>46.99</v>
      </c>
      <c r="F2216">
        <f t="shared" si="171"/>
        <v>62.64</v>
      </c>
      <c r="G2216" t="s">
        <v>691</v>
      </c>
      <c r="H2216">
        <v>2019</v>
      </c>
      <c r="I2216">
        <v>5</v>
      </c>
      <c r="J2216">
        <v>30</v>
      </c>
      <c r="K2216" t="s">
        <v>181</v>
      </c>
      <c r="L2216">
        <f t="shared" si="172"/>
        <v>0</v>
      </c>
      <c r="M2216">
        <f t="shared" si="173"/>
        <v>1</v>
      </c>
      <c r="N2216">
        <f t="shared" si="174"/>
        <v>2</v>
      </c>
      <c r="O2216">
        <f t="shared" si="175"/>
        <v>22</v>
      </c>
    </row>
    <row r="2217" spans="1:15" hidden="1" x14ac:dyDescent="0.2">
      <c r="A2217" s="2">
        <v>43616</v>
      </c>
      <c r="B2217">
        <v>104</v>
      </c>
      <c r="C2217">
        <v>62.51</v>
      </c>
      <c r="D2217">
        <v>62.56</v>
      </c>
      <c r="E2217">
        <v>43.4</v>
      </c>
      <c r="F2217">
        <f t="shared" si="171"/>
        <v>62.56</v>
      </c>
      <c r="G2217" t="s">
        <v>691</v>
      </c>
      <c r="H2217">
        <v>2019</v>
      </c>
      <c r="I2217">
        <v>5</v>
      </c>
      <c r="J2217">
        <v>31</v>
      </c>
      <c r="K2217" t="s">
        <v>182</v>
      </c>
      <c r="L2217">
        <f t="shared" si="172"/>
        <v>0</v>
      </c>
      <c r="M2217">
        <f t="shared" si="173"/>
        <v>1</v>
      </c>
      <c r="N2217">
        <f t="shared" si="174"/>
        <v>2</v>
      </c>
      <c r="O2217">
        <f t="shared" si="175"/>
        <v>22</v>
      </c>
    </row>
    <row r="2218" spans="1:15" hidden="1" x14ac:dyDescent="0.2">
      <c r="A2218" s="2">
        <v>43617</v>
      </c>
      <c r="B2218">
        <v>82</v>
      </c>
      <c r="C2218">
        <v>62.5</v>
      </c>
      <c r="D2218">
        <v>62.5</v>
      </c>
      <c r="E2218">
        <v>0</v>
      </c>
      <c r="F2218">
        <f t="shared" si="171"/>
        <v>62.5</v>
      </c>
      <c r="G2218" t="s">
        <v>691</v>
      </c>
      <c r="H2218">
        <v>2019</v>
      </c>
      <c r="I2218">
        <v>6</v>
      </c>
      <c r="J2218">
        <v>1</v>
      </c>
      <c r="K2218" t="s">
        <v>183</v>
      </c>
      <c r="L2218">
        <f t="shared" si="172"/>
        <v>0</v>
      </c>
      <c r="M2218">
        <f t="shared" si="173"/>
        <v>1</v>
      </c>
      <c r="N2218">
        <f t="shared" si="174"/>
        <v>2</v>
      </c>
      <c r="O2218">
        <f t="shared" si="175"/>
        <v>22</v>
      </c>
    </row>
    <row r="2219" spans="1:15" hidden="1" x14ac:dyDescent="0.2">
      <c r="A2219" s="2">
        <v>43618</v>
      </c>
      <c r="B2219">
        <v>93</v>
      </c>
      <c r="C2219">
        <v>62.3</v>
      </c>
      <c r="D2219">
        <v>62.6</v>
      </c>
      <c r="E2219">
        <v>50.6</v>
      </c>
      <c r="F2219">
        <f t="shared" si="171"/>
        <v>62.6</v>
      </c>
      <c r="G2219" t="s">
        <v>691</v>
      </c>
      <c r="H2219">
        <v>2019</v>
      </c>
      <c r="I2219">
        <v>6</v>
      </c>
      <c r="J2219">
        <v>2</v>
      </c>
      <c r="K2219" t="s">
        <v>184</v>
      </c>
      <c r="L2219">
        <f t="shared" si="172"/>
        <v>0</v>
      </c>
      <c r="M2219">
        <f t="shared" si="173"/>
        <v>1</v>
      </c>
      <c r="N2219">
        <f t="shared" si="174"/>
        <v>2</v>
      </c>
      <c r="O2219">
        <f t="shared" si="175"/>
        <v>22</v>
      </c>
    </row>
    <row r="2220" spans="1:15" hidden="1" x14ac:dyDescent="0.2">
      <c r="A2220" s="2">
        <v>43619</v>
      </c>
      <c r="B2220">
        <v>98</v>
      </c>
      <c r="C2220">
        <v>62.7</v>
      </c>
      <c r="D2220">
        <v>62.8</v>
      </c>
      <c r="E2220">
        <v>45.6</v>
      </c>
      <c r="F2220">
        <f t="shared" si="171"/>
        <v>62.8</v>
      </c>
      <c r="G2220" t="s">
        <v>691</v>
      </c>
      <c r="H2220">
        <v>2019</v>
      </c>
      <c r="I2220">
        <v>6</v>
      </c>
      <c r="J2220">
        <v>3</v>
      </c>
      <c r="K2220" t="s">
        <v>185</v>
      </c>
      <c r="L2220">
        <f t="shared" si="172"/>
        <v>0</v>
      </c>
      <c r="M2220">
        <f t="shared" si="173"/>
        <v>1</v>
      </c>
      <c r="N2220">
        <f t="shared" si="174"/>
        <v>2</v>
      </c>
      <c r="O2220">
        <f t="shared" si="175"/>
        <v>23</v>
      </c>
    </row>
    <row r="2221" spans="1:15" hidden="1" x14ac:dyDescent="0.2">
      <c r="A2221" s="2">
        <v>43620</v>
      </c>
      <c r="B2221">
        <v>88</v>
      </c>
      <c r="C2221">
        <v>62</v>
      </c>
      <c r="D2221">
        <v>62.1</v>
      </c>
      <c r="E2221">
        <v>46</v>
      </c>
      <c r="F2221">
        <f t="shared" si="171"/>
        <v>62.1</v>
      </c>
      <c r="G2221" t="s">
        <v>692</v>
      </c>
      <c r="H2221">
        <v>2019</v>
      </c>
      <c r="I2221">
        <v>6</v>
      </c>
      <c r="J2221">
        <v>4</v>
      </c>
      <c r="K2221" t="s">
        <v>187</v>
      </c>
      <c r="L2221">
        <f t="shared" si="172"/>
        <v>0</v>
      </c>
      <c r="M2221">
        <f t="shared" si="173"/>
        <v>1</v>
      </c>
      <c r="N2221">
        <f t="shared" si="174"/>
        <v>2</v>
      </c>
      <c r="O2221">
        <f t="shared" si="175"/>
        <v>23</v>
      </c>
    </row>
    <row r="2222" spans="1:15" hidden="1" x14ac:dyDescent="0.2">
      <c r="A2222" s="2">
        <v>43621</v>
      </c>
      <c r="B2222">
        <v>90</v>
      </c>
      <c r="C2222">
        <v>61.6</v>
      </c>
      <c r="D2222">
        <v>61.8</v>
      </c>
      <c r="E2222">
        <v>47.2</v>
      </c>
      <c r="F2222">
        <f t="shared" si="171"/>
        <v>61.8</v>
      </c>
      <c r="G2222" t="s">
        <v>692</v>
      </c>
      <c r="H2222">
        <v>2019</v>
      </c>
      <c r="I2222">
        <v>6</v>
      </c>
      <c r="J2222">
        <v>5</v>
      </c>
      <c r="K2222" t="s">
        <v>188</v>
      </c>
      <c r="L2222">
        <f t="shared" si="172"/>
        <v>0</v>
      </c>
      <c r="M2222">
        <f t="shared" si="173"/>
        <v>1</v>
      </c>
      <c r="N2222">
        <f t="shared" si="174"/>
        <v>2</v>
      </c>
      <c r="O2222">
        <f t="shared" si="175"/>
        <v>23</v>
      </c>
    </row>
    <row r="2223" spans="1:15" hidden="1" x14ac:dyDescent="0.2">
      <c r="A2223" s="2">
        <v>43622</v>
      </c>
      <c r="B2223">
        <v>115</v>
      </c>
      <c r="C2223">
        <v>63</v>
      </c>
      <c r="D2223">
        <v>63.1</v>
      </c>
      <c r="E2223">
        <v>47.8</v>
      </c>
      <c r="F2223">
        <f t="shared" si="171"/>
        <v>63.1</v>
      </c>
      <c r="G2223" t="s">
        <v>692</v>
      </c>
      <c r="H2223">
        <v>2019</v>
      </c>
      <c r="I2223">
        <v>6</v>
      </c>
      <c r="J2223">
        <v>6</v>
      </c>
      <c r="K2223" t="s">
        <v>189</v>
      </c>
      <c r="L2223">
        <f t="shared" si="172"/>
        <v>0</v>
      </c>
      <c r="M2223">
        <f t="shared" si="173"/>
        <v>1</v>
      </c>
      <c r="N2223">
        <f t="shared" si="174"/>
        <v>2</v>
      </c>
      <c r="O2223">
        <f t="shared" si="175"/>
        <v>23</v>
      </c>
    </row>
    <row r="2224" spans="1:15" hidden="1" x14ac:dyDescent="0.2">
      <c r="A2224" s="2">
        <v>43623</v>
      </c>
      <c r="B2224">
        <v>99</v>
      </c>
      <c r="C2224">
        <v>62.1</v>
      </c>
      <c r="D2224">
        <v>62.1</v>
      </c>
      <c r="E2224">
        <v>42.8</v>
      </c>
      <c r="F2224">
        <f t="shared" si="171"/>
        <v>62.1</v>
      </c>
      <c r="G2224" t="s">
        <v>692</v>
      </c>
      <c r="H2224">
        <v>2019</v>
      </c>
      <c r="I2224">
        <v>6</v>
      </c>
      <c r="J2224">
        <v>7</v>
      </c>
      <c r="K2224" t="s">
        <v>190</v>
      </c>
      <c r="L2224">
        <f t="shared" si="172"/>
        <v>0</v>
      </c>
      <c r="M2224">
        <f t="shared" si="173"/>
        <v>1</v>
      </c>
      <c r="N2224">
        <f t="shared" si="174"/>
        <v>2</v>
      </c>
      <c r="O2224">
        <f t="shared" si="175"/>
        <v>23</v>
      </c>
    </row>
    <row r="2225" spans="1:15" hidden="1" x14ac:dyDescent="0.2">
      <c r="A2225" s="2">
        <v>43624</v>
      </c>
      <c r="B2225">
        <v>89</v>
      </c>
      <c r="C2225">
        <v>63</v>
      </c>
      <c r="D2225">
        <v>63</v>
      </c>
      <c r="E2225">
        <v>0</v>
      </c>
      <c r="F2225">
        <f t="shared" si="171"/>
        <v>63</v>
      </c>
      <c r="G2225" t="s">
        <v>692</v>
      </c>
      <c r="H2225">
        <v>2019</v>
      </c>
      <c r="I2225">
        <v>6</v>
      </c>
      <c r="J2225">
        <v>8</v>
      </c>
      <c r="K2225" t="s">
        <v>191</v>
      </c>
      <c r="L2225">
        <f t="shared" si="172"/>
        <v>0</v>
      </c>
      <c r="M2225">
        <f t="shared" si="173"/>
        <v>1</v>
      </c>
      <c r="N2225">
        <f t="shared" si="174"/>
        <v>2</v>
      </c>
      <c r="O2225">
        <f t="shared" si="175"/>
        <v>23</v>
      </c>
    </row>
    <row r="2226" spans="1:15" hidden="1" x14ac:dyDescent="0.2">
      <c r="A2226" s="2">
        <v>43625</v>
      </c>
      <c r="B2226">
        <v>94</v>
      </c>
      <c r="C2226">
        <v>62.7</v>
      </c>
      <c r="D2226">
        <v>62.7</v>
      </c>
      <c r="E2226">
        <v>0</v>
      </c>
      <c r="F2226">
        <f t="shared" si="171"/>
        <v>62.7</v>
      </c>
      <c r="G2226" t="s">
        <v>692</v>
      </c>
      <c r="H2226">
        <v>2019</v>
      </c>
      <c r="I2226">
        <v>6</v>
      </c>
      <c r="J2226">
        <v>9</v>
      </c>
      <c r="K2226" t="s">
        <v>192</v>
      </c>
      <c r="L2226">
        <f t="shared" si="172"/>
        <v>0</v>
      </c>
      <c r="M2226">
        <f t="shared" si="173"/>
        <v>1</v>
      </c>
      <c r="N2226">
        <f t="shared" si="174"/>
        <v>2</v>
      </c>
      <c r="O2226">
        <f t="shared" si="175"/>
        <v>23</v>
      </c>
    </row>
    <row r="2227" spans="1:15" hidden="1" x14ac:dyDescent="0.2">
      <c r="A2227" s="2">
        <v>43626</v>
      </c>
      <c r="B2227">
        <v>104</v>
      </c>
      <c r="C2227">
        <v>63</v>
      </c>
      <c r="D2227">
        <v>63.1</v>
      </c>
      <c r="E2227">
        <v>42.4</v>
      </c>
      <c r="F2227">
        <f t="shared" si="171"/>
        <v>63.1</v>
      </c>
      <c r="G2227" t="s">
        <v>692</v>
      </c>
      <c r="H2227">
        <v>2019</v>
      </c>
      <c r="I2227">
        <v>6</v>
      </c>
      <c r="J2227">
        <v>10</v>
      </c>
      <c r="K2227" t="s">
        <v>193</v>
      </c>
      <c r="L2227">
        <f t="shared" si="172"/>
        <v>0</v>
      </c>
      <c r="M2227">
        <f t="shared" si="173"/>
        <v>1</v>
      </c>
      <c r="N2227">
        <f t="shared" si="174"/>
        <v>2</v>
      </c>
      <c r="O2227">
        <f t="shared" si="175"/>
        <v>24</v>
      </c>
    </row>
    <row r="2228" spans="1:15" hidden="1" x14ac:dyDescent="0.2">
      <c r="A2228" s="2">
        <v>43627</v>
      </c>
      <c r="B2228">
        <v>94</v>
      </c>
      <c r="C2228">
        <v>62.2</v>
      </c>
      <c r="D2228">
        <v>62.4</v>
      </c>
      <c r="E2228">
        <v>50.3</v>
      </c>
      <c r="F2228">
        <f t="shared" si="171"/>
        <v>62.4</v>
      </c>
      <c r="G2228" t="s">
        <v>693</v>
      </c>
      <c r="H2228">
        <v>2019</v>
      </c>
      <c r="I2228">
        <v>6</v>
      </c>
      <c r="J2228">
        <v>11</v>
      </c>
      <c r="K2228" t="s">
        <v>195</v>
      </c>
      <c r="L2228">
        <f t="shared" si="172"/>
        <v>0</v>
      </c>
      <c r="M2228">
        <f t="shared" si="173"/>
        <v>1</v>
      </c>
      <c r="N2228">
        <f t="shared" si="174"/>
        <v>2</v>
      </c>
      <c r="O2228">
        <f t="shared" si="175"/>
        <v>24</v>
      </c>
    </row>
    <row r="2229" spans="1:15" hidden="1" x14ac:dyDescent="0.2">
      <c r="A2229" s="2">
        <v>43628</v>
      </c>
      <c r="B2229">
        <v>108</v>
      </c>
      <c r="C2229">
        <v>62.2</v>
      </c>
      <c r="D2229">
        <v>62.2</v>
      </c>
      <c r="E2229">
        <v>39.1</v>
      </c>
      <c r="F2229">
        <f t="shared" si="171"/>
        <v>62.2</v>
      </c>
      <c r="G2229" t="s">
        <v>693</v>
      </c>
      <c r="H2229">
        <v>2019</v>
      </c>
      <c r="I2229">
        <v>6</v>
      </c>
      <c r="J2229">
        <v>12</v>
      </c>
      <c r="K2229" t="s">
        <v>196</v>
      </c>
      <c r="L2229">
        <f t="shared" si="172"/>
        <v>0</v>
      </c>
      <c r="M2229">
        <f t="shared" si="173"/>
        <v>1</v>
      </c>
      <c r="N2229">
        <f t="shared" si="174"/>
        <v>2</v>
      </c>
      <c r="O2229">
        <f t="shared" si="175"/>
        <v>24</v>
      </c>
    </row>
    <row r="2230" spans="1:15" hidden="1" x14ac:dyDescent="0.2">
      <c r="A2230" s="2">
        <v>43629</v>
      </c>
      <c r="B2230">
        <v>105</v>
      </c>
      <c r="C2230">
        <v>62.6</v>
      </c>
      <c r="D2230">
        <v>62.7</v>
      </c>
      <c r="E2230">
        <v>48.4</v>
      </c>
      <c r="F2230">
        <f t="shared" si="171"/>
        <v>62.7</v>
      </c>
      <c r="G2230" t="s">
        <v>693</v>
      </c>
      <c r="H2230">
        <v>2019</v>
      </c>
      <c r="I2230">
        <v>6</v>
      </c>
      <c r="J2230">
        <v>13</v>
      </c>
      <c r="K2230" t="s">
        <v>197</v>
      </c>
      <c r="L2230">
        <f t="shared" si="172"/>
        <v>0</v>
      </c>
      <c r="M2230">
        <f t="shared" si="173"/>
        <v>1</v>
      </c>
      <c r="N2230">
        <f t="shared" si="174"/>
        <v>2</v>
      </c>
      <c r="O2230">
        <f t="shared" si="175"/>
        <v>24</v>
      </c>
    </row>
    <row r="2231" spans="1:15" hidden="1" x14ac:dyDescent="0.2">
      <c r="A2231" s="2">
        <v>43630</v>
      </c>
      <c r="B2231">
        <v>102</v>
      </c>
      <c r="C2231">
        <v>62.5</v>
      </c>
      <c r="D2231">
        <v>62.6</v>
      </c>
      <c r="E2231">
        <v>33.799999999999997</v>
      </c>
      <c r="F2231">
        <f t="shared" si="171"/>
        <v>62.6</v>
      </c>
      <c r="G2231" t="s">
        <v>693</v>
      </c>
      <c r="H2231">
        <v>2019</v>
      </c>
      <c r="I2231">
        <v>6</v>
      </c>
      <c r="J2231">
        <v>14</v>
      </c>
      <c r="K2231" t="s">
        <v>198</v>
      </c>
      <c r="L2231">
        <f t="shared" si="172"/>
        <v>0</v>
      </c>
      <c r="M2231">
        <f t="shared" si="173"/>
        <v>1</v>
      </c>
      <c r="N2231">
        <f t="shared" si="174"/>
        <v>2</v>
      </c>
      <c r="O2231">
        <f t="shared" si="175"/>
        <v>24</v>
      </c>
    </row>
    <row r="2232" spans="1:15" hidden="1" x14ac:dyDescent="0.2">
      <c r="A2232" s="2">
        <v>43631</v>
      </c>
      <c r="B2232">
        <v>84</v>
      </c>
      <c r="C2232">
        <v>62.1</v>
      </c>
      <c r="D2232">
        <v>62.1</v>
      </c>
      <c r="E2232">
        <v>41.8</v>
      </c>
      <c r="F2232">
        <f t="shared" si="171"/>
        <v>62.1</v>
      </c>
      <c r="G2232" t="s">
        <v>693</v>
      </c>
      <c r="H2232">
        <v>2019</v>
      </c>
      <c r="I2232">
        <v>6</v>
      </c>
      <c r="J2232">
        <v>15</v>
      </c>
      <c r="K2232" t="s">
        <v>199</v>
      </c>
      <c r="L2232">
        <f t="shared" si="172"/>
        <v>0</v>
      </c>
      <c r="M2232">
        <f t="shared" si="173"/>
        <v>1</v>
      </c>
      <c r="N2232">
        <f t="shared" si="174"/>
        <v>2</v>
      </c>
      <c r="O2232">
        <f t="shared" si="175"/>
        <v>24</v>
      </c>
    </row>
    <row r="2233" spans="1:15" hidden="1" x14ac:dyDescent="0.2">
      <c r="A2233" s="2">
        <v>43632</v>
      </c>
      <c r="B2233">
        <v>99</v>
      </c>
      <c r="C2233">
        <v>62.3</v>
      </c>
      <c r="D2233">
        <v>62.5</v>
      </c>
      <c r="E2233">
        <v>48.6</v>
      </c>
      <c r="F2233">
        <f t="shared" si="171"/>
        <v>62.5</v>
      </c>
      <c r="G2233" t="s">
        <v>693</v>
      </c>
      <c r="H2233">
        <v>2019</v>
      </c>
      <c r="I2233">
        <v>6</v>
      </c>
      <c r="J2233">
        <v>16</v>
      </c>
      <c r="K2233" t="s">
        <v>200</v>
      </c>
      <c r="L2233">
        <f t="shared" si="172"/>
        <v>0</v>
      </c>
      <c r="M2233">
        <f t="shared" si="173"/>
        <v>1</v>
      </c>
      <c r="N2233">
        <f t="shared" si="174"/>
        <v>2</v>
      </c>
      <c r="O2233">
        <f t="shared" si="175"/>
        <v>24</v>
      </c>
    </row>
    <row r="2234" spans="1:15" hidden="1" x14ac:dyDescent="0.2">
      <c r="A2234" s="2">
        <v>43633</v>
      </c>
      <c r="B2234">
        <v>104</v>
      </c>
      <c r="C2234">
        <v>62.6</v>
      </c>
      <c r="D2234">
        <v>62.7</v>
      </c>
      <c r="E2234">
        <v>47.9</v>
      </c>
      <c r="F2234">
        <f t="shared" si="171"/>
        <v>62.7</v>
      </c>
      <c r="G2234" t="s">
        <v>693</v>
      </c>
      <c r="H2234">
        <v>2019</v>
      </c>
      <c r="I2234">
        <v>6</v>
      </c>
      <c r="J2234">
        <v>17</v>
      </c>
      <c r="K2234" t="s">
        <v>201</v>
      </c>
      <c r="L2234">
        <f t="shared" si="172"/>
        <v>0</v>
      </c>
      <c r="M2234">
        <f t="shared" si="173"/>
        <v>1</v>
      </c>
      <c r="N2234">
        <f t="shared" si="174"/>
        <v>2</v>
      </c>
      <c r="O2234">
        <f t="shared" si="175"/>
        <v>25</v>
      </c>
    </row>
    <row r="2235" spans="1:15" hidden="1" x14ac:dyDescent="0.2">
      <c r="A2235" s="2">
        <v>43634</v>
      </c>
      <c r="F2235">
        <f t="shared" si="171"/>
        <v>0</v>
      </c>
      <c r="G2235" t="s">
        <v>694</v>
      </c>
      <c r="H2235">
        <v>2019</v>
      </c>
      <c r="I2235">
        <v>6</v>
      </c>
      <c r="J2235">
        <v>18</v>
      </c>
      <c r="K2235" t="s">
        <v>203</v>
      </c>
      <c r="L2235" t="str">
        <f t="shared" si="172"/>
        <v>Null</v>
      </c>
      <c r="M2235" t="str">
        <f t="shared" si="173"/>
        <v>Null</v>
      </c>
      <c r="N2235">
        <f t="shared" si="174"/>
        <v>2</v>
      </c>
      <c r="O2235">
        <f t="shared" si="175"/>
        <v>25</v>
      </c>
    </row>
    <row r="2236" spans="1:15" hidden="1" x14ac:dyDescent="0.2">
      <c r="A2236" s="2">
        <v>43635</v>
      </c>
      <c r="B2236">
        <v>100</v>
      </c>
      <c r="C2236">
        <v>62.9</v>
      </c>
      <c r="D2236">
        <v>63</v>
      </c>
      <c r="E2236">
        <v>45</v>
      </c>
      <c r="F2236">
        <f t="shared" si="171"/>
        <v>63</v>
      </c>
      <c r="G2236" t="s">
        <v>694</v>
      </c>
      <c r="H2236">
        <v>2019</v>
      </c>
      <c r="I2236">
        <v>6</v>
      </c>
      <c r="J2236">
        <v>19</v>
      </c>
      <c r="K2236" t="s">
        <v>204</v>
      </c>
      <c r="L2236">
        <f t="shared" si="172"/>
        <v>0</v>
      </c>
      <c r="M2236">
        <f t="shared" si="173"/>
        <v>1</v>
      </c>
      <c r="N2236">
        <f t="shared" si="174"/>
        <v>2</v>
      </c>
      <c r="O2236">
        <f t="shared" si="175"/>
        <v>25</v>
      </c>
    </row>
    <row r="2237" spans="1:15" hidden="1" x14ac:dyDescent="0.2">
      <c r="A2237" s="2">
        <v>43636</v>
      </c>
      <c r="B2237">
        <v>97</v>
      </c>
      <c r="C2237">
        <v>62.1</v>
      </c>
      <c r="D2237">
        <v>62.3</v>
      </c>
      <c r="E2237">
        <v>47.6</v>
      </c>
      <c r="F2237">
        <f t="shared" si="171"/>
        <v>62.3</v>
      </c>
      <c r="G2237" t="s">
        <v>694</v>
      </c>
      <c r="H2237">
        <v>2019</v>
      </c>
      <c r="I2237">
        <v>6</v>
      </c>
      <c r="J2237">
        <v>20</v>
      </c>
      <c r="K2237" t="s">
        <v>205</v>
      </c>
      <c r="L2237">
        <f t="shared" si="172"/>
        <v>0</v>
      </c>
      <c r="M2237">
        <f t="shared" si="173"/>
        <v>1</v>
      </c>
      <c r="N2237">
        <f t="shared" si="174"/>
        <v>2</v>
      </c>
      <c r="O2237">
        <f t="shared" si="175"/>
        <v>25</v>
      </c>
    </row>
    <row r="2238" spans="1:15" hidden="1" x14ac:dyDescent="0.2">
      <c r="A2238" s="2">
        <v>43637</v>
      </c>
      <c r="B2238">
        <v>106</v>
      </c>
      <c r="C2238">
        <v>62.6</v>
      </c>
      <c r="D2238">
        <v>62.7</v>
      </c>
      <c r="E2238">
        <v>41.4</v>
      </c>
      <c r="F2238">
        <f t="shared" si="171"/>
        <v>62.7</v>
      </c>
      <c r="G2238" t="s">
        <v>694</v>
      </c>
      <c r="H2238">
        <v>2019</v>
      </c>
      <c r="I2238">
        <v>6</v>
      </c>
      <c r="J2238">
        <v>21</v>
      </c>
      <c r="K2238" t="s">
        <v>206</v>
      </c>
      <c r="L2238">
        <f t="shared" si="172"/>
        <v>0</v>
      </c>
      <c r="M2238">
        <f t="shared" si="173"/>
        <v>1</v>
      </c>
      <c r="N2238">
        <f t="shared" si="174"/>
        <v>2</v>
      </c>
      <c r="O2238">
        <f t="shared" si="175"/>
        <v>25</v>
      </c>
    </row>
    <row r="2239" spans="1:15" hidden="1" x14ac:dyDescent="0.2">
      <c r="A2239" s="2">
        <v>43638</v>
      </c>
      <c r="B2239">
        <v>86</v>
      </c>
      <c r="C2239">
        <v>64.5</v>
      </c>
      <c r="D2239">
        <v>64.7</v>
      </c>
      <c r="E2239">
        <v>51.7</v>
      </c>
      <c r="F2239">
        <f t="shared" si="171"/>
        <v>64.7</v>
      </c>
      <c r="G2239" t="s">
        <v>694</v>
      </c>
      <c r="H2239">
        <v>2019</v>
      </c>
      <c r="I2239">
        <v>6</v>
      </c>
      <c r="J2239">
        <v>22</v>
      </c>
      <c r="K2239" t="s">
        <v>207</v>
      </c>
      <c r="L2239">
        <f t="shared" si="172"/>
        <v>0</v>
      </c>
      <c r="M2239">
        <f t="shared" si="173"/>
        <v>1</v>
      </c>
      <c r="N2239">
        <f t="shared" si="174"/>
        <v>2</v>
      </c>
      <c r="O2239">
        <f t="shared" si="175"/>
        <v>25</v>
      </c>
    </row>
    <row r="2240" spans="1:15" hidden="1" x14ac:dyDescent="0.2">
      <c r="A2240" s="2">
        <v>43639</v>
      </c>
      <c r="B2240">
        <v>115</v>
      </c>
      <c r="C2240">
        <v>64.2</v>
      </c>
      <c r="D2240">
        <v>64.2</v>
      </c>
      <c r="E2240">
        <v>34.9</v>
      </c>
      <c r="F2240">
        <f t="shared" si="171"/>
        <v>64.2</v>
      </c>
      <c r="G2240" t="s">
        <v>694</v>
      </c>
      <c r="H2240">
        <v>2019</v>
      </c>
      <c r="I2240">
        <v>6</v>
      </c>
      <c r="J2240">
        <v>23</v>
      </c>
      <c r="K2240" t="s">
        <v>208</v>
      </c>
      <c r="L2240">
        <f t="shared" si="172"/>
        <v>0</v>
      </c>
      <c r="M2240">
        <f t="shared" si="173"/>
        <v>1</v>
      </c>
      <c r="N2240">
        <f t="shared" si="174"/>
        <v>2</v>
      </c>
      <c r="O2240">
        <f t="shared" si="175"/>
        <v>25</v>
      </c>
    </row>
    <row r="2241" spans="1:15" hidden="1" x14ac:dyDescent="0.2">
      <c r="A2241" s="2">
        <v>43640</v>
      </c>
      <c r="B2241">
        <v>110</v>
      </c>
      <c r="C2241">
        <v>63.5</v>
      </c>
      <c r="D2241">
        <v>63.5</v>
      </c>
      <c r="E2241">
        <v>45.6</v>
      </c>
      <c r="F2241">
        <f t="shared" si="171"/>
        <v>63.5</v>
      </c>
      <c r="G2241" t="s">
        <v>694</v>
      </c>
      <c r="H2241">
        <v>2019</v>
      </c>
      <c r="I2241">
        <v>6</v>
      </c>
      <c r="J2241">
        <v>24</v>
      </c>
      <c r="K2241" t="s">
        <v>209</v>
      </c>
      <c r="L2241">
        <f t="shared" si="172"/>
        <v>0</v>
      </c>
      <c r="M2241">
        <f t="shared" si="173"/>
        <v>1</v>
      </c>
      <c r="N2241">
        <f t="shared" si="174"/>
        <v>2</v>
      </c>
      <c r="O2241">
        <f t="shared" si="175"/>
        <v>26</v>
      </c>
    </row>
    <row r="2242" spans="1:15" hidden="1" x14ac:dyDescent="0.2">
      <c r="A2242" s="2">
        <v>43641</v>
      </c>
      <c r="B2242">
        <v>108</v>
      </c>
      <c r="C2242">
        <v>64</v>
      </c>
      <c r="D2242">
        <v>64</v>
      </c>
      <c r="E2242">
        <v>38.9</v>
      </c>
      <c r="F2242">
        <f t="shared" si="171"/>
        <v>64</v>
      </c>
      <c r="G2242" t="s">
        <v>695</v>
      </c>
      <c r="H2242">
        <v>2019</v>
      </c>
      <c r="I2242">
        <v>6</v>
      </c>
      <c r="J2242">
        <v>25</v>
      </c>
      <c r="K2242" t="s">
        <v>211</v>
      </c>
      <c r="L2242">
        <f t="shared" si="172"/>
        <v>0</v>
      </c>
      <c r="M2242">
        <f t="shared" si="173"/>
        <v>1</v>
      </c>
      <c r="N2242">
        <f t="shared" si="174"/>
        <v>2</v>
      </c>
      <c r="O2242">
        <f t="shared" si="175"/>
        <v>26</v>
      </c>
    </row>
    <row r="2243" spans="1:15" hidden="1" x14ac:dyDescent="0.2">
      <c r="A2243" s="2">
        <v>43642</v>
      </c>
      <c r="B2243">
        <v>104</v>
      </c>
      <c r="C2243">
        <v>62.3</v>
      </c>
      <c r="D2243">
        <v>62.3</v>
      </c>
      <c r="E2243">
        <v>40</v>
      </c>
      <c r="F2243">
        <f t="shared" ref="F2243:F2306" si="176">IF(OR(ISBLANK(D2243),D2243=9),C2243,D2243)</f>
        <v>62.3</v>
      </c>
      <c r="G2243" t="s">
        <v>695</v>
      </c>
      <c r="H2243">
        <v>2019</v>
      </c>
      <c r="I2243">
        <v>6</v>
      </c>
      <c r="J2243">
        <v>26</v>
      </c>
      <c r="K2243" t="s">
        <v>212</v>
      </c>
      <c r="L2243">
        <f t="shared" ref="L2243:L2306" si="177">IF(ISBLANK(C2243),"Null",IF(C2243&gt;B2243,1,0))</f>
        <v>0</v>
      </c>
      <c r="M2243">
        <f t="shared" ref="M2243:M2306" si="178">IF(ISBLANK(E2243),"Null",IF(C2243&gt;E2243,1,0))</f>
        <v>1</v>
      </c>
      <c r="N2243">
        <f t="shared" ref="N2243:N2306" si="179">IF(AND(I2243&gt;=1,I2243&lt;=4),1,IF(AND(I2243&gt;=9,I2243&lt;=12),3,2))</f>
        <v>2</v>
      </c>
      <c r="O2243">
        <f t="shared" ref="O2243:O2306" si="180">WEEKNUM(A2243,2)</f>
        <v>26</v>
      </c>
    </row>
    <row r="2244" spans="1:15" hidden="1" x14ac:dyDescent="0.2">
      <c r="A2244" s="2">
        <v>43643</v>
      </c>
      <c r="B2244">
        <v>102</v>
      </c>
      <c r="C2244">
        <v>62.1</v>
      </c>
      <c r="D2244">
        <v>62.2</v>
      </c>
      <c r="E2244">
        <v>45</v>
      </c>
      <c r="F2244">
        <f t="shared" si="176"/>
        <v>62.2</v>
      </c>
      <c r="G2244" t="s">
        <v>695</v>
      </c>
      <c r="H2244">
        <v>2019</v>
      </c>
      <c r="I2244">
        <v>6</v>
      </c>
      <c r="J2244">
        <v>27</v>
      </c>
      <c r="K2244" t="s">
        <v>213</v>
      </c>
      <c r="L2244">
        <f t="shared" si="177"/>
        <v>0</v>
      </c>
      <c r="M2244">
        <f t="shared" si="178"/>
        <v>1</v>
      </c>
      <c r="N2244">
        <f t="shared" si="179"/>
        <v>2</v>
      </c>
      <c r="O2244">
        <f t="shared" si="180"/>
        <v>26</v>
      </c>
    </row>
    <row r="2245" spans="1:15" hidden="1" x14ac:dyDescent="0.2">
      <c r="A2245" s="2">
        <v>43644</v>
      </c>
      <c r="B2245">
        <v>111</v>
      </c>
      <c r="C2245">
        <v>62.7</v>
      </c>
      <c r="D2245">
        <v>62.8</v>
      </c>
      <c r="E2245">
        <v>48.1</v>
      </c>
      <c r="F2245">
        <f t="shared" si="176"/>
        <v>62.8</v>
      </c>
      <c r="G2245" t="s">
        <v>695</v>
      </c>
      <c r="H2245">
        <v>2019</v>
      </c>
      <c r="I2245">
        <v>6</v>
      </c>
      <c r="J2245">
        <v>28</v>
      </c>
      <c r="K2245" t="s">
        <v>214</v>
      </c>
      <c r="L2245">
        <f t="shared" si="177"/>
        <v>0</v>
      </c>
      <c r="M2245">
        <f t="shared" si="178"/>
        <v>1</v>
      </c>
      <c r="N2245">
        <f t="shared" si="179"/>
        <v>2</v>
      </c>
      <c r="O2245">
        <f t="shared" si="180"/>
        <v>26</v>
      </c>
    </row>
    <row r="2246" spans="1:15" hidden="1" x14ac:dyDescent="0.2">
      <c r="A2246" s="2">
        <v>43645</v>
      </c>
      <c r="B2246">
        <v>96</v>
      </c>
      <c r="C2246">
        <v>69.2</v>
      </c>
      <c r="D2246">
        <v>69.3</v>
      </c>
      <c r="E2246">
        <v>37.299999999999997</v>
      </c>
      <c r="F2246">
        <f t="shared" si="176"/>
        <v>69.3</v>
      </c>
      <c r="G2246" t="s">
        <v>695</v>
      </c>
      <c r="H2246">
        <v>2019</v>
      </c>
      <c r="I2246">
        <v>6</v>
      </c>
      <c r="J2246">
        <v>29</v>
      </c>
      <c r="K2246" t="s">
        <v>215</v>
      </c>
      <c r="L2246">
        <f t="shared" si="177"/>
        <v>0</v>
      </c>
      <c r="M2246">
        <f t="shared" si="178"/>
        <v>1</v>
      </c>
      <c r="N2246">
        <f t="shared" si="179"/>
        <v>2</v>
      </c>
      <c r="O2246">
        <f t="shared" si="180"/>
        <v>26</v>
      </c>
    </row>
    <row r="2247" spans="1:15" hidden="1" x14ac:dyDescent="0.2">
      <c r="A2247" s="2">
        <v>43646</v>
      </c>
      <c r="B2247">
        <v>106</v>
      </c>
      <c r="C2247">
        <v>63</v>
      </c>
      <c r="D2247">
        <v>63</v>
      </c>
      <c r="E2247">
        <v>0</v>
      </c>
      <c r="F2247">
        <f t="shared" si="176"/>
        <v>63</v>
      </c>
      <c r="G2247" t="s">
        <v>695</v>
      </c>
      <c r="H2247">
        <v>2019</v>
      </c>
      <c r="I2247">
        <v>6</v>
      </c>
      <c r="J2247">
        <v>30</v>
      </c>
      <c r="K2247" t="s">
        <v>216</v>
      </c>
      <c r="L2247">
        <f t="shared" si="177"/>
        <v>0</v>
      </c>
      <c r="M2247">
        <f t="shared" si="178"/>
        <v>1</v>
      </c>
      <c r="N2247">
        <f t="shared" si="179"/>
        <v>2</v>
      </c>
      <c r="O2247">
        <f t="shared" si="180"/>
        <v>26</v>
      </c>
    </row>
    <row r="2248" spans="1:15" hidden="1" x14ac:dyDescent="0.2">
      <c r="A2248" s="2">
        <v>43647</v>
      </c>
      <c r="B2248">
        <v>112</v>
      </c>
      <c r="C2248">
        <v>63.02</v>
      </c>
      <c r="D2248">
        <v>63.17</v>
      </c>
      <c r="E2248">
        <v>48.45</v>
      </c>
      <c r="F2248">
        <f t="shared" si="176"/>
        <v>63.17</v>
      </c>
      <c r="G2248" t="s">
        <v>695</v>
      </c>
      <c r="H2248">
        <v>2019</v>
      </c>
      <c r="I2248">
        <v>7</v>
      </c>
      <c r="J2248">
        <v>1</v>
      </c>
      <c r="K2248" t="s">
        <v>217</v>
      </c>
      <c r="L2248">
        <f t="shared" si="177"/>
        <v>0</v>
      </c>
      <c r="M2248">
        <f t="shared" si="178"/>
        <v>1</v>
      </c>
      <c r="N2248">
        <f t="shared" si="179"/>
        <v>2</v>
      </c>
      <c r="O2248">
        <f t="shared" si="180"/>
        <v>27</v>
      </c>
    </row>
    <row r="2249" spans="1:15" hidden="1" x14ac:dyDescent="0.2">
      <c r="A2249" s="2">
        <v>43648</v>
      </c>
      <c r="B2249">
        <v>99</v>
      </c>
      <c r="C2249">
        <v>62.51</v>
      </c>
      <c r="D2249">
        <v>62.66</v>
      </c>
      <c r="E2249">
        <v>47.92</v>
      </c>
      <c r="F2249">
        <f t="shared" si="176"/>
        <v>62.66</v>
      </c>
      <c r="G2249" t="s">
        <v>696</v>
      </c>
      <c r="H2249">
        <v>2019</v>
      </c>
      <c r="I2249">
        <v>7</v>
      </c>
      <c r="J2249">
        <v>2</v>
      </c>
      <c r="K2249" t="s">
        <v>219</v>
      </c>
      <c r="L2249">
        <f t="shared" si="177"/>
        <v>0</v>
      </c>
      <c r="M2249">
        <f t="shared" si="178"/>
        <v>1</v>
      </c>
      <c r="N2249">
        <f t="shared" si="179"/>
        <v>2</v>
      </c>
      <c r="O2249">
        <f t="shared" si="180"/>
        <v>27</v>
      </c>
    </row>
    <row r="2250" spans="1:15" hidden="1" x14ac:dyDescent="0.2">
      <c r="A2250" s="2">
        <v>43649</v>
      </c>
      <c r="B2250">
        <v>118</v>
      </c>
      <c r="C2250">
        <v>63.98</v>
      </c>
      <c r="D2250">
        <v>64.17</v>
      </c>
      <c r="E2250">
        <v>49.98</v>
      </c>
      <c r="F2250">
        <f t="shared" si="176"/>
        <v>64.17</v>
      </c>
      <c r="G2250" t="s">
        <v>696</v>
      </c>
      <c r="H2250">
        <v>2019</v>
      </c>
      <c r="I2250">
        <v>7</v>
      </c>
      <c r="J2250">
        <v>3</v>
      </c>
      <c r="K2250" t="s">
        <v>220</v>
      </c>
      <c r="L2250">
        <f t="shared" si="177"/>
        <v>0</v>
      </c>
      <c r="M2250">
        <f t="shared" si="178"/>
        <v>1</v>
      </c>
      <c r="N2250">
        <f t="shared" si="179"/>
        <v>2</v>
      </c>
      <c r="O2250">
        <f t="shared" si="180"/>
        <v>27</v>
      </c>
    </row>
    <row r="2251" spans="1:15" hidden="1" x14ac:dyDescent="0.2">
      <c r="A2251" s="2">
        <v>43650</v>
      </c>
      <c r="B2251">
        <v>96</v>
      </c>
      <c r="C2251">
        <v>62.2</v>
      </c>
      <c r="D2251">
        <v>62.27</v>
      </c>
      <c r="E2251">
        <v>44.11</v>
      </c>
      <c r="F2251">
        <f t="shared" si="176"/>
        <v>62.27</v>
      </c>
      <c r="G2251" t="s">
        <v>696</v>
      </c>
      <c r="H2251">
        <v>2019</v>
      </c>
      <c r="I2251">
        <v>7</v>
      </c>
      <c r="J2251">
        <v>4</v>
      </c>
      <c r="K2251" t="s">
        <v>221</v>
      </c>
      <c r="L2251">
        <f t="shared" si="177"/>
        <v>0</v>
      </c>
      <c r="M2251">
        <f t="shared" si="178"/>
        <v>1</v>
      </c>
      <c r="N2251">
        <f t="shared" si="179"/>
        <v>2</v>
      </c>
      <c r="O2251">
        <f t="shared" si="180"/>
        <v>27</v>
      </c>
    </row>
    <row r="2252" spans="1:15" hidden="1" x14ac:dyDescent="0.2">
      <c r="A2252" s="2">
        <v>43651</v>
      </c>
      <c r="B2252">
        <v>112</v>
      </c>
      <c r="C2252">
        <v>62.78</v>
      </c>
      <c r="D2252">
        <v>62.94</v>
      </c>
      <c r="E2252">
        <v>46.57</v>
      </c>
      <c r="F2252">
        <f t="shared" si="176"/>
        <v>62.94</v>
      </c>
      <c r="G2252" t="s">
        <v>696</v>
      </c>
      <c r="H2252">
        <v>2019</v>
      </c>
      <c r="I2252">
        <v>7</v>
      </c>
      <c r="J2252">
        <v>5</v>
      </c>
      <c r="K2252" t="s">
        <v>222</v>
      </c>
      <c r="L2252">
        <f t="shared" si="177"/>
        <v>0</v>
      </c>
      <c r="M2252">
        <f t="shared" si="178"/>
        <v>1</v>
      </c>
      <c r="N2252">
        <f t="shared" si="179"/>
        <v>2</v>
      </c>
      <c r="O2252">
        <f t="shared" si="180"/>
        <v>27</v>
      </c>
    </row>
    <row r="2253" spans="1:15" hidden="1" x14ac:dyDescent="0.2">
      <c r="A2253" s="2">
        <v>43652</v>
      </c>
      <c r="B2253">
        <v>100</v>
      </c>
      <c r="C2253">
        <v>62.93</v>
      </c>
      <c r="D2253">
        <v>62.98</v>
      </c>
      <c r="E2253">
        <v>42.74</v>
      </c>
      <c r="F2253">
        <f t="shared" si="176"/>
        <v>62.98</v>
      </c>
      <c r="G2253" t="s">
        <v>696</v>
      </c>
      <c r="H2253">
        <v>2019</v>
      </c>
      <c r="I2253">
        <v>7</v>
      </c>
      <c r="J2253">
        <v>6</v>
      </c>
      <c r="K2253" t="s">
        <v>223</v>
      </c>
      <c r="L2253">
        <f t="shared" si="177"/>
        <v>0</v>
      </c>
      <c r="M2253">
        <f t="shared" si="178"/>
        <v>1</v>
      </c>
      <c r="N2253">
        <f t="shared" si="179"/>
        <v>2</v>
      </c>
      <c r="O2253">
        <f t="shared" si="180"/>
        <v>27</v>
      </c>
    </row>
    <row r="2254" spans="1:15" hidden="1" x14ac:dyDescent="0.2">
      <c r="A2254" s="2">
        <v>43653</v>
      </c>
      <c r="B2254">
        <v>94</v>
      </c>
      <c r="C2254">
        <v>62.57</v>
      </c>
      <c r="D2254">
        <v>62.97</v>
      </c>
      <c r="E2254">
        <v>52.41</v>
      </c>
      <c r="F2254">
        <f t="shared" si="176"/>
        <v>62.97</v>
      </c>
      <c r="G2254" t="s">
        <v>696</v>
      </c>
      <c r="H2254">
        <v>2019</v>
      </c>
      <c r="I2254">
        <v>7</v>
      </c>
      <c r="J2254">
        <v>7</v>
      </c>
      <c r="K2254" t="s">
        <v>224</v>
      </c>
      <c r="L2254">
        <f t="shared" si="177"/>
        <v>0</v>
      </c>
      <c r="M2254">
        <f t="shared" si="178"/>
        <v>1</v>
      </c>
      <c r="N2254">
        <f t="shared" si="179"/>
        <v>2</v>
      </c>
      <c r="O2254">
        <f t="shared" si="180"/>
        <v>27</v>
      </c>
    </row>
    <row r="2255" spans="1:15" hidden="1" x14ac:dyDescent="0.2">
      <c r="A2255" s="2">
        <v>43654</v>
      </c>
      <c r="B2255">
        <v>106</v>
      </c>
      <c r="C2255">
        <v>63.38</v>
      </c>
      <c r="D2255">
        <v>63.68</v>
      </c>
      <c r="E2255">
        <v>51.79</v>
      </c>
      <c r="F2255">
        <f t="shared" si="176"/>
        <v>63.68</v>
      </c>
      <c r="G2255" t="s">
        <v>696</v>
      </c>
      <c r="H2255">
        <v>2019</v>
      </c>
      <c r="I2255">
        <v>7</v>
      </c>
      <c r="J2255">
        <v>8</v>
      </c>
      <c r="K2255" t="s">
        <v>225</v>
      </c>
      <c r="L2255">
        <f t="shared" si="177"/>
        <v>0</v>
      </c>
      <c r="M2255">
        <f t="shared" si="178"/>
        <v>1</v>
      </c>
      <c r="N2255">
        <f t="shared" si="179"/>
        <v>2</v>
      </c>
      <c r="O2255">
        <f t="shared" si="180"/>
        <v>28</v>
      </c>
    </row>
    <row r="2256" spans="1:15" hidden="1" x14ac:dyDescent="0.2">
      <c r="A2256" s="2">
        <v>43655</v>
      </c>
      <c r="B2256">
        <v>86</v>
      </c>
      <c r="C2256">
        <v>62.31</v>
      </c>
      <c r="D2256">
        <v>62.6</v>
      </c>
      <c r="E2256">
        <v>50.66</v>
      </c>
      <c r="F2256">
        <f t="shared" si="176"/>
        <v>62.6</v>
      </c>
      <c r="G2256" t="s">
        <v>697</v>
      </c>
      <c r="H2256">
        <v>2019</v>
      </c>
      <c r="I2256">
        <v>7</v>
      </c>
      <c r="J2256">
        <v>9</v>
      </c>
      <c r="K2256" t="s">
        <v>227</v>
      </c>
      <c r="L2256">
        <f t="shared" si="177"/>
        <v>0</v>
      </c>
      <c r="M2256">
        <f t="shared" si="178"/>
        <v>1</v>
      </c>
      <c r="N2256">
        <f t="shared" si="179"/>
        <v>2</v>
      </c>
      <c r="O2256">
        <f t="shared" si="180"/>
        <v>28</v>
      </c>
    </row>
    <row r="2257" spans="1:15" hidden="1" x14ac:dyDescent="0.2">
      <c r="A2257" s="2">
        <v>43656</v>
      </c>
      <c r="B2257">
        <v>109</v>
      </c>
      <c r="C2257">
        <v>62.61</v>
      </c>
      <c r="D2257">
        <v>63.06</v>
      </c>
      <c r="E2257">
        <v>53.05</v>
      </c>
      <c r="F2257">
        <f t="shared" si="176"/>
        <v>63.06</v>
      </c>
      <c r="G2257" t="s">
        <v>697</v>
      </c>
      <c r="H2257">
        <v>2019</v>
      </c>
      <c r="I2257">
        <v>7</v>
      </c>
      <c r="J2257">
        <v>10</v>
      </c>
      <c r="K2257" t="s">
        <v>228</v>
      </c>
      <c r="L2257">
        <f t="shared" si="177"/>
        <v>0</v>
      </c>
      <c r="M2257">
        <f t="shared" si="178"/>
        <v>1</v>
      </c>
      <c r="N2257">
        <f t="shared" si="179"/>
        <v>2</v>
      </c>
      <c r="O2257">
        <f t="shared" si="180"/>
        <v>28</v>
      </c>
    </row>
    <row r="2258" spans="1:15" hidden="1" x14ac:dyDescent="0.2">
      <c r="A2258" s="2">
        <v>43657</v>
      </c>
      <c r="B2258">
        <v>106</v>
      </c>
      <c r="C2258">
        <v>62.17</v>
      </c>
      <c r="D2258">
        <v>62.45</v>
      </c>
      <c r="E2258">
        <v>49.97</v>
      </c>
      <c r="F2258">
        <f t="shared" si="176"/>
        <v>62.45</v>
      </c>
      <c r="G2258" t="s">
        <v>697</v>
      </c>
      <c r="H2258">
        <v>2019</v>
      </c>
      <c r="I2258">
        <v>7</v>
      </c>
      <c r="J2258">
        <v>11</v>
      </c>
      <c r="K2258" t="s">
        <v>229</v>
      </c>
      <c r="L2258">
        <f t="shared" si="177"/>
        <v>0</v>
      </c>
      <c r="M2258">
        <f t="shared" si="178"/>
        <v>1</v>
      </c>
      <c r="N2258">
        <f t="shared" si="179"/>
        <v>2</v>
      </c>
      <c r="O2258">
        <f t="shared" si="180"/>
        <v>28</v>
      </c>
    </row>
    <row r="2259" spans="1:15" hidden="1" x14ac:dyDescent="0.2">
      <c r="A2259" s="2">
        <v>43658</v>
      </c>
      <c r="B2259">
        <v>103</v>
      </c>
      <c r="C2259">
        <v>63.32</v>
      </c>
      <c r="D2259">
        <v>64.010000000000005</v>
      </c>
      <c r="E2259">
        <v>55.47</v>
      </c>
      <c r="F2259">
        <f t="shared" si="176"/>
        <v>64.010000000000005</v>
      </c>
      <c r="G2259" t="s">
        <v>697</v>
      </c>
      <c r="H2259">
        <v>2019</v>
      </c>
      <c r="I2259">
        <v>7</v>
      </c>
      <c r="J2259">
        <v>12</v>
      </c>
      <c r="K2259" t="s">
        <v>230</v>
      </c>
      <c r="L2259">
        <f t="shared" si="177"/>
        <v>0</v>
      </c>
      <c r="M2259">
        <f t="shared" si="178"/>
        <v>1</v>
      </c>
      <c r="N2259">
        <f t="shared" si="179"/>
        <v>2</v>
      </c>
      <c r="O2259">
        <f t="shared" si="180"/>
        <v>28</v>
      </c>
    </row>
    <row r="2260" spans="1:15" hidden="1" x14ac:dyDescent="0.2">
      <c r="A2260" s="2">
        <v>43659</v>
      </c>
      <c r="B2260">
        <v>100</v>
      </c>
      <c r="C2260">
        <v>63.84</v>
      </c>
      <c r="D2260">
        <v>64.08</v>
      </c>
      <c r="E2260">
        <v>50.07</v>
      </c>
      <c r="F2260">
        <f t="shared" si="176"/>
        <v>64.08</v>
      </c>
      <c r="G2260" t="s">
        <v>697</v>
      </c>
      <c r="H2260">
        <v>2019</v>
      </c>
      <c r="I2260">
        <v>7</v>
      </c>
      <c r="J2260">
        <v>13</v>
      </c>
      <c r="K2260" t="s">
        <v>231</v>
      </c>
      <c r="L2260">
        <f t="shared" si="177"/>
        <v>0</v>
      </c>
      <c r="M2260">
        <f t="shared" si="178"/>
        <v>1</v>
      </c>
      <c r="N2260">
        <f t="shared" si="179"/>
        <v>2</v>
      </c>
      <c r="O2260">
        <f t="shared" si="180"/>
        <v>28</v>
      </c>
    </row>
    <row r="2261" spans="1:15" hidden="1" x14ac:dyDescent="0.2">
      <c r="A2261" s="2">
        <v>43660</v>
      </c>
      <c r="B2261">
        <v>99</v>
      </c>
      <c r="C2261">
        <v>63.7</v>
      </c>
      <c r="D2261">
        <v>63.73</v>
      </c>
      <c r="E2261">
        <v>42.29</v>
      </c>
      <c r="F2261">
        <f t="shared" si="176"/>
        <v>63.73</v>
      </c>
      <c r="G2261" t="s">
        <v>697</v>
      </c>
      <c r="H2261">
        <v>2019</v>
      </c>
      <c r="I2261">
        <v>7</v>
      </c>
      <c r="J2261">
        <v>14</v>
      </c>
      <c r="K2261" t="s">
        <v>232</v>
      </c>
      <c r="L2261">
        <f t="shared" si="177"/>
        <v>0</v>
      </c>
      <c r="M2261">
        <f t="shared" si="178"/>
        <v>1</v>
      </c>
      <c r="N2261">
        <f t="shared" si="179"/>
        <v>2</v>
      </c>
      <c r="O2261">
        <f t="shared" si="180"/>
        <v>28</v>
      </c>
    </row>
    <row r="2262" spans="1:15" hidden="1" x14ac:dyDescent="0.2">
      <c r="A2262" s="2">
        <v>43661</v>
      </c>
      <c r="B2262">
        <v>106</v>
      </c>
      <c r="C2262">
        <v>63.98</v>
      </c>
      <c r="D2262">
        <v>64.040000000000006</v>
      </c>
      <c r="E2262">
        <v>43.09</v>
      </c>
      <c r="F2262">
        <f t="shared" si="176"/>
        <v>64.040000000000006</v>
      </c>
      <c r="G2262" t="s">
        <v>697</v>
      </c>
      <c r="H2262">
        <v>2019</v>
      </c>
      <c r="I2262">
        <v>7</v>
      </c>
      <c r="J2262">
        <v>15</v>
      </c>
      <c r="K2262" t="s">
        <v>233</v>
      </c>
      <c r="L2262">
        <f t="shared" si="177"/>
        <v>0</v>
      </c>
      <c r="M2262">
        <f t="shared" si="178"/>
        <v>1</v>
      </c>
      <c r="N2262">
        <f t="shared" si="179"/>
        <v>2</v>
      </c>
      <c r="O2262">
        <f t="shared" si="180"/>
        <v>29</v>
      </c>
    </row>
    <row r="2263" spans="1:15" hidden="1" x14ac:dyDescent="0.2">
      <c r="A2263" s="2">
        <v>43662</v>
      </c>
      <c r="B2263">
        <v>103</v>
      </c>
      <c r="C2263">
        <v>63.24</v>
      </c>
      <c r="D2263">
        <v>63.96</v>
      </c>
      <c r="E2263">
        <v>54.86</v>
      </c>
      <c r="F2263">
        <f t="shared" si="176"/>
        <v>63.96</v>
      </c>
      <c r="G2263" t="s">
        <v>698</v>
      </c>
      <c r="H2263">
        <v>2019</v>
      </c>
      <c r="I2263">
        <v>7</v>
      </c>
      <c r="J2263">
        <v>16</v>
      </c>
      <c r="K2263" t="s">
        <v>235</v>
      </c>
      <c r="L2263">
        <f t="shared" si="177"/>
        <v>0</v>
      </c>
      <c r="M2263">
        <f t="shared" si="178"/>
        <v>1</v>
      </c>
      <c r="N2263">
        <f t="shared" si="179"/>
        <v>2</v>
      </c>
      <c r="O2263">
        <f t="shared" si="180"/>
        <v>29</v>
      </c>
    </row>
    <row r="2264" spans="1:15" hidden="1" x14ac:dyDescent="0.2">
      <c r="A2264" s="2">
        <v>43663</v>
      </c>
      <c r="B2264">
        <v>105</v>
      </c>
      <c r="C2264">
        <v>62.51</v>
      </c>
      <c r="D2264">
        <v>62.91</v>
      </c>
      <c r="E2264">
        <v>52.34</v>
      </c>
      <c r="F2264">
        <f t="shared" si="176"/>
        <v>62.91</v>
      </c>
      <c r="G2264" t="s">
        <v>698</v>
      </c>
      <c r="H2264">
        <v>2019</v>
      </c>
      <c r="I2264">
        <v>7</v>
      </c>
      <c r="J2264">
        <v>17</v>
      </c>
      <c r="K2264" t="s">
        <v>236</v>
      </c>
      <c r="L2264">
        <f t="shared" si="177"/>
        <v>0</v>
      </c>
      <c r="M2264">
        <f t="shared" si="178"/>
        <v>1</v>
      </c>
      <c r="N2264">
        <f t="shared" si="179"/>
        <v>2</v>
      </c>
      <c r="O2264">
        <f t="shared" si="180"/>
        <v>29</v>
      </c>
    </row>
    <row r="2265" spans="1:15" hidden="1" x14ac:dyDescent="0.2">
      <c r="A2265" s="2">
        <v>43664</v>
      </c>
      <c r="B2265">
        <v>96</v>
      </c>
      <c r="C2265">
        <v>62.54</v>
      </c>
      <c r="D2265">
        <v>63.02</v>
      </c>
      <c r="E2265">
        <v>53.21</v>
      </c>
      <c r="F2265">
        <f t="shared" si="176"/>
        <v>63.02</v>
      </c>
      <c r="G2265" t="s">
        <v>698</v>
      </c>
      <c r="H2265">
        <v>2019</v>
      </c>
      <c r="I2265">
        <v>7</v>
      </c>
      <c r="J2265">
        <v>18</v>
      </c>
      <c r="K2265" t="s">
        <v>237</v>
      </c>
      <c r="L2265">
        <f t="shared" si="177"/>
        <v>0</v>
      </c>
      <c r="M2265">
        <f t="shared" si="178"/>
        <v>1</v>
      </c>
      <c r="N2265">
        <f t="shared" si="179"/>
        <v>2</v>
      </c>
      <c r="O2265">
        <f t="shared" si="180"/>
        <v>29</v>
      </c>
    </row>
    <row r="2266" spans="1:15" hidden="1" x14ac:dyDescent="0.2">
      <c r="A2266" s="2">
        <v>43665</v>
      </c>
      <c r="B2266">
        <v>107</v>
      </c>
      <c r="C2266">
        <v>63.39</v>
      </c>
      <c r="D2266">
        <v>64.13</v>
      </c>
      <c r="E2266">
        <v>56.06</v>
      </c>
      <c r="F2266">
        <f t="shared" si="176"/>
        <v>64.13</v>
      </c>
      <c r="G2266" t="s">
        <v>698</v>
      </c>
      <c r="H2266">
        <v>2019</v>
      </c>
      <c r="I2266">
        <v>7</v>
      </c>
      <c r="J2266">
        <v>19</v>
      </c>
      <c r="K2266" t="s">
        <v>238</v>
      </c>
      <c r="L2266">
        <f t="shared" si="177"/>
        <v>0</v>
      </c>
      <c r="M2266">
        <f t="shared" si="178"/>
        <v>1</v>
      </c>
      <c r="N2266">
        <f t="shared" si="179"/>
        <v>2</v>
      </c>
      <c r="O2266">
        <f t="shared" si="180"/>
        <v>29</v>
      </c>
    </row>
    <row r="2267" spans="1:15" hidden="1" x14ac:dyDescent="0.2">
      <c r="A2267" s="2">
        <v>43666</v>
      </c>
      <c r="B2267">
        <v>84</v>
      </c>
      <c r="C2267">
        <v>61.9</v>
      </c>
      <c r="D2267">
        <v>62.48</v>
      </c>
      <c r="E2267">
        <v>52.98</v>
      </c>
      <c r="F2267">
        <f t="shared" si="176"/>
        <v>62.48</v>
      </c>
      <c r="G2267" t="s">
        <v>698</v>
      </c>
      <c r="H2267">
        <v>2019</v>
      </c>
      <c r="I2267">
        <v>7</v>
      </c>
      <c r="J2267">
        <v>20</v>
      </c>
      <c r="K2267" t="s">
        <v>239</v>
      </c>
      <c r="L2267">
        <f t="shared" si="177"/>
        <v>0</v>
      </c>
      <c r="M2267">
        <f t="shared" si="178"/>
        <v>1</v>
      </c>
      <c r="N2267">
        <f t="shared" si="179"/>
        <v>2</v>
      </c>
      <c r="O2267">
        <f t="shared" si="180"/>
        <v>29</v>
      </c>
    </row>
    <row r="2268" spans="1:15" hidden="1" x14ac:dyDescent="0.2">
      <c r="A2268" s="2">
        <v>43667</v>
      </c>
      <c r="B2268">
        <v>95</v>
      </c>
      <c r="C2268">
        <v>63.25</v>
      </c>
      <c r="D2268">
        <v>63.33</v>
      </c>
      <c r="E2268">
        <v>45.84</v>
      </c>
      <c r="F2268">
        <f t="shared" si="176"/>
        <v>63.33</v>
      </c>
      <c r="G2268" t="s">
        <v>698</v>
      </c>
      <c r="H2268">
        <v>2019</v>
      </c>
      <c r="I2268">
        <v>7</v>
      </c>
      <c r="J2268">
        <v>21</v>
      </c>
      <c r="K2268" t="s">
        <v>240</v>
      </c>
      <c r="L2268">
        <f t="shared" si="177"/>
        <v>0</v>
      </c>
      <c r="M2268">
        <f t="shared" si="178"/>
        <v>1</v>
      </c>
      <c r="N2268">
        <f t="shared" si="179"/>
        <v>2</v>
      </c>
      <c r="O2268">
        <f t="shared" si="180"/>
        <v>29</v>
      </c>
    </row>
    <row r="2269" spans="1:15" hidden="1" x14ac:dyDescent="0.2">
      <c r="A2269" s="2">
        <v>43668</v>
      </c>
      <c r="B2269">
        <v>101</v>
      </c>
      <c r="C2269">
        <v>63.13</v>
      </c>
      <c r="D2269">
        <v>63.93</v>
      </c>
      <c r="E2269">
        <v>56</v>
      </c>
      <c r="F2269">
        <f t="shared" si="176"/>
        <v>63.93</v>
      </c>
      <c r="G2269" t="s">
        <v>698</v>
      </c>
      <c r="H2269">
        <v>2019</v>
      </c>
      <c r="I2269">
        <v>7</v>
      </c>
      <c r="J2269">
        <v>22</v>
      </c>
      <c r="K2269" t="s">
        <v>241</v>
      </c>
      <c r="L2269">
        <f t="shared" si="177"/>
        <v>0</v>
      </c>
      <c r="M2269">
        <f t="shared" si="178"/>
        <v>1</v>
      </c>
      <c r="N2269">
        <f t="shared" si="179"/>
        <v>2</v>
      </c>
      <c r="O2269">
        <f t="shared" si="180"/>
        <v>30</v>
      </c>
    </row>
    <row r="2270" spans="1:15" hidden="1" x14ac:dyDescent="0.2">
      <c r="A2270" s="2">
        <v>43669</v>
      </c>
      <c r="B2270">
        <v>102</v>
      </c>
      <c r="C2270">
        <v>62.27</v>
      </c>
      <c r="D2270">
        <v>63.11</v>
      </c>
      <c r="E2270">
        <v>55.57</v>
      </c>
      <c r="F2270">
        <f t="shared" si="176"/>
        <v>63.11</v>
      </c>
      <c r="G2270" t="s">
        <v>699</v>
      </c>
      <c r="H2270">
        <v>2019</v>
      </c>
      <c r="I2270">
        <v>7</v>
      </c>
      <c r="J2270">
        <v>23</v>
      </c>
      <c r="K2270" t="s">
        <v>243</v>
      </c>
      <c r="L2270">
        <f t="shared" si="177"/>
        <v>0</v>
      </c>
      <c r="M2270">
        <f t="shared" si="178"/>
        <v>1</v>
      </c>
      <c r="N2270">
        <f t="shared" si="179"/>
        <v>2</v>
      </c>
      <c r="O2270">
        <f t="shared" si="180"/>
        <v>30</v>
      </c>
    </row>
    <row r="2271" spans="1:15" hidden="1" x14ac:dyDescent="0.2">
      <c r="A2271" s="2">
        <v>43670</v>
      </c>
      <c r="B2271">
        <v>105</v>
      </c>
      <c r="C2271">
        <v>62.54</v>
      </c>
      <c r="D2271">
        <v>62.94</v>
      </c>
      <c r="E2271">
        <v>52.2</v>
      </c>
      <c r="F2271">
        <f t="shared" si="176"/>
        <v>62.94</v>
      </c>
      <c r="G2271" t="s">
        <v>699</v>
      </c>
      <c r="H2271">
        <v>2019</v>
      </c>
      <c r="I2271">
        <v>7</v>
      </c>
      <c r="J2271">
        <v>24</v>
      </c>
      <c r="K2271" t="s">
        <v>244</v>
      </c>
      <c r="L2271">
        <f t="shared" si="177"/>
        <v>0</v>
      </c>
      <c r="M2271">
        <f t="shared" si="178"/>
        <v>1</v>
      </c>
      <c r="N2271">
        <f t="shared" si="179"/>
        <v>2</v>
      </c>
      <c r="O2271">
        <f t="shared" si="180"/>
        <v>30</v>
      </c>
    </row>
    <row r="2272" spans="1:15" hidden="1" x14ac:dyDescent="0.2">
      <c r="A2272" s="2">
        <v>43671</v>
      </c>
      <c r="B2272">
        <v>99</v>
      </c>
      <c r="C2272">
        <v>63.02</v>
      </c>
      <c r="D2272">
        <v>63.25</v>
      </c>
      <c r="E2272">
        <v>50.36</v>
      </c>
      <c r="F2272">
        <f t="shared" si="176"/>
        <v>63.25</v>
      </c>
      <c r="G2272" t="s">
        <v>699</v>
      </c>
      <c r="H2272">
        <v>2019</v>
      </c>
      <c r="I2272">
        <v>7</v>
      </c>
      <c r="J2272">
        <v>25</v>
      </c>
      <c r="K2272" t="s">
        <v>245</v>
      </c>
      <c r="L2272">
        <f t="shared" si="177"/>
        <v>0</v>
      </c>
      <c r="M2272">
        <f t="shared" si="178"/>
        <v>1</v>
      </c>
      <c r="N2272">
        <f t="shared" si="179"/>
        <v>2</v>
      </c>
      <c r="O2272">
        <f t="shared" si="180"/>
        <v>30</v>
      </c>
    </row>
    <row r="2273" spans="1:15" hidden="1" x14ac:dyDescent="0.2">
      <c r="A2273" s="2">
        <v>43672</v>
      </c>
      <c r="B2273">
        <v>97</v>
      </c>
      <c r="C2273">
        <v>62.33</v>
      </c>
      <c r="D2273">
        <v>62.48</v>
      </c>
      <c r="E2273">
        <v>47.79</v>
      </c>
      <c r="F2273">
        <f t="shared" si="176"/>
        <v>62.48</v>
      </c>
      <c r="G2273" t="s">
        <v>699</v>
      </c>
      <c r="H2273">
        <v>2019</v>
      </c>
      <c r="I2273">
        <v>7</v>
      </c>
      <c r="J2273">
        <v>26</v>
      </c>
      <c r="K2273" t="s">
        <v>246</v>
      </c>
      <c r="L2273">
        <f t="shared" si="177"/>
        <v>0</v>
      </c>
      <c r="M2273">
        <f t="shared" si="178"/>
        <v>1</v>
      </c>
      <c r="N2273">
        <f t="shared" si="179"/>
        <v>2</v>
      </c>
      <c r="O2273">
        <f t="shared" si="180"/>
        <v>30</v>
      </c>
    </row>
    <row r="2274" spans="1:15" hidden="1" x14ac:dyDescent="0.2">
      <c r="A2274" s="2">
        <v>43673</v>
      </c>
      <c r="B2274">
        <v>93</v>
      </c>
      <c r="C2274">
        <v>62.93</v>
      </c>
      <c r="D2274">
        <v>63.18</v>
      </c>
      <c r="E2274">
        <v>50.41</v>
      </c>
      <c r="F2274">
        <f t="shared" si="176"/>
        <v>63.18</v>
      </c>
      <c r="G2274" t="s">
        <v>699</v>
      </c>
      <c r="H2274">
        <v>2019</v>
      </c>
      <c r="I2274">
        <v>7</v>
      </c>
      <c r="J2274">
        <v>27</v>
      </c>
      <c r="K2274" t="s">
        <v>247</v>
      </c>
      <c r="L2274">
        <f t="shared" si="177"/>
        <v>0</v>
      </c>
      <c r="M2274">
        <f t="shared" si="178"/>
        <v>1</v>
      </c>
      <c r="N2274">
        <f t="shared" si="179"/>
        <v>2</v>
      </c>
      <c r="O2274">
        <f t="shared" si="180"/>
        <v>30</v>
      </c>
    </row>
    <row r="2275" spans="1:15" hidden="1" x14ac:dyDescent="0.2">
      <c r="A2275" s="2">
        <v>43674</v>
      </c>
      <c r="B2275">
        <v>122</v>
      </c>
      <c r="C2275">
        <v>63.79</v>
      </c>
      <c r="D2275">
        <v>63.91</v>
      </c>
      <c r="E2275">
        <v>43.43</v>
      </c>
      <c r="F2275">
        <f t="shared" si="176"/>
        <v>63.91</v>
      </c>
      <c r="G2275" t="s">
        <v>699</v>
      </c>
      <c r="H2275">
        <v>2019</v>
      </c>
      <c r="I2275">
        <v>7</v>
      </c>
      <c r="J2275">
        <v>28</v>
      </c>
      <c r="K2275" t="s">
        <v>248</v>
      </c>
      <c r="L2275">
        <f t="shared" si="177"/>
        <v>0</v>
      </c>
      <c r="M2275">
        <f t="shared" si="178"/>
        <v>1</v>
      </c>
      <c r="N2275">
        <f t="shared" si="179"/>
        <v>2</v>
      </c>
      <c r="O2275">
        <f t="shared" si="180"/>
        <v>30</v>
      </c>
    </row>
    <row r="2276" spans="1:15" hidden="1" x14ac:dyDescent="0.2">
      <c r="A2276" s="2">
        <v>43675</v>
      </c>
      <c r="B2276">
        <v>104</v>
      </c>
      <c r="C2276">
        <v>63</v>
      </c>
      <c r="D2276">
        <v>64.260000000000005</v>
      </c>
      <c r="E2276">
        <v>55.74</v>
      </c>
      <c r="F2276">
        <f t="shared" si="176"/>
        <v>64.260000000000005</v>
      </c>
      <c r="G2276" t="s">
        <v>699</v>
      </c>
      <c r="H2276">
        <v>2019</v>
      </c>
      <c r="I2276">
        <v>7</v>
      </c>
      <c r="J2276">
        <v>29</v>
      </c>
      <c r="K2276" t="s">
        <v>249</v>
      </c>
      <c r="L2276">
        <f t="shared" si="177"/>
        <v>0</v>
      </c>
      <c r="M2276">
        <f t="shared" si="178"/>
        <v>1</v>
      </c>
      <c r="N2276">
        <f t="shared" si="179"/>
        <v>2</v>
      </c>
      <c r="O2276">
        <f t="shared" si="180"/>
        <v>31</v>
      </c>
    </row>
    <row r="2277" spans="1:15" hidden="1" x14ac:dyDescent="0.2">
      <c r="A2277" s="2">
        <v>43676</v>
      </c>
      <c r="B2277">
        <v>100</v>
      </c>
      <c r="C2277">
        <v>63.32</v>
      </c>
      <c r="D2277">
        <v>63.46</v>
      </c>
      <c r="E2277">
        <v>48.59</v>
      </c>
      <c r="F2277">
        <f t="shared" si="176"/>
        <v>63.46</v>
      </c>
      <c r="G2277" t="s">
        <v>700</v>
      </c>
      <c r="H2277">
        <v>2019</v>
      </c>
      <c r="I2277">
        <v>7</v>
      </c>
      <c r="J2277">
        <v>30</v>
      </c>
      <c r="K2277" t="s">
        <v>251</v>
      </c>
      <c r="L2277">
        <f t="shared" si="177"/>
        <v>0</v>
      </c>
      <c r="M2277">
        <f t="shared" si="178"/>
        <v>1</v>
      </c>
      <c r="N2277">
        <f t="shared" si="179"/>
        <v>2</v>
      </c>
      <c r="O2277">
        <f t="shared" si="180"/>
        <v>31</v>
      </c>
    </row>
    <row r="2278" spans="1:15" hidden="1" x14ac:dyDescent="0.2">
      <c r="A2278" s="2">
        <v>43677</v>
      </c>
      <c r="B2278">
        <v>89</v>
      </c>
      <c r="C2278">
        <v>61.38</v>
      </c>
      <c r="D2278">
        <v>61.6</v>
      </c>
      <c r="E2278">
        <v>48.44</v>
      </c>
      <c r="F2278">
        <f t="shared" si="176"/>
        <v>61.6</v>
      </c>
      <c r="G2278" t="s">
        <v>700</v>
      </c>
      <c r="H2278">
        <v>2019</v>
      </c>
      <c r="I2278">
        <v>7</v>
      </c>
      <c r="J2278">
        <v>31</v>
      </c>
      <c r="K2278" t="s">
        <v>252</v>
      </c>
      <c r="L2278">
        <f t="shared" si="177"/>
        <v>0</v>
      </c>
      <c r="M2278">
        <f t="shared" si="178"/>
        <v>1</v>
      </c>
      <c r="N2278">
        <f t="shared" si="179"/>
        <v>2</v>
      </c>
      <c r="O2278">
        <f t="shared" si="180"/>
        <v>31</v>
      </c>
    </row>
    <row r="2279" spans="1:15" hidden="1" x14ac:dyDescent="0.2">
      <c r="A2279" s="2">
        <v>43678</v>
      </c>
      <c r="B2279">
        <v>97</v>
      </c>
      <c r="C2279">
        <v>62.64</v>
      </c>
      <c r="D2279">
        <v>62.77</v>
      </c>
      <c r="E2279">
        <v>46.66</v>
      </c>
      <c r="F2279">
        <f t="shared" si="176"/>
        <v>62.77</v>
      </c>
      <c r="G2279" t="s">
        <v>700</v>
      </c>
      <c r="H2279">
        <v>2019</v>
      </c>
      <c r="I2279">
        <v>8</v>
      </c>
      <c r="J2279">
        <v>1</v>
      </c>
      <c r="K2279" t="s">
        <v>253</v>
      </c>
      <c r="L2279">
        <f t="shared" si="177"/>
        <v>0</v>
      </c>
      <c r="M2279">
        <f t="shared" si="178"/>
        <v>1</v>
      </c>
      <c r="N2279">
        <f t="shared" si="179"/>
        <v>2</v>
      </c>
      <c r="O2279">
        <f t="shared" si="180"/>
        <v>31</v>
      </c>
    </row>
    <row r="2280" spans="1:15" hidden="1" x14ac:dyDescent="0.2">
      <c r="A2280" s="2">
        <v>43679</v>
      </c>
      <c r="B2280">
        <v>101</v>
      </c>
      <c r="C2280">
        <v>63.43</v>
      </c>
      <c r="D2280">
        <v>63.65</v>
      </c>
      <c r="E2280">
        <v>49.22</v>
      </c>
      <c r="F2280">
        <f t="shared" si="176"/>
        <v>63.65</v>
      </c>
      <c r="G2280" t="s">
        <v>700</v>
      </c>
      <c r="H2280">
        <v>2019</v>
      </c>
      <c r="I2280">
        <v>8</v>
      </c>
      <c r="J2280">
        <v>2</v>
      </c>
      <c r="K2280" t="s">
        <v>254</v>
      </c>
      <c r="L2280">
        <f t="shared" si="177"/>
        <v>0</v>
      </c>
      <c r="M2280">
        <f t="shared" si="178"/>
        <v>1</v>
      </c>
      <c r="N2280">
        <f t="shared" si="179"/>
        <v>2</v>
      </c>
      <c r="O2280">
        <f t="shared" si="180"/>
        <v>31</v>
      </c>
    </row>
    <row r="2281" spans="1:15" hidden="1" x14ac:dyDescent="0.2">
      <c r="A2281" s="2">
        <v>43680</v>
      </c>
      <c r="B2281">
        <v>92</v>
      </c>
      <c r="C2281">
        <v>62.76</v>
      </c>
      <c r="D2281">
        <v>62.8</v>
      </c>
      <c r="E2281">
        <v>32.04</v>
      </c>
      <c r="F2281">
        <f t="shared" si="176"/>
        <v>62.8</v>
      </c>
      <c r="G2281" t="s">
        <v>700</v>
      </c>
      <c r="H2281">
        <v>2019</v>
      </c>
      <c r="I2281">
        <v>8</v>
      </c>
      <c r="J2281">
        <v>3</v>
      </c>
      <c r="K2281" t="s">
        <v>255</v>
      </c>
      <c r="L2281">
        <f t="shared" si="177"/>
        <v>0</v>
      </c>
      <c r="M2281">
        <f t="shared" si="178"/>
        <v>1</v>
      </c>
      <c r="N2281">
        <f t="shared" si="179"/>
        <v>2</v>
      </c>
      <c r="O2281">
        <f t="shared" si="180"/>
        <v>31</v>
      </c>
    </row>
    <row r="2282" spans="1:15" hidden="1" x14ac:dyDescent="0.2">
      <c r="A2282" s="2">
        <v>43681</v>
      </c>
      <c r="B2282">
        <v>98</v>
      </c>
      <c r="C2282">
        <v>62.82</v>
      </c>
      <c r="D2282">
        <v>62.87</v>
      </c>
      <c r="E2282">
        <v>43.92</v>
      </c>
      <c r="F2282">
        <f t="shared" si="176"/>
        <v>62.87</v>
      </c>
      <c r="G2282" t="s">
        <v>700</v>
      </c>
      <c r="H2282">
        <v>2019</v>
      </c>
      <c r="I2282">
        <v>8</v>
      </c>
      <c r="J2282">
        <v>4</v>
      </c>
      <c r="K2282" t="s">
        <v>256</v>
      </c>
      <c r="L2282">
        <f t="shared" si="177"/>
        <v>0</v>
      </c>
      <c r="M2282">
        <f t="shared" si="178"/>
        <v>1</v>
      </c>
      <c r="N2282">
        <f t="shared" si="179"/>
        <v>2</v>
      </c>
      <c r="O2282">
        <f t="shared" si="180"/>
        <v>31</v>
      </c>
    </row>
    <row r="2283" spans="1:15" hidden="1" x14ac:dyDescent="0.2">
      <c r="A2283" s="2">
        <v>43682</v>
      </c>
      <c r="B2283">
        <v>96</v>
      </c>
      <c r="C2283">
        <v>63.23</v>
      </c>
      <c r="D2283">
        <v>63.3</v>
      </c>
      <c r="E2283">
        <v>45.13</v>
      </c>
      <c r="F2283">
        <f t="shared" si="176"/>
        <v>63.3</v>
      </c>
      <c r="G2283" t="s">
        <v>700</v>
      </c>
      <c r="H2283">
        <v>2019</v>
      </c>
      <c r="I2283">
        <v>8</v>
      </c>
      <c r="J2283">
        <v>5</v>
      </c>
      <c r="K2283" t="s">
        <v>257</v>
      </c>
      <c r="L2283">
        <f t="shared" si="177"/>
        <v>0</v>
      </c>
      <c r="M2283">
        <f t="shared" si="178"/>
        <v>1</v>
      </c>
      <c r="N2283">
        <f t="shared" si="179"/>
        <v>2</v>
      </c>
      <c r="O2283">
        <f t="shared" si="180"/>
        <v>32</v>
      </c>
    </row>
    <row r="2284" spans="1:15" hidden="1" x14ac:dyDescent="0.2">
      <c r="A2284" s="2">
        <v>43683</v>
      </c>
      <c r="B2284">
        <v>95</v>
      </c>
      <c r="C2284">
        <v>62.38</v>
      </c>
      <c r="D2284">
        <v>62.41</v>
      </c>
      <c r="E2284">
        <v>41.75</v>
      </c>
      <c r="F2284">
        <f t="shared" si="176"/>
        <v>62.41</v>
      </c>
      <c r="G2284" t="s">
        <v>701</v>
      </c>
      <c r="H2284">
        <v>2019</v>
      </c>
      <c r="I2284">
        <v>8</v>
      </c>
      <c r="J2284">
        <v>6</v>
      </c>
      <c r="K2284" t="s">
        <v>259</v>
      </c>
      <c r="L2284">
        <f t="shared" si="177"/>
        <v>0</v>
      </c>
      <c r="M2284">
        <f t="shared" si="178"/>
        <v>1</v>
      </c>
      <c r="N2284">
        <f t="shared" si="179"/>
        <v>2</v>
      </c>
      <c r="O2284">
        <f t="shared" si="180"/>
        <v>32</v>
      </c>
    </row>
    <row r="2285" spans="1:15" hidden="1" x14ac:dyDescent="0.2">
      <c r="A2285" s="2">
        <v>43684</v>
      </c>
      <c r="B2285">
        <v>98</v>
      </c>
      <c r="C2285">
        <v>64.59</v>
      </c>
      <c r="D2285">
        <v>64.59</v>
      </c>
      <c r="E2285">
        <v>30.31</v>
      </c>
      <c r="F2285">
        <f t="shared" si="176"/>
        <v>64.59</v>
      </c>
      <c r="G2285" t="s">
        <v>701</v>
      </c>
      <c r="H2285">
        <v>2019</v>
      </c>
      <c r="I2285">
        <v>8</v>
      </c>
      <c r="J2285">
        <v>7</v>
      </c>
      <c r="K2285" t="s">
        <v>260</v>
      </c>
      <c r="L2285">
        <f t="shared" si="177"/>
        <v>0</v>
      </c>
      <c r="M2285">
        <f t="shared" si="178"/>
        <v>1</v>
      </c>
      <c r="N2285">
        <f t="shared" si="179"/>
        <v>2</v>
      </c>
      <c r="O2285">
        <f t="shared" si="180"/>
        <v>32</v>
      </c>
    </row>
    <row r="2286" spans="1:15" hidden="1" x14ac:dyDescent="0.2">
      <c r="A2286" s="2">
        <v>43685</v>
      </c>
      <c r="B2286">
        <v>84</v>
      </c>
      <c r="C2286">
        <v>64.3</v>
      </c>
      <c r="D2286">
        <v>64.48</v>
      </c>
      <c r="E2286">
        <v>50.64</v>
      </c>
      <c r="F2286">
        <f t="shared" si="176"/>
        <v>64.48</v>
      </c>
      <c r="G2286" t="s">
        <v>701</v>
      </c>
      <c r="H2286">
        <v>2019</v>
      </c>
      <c r="I2286">
        <v>8</v>
      </c>
      <c r="J2286">
        <v>8</v>
      </c>
      <c r="K2286" t="s">
        <v>261</v>
      </c>
      <c r="L2286">
        <f t="shared" si="177"/>
        <v>0</v>
      </c>
      <c r="M2286">
        <f t="shared" si="178"/>
        <v>1</v>
      </c>
      <c r="N2286">
        <f t="shared" si="179"/>
        <v>2</v>
      </c>
      <c r="O2286">
        <f t="shared" si="180"/>
        <v>32</v>
      </c>
    </row>
    <row r="2287" spans="1:15" hidden="1" x14ac:dyDescent="0.2">
      <c r="A2287" s="2">
        <v>43686</v>
      </c>
      <c r="B2287">
        <v>91</v>
      </c>
      <c r="C2287">
        <v>62.93</v>
      </c>
      <c r="D2287">
        <v>62.95</v>
      </c>
      <c r="E2287">
        <v>39.01</v>
      </c>
      <c r="F2287">
        <f t="shared" si="176"/>
        <v>62.95</v>
      </c>
      <c r="G2287" t="s">
        <v>701</v>
      </c>
      <c r="H2287">
        <v>2019</v>
      </c>
      <c r="I2287">
        <v>8</v>
      </c>
      <c r="J2287">
        <v>9</v>
      </c>
      <c r="K2287" t="s">
        <v>262</v>
      </c>
      <c r="L2287">
        <f t="shared" si="177"/>
        <v>0</v>
      </c>
      <c r="M2287">
        <f t="shared" si="178"/>
        <v>1</v>
      </c>
      <c r="N2287">
        <f t="shared" si="179"/>
        <v>2</v>
      </c>
      <c r="O2287">
        <f t="shared" si="180"/>
        <v>32</v>
      </c>
    </row>
    <row r="2288" spans="1:15" hidden="1" x14ac:dyDescent="0.2">
      <c r="A2288" s="2">
        <v>43687</v>
      </c>
      <c r="B2288">
        <v>88</v>
      </c>
      <c r="C2288">
        <v>63.27</v>
      </c>
      <c r="D2288">
        <v>63.27</v>
      </c>
      <c r="E2288">
        <v>32.159999999999997</v>
      </c>
      <c r="F2288">
        <f t="shared" si="176"/>
        <v>63.27</v>
      </c>
      <c r="G2288" t="s">
        <v>701</v>
      </c>
      <c r="H2288">
        <v>2019</v>
      </c>
      <c r="I2288">
        <v>8</v>
      </c>
      <c r="J2288">
        <v>10</v>
      </c>
      <c r="K2288" t="s">
        <v>263</v>
      </c>
      <c r="L2288">
        <f t="shared" si="177"/>
        <v>0</v>
      </c>
      <c r="M2288">
        <f t="shared" si="178"/>
        <v>1</v>
      </c>
      <c r="N2288">
        <f t="shared" si="179"/>
        <v>2</v>
      </c>
      <c r="O2288">
        <f t="shared" si="180"/>
        <v>32</v>
      </c>
    </row>
    <row r="2289" spans="1:15" hidden="1" x14ac:dyDescent="0.2">
      <c r="A2289" s="2">
        <v>43688</v>
      </c>
      <c r="B2289">
        <v>94</v>
      </c>
      <c r="C2289">
        <v>63.55</v>
      </c>
      <c r="D2289">
        <v>63.6</v>
      </c>
      <c r="E2289">
        <v>42.71</v>
      </c>
      <c r="F2289">
        <f t="shared" si="176"/>
        <v>63.6</v>
      </c>
      <c r="G2289" t="s">
        <v>701</v>
      </c>
      <c r="H2289">
        <v>2019</v>
      </c>
      <c r="I2289">
        <v>8</v>
      </c>
      <c r="J2289">
        <v>11</v>
      </c>
      <c r="K2289" t="s">
        <v>264</v>
      </c>
      <c r="L2289">
        <f t="shared" si="177"/>
        <v>0</v>
      </c>
      <c r="M2289">
        <f t="shared" si="178"/>
        <v>1</v>
      </c>
      <c r="N2289">
        <f t="shared" si="179"/>
        <v>2</v>
      </c>
      <c r="O2289">
        <f t="shared" si="180"/>
        <v>32</v>
      </c>
    </row>
    <row r="2290" spans="1:15" hidden="1" x14ac:dyDescent="0.2">
      <c r="A2290" s="2">
        <v>43689</v>
      </c>
      <c r="B2290">
        <v>94</v>
      </c>
      <c r="C2290">
        <v>62.95</v>
      </c>
      <c r="D2290">
        <v>62.96</v>
      </c>
      <c r="E2290">
        <v>34.96</v>
      </c>
      <c r="F2290">
        <f t="shared" si="176"/>
        <v>62.96</v>
      </c>
      <c r="G2290" t="s">
        <v>701</v>
      </c>
      <c r="H2290">
        <v>2019</v>
      </c>
      <c r="I2290">
        <v>8</v>
      </c>
      <c r="J2290">
        <v>12</v>
      </c>
      <c r="K2290" t="s">
        <v>265</v>
      </c>
      <c r="L2290">
        <f t="shared" si="177"/>
        <v>0</v>
      </c>
      <c r="M2290">
        <f t="shared" si="178"/>
        <v>1</v>
      </c>
      <c r="N2290">
        <f t="shared" si="179"/>
        <v>2</v>
      </c>
      <c r="O2290">
        <f t="shared" si="180"/>
        <v>33</v>
      </c>
    </row>
    <row r="2291" spans="1:15" hidden="1" x14ac:dyDescent="0.2">
      <c r="A2291" s="2">
        <v>43690</v>
      </c>
      <c r="B2291">
        <v>90</v>
      </c>
      <c r="C2291">
        <v>62.65</v>
      </c>
      <c r="D2291">
        <v>62.68</v>
      </c>
      <c r="E2291">
        <v>40.869999999999997</v>
      </c>
      <c r="F2291">
        <f t="shared" si="176"/>
        <v>62.68</v>
      </c>
      <c r="G2291" t="s">
        <v>702</v>
      </c>
      <c r="H2291">
        <v>2019</v>
      </c>
      <c r="I2291">
        <v>8</v>
      </c>
      <c r="J2291">
        <v>13</v>
      </c>
      <c r="K2291" t="s">
        <v>267</v>
      </c>
      <c r="L2291">
        <f t="shared" si="177"/>
        <v>0</v>
      </c>
      <c r="M2291">
        <f t="shared" si="178"/>
        <v>1</v>
      </c>
      <c r="N2291">
        <f t="shared" si="179"/>
        <v>2</v>
      </c>
      <c r="O2291">
        <f t="shared" si="180"/>
        <v>33</v>
      </c>
    </row>
    <row r="2292" spans="1:15" hidden="1" x14ac:dyDescent="0.2">
      <c r="A2292" s="2">
        <v>43691</v>
      </c>
      <c r="B2292">
        <v>93</v>
      </c>
      <c r="C2292">
        <v>62.95</v>
      </c>
      <c r="D2292">
        <v>62.97</v>
      </c>
      <c r="E2292">
        <v>39.19</v>
      </c>
      <c r="F2292">
        <f t="shared" si="176"/>
        <v>62.97</v>
      </c>
      <c r="G2292" t="s">
        <v>702</v>
      </c>
      <c r="H2292">
        <v>2019</v>
      </c>
      <c r="I2292">
        <v>8</v>
      </c>
      <c r="J2292">
        <v>14</v>
      </c>
      <c r="K2292" t="s">
        <v>268</v>
      </c>
      <c r="L2292">
        <f t="shared" si="177"/>
        <v>0</v>
      </c>
      <c r="M2292">
        <f t="shared" si="178"/>
        <v>1</v>
      </c>
      <c r="N2292">
        <f t="shared" si="179"/>
        <v>2</v>
      </c>
      <c r="O2292">
        <f t="shared" si="180"/>
        <v>33</v>
      </c>
    </row>
    <row r="2293" spans="1:15" hidden="1" x14ac:dyDescent="0.2">
      <c r="A2293" s="2">
        <v>43692</v>
      </c>
      <c r="B2293">
        <v>83</v>
      </c>
      <c r="C2293">
        <v>61.68</v>
      </c>
      <c r="D2293">
        <v>61.69</v>
      </c>
      <c r="E2293">
        <v>35.06</v>
      </c>
      <c r="F2293">
        <f t="shared" si="176"/>
        <v>61.69</v>
      </c>
      <c r="G2293" t="s">
        <v>702</v>
      </c>
      <c r="H2293">
        <v>2019</v>
      </c>
      <c r="I2293">
        <v>8</v>
      </c>
      <c r="J2293">
        <v>15</v>
      </c>
      <c r="K2293" t="s">
        <v>269</v>
      </c>
      <c r="L2293">
        <f t="shared" si="177"/>
        <v>0</v>
      </c>
      <c r="M2293">
        <f t="shared" si="178"/>
        <v>1</v>
      </c>
      <c r="N2293">
        <f t="shared" si="179"/>
        <v>2</v>
      </c>
      <c r="O2293">
        <f t="shared" si="180"/>
        <v>33</v>
      </c>
    </row>
    <row r="2294" spans="1:15" hidden="1" x14ac:dyDescent="0.2">
      <c r="A2294" s="2">
        <v>43693</v>
      </c>
      <c r="B2294">
        <v>89</v>
      </c>
      <c r="C2294">
        <v>62.52</v>
      </c>
      <c r="D2294">
        <v>62.57</v>
      </c>
      <c r="E2294">
        <v>39.54</v>
      </c>
      <c r="F2294">
        <f t="shared" si="176"/>
        <v>62.57</v>
      </c>
      <c r="G2294" t="s">
        <v>702</v>
      </c>
      <c r="H2294">
        <v>2019</v>
      </c>
      <c r="I2294">
        <v>8</v>
      </c>
      <c r="J2294">
        <v>16</v>
      </c>
      <c r="K2294" t="s">
        <v>270</v>
      </c>
      <c r="L2294">
        <f t="shared" si="177"/>
        <v>0</v>
      </c>
      <c r="M2294">
        <f t="shared" si="178"/>
        <v>1</v>
      </c>
      <c r="N2294">
        <f t="shared" si="179"/>
        <v>2</v>
      </c>
      <c r="O2294">
        <f t="shared" si="180"/>
        <v>33</v>
      </c>
    </row>
    <row r="2295" spans="1:15" hidden="1" x14ac:dyDescent="0.2">
      <c r="A2295" s="2">
        <v>43694</v>
      </c>
      <c r="B2295">
        <v>93</v>
      </c>
      <c r="C2295">
        <v>63.03</v>
      </c>
      <c r="D2295">
        <v>63.04</v>
      </c>
      <c r="E2295">
        <v>35.409999999999997</v>
      </c>
      <c r="F2295">
        <f t="shared" si="176"/>
        <v>63.04</v>
      </c>
      <c r="G2295" t="s">
        <v>702</v>
      </c>
      <c r="H2295">
        <v>2019</v>
      </c>
      <c r="I2295">
        <v>8</v>
      </c>
      <c r="J2295">
        <v>17</v>
      </c>
      <c r="K2295" t="s">
        <v>271</v>
      </c>
      <c r="L2295">
        <f t="shared" si="177"/>
        <v>0</v>
      </c>
      <c r="M2295">
        <f t="shared" si="178"/>
        <v>1</v>
      </c>
      <c r="N2295">
        <f t="shared" si="179"/>
        <v>2</v>
      </c>
      <c r="O2295">
        <f t="shared" si="180"/>
        <v>33</v>
      </c>
    </row>
    <row r="2296" spans="1:15" hidden="1" x14ac:dyDescent="0.2">
      <c r="A2296" s="2">
        <v>43695</v>
      </c>
      <c r="B2296">
        <v>94</v>
      </c>
      <c r="C2296">
        <v>63.28</v>
      </c>
      <c r="D2296">
        <v>63.28</v>
      </c>
      <c r="E2296">
        <v>0</v>
      </c>
      <c r="F2296">
        <f t="shared" si="176"/>
        <v>63.28</v>
      </c>
      <c r="G2296" t="s">
        <v>702</v>
      </c>
      <c r="H2296">
        <v>2019</v>
      </c>
      <c r="I2296">
        <v>8</v>
      </c>
      <c r="J2296">
        <v>18</v>
      </c>
      <c r="K2296" t="s">
        <v>272</v>
      </c>
      <c r="L2296">
        <f t="shared" si="177"/>
        <v>0</v>
      </c>
      <c r="M2296">
        <f t="shared" si="178"/>
        <v>1</v>
      </c>
      <c r="N2296">
        <f t="shared" si="179"/>
        <v>2</v>
      </c>
      <c r="O2296">
        <f t="shared" si="180"/>
        <v>33</v>
      </c>
    </row>
    <row r="2297" spans="1:15" hidden="1" x14ac:dyDescent="0.2">
      <c r="A2297" s="2">
        <v>43696</v>
      </c>
      <c r="B2297">
        <v>92</v>
      </c>
      <c r="C2297">
        <v>63.07</v>
      </c>
      <c r="D2297">
        <v>63.27</v>
      </c>
      <c r="E2297">
        <v>49.73</v>
      </c>
      <c r="F2297">
        <f t="shared" si="176"/>
        <v>63.27</v>
      </c>
      <c r="G2297" t="s">
        <v>702</v>
      </c>
      <c r="H2297">
        <v>2019</v>
      </c>
      <c r="I2297">
        <v>8</v>
      </c>
      <c r="J2297">
        <v>19</v>
      </c>
      <c r="K2297" t="s">
        <v>273</v>
      </c>
      <c r="L2297">
        <f t="shared" si="177"/>
        <v>0</v>
      </c>
      <c r="M2297">
        <f t="shared" si="178"/>
        <v>1</v>
      </c>
      <c r="N2297">
        <f t="shared" si="179"/>
        <v>2</v>
      </c>
      <c r="O2297">
        <f t="shared" si="180"/>
        <v>34</v>
      </c>
    </row>
    <row r="2298" spans="1:15" hidden="1" x14ac:dyDescent="0.2">
      <c r="A2298" s="2">
        <v>43697</v>
      </c>
      <c r="B2298">
        <v>81</v>
      </c>
      <c r="C2298">
        <v>62.06</v>
      </c>
      <c r="D2298">
        <v>62.07</v>
      </c>
      <c r="E2298">
        <v>35.33</v>
      </c>
      <c r="F2298">
        <f t="shared" si="176"/>
        <v>62.07</v>
      </c>
      <c r="G2298" t="s">
        <v>703</v>
      </c>
      <c r="H2298">
        <v>2019</v>
      </c>
      <c r="I2298">
        <v>8</v>
      </c>
      <c r="J2298">
        <v>20</v>
      </c>
      <c r="K2298" t="s">
        <v>275</v>
      </c>
      <c r="L2298">
        <f t="shared" si="177"/>
        <v>0</v>
      </c>
      <c r="M2298">
        <f t="shared" si="178"/>
        <v>1</v>
      </c>
      <c r="N2298">
        <f t="shared" si="179"/>
        <v>2</v>
      </c>
      <c r="O2298">
        <f t="shared" si="180"/>
        <v>34</v>
      </c>
    </row>
    <row r="2299" spans="1:15" hidden="1" x14ac:dyDescent="0.2">
      <c r="A2299" s="2">
        <v>43698</v>
      </c>
      <c r="B2299">
        <v>83</v>
      </c>
      <c r="C2299">
        <v>61.38</v>
      </c>
      <c r="D2299">
        <v>61.45</v>
      </c>
      <c r="E2299">
        <v>42.9</v>
      </c>
      <c r="F2299">
        <f t="shared" si="176"/>
        <v>61.45</v>
      </c>
      <c r="G2299" t="s">
        <v>703</v>
      </c>
      <c r="H2299">
        <v>2019</v>
      </c>
      <c r="I2299">
        <v>8</v>
      </c>
      <c r="J2299">
        <v>21</v>
      </c>
      <c r="K2299" t="s">
        <v>276</v>
      </c>
      <c r="L2299">
        <f t="shared" si="177"/>
        <v>0</v>
      </c>
      <c r="M2299">
        <f t="shared" si="178"/>
        <v>1</v>
      </c>
      <c r="N2299">
        <f t="shared" si="179"/>
        <v>2</v>
      </c>
      <c r="O2299">
        <f t="shared" si="180"/>
        <v>34</v>
      </c>
    </row>
    <row r="2300" spans="1:15" hidden="1" x14ac:dyDescent="0.2">
      <c r="A2300" s="2">
        <v>43699</v>
      </c>
      <c r="B2300">
        <v>80</v>
      </c>
      <c r="C2300">
        <v>62.16</v>
      </c>
      <c r="D2300">
        <v>62.18</v>
      </c>
      <c r="E2300">
        <v>38.81</v>
      </c>
      <c r="F2300">
        <f t="shared" si="176"/>
        <v>62.18</v>
      </c>
      <c r="G2300" t="s">
        <v>703</v>
      </c>
      <c r="H2300">
        <v>2019</v>
      </c>
      <c r="I2300">
        <v>8</v>
      </c>
      <c r="J2300">
        <v>22</v>
      </c>
      <c r="K2300" t="s">
        <v>277</v>
      </c>
      <c r="L2300">
        <f t="shared" si="177"/>
        <v>0</v>
      </c>
      <c r="M2300">
        <f t="shared" si="178"/>
        <v>1</v>
      </c>
      <c r="N2300">
        <f t="shared" si="179"/>
        <v>2</v>
      </c>
      <c r="O2300">
        <f t="shared" si="180"/>
        <v>34</v>
      </c>
    </row>
    <row r="2301" spans="1:15" hidden="1" x14ac:dyDescent="0.2">
      <c r="A2301" s="2">
        <v>43700</v>
      </c>
      <c r="F2301">
        <f t="shared" si="176"/>
        <v>0</v>
      </c>
      <c r="G2301" t="s">
        <v>703</v>
      </c>
      <c r="H2301">
        <v>2019</v>
      </c>
      <c r="I2301">
        <v>8</v>
      </c>
      <c r="J2301">
        <v>23</v>
      </c>
      <c r="K2301" t="s">
        <v>278</v>
      </c>
      <c r="L2301" t="str">
        <f t="shared" si="177"/>
        <v>Null</v>
      </c>
      <c r="M2301" t="str">
        <f t="shared" si="178"/>
        <v>Null</v>
      </c>
      <c r="N2301">
        <f t="shared" si="179"/>
        <v>2</v>
      </c>
      <c r="O2301">
        <f t="shared" si="180"/>
        <v>34</v>
      </c>
    </row>
    <row r="2302" spans="1:15" hidden="1" x14ac:dyDescent="0.2">
      <c r="A2302" s="2">
        <v>43701</v>
      </c>
      <c r="F2302">
        <f t="shared" si="176"/>
        <v>0</v>
      </c>
      <c r="G2302" t="s">
        <v>703</v>
      </c>
      <c r="H2302">
        <v>2019</v>
      </c>
      <c r="I2302">
        <v>8</v>
      </c>
      <c r="J2302">
        <v>24</v>
      </c>
      <c r="K2302" t="s">
        <v>279</v>
      </c>
      <c r="L2302" t="str">
        <f t="shared" si="177"/>
        <v>Null</v>
      </c>
      <c r="M2302" t="str">
        <f t="shared" si="178"/>
        <v>Null</v>
      </c>
      <c r="N2302">
        <f t="shared" si="179"/>
        <v>2</v>
      </c>
      <c r="O2302">
        <f t="shared" si="180"/>
        <v>34</v>
      </c>
    </row>
    <row r="2303" spans="1:15" hidden="1" x14ac:dyDescent="0.2">
      <c r="A2303" s="2">
        <v>43702</v>
      </c>
      <c r="F2303">
        <f t="shared" si="176"/>
        <v>0</v>
      </c>
      <c r="G2303" t="s">
        <v>703</v>
      </c>
      <c r="H2303">
        <v>2019</v>
      </c>
      <c r="I2303">
        <v>8</v>
      </c>
      <c r="J2303">
        <v>25</v>
      </c>
      <c r="K2303" t="s">
        <v>280</v>
      </c>
      <c r="L2303" t="str">
        <f t="shared" si="177"/>
        <v>Null</v>
      </c>
      <c r="M2303" t="str">
        <f t="shared" si="178"/>
        <v>Null</v>
      </c>
      <c r="N2303">
        <f t="shared" si="179"/>
        <v>2</v>
      </c>
      <c r="O2303">
        <f t="shared" si="180"/>
        <v>34</v>
      </c>
    </row>
    <row r="2304" spans="1:15" hidden="1" x14ac:dyDescent="0.2">
      <c r="A2304" s="2">
        <v>43703</v>
      </c>
      <c r="F2304">
        <f t="shared" si="176"/>
        <v>0</v>
      </c>
      <c r="G2304" t="s">
        <v>703</v>
      </c>
      <c r="H2304">
        <v>2019</v>
      </c>
      <c r="I2304">
        <v>8</v>
      </c>
      <c r="J2304">
        <v>26</v>
      </c>
      <c r="K2304" t="s">
        <v>281</v>
      </c>
      <c r="L2304" t="str">
        <f t="shared" si="177"/>
        <v>Null</v>
      </c>
      <c r="M2304" t="str">
        <f t="shared" si="178"/>
        <v>Null</v>
      </c>
      <c r="N2304">
        <f t="shared" si="179"/>
        <v>2</v>
      </c>
      <c r="O2304">
        <f t="shared" si="180"/>
        <v>35</v>
      </c>
    </row>
    <row r="2305" spans="1:15" hidden="1" x14ac:dyDescent="0.2">
      <c r="A2305" s="2">
        <v>43704</v>
      </c>
      <c r="F2305">
        <f t="shared" si="176"/>
        <v>0</v>
      </c>
      <c r="G2305" t="s">
        <v>704</v>
      </c>
      <c r="H2305">
        <v>2019</v>
      </c>
      <c r="I2305">
        <v>8</v>
      </c>
      <c r="J2305">
        <v>27</v>
      </c>
      <c r="K2305" t="s">
        <v>283</v>
      </c>
      <c r="L2305" t="str">
        <f t="shared" si="177"/>
        <v>Null</v>
      </c>
      <c r="M2305" t="str">
        <f t="shared" si="178"/>
        <v>Null</v>
      </c>
      <c r="N2305">
        <f t="shared" si="179"/>
        <v>2</v>
      </c>
      <c r="O2305">
        <f t="shared" si="180"/>
        <v>35</v>
      </c>
    </row>
    <row r="2306" spans="1:15" hidden="1" x14ac:dyDescent="0.2">
      <c r="A2306" s="2">
        <v>43705</v>
      </c>
      <c r="B2306">
        <v>72</v>
      </c>
      <c r="C2306">
        <v>60.92</v>
      </c>
      <c r="D2306">
        <v>61.35</v>
      </c>
      <c r="E2306">
        <v>51.06</v>
      </c>
      <c r="F2306">
        <f t="shared" si="176"/>
        <v>61.35</v>
      </c>
      <c r="G2306" t="s">
        <v>704</v>
      </c>
      <c r="H2306">
        <v>2019</v>
      </c>
      <c r="I2306">
        <v>8</v>
      </c>
      <c r="J2306">
        <v>28</v>
      </c>
      <c r="K2306" t="s">
        <v>284</v>
      </c>
      <c r="L2306">
        <f t="shared" si="177"/>
        <v>0</v>
      </c>
      <c r="M2306">
        <f t="shared" si="178"/>
        <v>1</v>
      </c>
      <c r="N2306">
        <f t="shared" si="179"/>
        <v>2</v>
      </c>
      <c r="O2306">
        <f t="shared" si="180"/>
        <v>35</v>
      </c>
    </row>
    <row r="2307" spans="1:15" hidden="1" x14ac:dyDescent="0.2">
      <c r="A2307" s="2">
        <v>43706</v>
      </c>
      <c r="B2307">
        <v>88</v>
      </c>
      <c r="C2307">
        <v>62.19</v>
      </c>
      <c r="D2307">
        <v>62.38</v>
      </c>
      <c r="E2307">
        <v>48.61</v>
      </c>
      <c r="F2307">
        <f t="shared" ref="F2307:F2370" si="181">IF(OR(ISBLANK(D2307),D2307=9),C2307,D2307)</f>
        <v>62.38</v>
      </c>
      <c r="G2307" t="s">
        <v>704</v>
      </c>
      <c r="H2307">
        <v>2019</v>
      </c>
      <c r="I2307">
        <v>8</v>
      </c>
      <c r="J2307">
        <v>29</v>
      </c>
      <c r="K2307" t="s">
        <v>285</v>
      </c>
      <c r="L2307">
        <f t="shared" ref="L2307:L2370" si="182">IF(ISBLANK(C2307),"Null",IF(C2307&gt;B2307,1,0))</f>
        <v>0</v>
      </c>
      <c r="M2307">
        <f t="shared" ref="M2307:M2370" si="183">IF(ISBLANK(E2307),"Null",IF(C2307&gt;E2307,1,0))</f>
        <v>1</v>
      </c>
      <c r="N2307">
        <f t="shared" ref="N2307:N2370" si="184">IF(AND(I2307&gt;=1,I2307&lt;=4),1,IF(AND(I2307&gt;=9,I2307&lt;=12),3,2))</f>
        <v>2</v>
      </c>
      <c r="O2307">
        <f t="shared" ref="O2307:O2370" si="185">WEEKNUM(A2307,2)</f>
        <v>35</v>
      </c>
    </row>
    <row r="2308" spans="1:15" hidden="1" x14ac:dyDescent="0.2">
      <c r="A2308" s="2">
        <v>43707</v>
      </c>
      <c r="B2308">
        <v>89</v>
      </c>
      <c r="C2308">
        <v>61.92</v>
      </c>
      <c r="D2308">
        <v>61.94</v>
      </c>
      <c r="E2308">
        <v>39.01</v>
      </c>
      <c r="F2308">
        <f t="shared" si="181"/>
        <v>61.94</v>
      </c>
      <c r="G2308" t="s">
        <v>704</v>
      </c>
      <c r="H2308">
        <v>2019</v>
      </c>
      <c r="I2308">
        <v>8</v>
      </c>
      <c r="J2308">
        <v>30</v>
      </c>
      <c r="K2308" t="s">
        <v>286</v>
      </c>
      <c r="L2308">
        <f t="shared" si="182"/>
        <v>0</v>
      </c>
      <c r="M2308">
        <f t="shared" si="183"/>
        <v>1</v>
      </c>
      <c r="N2308">
        <f t="shared" si="184"/>
        <v>2</v>
      </c>
      <c r="O2308">
        <f t="shared" si="185"/>
        <v>35</v>
      </c>
    </row>
    <row r="2309" spans="1:15" hidden="1" x14ac:dyDescent="0.2">
      <c r="A2309" s="2">
        <v>43708</v>
      </c>
      <c r="B2309">
        <v>97</v>
      </c>
      <c r="C2309">
        <v>62.31</v>
      </c>
      <c r="D2309">
        <v>62.48</v>
      </c>
      <c r="E2309">
        <v>43.68</v>
      </c>
      <c r="F2309">
        <f t="shared" si="181"/>
        <v>62.48</v>
      </c>
      <c r="G2309" t="s">
        <v>704</v>
      </c>
      <c r="H2309">
        <v>2019</v>
      </c>
      <c r="I2309">
        <v>8</v>
      </c>
      <c r="J2309">
        <v>31</v>
      </c>
      <c r="K2309" t="s">
        <v>287</v>
      </c>
      <c r="L2309">
        <f t="shared" si="182"/>
        <v>0</v>
      </c>
      <c r="M2309">
        <f t="shared" si="183"/>
        <v>1</v>
      </c>
      <c r="N2309">
        <f t="shared" si="184"/>
        <v>2</v>
      </c>
      <c r="O2309">
        <f t="shared" si="185"/>
        <v>35</v>
      </c>
    </row>
    <row r="2310" spans="1:15" hidden="1" x14ac:dyDescent="0.2">
      <c r="A2310" s="2">
        <v>43709</v>
      </c>
      <c r="B2310">
        <v>89</v>
      </c>
      <c r="C2310">
        <v>61.44</v>
      </c>
      <c r="D2310">
        <v>61.66</v>
      </c>
      <c r="E2310">
        <v>48.6</v>
      </c>
      <c r="F2310">
        <f t="shared" si="181"/>
        <v>61.66</v>
      </c>
      <c r="G2310" t="s">
        <v>704</v>
      </c>
      <c r="H2310">
        <v>2019</v>
      </c>
      <c r="I2310">
        <v>9</v>
      </c>
      <c r="J2310">
        <v>1</v>
      </c>
      <c r="K2310" t="s">
        <v>288</v>
      </c>
      <c r="L2310">
        <f t="shared" si="182"/>
        <v>0</v>
      </c>
      <c r="M2310">
        <f t="shared" si="183"/>
        <v>1</v>
      </c>
      <c r="N2310">
        <f t="shared" si="184"/>
        <v>3</v>
      </c>
      <c r="O2310">
        <f t="shared" si="185"/>
        <v>35</v>
      </c>
    </row>
    <row r="2311" spans="1:15" hidden="1" x14ac:dyDescent="0.2">
      <c r="A2311" s="2">
        <v>43710</v>
      </c>
      <c r="B2311">
        <v>110</v>
      </c>
      <c r="C2311">
        <v>62.77</v>
      </c>
      <c r="D2311">
        <v>62.82</v>
      </c>
      <c r="E2311">
        <v>43.1</v>
      </c>
      <c r="F2311">
        <f t="shared" si="181"/>
        <v>62.82</v>
      </c>
      <c r="G2311" t="s">
        <v>704</v>
      </c>
      <c r="H2311">
        <v>2019</v>
      </c>
      <c r="I2311">
        <v>9</v>
      </c>
      <c r="J2311">
        <v>2</v>
      </c>
      <c r="K2311" t="s">
        <v>289</v>
      </c>
      <c r="L2311">
        <f t="shared" si="182"/>
        <v>0</v>
      </c>
      <c r="M2311">
        <f t="shared" si="183"/>
        <v>1</v>
      </c>
      <c r="N2311">
        <f t="shared" si="184"/>
        <v>3</v>
      </c>
      <c r="O2311">
        <f t="shared" si="185"/>
        <v>36</v>
      </c>
    </row>
    <row r="2312" spans="1:15" hidden="1" x14ac:dyDescent="0.2">
      <c r="A2312" s="2">
        <v>43711</v>
      </c>
      <c r="B2312">
        <v>101</v>
      </c>
      <c r="C2312">
        <v>61.5</v>
      </c>
      <c r="D2312">
        <v>61.5</v>
      </c>
      <c r="E2312">
        <v>0</v>
      </c>
      <c r="F2312">
        <f t="shared" si="181"/>
        <v>61.5</v>
      </c>
      <c r="G2312" t="s">
        <v>705</v>
      </c>
      <c r="H2312">
        <v>2019</v>
      </c>
      <c r="I2312">
        <v>9</v>
      </c>
      <c r="J2312">
        <v>3</v>
      </c>
      <c r="K2312" t="s">
        <v>291</v>
      </c>
      <c r="L2312">
        <f t="shared" si="182"/>
        <v>0</v>
      </c>
      <c r="M2312">
        <f t="shared" si="183"/>
        <v>1</v>
      </c>
      <c r="N2312">
        <f t="shared" si="184"/>
        <v>3</v>
      </c>
      <c r="O2312">
        <f t="shared" si="185"/>
        <v>36</v>
      </c>
    </row>
    <row r="2313" spans="1:15" hidden="1" x14ac:dyDescent="0.2">
      <c r="A2313" s="2">
        <v>43712</v>
      </c>
      <c r="B2313">
        <v>112</v>
      </c>
      <c r="C2313">
        <v>62.11</v>
      </c>
      <c r="D2313">
        <v>62.12</v>
      </c>
      <c r="E2313">
        <v>34.17</v>
      </c>
      <c r="F2313">
        <f t="shared" si="181"/>
        <v>62.12</v>
      </c>
      <c r="G2313" t="s">
        <v>705</v>
      </c>
      <c r="H2313">
        <v>2019</v>
      </c>
      <c r="I2313">
        <v>9</v>
      </c>
      <c r="J2313">
        <v>4</v>
      </c>
      <c r="K2313" t="s">
        <v>292</v>
      </c>
      <c r="L2313">
        <f t="shared" si="182"/>
        <v>0</v>
      </c>
      <c r="M2313">
        <f t="shared" si="183"/>
        <v>1</v>
      </c>
      <c r="N2313">
        <f t="shared" si="184"/>
        <v>3</v>
      </c>
      <c r="O2313">
        <f t="shared" si="185"/>
        <v>36</v>
      </c>
    </row>
    <row r="2314" spans="1:15" hidden="1" x14ac:dyDescent="0.2">
      <c r="A2314" s="2">
        <v>43713</v>
      </c>
      <c r="B2314">
        <v>105</v>
      </c>
      <c r="C2314">
        <v>61.34</v>
      </c>
      <c r="D2314">
        <v>61.34</v>
      </c>
      <c r="E2314">
        <v>0</v>
      </c>
      <c r="F2314">
        <f t="shared" si="181"/>
        <v>61.34</v>
      </c>
      <c r="G2314" t="s">
        <v>705</v>
      </c>
      <c r="H2314">
        <v>2019</v>
      </c>
      <c r="I2314">
        <v>9</v>
      </c>
      <c r="J2314">
        <v>5</v>
      </c>
      <c r="K2314" t="s">
        <v>293</v>
      </c>
      <c r="L2314">
        <f t="shared" si="182"/>
        <v>0</v>
      </c>
      <c r="M2314">
        <f t="shared" si="183"/>
        <v>1</v>
      </c>
      <c r="N2314">
        <f t="shared" si="184"/>
        <v>3</v>
      </c>
      <c r="O2314">
        <f t="shared" si="185"/>
        <v>36</v>
      </c>
    </row>
    <row r="2315" spans="1:15" hidden="1" x14ac:dyDescent="0.2">
      <c r="A2315" s="2">
        <v>43714</v>
      </c>
      <c r="B2315">
        <v>106</v>
      </c>
      <c r="C2315">
        <v>65.19</v>
      </c>
      <c r="D2315">
        <v>66.430000000000007</v>
      </c>
      <c r="E2315">
        <v>60.35</v>
      </c>
      <c r="F2315">
        <f t="shared" si="181"/>
        <v>66.430000000000007</v>
      </c>
      <c r="G2315" t="s">
        <v>705</v>
      </c>
      <c r="H2315">
        <v>2019</v>
      </c>
      <c r="I2315">
        <v>9</v>
      </c>
      <c r="J2315">
        <v>6</v>
      </c>
      <c r="K2315" t="s">
        <v>294</v>
      </c>
      <c r="L2315">
        <f t="shared" si="182"/>
        <v>0</v>
      </c>
      <c r="M2315">
        <f t="shared" si="183"/>
        <v>1</v>
      </c>
      <c r="N2315">
        <f t="shared" si="184"/>
        <v>3</v>
      </c>
      <c r="O2315">
        <f t="shared" si="185"/>
        <v>36</v>
      </c>
    </row>
    <row r="2316" spans="1:15" hidden="1" x14ac:dyDescent="0.2">
      <c r="A2316" s="2">
        <v>43715</v>
      </c>
      <c r="B2316">
        <v>105</v>
      </c>
      <c r="C2316">
        <v>62.96</v>
      </c>
      <c r="D2316">
        <v>62.97</v>
      </c>
      <c r="E2316">
        <v>36.78</v>
      </c>
      <c r="F2316">
        <f t="shared" si="181"/>
        <v>62.97</v>
      </c>
      <c r="G2316" t="s">
        <v>705</v>
      </c>
      <c r="H2316">
        <v>2019</v>
      </c>
      <c r="I2316">
        <v>9</v>
      </c>
      <c r="J2316">
        <v>7</v>
      </c>
      <c r="K2316" t="s">
        <v>295</v>
      </c>
      <c r="L2316">
        <f t="shared" si="182"/>
        <v>0</v>
      </c>
      <c r="M2316">
        <f t="shared" si="183"/>
        <v>1</v>
      </c>
      <c r="N2316">
        <f t="shared" si="184"/>
        <v>3</v>
      </c>
      <c r="O2316">
        <f t="shared" si="185"/>
        <v>36</v>
      </c>
    </row>
    <row r="2317" spans="1:15" hidden="1" x14ac:dyDescent="0.2">
      <c r="A2317" s="2">
        <v>43716</v>
      </c>
      <c r="B2317">
        <v>105</v>
      </c>
      <c r="C2317">
        <v>62.68</v>
      </c>
      <c r="D2317">
        <v>62.69</v>
      </c>
      <c r="E2317">
        <v>33.9</v>
      </c>
      <c r="F2317">
        <f t="shared" si="181"/>
        <v>62.69</v>
      </c>
      <c r="G2317" t="s">
        <v>705</v>
      </c>
      <c r="H2317">
        <v>2019</v>
      </c>
      <c r="I2317">
        <v>9</v>
      </c>
      <c r="J2317">
        <v>8</v>
      </c>
      <c r="K2317" t="s">
        <v>296</v>
      </c>
      <c r="L2317">
        <f t="shared" si="182"/>
        <v>0</v>
      </c>
      <c r="M2317">
        <f t="shared" si="183"/>
        <v>1</v>
      </c>
      <c r="N2317">
        <f t="shared" si="184"/>
        <v>3</v>
      </c>
      <c r="O2317">
        <f t="shared" si="185"/>
        <v>36</v>
      </c>
    </row>
    <row r="2318" spans="1:15" hidden="1" x14ac:dyDescent="0.2">
      <c r="A2318" s="2">
        <v>43717</v>
      </c>
      <c r="B2318">
        <v>115</v>
      </c>
      <c r="C2318">
        <v>64.48</v>
      </c>
      <c r="D2318">
        <v>64.55</v>
      </c>
      <c r="E2318">
        <v>45.28</v>
      </c>
      <c r="F2318">
        <f t="shared" si="181"/>
        <v>64.55</v>
      </c>
      <c r="G2318" t="s">
        <v>705</v>
      </c>
      <c r="H2318">
        <v>2019</v>
      </c>
      <c r="I2318">
        <v>9</v>
      </c>
      <c r="J2318">
        <v>9</v>
      </c>
      <c r="K2318" t="s">
        <v>297</v>
      </c>
      <c r="L2318">
        <f t="shared" si="182"/>
        <v>0</v>
      </c>
      <c r="M2318">
        <f t="shared" si="183"/>
        <v>1</v>
      </c>
      <c r="N2318">
        <f t="shared" si="184"/>
        <v>3</v>
      </c>
      <c r="O2318">
        <f t="shared" si="185"/>
        <v>37</v>
      </c>
    </row>
    <row r="2319" spans="1:15" hidden="1" x14ac:dyDescent="0.2">
      <c r="A2319" s="2">
        <v>43718</v>
      </c>
      <c r="B2319">
        <v>99</v>
      </c>
      <c r="C2319">
        <v>62.21</v>
      </c>
      <c r="D2319">
        <v>62.25</v>
      </c>
      <c r="E2319">
        <v>41.55</v>
      </c>
      <c r="F2319">
        <f t="shared" si="181"/>
        <v>62.25</v>
      </c>
      <c r="G2319" t="s">
        <v>706</v>
      </c>
      <c r="H2319">
        <v>2019</v>
      </c>
      <c r="I2319">
        <v>9</v>
      </c>
      <c r="J2319">
        <v>10</v>
      </c>
      <c r="K2319" t="s">
        <v>299</v>
      </c>
      <c r="L2319">
        <f t="shared" si="182"/>
        <v>0</v>
      </c>
      <c r="M2319">
        <f t="shared" si="183"/>
        <v>1</v>
      </c>
      <c r="N2319">
        <f t="shared" si="184"/>
        <v>3</v>
      </c>
      <c r="O2319">
        <f t="shared" si="185"/>
        <v>37</v>
      </c>
    </row>
    <row r="2320" spans="1:15" hidden="1" x14ac:dyDescent="0.2">
      <c r="A2320" s="2">
        <v>43719</v>
      </c>
      <c r="B2320">
        <v>101</v>
      </c>
      <c r="C2320">
        <v>62.03</v>
      </c>
      <c r="D2320">
        <v>63.45</v>
      </c>
      <c r="E2320">
        <v>57.91</v>
      </c>
      <c r="F2320">
        <f t="shared" si="181"/>
        <v>63.45</v>
      </c>
      <c r="G2320" t="s">
        <v>706</v>
      </c>
      <c r="H2320">
        <v>2019</v>
      </c>
      <c r="I2320">
        <v>9</v>
      </c>
      <c r="J2320">
        <v>11</v>
      </c>
      <c r="K2320" t="s">
        <v>300</v>
      </c>
      <c r="L2320">
        <f t="shared" si="182"/>
        <v>0</v>
      </c>
      <c r="M2320">
        <f t="shared" si="183"/>
        <v>1</v>
      </c>
      <c r="N2320">
        <f t="shared" si="184"/>
        <v>3</v>
      </c>
      <c r="O2320">
        <f t="shared" si="185"/>
        <v>37</v>
      </c>
    </row>
    <row r="2321" spans="1:15" hidden="1" x14ac:dyDescent="0.2">
      <c r="A2321" s="2">
        <v>43720</v>
      </c>
      <c r="B2321">
        <v>104</v>
      </c>
      <c r="C2321">
        <v>61.93</v>
      </c>
      <c r="D2321">
        <v>61.96</v>
      </c>
      <c r="E2321">
        <v>39.81</v>
      </c>
      <c r="F2321">
        <f t="shared" si="181"/>
        <v>61.96</v>
      </c>
      <c r="G2321" t="s">
        <v>706</v>
      </c>
      <c r="H2321">
        <v>2019</v>
      </c>
      <c r="I2321">
        <v>9</v>
      </c>
      <c r="J2321">
        <v>12</v>
      </c>
      <c r="K2321" t="s">
        <v>301</v>
      </c>
      <c r="L2321">
        <f t="shared" si="182"/>
        <v>0</v>
      </c>
      <c r="M2321">
        <f t="shared" si="183"/>
        <v>1</v>
      </c>
      <c r="N2321">
        <f t="shared" si="184"/>
        <v>3</v>
      </c>
      <c r="O2321">
        <f t="shared" si="185"/>
        <v>37</v>
      </c>
    </row>
    <row r="2322" spans="1:15" hidden="1" x14ac:dyDescent="0.2">
      <c r="A2322" s="2">
        <v>43721</v>
      </c>
      <c r="B2322">
        <v>104</v>
      </c>
      <c r="C2322">
        <v>62.71</v>
      </c>
      <c r="D2322">
        <v>62.73</v>
      </c>
      <c r="E2322">
        <v>39.56</v>
      </c>
      <c r="F2322">
        <f t="shared" si="181"/>
        <v>62.73</v>
      </c>
      <c r="G2322" t="s">
        <v>706</v>
      </c>
      <c r="H2322">
        <v>2019</v>
      </c>
      <c r="I2322">
        <v>9</v>
      </c>
      <c r="J2322">
        <v>13</v>
      </c>
      <c r="K2322" t="s">
        <v>302</v>
      </c>
      <c r="L2322">
        <f t="shared" si="182"/>
        <v>0</v>
      </c>
      <c r="M2322">
        <f t="shared" si="183"/>
        <v>1</v>
      </c>
      <c r="N2322">
        <f t="shared" si="184"/>
        <v>3</v>
      </c>
      <c r="O2322">
        <f t="shared" si="185"/>
        <v>37</v>
      </c>
    </row>
    <row r="2323" spans="1:15" hidden="1" x14ac:dyDescent="0.2">
      <c r="A2323" s="2">
        <v>43722</v>
      </c>
      <c r="B2323">
        <v>95</v>
      </c>
      <c r="C2323">
        <v>62.84</v>
      </c>
      <c r="D2323">
        <v>62.89</v>
      </c>
      <c r="E2323">
        <v>43.34</v>
      </c>
      <c r="F2323">
        <f t="shared" si="181"/>
        <v>62.89</v>
      </c>
      <c r="G2323" t="s">
        <v>706</v>
      </c>
      <c r="H2323">
        <v>2019</v>
      </c>
      <c r="I2323">
        <v>9</v>
      </c>
      <c r="J2323">
        <v>14</v>
      </c>
      <c r="K2323" t="s">
        <v>303</v>
      </c>
      <c r="L2323">
        <f t="shared" si="182"/>
        <v>0</v>
      </c>
      <c r="M2323">
        <f t="shared" si="183"/>
        <v>1</v>
      </c>
      <c r="N2323">
        <f t="shared" si="184"/>
        <v>3</v>
      </c>
      <c r="O2323">
        <f t="shared" si="185"/>
        <v>37</v>
      </c>
    </row>
    <row r="2324" spans="1:15" hidden="1" x14ac:dyDescent="0.2">
      <c r="A2324" s="2">
        <v>43723</v>
      </c>
      <c r="B2324">
        <v>108</v>
      </c>
      <c r="C2324">
        <v>62.84</v>
      </c>
      <c r="D2324">
        <v>62.85</v>
      </c>
      <c r="E2324">
        <v>27.94</v>
      </c>
      <c r="F2324">
        <f t="shared" si="181"/>
        <v>62.85</v>
      </c>
      <c r="G2324" t="s">
        <v>706</v>
      </c>
      <c r="H2324">
        <v>2019</v>
      </c>
      <c r="I2324">
        <v>9</v>
      </c>
      <c r="J2324">
        <v>15</v>
      </c>
      <c r="K2324" t="s">
        <v>304</v>
      </c>
      <c r="L2324">
        <f t="shared" si="182"/>
        <v>0</v>
      </c>
      <c r="M2324">
        <f t="shared" si="183"/>
        <v>1</v>
      </c>
      <c r="N2324">
        <f t="shared" si="184"/>
        <v>3</v>
      </c>
      <c r="O2324">
        <f t="shared" si="185"/>
        <v>37</v>
      </c>
    </row>
    <row r="2325" spans="1:15" hidden="1" x14ac:dyDescent="0.2">
      <c r="A2325" s="2">
        <v>43724</v>
      </c>
      <c r="B2325">
        <v>102</v>
      </c>
      <c r="C2325">
        <v>63.12</v>
      </c>
      <c r="D2325">
        <v>63.13</v>
      </c>
      <c r="E2325">
        <v>38.15</v>
      </c>
      <c r="F2325">
        <f t="shared" si="181"/>
        <v>63.13</v>
      </c>
      <c r="G2325" t="s">
        <v>706</v>
      </c>
      <c r="H2325">
        <v>2019</v>
      </c>
      <c r="I2325">
        <v>9</v>
      </c>
      <c r="J2325">
        <v>16</v>
      </c>
      <c r="K2325" t="s">
        <v>305</v>
      </c>
      <c r="L2325">
        <f t="shared" si="182"/>
        <v>0</v>
      </c>
      <c r="M2325">
        <f t="shared" si="183"/>
        <v>1</v>
      </c>
      <c r="N2325">
        <f t="shared" si="184"/>
        <v>3</v>
      </c>
      <c r="O2325">
        <f t="shared" si="185"/>
        <v>38</v>
      </c>
    </row>
    <row r="2326" spans="1:15" hidden="1" x14ac:dyDescent="0.2">
      <c r="A2326" s="2">
        <v>43725</v>
      </c>
      <c r="B2326">
        <v>104</v>
      </c>
      <c r="C2326">
        <v>62.41</v>
      </c>
      <c r="D2326">
        <v>62.43</v>
      </c>
      <c r="E2326">
        <v>38.81</v>
      </c>
      <c r="F2326">
        <f t="shared" si="181"/>
        <v>62.43</v>
      </c>
      <c r="G2326" t="s">
        <v>707</v>
      </c>
      <c r="H2326">
        <v>2019</v>
      </c>
      <c r="I2326">
        <v>9</v>
      </c>
      <c r="J2326">
        <v>17</v>
      </c>
      <c r="K2326" t="s">
        <v>307</v>
      </c>
      <c r="L2326">
        <f t="shared" si="182"/>
        <v>0</v>
      </c>
      <c r="M2326">
        <f t="shared" si="183"/>
        <v>1</v>
      </c>
      <c r="N2326">
        <f t="shared" si="184"/>
        <v>3</v>
      </c>
      <c r="O2326">
        <f t="shared" si="185"/>
        <v>38</v>
      </c>
    </row>
    <row r="2327" spans="1:15" hidden="1" x14ac:dyDescent="0.2">
      <c r="A2327" s="2">
        <v>43726</v>
      </c>
      <c r="B2327">
        <v>92</v>
      </c>
      <c r="C2327">
        <v>62.32</v>
      </c>
      <c r="D2327">
        <v>62.34</v>
      </c>
      <c r="E2327">
        <v>39.32</v>
      </c>
      <c r="F2327">
        <f t="shared" si="181"/>
        <v>62.34</v>
      </c>
      <c r="G2327" t="s">
        <v>707</v>
      </c>
      <c r="H2327">
        <v>2019</v>
      </c>
      <c r="I2327">
        <v>9</v>
      </c>
      <c r="J2327">
        <v>18</v>
      </c>
      <c r="K2327" t="s">
        <v>308</v>
      </c>
      <c r="L2327">
        <f t="shared" si="182"/>
        <v>0</v>
      </c>
      <c r="M2327">
        <f t="shared" si="183"/>
        <v>1</v>
      </c>
      <c r="N2327">
        <f t="shared" si="184"/>
        <v>3</v>
      </c>
      <c r="O2327">
        <f t="shared" si="185"/>
        <v>38</v>
      </c>
    </row>
    <row r="2328" spans="1:15" hidden="1" x14ac:dyDescent="0.2">
      <c r="A2328" s="2">
        <v>43727</v>
      </c>
      <c r="B2328">
        <v>101</v>
      </c>
      <c r="C2328">
        <v>63.12</v>
      </c>
      <c r="D2328">
        <v>63.19</v>
      </c>
      <c r="E2328">
        <v>45.42</v>
      </c>
      <c r="F2328">
        <f t="shared" si="181"/>
        <v>63.19</v>
      </c>
      <c r="G2328" t="s">
        <v>707</v>
      </c>
      <c r="H2328">
        <v>2019</v>
      </c>
      <c r="I2328">
        <v>9</v>
      </c>
      <c r="J2328">
        <v>19</v>
      </c>
      <c r="K2328" t="s">
        <v>309</v>
      </c>
      <c r="L2328">
        <f t="shared" si="182"/>
        <v>0</v>
      </c>
      <c r="M2328">
        <f t="shared" si="183"/>
        <v>1</v>
      </c>
      <c r="N2328">
        <f t="shared" si="184"/>
        <v>3</v>
      </c>
      <c r="O2328">
        <f t="shared" si="185"/>
        <v>38</v>
      </c>
    </row>
    <row r="2329" spans="1:15" hidden="1" x14ac:dyDescent="0.2">
      <c r="A2329" s="2">
        <v>43728</v>
      </c>
      <c r="B2329">
        <v>102</v>
      </c>
      <c r="C2329">
        <v>62.33</v>
      </c>
      <c r="D2329">
        <v>62.39</v>
      </c>
      <c r="E2329">
        <v>43.15</v>
      </c>
      <c r="F2329">
        <f t="shared" si="181"/>
        <v>62.39</v>
      </c>
      <c r="G2329" t="s">
        <v>707</v>
      </c>
      <c r="H2329">
        <v>2019</v>
      </c>
      <c r="I2329">
        <v>9</v>
      </c>
      <c r="J2329">
        <v>20</v>
      </c>
      <c r="K2329" t="s">
        <v>310</v>
      </c>
      <c r="L2329">
        <f t="shared" si="182"/>
        <v>0</v>
      </c>
      <c r="M2329">
        <f t="shared" si="183"/>
        <v>1</v>
      </c>
      <c r="N2329">
        <f t="shared" si="184"/>
        <v>3</v>
      </c>
      <c r="O2329">
        <f t="shared" si="185"/>
        <v>38</v>
      </c>
    </row>
    <row r="2330" spans="1:15" hidden="1" x14ac:dyDescent="0.2">
      <c r="A2330" s="2">
        <v>43729</v>
      </c>
      <c r="B2330">
        <v>92</v>
      </c>
      <c r="C2330">
        <v>62.34</v>
      </c>
      <c r="D2330">
        <v>62.46</v>
      </c>
      <c r="E2330">
        <v>46.84</v>
      </c>
      <c r="F2330">
        <f t="shared" si="181"/>
        <v>62.46</v>
      </c>
      <c r="G2330" t="s">
        <v>707</v>
      </c>
      <c r="H2330">
        <v>2019</v>
      </c>
      <c r="I2330">
        <v>9</v>
      </c>
      <c r="J2330">
        <v>21</v>
      </c>
      <c r="K2330" t="s">
        <v>311</v>
      </c>
      <c r="L2330">
        <f t="shared" si="182"/>
        <v>0</v>
      </c>
      <c r="M2330">
        <f t="shared" si="183"/>
        <v>1</v>
      </c>
      <c r="N2330">
        <f t="shared" si="184"/>
        <v>3</v>
      </c>
      <c r="O2330">
        <f t="shared" si="185"/>
        <v>38</v>
      </c>
    </row>
    <row r="2331" spans="1:15" hidden="1" x14ac:dyDescent="0.2">
      <c r="A2331" s="2">
        <v>43730</v>
      </c>
      <c r="B2331">
        <v>115</v>
      </c>
      <c r="C2331">
        <v>63.8</v>
      </c>
      <c r="D2331">
        <v>63.94</v>
      </c>
      <c r="E2331">
        <v>49.15</v>
      </c>
      <c r="F2331">
        <f t="shared" si="181"/>
        <v>63.94</v>
      </c>
      <c r="G2331" t="s">
        <v>707</v>
      </c>
      <c r="H2331">
        <v>2019</v>
      </c>
      <c r="I2331">
        <v>9</v>
      </c>
      <c r="J2331">
        <v>22</v>
      </c>
      <c r="K2331" t="s">
        <v>312</v>
      </c>
      <c r="L2331">
        <f t="shared" si="182"/>
        <v>0</v>
      </c>
      <c r="M2331">
        <f t="shared" si="183"/>
        <v>1</v>
      </c>
      <c r="N2331">
        <f t="shared" si="184"/>
        <v>3</v>
      </c>
      <c r="O2331">
        <f t="shared" si="185"/>
        <v>38</v>
      </c>
    </row>
    <row r="2332" spans="1:15" hidden="1" x14ac:dyDescent="0.2">
      <c r="A2332" s="2">
        <v>43731</v>
      </c>
      <c r="B2332">
        <v>110</v>
      </c>
      <c r="C2332">
        <v>64.39</v>
      </c>
      <c r="D2332">
        <v>64.680000000000007</v>
      </c>
      <c r="E2332">
        <v>52.84</v>
      </c>
      <c r="F2332">
        <f t="shared" si="181"/>
        <v>64.680000000000007</v>
      </c>
      <c r="G2332" t="s">
        <v>707</v>
      </c>
      <c r="H2332">
        <v>2019</v>
      </c>
      <c r="I2332">
        <v>9</v>
      </c>
      <c r="J2332">
        <v>23</v>
      </c>
      <c r="K2332" t="s">
        <v>313</v>
      </c>
      <c r="L2332">
        <f t="shared" si="182"/>
        <v>0</v>
      </c>
      <c r="M2332">
        <f t="shared" si="183"/>
        <v>1</v>
      </c>
      <c r="N2332">
        <f t="shared" si="184"/>
        <v>3</v>
      </c>
      <c r="O2332">
        <f t="shared" si="185"/>
        <v>39</v>
      </c>
    </row>
    <row r="2333" spans="1:15" hidden="1" x14ac:dyDescent="0.2">
      <c r="A2333" s="2">
        <v>43732</v>
      </c>
      <c r="B2333">
        <v>101</v>
      </c>
      <c r="C2333">
        <v>63.19</v>
      </c>
      <c r="D2333">
        <v>63.32</v>
      </c>
      <c r="E2333">
        <v>47.78</v>
      </c>
      <c r="F2333">
        <f t="shared" si="181"/>
        <v>63.32</v>
      </c>
      <c r="G2333" t="s">
        <v>708</v>
      </c>
      <c r="H2333">
        <v>2019</v>
      </c>
      <c r="I2333">
        <v>9</v>
      </c>
      <c r="J2333">
        <v>24</v>
      </c>
      <c r="K2333" t="s">
        <v>315</v>
      </c>
      <c r="L2333">
        <f t="shared" si="182"/>
        <v>0</v>
      </c>
      <c r="M2333">
        <f t="shared" si="183"/>
        <v>1</v>
      </c>
      <c r="N2333">
        <f t="shared" si="184"/>
        <v>3</v>
      </c>
      <c r="O2333">
        <f t="shared" si="185"/>
        <v>39</v>
      </c>
    </row>
    <row r="2334" spans="1:15" hidden="1" x14ac:dyDescent="0.2">
      <c r="A2334" s="2">
        <v>43733</v>
      </c>
      <c r="B2334">
        <v>106</v>
      </c>
      <c r="C2334">
        <v>63.12</v>
      </c>
      <c r="D2334">
        <v>63.31</v>
      </c>
      <c r="E2334">
        <v>43.45</v>
      </c>
      <c r="F2334">
        <f t="shared" si="181"/>
        <v>63.31</v>
      </c>
      <c r="G2334" t="s">
        <v>708</v>
      </c>
      <c r="H2334">
        <v>2019</v>
      </c>
      <c r="I2334">
        <v>9</v>
      </c>
      <c r="J2334">
        <v>25</v>
      </c>
      <c r="K2334" t="s">
        <v>316</v>
      </c>
      <c r="L2334">
        <f t="shared" si="182"/>
        <v>0</v>
      </c>
      <c r="M2334">
        <f t="shared" si="183"/>
        <v>1</v>
      </c>
      <c r="N2334">
        <f t="shared" si="184"/>
        <v>3</v>
      </c>
      <c r="O2334">
        <f t="shared" si="185"/>
        <v>39</v>
      </c>
    </row>
    <row r="2335" spans="1:15" hidden="1" x14ac:dyDescent="0.2">
      <c r="A2335" s="2">
        <v>43734</v>
      </c>
      <c r="B2335">
        <v>90</v>
      </c>
      <c r="C2335">
        <v>62.44</v>
      </c>
      <c r="D2335">
        <v>65.180000000000007</v>
      </c>
      <c r="E2335">
        <v>56.14</v>
      </c>
      <c r="F2335">
        <f t="shared" si="181"/>
        <v>65.180000000000007</v>
      </c>
      <c r="G2335" t="s">
        <v>708</v>
      </c>
      <c r="H2335">
        <v>2019</v>
      </c>
      <c r="I2335">
        <v>9</v>
      </c>
      <c r="J2335">
        <v>26</v>
      </c>
      <c r="K2335" t="s">
        <v>317</v>
      </c>
      <c r="L2335">
        <f t="shared" si="182"/>
        <v>0</v>
      </c>
      <c r="M2335">
        <f t="shared" si="183"/>
        <v>1</v>
      </c>
      <c r="N2335">
        <f t="shared" si="184"/>
        <v>3</v>
      </c>
      <c r="O2335">
        <f t="shared" si="185"/>
        <v>39</v>
      </c>
    </row>
    <row r="2336" spans="1:15" hidden="1" x14ac:dyDescent="0.2">
      <c r="A2336" s="2">
        <v>43735</v>
      </c>
      <c r="B2336">
        <v>105</v>
      </c>
      <c r="C2336">
        <v>63.85</v>
      </c>
      <c r="D2336">
        <v>64.17</v>
      </c>
      <c r="E2336">
        <v>45.55</v>
      </c>
      <c r="F2336">
        <f t="shared" si="181"/>
        <v>64.17</v>
      </c>
      <c r="G2336" t="s">
        <v>708</v>
      </c>
      <c r="H2336">
        <v>2019</v>
      </c>
      <c r="I2336">
        <v>9</v>
      </c>
      <c r="J2336">
        <v>27</v>
      </c>
      <c r="K2336" t="s">
        <v>318</v>
      </c>
      <c r="L2336">
        <f t="shared" si="182"/>
        <v>0</v>
      </c>
      <c r="M2336">
        <f t="shared" si="183"/>
        <v>1</v>
      </c>
      <c r="N2336">
        <f t="shared" si="184"/>
        <v>3</v>
      </c>
      <c r="O2336">
        <f t="shared" si="185"/>
        <v>39</v>
      </c>
    </row>
    <row r="2337" spans="1:15" hidden="1" x14ac:dyDescent="0.2">
      <c r="A2337" s="2">
        <v>43736</v>
      </c>
      <c r="B2337">
        <v>96</v>
      </c>
      <c r="C2337">
        <v>63.32</v>
      </c>
      <c r="D2337">
        <v>63.41</v>
      </c>
      <c r="E2337">
        <v>42.5</v>
      </c>
      <c r="F2337">
        <f t="shared" si="181"/>
        <v>63.41</v>
      </c>
      <c r="G2337" t="s">
        <v>708</v>
      </c>
      <c r="H2337">
        <v>2019</v>
      </c>
      <c r="I2337">
        <v>9</v>
      </c>
      <c r="J2337">
        <v>28</v>
      </c>
      <c r="K2337" t="s">
        <v>319</v>
      </c>
      <c r="L2337">
        <f t="shared" si="182"/>
        <v>0</v>
      </c>
      <c r="M2337">
        <f t="shared" si="183"/>
        <v>1</v>
      </c>
      <c r="N2337">
        <f t="shared" si="184"/>
        <v>3</v>
      </c>
      <c r="O2337">
        <f t="shared" si="185"/>
        <v>39</v>
      </c>
    </row>
    <row r="2338" spans="1:15" hidden="1" x14ac:dyDescent="0.2">
      <c r="A2338" s="2">
        <v>43737</v>
      </c>
      <c r="B2338">
        <v>108</v>
      </c>
      <c r="C2338">
        <v>63.13</v>
      </c>
      <c r="D2338">
        <v>63.13</v>
      </c>
      <c r="E2338">
        <v>0</v>
      </c>
      <c r="F2338">
        <f t="shared" si="181"/>
        <v>63.13</v>
      </c>
      <c r="G2338" t="s">
        <v>708</v>
      </c>
      <c r="H2338">
        <v>2019</v>
      </c>
      <c r="I2338">
        <v>9</v>
      </c>
      <c r="J2338">
        <v>29</v>
      </c>
      <c r="K2338" t="s">
        <v>320</v>
      </c>
      <c r="L2338">
        <f t="shared" si="182"/>
        <v>0</v>
      </c>
      <c r="M2338">
        <f t="shared" si="183"/>
        <v>1</v>
      </c>
      <c r="N2338">
        <f t="shared" si="184"/>
        <v>3</v>
      </c>
      <c r="O2338">
        <f t="shared" si="185"/>
        <v>39</v>
      </c>
    </row>
    <row r="2339" spans="1:15" hidden="1" x14ac:dyDescent="0.2">
      <c r="A2339" s="2">
        <v>43738</v>
      </c>
      <c r="B2339">
        <v>95</v>
      </c>
      <c r="C2339">
        <v>62.77</v>
      </c>
      <c r="D2339">
        <v>62.78</v>
      </c>
      <c r="E2339">
        <v>36.299999999999997</v>
      </c>
      <c r="F2339">
        <f t="shared" si="181"/>
        <v>62.78</v>
      </c>
      <c r="G2339" t="s">
        <v>708</v>
      </c>
      <c r="H2339">
        <v>2019</v>
      </c>
      <c r="I2339">
        <v>9</v>
      </c>
      <c r="J2339">
        <v>30</v>
      </c>
      <c r="K2339" t="s">
        <v>321</v>
      </c>
      <c r="L2339">
        <f t="shared" si="182"/>
        <v>0</v>
      </c>
      <c r="M2339">
        <f t="shared" si="183"/>
        <v>1</v>
      </c>
      <c r="N2339">
        <f t="shared" si="184"/>
        <v>3</v>
      </c>
      <c r="O2339">
        <f t="shared" si="185"/>
        <v>40</v>
      </c>
    </row>
    <row r="2340" spans="1:15" hidden="1" x14ac:dyDescent="0.2">
      <c r="A2340" s="2">
        <v>43739</v>
      </c>
      <c r="B2340">
        <v>97</v>
      </c>
      <c r="C2340">
        <v>62.28</v>
      </c>
      <c r="D2340">
        <v>62.34</v>
      </c>
      <c r="E2340">
        <v>43.8</v>
      </c>
      <c r="F2340">
        <f t="shared" si="181"/>
        <v>62.34</v>
      </c>
      <c r="G2340" t="s">
        <v>709</v>
      </c>
      <c r="H2340">
        <v>2019</v>
      </c>
      <c r="I2340">
        <v>10</v>
      </c>
      <c r="J2340">
        <v>1</v>
      </c>
      <c r="K2340" t="s">
        <v>323</v>
      </c>
      <c r="L2340">
        <f t="shared" si="182"/>
        <v>0</v>
      </c>
      <c r="M2340">
        <f t="shared" si="183"/>
        <v>1</v>
      </c>
      <c r="N2340">
        <f t="shared" si="184"/>
        <v>3</v>
      </c>
      <c r="O2340">
        <f t="shared" si="185"/>
        <v>40</v>
      </c>
    </row>
    <row r="2341" spans="1:15" hidden="1" x14ac:dyDescent="0.2">
      <c r="A2341" s="2">
        <v>43740</v>
      </c>
      <c r="B2341">
        <v>89</v>
      </c>
      <c r="C2341">
        <v>62.16</v>
      </c>
      <c r="D2341">
        <v>62.31</v>
      </c>
      <c r="E2341">
        <v>47.38</v>
      </c>
      <c r="F2341">
        <f t="shared" si="181"/>
        <v>62.31</v>
      </c>
      <c r="G2341" t="s">
        <v>709</v>
      </c>
      <c r="H2341">
        <v>2019</v>
      </c>
      <c r="I2341">
        <v>10</v>
      </c>
      <c r="J2341">
        <v>2</v>
      </c>
      <c r="K2341" t="s">
        <v>324</v>
      </c>
      <c r="L2341">
        <f t="shared" si="182"/>
        <v>0</v>
      </c>
      <c r="M2341">
        <f t="shared" si="183"/>
        <v>1</v>
      </c>
      <c r="N2341">
        <f t="shared" si="184"/>
        <v>3</v>
      </c>
      <c r="O2341">
        <f t="shared" si="185"/>
        <v>40</v>
      </c>
    </row>
    <row r="2342" spans="1:15" hidden="1" x14ac:dyDescent="0.2">
      <c r="A2342" s="2">
        <v>43741</v>
      </c>
      <c r="B2342">
        <v>88</v>
      </c>
      <c r="C2342">
        <v>62.07</v>
      </c>
      <c r="D2342">
        <v>62.16</v>
      </c>
      <c r="E2342">
        <v>45.12</v>
      </c>
      <c r="F2342">
        <f t="shared" si="181"/>
        <v>62.16</v>
      </c>
      <c r="G2342" t="s">
        <v>709</v>
      </c>
      <c r="H2342">
        <v>2019</v>
      </c>
      <c r="I2342">
        <v>10</v>
      </c>
      <c r="J2342">
        <v>3</v>
      </c>
      <c r="K2342" t="s">
        <v>325</v>
      </c>
      <c r="L2342">
        <f t="shared" si="182"/>
        <v>0</v>
      </c>
      <c r="M2342">
        <f t="shared" si="183"/>
        <v>1</v>
      </c>
      <c r="N2342">
        <f t="shared" si="184"/>
        <v>3</v>
      </c>
      <c r="O2342">
        <f t="shared" si="185"/>
        <v>40</v>
      </c>
    </row>
    <row r="2343" spans="1:15" hidden="1" x14ac:dyDescent="0.2">
      <c r="A2343" s="2">
        <v>43742</v>
      </c>
      <c r="B2343">
        <v>96</v>
      </c>
      <c r="C2343">
        <v>62.59</v>
      </c>
      <c r="D2343">
        <v>62.59</v>
      </c>
      <c r="E2343">
        <v>28.14</v>
      </c>
      <c r="F2343">
        <f t="shared" si="181"/>
        <v>62.59</v>
      </c>
      <c r="G2343" t="s">
        <v>709</v>
      </c>
      <c r="H2343">
        <v>2019</v>
      </c>
      <c r="I2343">
        <v>10</v>
      </c>
      <c r="J2343">
        <v>4</v>
      </c>
      <c r="K2343" t="s">
        <v>326</v>
      </c>
      <c r="L2343">
        <f t="shared" si="182"/>
        <v>0</v>
      </c>
      <c r="M2343">
        <f t="shared" si="183"/>
        <v>1</v>
      </c>
      <c r="N2343">
        <f t="shared" si="184"/>
        <v>3</v>
      </c>
      <c r="O2343">
        <f t="shared" si="185"/>
        <v>40</v>
      </c>
    </row>
    <row r="2344" spans="1:15" hidden="1" x14ac:dyDescent="0.2">
      <c r="A2344" s="2">
        <v>43743</v>
      </c>
      <c r="B2344">
        <v>77</v>
      </c>
      <c r="C2344">
        <v>62.55</v>
      </c>
      <c r="D2344">
        <v>62.62</v>
      </c>
      <c r="E2344">
        <v>42.76</v>
      </c>
      <c r="F2344">
        <f t="shared" si="181"/>
        <v>62.62</v>
      </c>
      <c r="G2344" t="s">
        <v>709</v>
      </c>
      <c r="H2344">
        <v>2019</v>
      </c>
      <c r="I2344">
        <v>10</v>
      </c>
      <c r="J2344">
        <v>5</v>
      </c>
      <c r="K2344" t="s">
        <v>327</v>
      </c>
      <c r="L2344">
        <f t="shared" si="182"/>
        <v>0</v>
      </c>
      <c r="M2344">
        <f t="shared" si="183"/>
        <v>1</v>
      </c>
      <c r="N2344">
        <f t="shared" si="184"/>
        <v>3</v>
      </c>
      <c r="O2344">
        <f t="shared" si="185"/>
        <v>40</v>
      </c>
    </row>
    <row r="2345" spans="1:15" hidden="1" x14ac:dyDescent="0.2">
      <c r="A2345" s="2">
        <v>43744</v>
      </c>
      <c r="B2345">
        <v>90</v>
      </c>
      <c r="C2345">
        <v>62.57</v>
      </c>
      <c r="D2345">
        <v>62.6</v>
      </c>
      <c r="E2345">
        <v>41.56</v>
      </c>
      <c r="F2345">
        <f t="shared" si="181"/>
        <v>62.6</v>
      </c>
      <c r="G2345" t="s">
        <v>709</v>
      </c>
      <c r="H2345">
        <v>2019</v>
      </c>
      <c r="I2345">
        <v>10</v>
      </c>
      <c r="J2345">
        <v>6</v>
      </c>
      <c r="K2345" t="s">
        <v>328</v>
      </c>
      <c r="L2345">
        <f t="shared" si="182"/>
        <v>0</v>
      </c>
      <c r="M2345">
        <f t="shared" si="183"/>
        <v>1</v>
      </c>
      <c r="N2345">
        <f t="shared" si="184"/>
        <v>3</v>
      </c>
      <c r="O2345">
        <f t="shared" si="185"/>
        <v>40</v>
      </c>
    </row>
    <row r="2346" spans="1:15" hidden="1" x14ac:dyDescent="0.2">
      <c r="A2346" s="2">
        <v>43745</v>
      </c>
      <c r="B2346">
        <v>97</v>
      </c>
      <c r="C2346">
        <v>63.26</v>
      </c>
      <c r="D2346">
        <v>63.59</v>
      </c>
      <c r="E2346">
        <v>51.78</v>
      </c>
      <c r="F2346">
        <f t="shared" si="181"/>
        <v>63.59</v>
      </c>
      <c r="G2346" t="s">
        <v>709</v>
      </c>
      <c r="H2346">
        <v>2019</v>
      </c>
      <c r="I2346">
        <v>10</v>
      </c>
      <c r="J2346">
        <v>7</v>
      </c>
      <c r="K2346" t="s">
        <v>329</v>
      </c>
      <c r="L2346">
        <f t="shared" si="182"/>
        <v>0</v>
      </c>
      <c r="M2346">
        <f t="shared" si="183"/>
        <v>1</v>
      </c>
      <c r="N2346">
        <f t="shared" si="184"/>
        <v>3</v>
      </c>
      <c r="O2346">
        <f t="shared" si="185"/>
        <v>41</v>
      </c>
    </row>
    <row r="2347" spans="1:15" hidden="1" x14ac:dyDescent="0.2">
      <c r="A2347" s="2">
        <v>43746</v>
      </c>
      <c r="B2347">
        <v>83</v>
      </c>
      <c r="C2347">
        <v>61.87</v>
      </c>
      <c r="D2347">
        <v>62.28</v>
      </c>
      <c r="E2347">
        <v>51.48</v>
      </c>
      <c r="F2347">
        <f t="shared" si="181"/>
        <v>62.28</v>
      </c>
      <c r="G2347" t="s">
        <v>710</v>
      </c>
      <c r="H2347">
        <v>2019</v>
      </c>
      <c r="I2347">
        <v>10</v>
      </c>
      <c r="J2347">
        <v>8</v>
      </c>
      <c r="K2347" t="s">
        <v>331</v>
      </c>
      <c r="L2347">
        <f t="shared" si="182"/>
        <v>0</v>
      </c>
      <c r="M2347">
        <f t="shared" si="183"/>
        <v>1</v>
      </c>
      <c r="N2347">
        <f t="shared" si="184"/>
        <v>3</v>
      </c>
      <c r="O2347">
        <f t="shared" si="185"/>
        <v>41</v>
      </c>
    </row>
    <row r="2348" spans="1:15" hidden="1" x14ac:dyDescent="0.2">
      <c r="A2348" s="2">
        <v>43747</v>
      </c>
      <c r="B2348">
        <v>101</v>
      </c>
      <c r="C2348">
        <v>64.099999999999994</v>
      </c>
      <c r="D2348">
        <v>64.150000000000006</v>
      </c>
      <c r="E2348">
        <v>44.37</v>
      </c>
      <c r="F2348">
        <f t="shared" si="181"/>
        <v>64.150000000000006</v>
      </c>
      <c r="G2348" t="s">
        <v>710</v>
      </c>
      <c r="H2348">
        <v>2019</v>
      </c>
      <c r="I2348">
        <v>10</v>
      </c>
      <c r="J2348">
        <v>9</v>
      </c>
      <c r="K2348" t="s">
        <v>332</v>
      </c>
      <c r="L2348">
        <f t="shared" si="182"/>
        <v>0</v>
      </c>
      <c r="M2348">
        <f t="shared" si="183"/>
        <v>1</v>
      </c>
      <c r="N2348">
        <f t="shared" si="184"/>
        <v>3</v>
      </c>
      <c r="O2348">
        <f t="shared" si="185"/>
        <v>41</v>
      </c>
    </row>
    <row r="2349" spans="1:15" hidden="1" x14ac:dyDescent="0.2">
      <c r="A2349" s="2">
        <v>43748</v>
      </c>
      <c r="B2349">
        <v>86</v>
      </c>
      <c r="C2349">
        <v>63.31</v>
      </c>
      <c r="D2349">
        <v>63.42</v>
      </c>
      <c r="E2349">
        <v>46.06</v>
      </c>
      <c r="F2349">
        <f t="shared" si="181"/>
        <v>63.42</v>
      </c>
      <c r="G2349" t="s">
        <v>710</v>
      </c>
      <c r="H2349">
        <v>2019</v>
      </c>
      <c r="I2349">
        <v>10</v>
      </c>
      <c r="J2349">
        <v>10</v>
      </c>
      <c r="K2349" t="s">
        <v>333</v>
      </c>
      <c r="L2349">
        <f t="shared" si="182"/>
        <v>0</v>
      </c>
      <c r="M2349">
        <f t="shared" si="183"/>
        <v>1</v>
      </c>
      <c r="N2349">
        <f t="shared" si="184"/>
        <v>3</v>
      </c>
      <c r="O2349">
        <f t="shared" si="185"/>
        <v>41</v>
      </c>
    </row>
    <row r="2350" spans="1:15" hidden="1" x14ac:dyDescent="0.2">
      <c r="A2350" s="2">
        <v>43749</v>
      </c>
      <c r="B2350">
        <v>95</v>
      </c>
      <c r="C2350">
        <v>63.31</v>
      </c>
      <c r="D2350">
        <v>63.48</v>
      </c>
      <c r="E2350">
        <v>49.31</v>
      </c>
      <c r="F2350">
        <f t="shared" si="181"/>
        <v>63.48</v>
      </c>
      <c r="G2350" t="s">
        <v>710</v>
      </c>
      <c r="H2350">
        <v>2019</v>
      </c>
      <c r="I2350">
        <v>10</v>
      </c>
      <c r="J2350">
        <v>11</v>
      </c>
      <c r="K2350" t="s">
        <v>334</v>
      </c>
      <c r="L2350">
        <f t="shared" si="182"/>
        <v>0</v>
      </c>
      <c r="M2350">
        <f t="shared" si="183"/>
        <v>1</v>
      </c>
      <c r="N2350">
        <f t="shared" si="184"/>
        <v>3</v>
      </c>
      <c r="O2350">
        <f t="shared" si="185"/>
        <v>41</v>
      </c>
    </row>
    <row r="2351" spans="1:15" hidden="1" x14ac:dyDescent="0.2">
      <c r="A2351" s="2">
        <v>43750</v>
      </c>
      <c r="B2351">
        <v>82</v>
      </c>
      <c r="C2351">
        <v>62.8</v>
      </c>
      <c r="D2351">
        <v>62.82</v>
      </c>
      <c r="E2351">
        <v>38.29</v>
      </c>
      <c r="F2351">
        <f t="shared" si="181"/>
        <v>62.82</v>
      </c>
      <c r="G2351" t="s">
        <v>710</v>
      </c>
      <c r="H2351">
        <v>2019</v>
      </c>
      <c r="I2351">
        <v>10</v>
      </c>
      <c r="J2351">
        <v>12</v>
      </c>
      <c r="K2351" t="s">
        <v>335</v>
      </c>
      <c r="L2351">
        <f t="shared" si="182"/>
        <v>0</v>
      </c>
      <c r="M2351">
        <f t="shared" si="183"/>
        <v>1</v>
      </c>
      <c r="N2351">
        <f t="shared" si="184"/>
        <v>3</v>
      </c>
      <c r="O2351">
        <f t="shared" si="185"/>
        <v>41</v>
      </c>
    </row>
    <row r="2352" spans="1:15" hidden="1" x14ac:dyDescent="0.2">
      <c r="A2352" s="2">
        <v>43751</v>
      </c>
      <c r="B2352">
        <v>93</v>
      </c>
      <c r="C2352">
        <v>62.97</v>
      </c>
      <c r="D2352">
        <v>62.97</v>
      </c>
      <c r="E2352">
        <v>31.64</v>
      </c>
      <c r="F2352">
        <f t="shared" si="181"/>
        <v>62.97</v>
      </c>
      <c r="G2352" t="s">
        <v>710</v>
      </c>
      <c r="H2352">
        <v>2019</v>
      </c>
      <c r="I2352">
        <v>10</v>
      </c>
      <c r="J2352">
        <v>13</v>
      </c>
      <c r="K2352" t="s">
        <v>336</v>
      </c>
      <c r="L2352">
        <f t="shared" si="182"/>
        <v>0</v>
      </c>
      <c r="M2352">
        <f t="shared" si="183"/>
        <v>1</v>
      </c>
      <c r="N2352">
        <f t="shared" si="184"/>
        <v>3</v>
      </c>
      <c r="O2352">
        <f t="shared" si="185"/>
        <v>41</v>
      </c>
    </row>
    <row r="2353" spans="1:15" hidden="1" x14ac:dyDescent="0.2">
      <c r="A2353" s="2">
        <v>43752</v>
      </c>
      <c r="B2353">
        <v>93</v>
      </c>
      <c r="C2353">
        <v>62.44</v>
      </c>
      <c r="D2353">
        <v>62.47</v>
      </c>
      <c r="E2353">
        <v>41.59</v>
      </c>
      <c r="F2353">
        <f t="shared" si="181"/>
        <v>62.47</v>
      </c>
      <c r="G2353" t="s">
        <v>710</v>
      </c>
      <c r="H2353">
        <v>2019</v>
      </c>
      <c r="I2353">
        <v>10</v>
      </c>
      <c r="J2353">
        <v>14</v>
      </c>
      <c r="K2353" t="s">
        <v>337</v>
      </c>
      <c r="L2353">
        <f t="shared" si="182"/>
        <v>0</v>
      </c>
      <c r="M2353">
        <f t="shared" si="183"/>
        <v>1</v>
      </c>
      <c r="N2353">
        <f t="shared" si="184"/>
        <v>3</v>
      </c>
      <c r="O2353">
        <f t="shared" si="185"/>
        <v>42</v>
      </c>
    </row>
    <row r="2354" spans="1:15" hidden="1" x14ac:dyDescent="0.2">
      <c r="A2354" s="2">
        <v>43753</v>
      </c>
      <c r="B2354">
        <v>92</v>
      </c>
      <c r="C2354">
        <v>61.38</v>
      </c>
      <c r="D2354">
        <v>61.46</v>
      </c>
      <c r="E2354">
        <v>43.93</v>
      </c>
      <c r="F2354">
        <f t="shared" si="181"/>
        <v>61.46</v>
      </c>
      <c r="G2354" t="s">
        <v>711</v>
      </c>
      <c r="H2354">
        <v>2019</v>
      </c>
      <c r="I2354">
        <v>10</v>
      </c>
      <c r="J2354">
        <v>15</v>
      </c>
      <c r="K2354" t="s">
        <v>339</v>
      </c>
      <c r="L2354">
        <f t="shared" si="182"/>
        <v>0</v>
      </c>
      <c r="M2354">
        <f t="shared" si="183"/>
        <v>1</v>
      </c>
      <c r="N2354">
        <f t="shared" si="184"/>
        <v>3</v>
      </c>
      <c r="O2354">
        <f t="shared" si="185"/>
        <v>42</v>
      </c>
    </row>
    <row r="2355" spans="1:15" hidden="1" x14ac:dyDescent="0.2">
      <c r="A2355" s="2">
        <v>43754</v>
      </c>
      <c r="B2355">
        <v>87</v>
      </c>
      <c r="C2355">
        <v>61.89</v>
      </c>
      <c r="D2355">
        <v>62.03</v>
      </c>
      <c r="E2355">
        <v>47.12</v>
      </c>
      <c r="F2355">
        <f t="shared" si="181"/>
        <v>62.03</v>
      </c>
      <c r="G2355" t="s">
        <v>711</v>
      </c>
      <c r="H2355">
        <v>2019</v>
      </c>
      <c r="I2355">
        <v>10</v>
      </c>
      <c r="J2355">
        <v>16</v>
      </c>
      <c r="K2355" t="s">
        <v>340</v>
      </c>
      <c r="L2355">
        <f t="shared" si="182"/>
        <v>0</v>
      </c>
      <c r="M2355">
        <f t="shared" si="183"/>
        <v>1</v>
      </c>
      <c r="N2355">
        <f t="shared" si="184"/>
        <v>3</v>
      </c>
      <c r="O2355">
        <f t="shared" si="185"/>
        <v>42</v>
      </c>
    </row>
    <row r="2356" spans="1:15" hidden="1" x14ac:dyDescent="0.2">
      <c r="A2356" s="2">
        <v>43755</v>
      </c>
      <c r="B2356">
        <v>89</v>
      </c>
      <c r="C2356">
        <v>62.41</v>
      </c>
      <c r="D2356">
        <v>62.51</v>
      </c>
      <c r="E2356">
        <v>46.22</v>
      </c>
      <c r="F2356">
        <f t="shared" si="181"/>
        <v>62.51</v>
      </c>
      <c r="G2356" t="s">
        <v>711</v>
      </c>
      <c r="H2356">
        <v>2019</v>
      </c>
      <c r="I2356">
        <v>10</v>
      </c>
      <c r="J2356">
        <v>17</v>
      </c>
      <c r="K2356" t="s">
        <v>341</v>
      </c>
      <c r="L2356">
        <f t="shared" si="182"/>
        <v>0</v>
      </c>
      <c r="M2356">
        <f t="shared" si="183"/>
        <v>1</v>
      </c>
      <c r="N2356">
        <f t="shared" si="184"/>
        <v>3</v>
      </c>
      <c r="O2356">
        <f t="shared" si="185"/>
        <v>42</v>
      </c>
    </row>
    <row r="2357" spans="1:15" hidden="1" x14ac:dyDescent="0.2">
      <c r="A2357" s="2">
        <v>43756</v>
      </c>
      <c r="B2357">
        <v>93</v>
      </c>
      <c r="C2357">
        <v>62.46</v>
      </c>
      <c r="D2357">
        <v>64.73</v>
      </c>
      <c r="E2357">
        <v>57.06</v>
      </c>
      <c r="F2357">
        <f t="shared" si="181"/>
        <v>64.73</v>
      </c>
      <c r="G2357" t="s">
        <v>711</v>
      </c>
      <c r="H2357">
        <v>2019</v>
      </c>
      <c r="I2357">
        <v>10</v>
      </c>
      <c r="J2357">
        <v>18</v>
      </c>
      <c r="K2357" t="s">
        <v>342</v>
      </c>
      <c r="L2357">
        <f t="shared" si="182"/>
        <v>0</v>
      </c>
      <c r="M2357">
        <f t="shared" si="183"/>
        <v>1</v>
      </c>
      <c r="N2357">
        <f t="shared" si="184"/>
        <v>3</v>
      </c>
      <c r="O2357">
        <f t="shared" si="185"/>
        <v>42</v>
      </c>
    </row>
    <row r="2358" spans="1:15" hidden="1" x14ac:dyDescent="0.2">
      <c r="A2358" s="2">
        <v>43757</v>
      </c>
      <c r="B2358">
        <v>89</v>
      </c>
      <c r="C2358">
        <v>61.94</v>
      </c>
      <c r="D2358">
        <v>62.08</v>
      </c>
      <c r="E2358">
        <v>39.43</v>
      </c>
      <c r="F2358">
        <f t="shared" si="181"/>
        <v>62.08</v>
      </c>
      <c r="G2358" t="s">
        <v>711</v>
      </c>
      <c r="H2358">
        <v>2019</v>
      </c>
      <c r="I2358">
        <v>10</v>
      </c>
      <c r="J2358">
        <v>19</v>
      </c>
      <c r="K2358" t="s">
        <v>343</v>
      </c>
      <c r="L2358">
        <f t="shared" si="182"/>
        <v>0</v>
      </c>
      <c r="M2358">
        <f t="shared" si="183"/>
        <v>1</v>
      </c>
      <c r="N2358">
        <f t="shared" si="184"/>
        <v>3</v>
      </c>
      <c r="O2358">
        <f t="shared" si="185"/>
        <v>42</v>
      </c>
    </row>
    <row r="2359" spans="1:15" hidden="1" x14ac:dyDescent="0.2">
      <c r="A2359" s="2">
        <v>43758</v>
      </c>
      <c r="B2359">
        <v>84</v>
      </c>
      <c r="C2359">
        <v>61.68</v>
      </c>
      <c r="D2359">
        <v>61.68</v>
      </c>
      <c r="E2359">
        <v>0</v>
      </c>
      <c r="F2359">
        <f t="shared" si="181"/>
        <v>61.68</v>
      </c>
      <c r="G2359" t="s">
        <v>711</v>
      </c>
      <c r="H2359">
        <v>2019</v>
      </c>
      <c r="I2359">
        <v>10</v>
      </c>
      <c r="J2359">
        <v>20</v>
      </c>
      <c r="K2359" t="s">
        <v>344</v>
      </c>
      <c r="L2359">
        <f t="shared" si="182"/>
        <v>0</v>
      </c>
      <c r="M2359">
        <f t="shared" si="183"/>
        <v>1</v>
      </c>
      <c r="N2359">
        <f t="shared" si="184"/>
        <v>3</v>
      </c>
      <c r="O2359">
        <f t="shared" si="185"/>
        <v>42</v>
      </c>
    </row>
    <row r="2360" spans="1:15" hidden="1" x14ac:dyDescent="0.2">
      <c r="A2360" s="2">
        <v>43759</v>
      </c>
      <c r="B2360">
        <v>98</v>
      </c>
      <c r="C2360">
        <v>61.82</v>
      </c>
      <c r="D2360">
        <v>62.15</v>
      </c>
      <c r="E2360">
        <v>50.88</v>
      </c>
      <c r="F2360">
        <f t="shared" si="181"/>
        <v>62.15</v>
      </c>
      <c r="G2360" t="s">
        <v>711</v>
      </c>
      <c r="H2360">
        <v>2019</v>
      </c>
      <c r="I2360">
        <v>10</v>
      </c>
      <c r="J2360">
        <v>21</v>
      </c>
      <c r="K2360" t="s">
        <v>345</v>
      </c>
      <c r="L2360">
        <f t="shared" si="182"/>
        <v>0</v>
      </c>
      <c r="M2360">
        <f t="shared" si="183"/>
        <v>1</v>
      </c>
      <c r="N2360">
        <f t="shared" si="184"/>
        <v>3</v>
      </c>
      <c r="O2360">
        <f t="shared" si="185"/>
        <v>43</v>
      </c>
    </row>
    <row r="2361" spans="1:15" hidden="1" x14ac:dyDescent="0.2">
      <c r="A2361" s="2">
        <v>43760</v>
      </c>
      <c r="B2361">
        <v>88</v>
      </c>
      <c r="C2361">
        <v>62.45</v>
      </c>
      <c r="D2361">
        <v>62.53</v>
      </c>
      <c r="E2361">
        <v>44.65</v>
      </c>
      <c r="F2361">
        <f t="shared" si="181"/>
        <v>62.53</v>
      </c>
      <c r="G2361" t="s">
        <v>712</v>
      </c>
      <c r="H2361">
        <v>2019</v>
      </c>
      <c r="I2361">
        <v>10</v>
      </c>
      <c r="J2361">
        <v>22</v>
      </c>
      <c r="K2361" t="s">
        <v>347</v>
      </c>
      <c r="L2361">
        <f t="shared" si="182"/>
        <v>0</v>
      </c>
      <c r="M2361">
        <f t="shared" si="183"/>
        <v>1</v>
      </c>
      <c r="N2361">
        <f t="shared" si="184"/>
        <v>3</v>
      </c>
      <c r="O2361">
        <f t="shared" si="185"/>
        <v>43</v>
      </c>
    </row>
    <row r="2362" spans="1:15" hidden="1" x14ac:dyDescent="0.2">
      <c r="A2362" s="2">
        <v>43761</v>
      </c>
      <c r="B2362">
        <v>93</v>
      </c>
      <c r="C2362">
        <v>62.02</v>
      </c>
      <c r="D2362">
        <v>62.08</v>
      </c>
      <c r="E2362">
        <v>41.59</v>
      </c>
      <c r="F2362">
        <f t="shared" si="181"/>
        <v>62.08</v>
      </c>
      <c r="G2362" t="s">
        <v>712</v>
      </c>
      <c r="H2362">
        <v>2019</v>
      </c>
      <c r="I2362">
        <v>10</v>
      </c>
      <c r="J2362">
        <v>23</v>
      </c>
      <c r="K2362" t="s">
        <v>348</v>
      </c>
      <c r="L2362">
        <f t="shared" si="182"/>
        <v>0</v>
      </c>
      <c r="M2362">
        <f t="shared" si="183"/>
        <v>1</v>
      </c>
      <c r="N2362">
        <f t="shared" si="184"/>
        <v>3</v>
      </c>
      <c r="O2362">
        <f t="shared" si="185"/>
        <v>43</v>
      </c>
    </row>
    <row r="2363" spans="1:15" hidden="1" x14ac:dyDescent="0.2">
      <c r="A2363" s="2">
        <v>43762</v>
      </c>
      <c r="B2363">
        <v>90</v>
      </c>
      <c r="C2363">
        <v>62.09</v>
      </c>
      <c r="D2363">
        <v>62.16</v>
      </c>
      <c r="E2363">
        <v>44.43</v>
      </c>
      <c r="F2363">
        <f t="shared" si="181"/>
        <v>62.16</v>
      </c>
      <c r="G2363" t="s">
        <v>712</v>
      </c>
      <c r="H2363">
        <v>2019</v>
      </c>
      <c r="I2363">
        <v>10</v>
      </c>
      <c r="J2363">
        <v>24</v>
      </c>
      <c r="K2363" t="s">
        <v>349</v>
      </c>
      <c r="L2363">
        <f t="shared" si="182"/>
        <v>0</v>
      </c>
      <c r="M2363">
        <f t="shared" si="183"/>
        <v>1</v>
      </c>
      <c r="N2363">
        <f t="shared" si="184"/>
        <v>3</v>
      </c>
      <c r="O2363">
        <f t="shared" si="185"/>
        <v>43</v>
      </c>
    </row>
    <row r="2364" spans="1:15" hidden="1" x14ac:dyDescent="0.2">
      <c r="A2364" s="2">
        <v>43763</v>
      </c>
      <c r="B2364">
        <v>61</v>
      </c>
      <c r="C2364">
        <v>61.43</v>
      </c>
      <c r="D2364">
        <v>61.53</v>
      </c>
      <c r="E2364">
        <v>44.71</v>
      </c>
      <c r="F2364">
        <f t="shared" si="181"/>
        <v>61.53</v>
      </c>
      <c r="G2364" t="s">
        <v>712</v>
      </c>
      <c r="H2364">
        <v>2019</v>
      </c>
      <c r="I2364">
        <v>10</v>
      </c>
      <c r="J2364">
        <v>25</v>
      </c>
      <c r="K2364" t="s">
        <v>350</v>
      </c>
      <c r="L2364">
        <f t="shared" si="182"/>
        <v>1</v>
      </c>
      <c r="M2364">
        <f t="shared" si="183"/>
        <v>1</v>
      </c>
      <c r="N2364">
        <f t="shared" si="184"/>
        <v>3</v>
      </c>
      <c r="O2364">
        <f t="shared" si="185"/>
        <v>43</v>
      </c>
    </row>
    <row r="2365" spans="1:15" hidden="1" x14ac:dyDescent="0.2">
      <c r="A2365" s="2">
        <v>43764</v>
      </c>
      <c r="B2365">
        <v>80</v>
      </c>
      <c r="C2365">
        <v>62.34</v>
      </c>
      <c r="D2365">
        <v>62.52</v>
      </c>
      <c r="E2365">
        <v>43.23</v>
      </c>
      <c r="F2365">
        <f t="shared" si="181"/>
        <v>62.52</v>
      </c>
      <c r="G2365" t="s">
        <v>712</v>
      </c>
      <c r="H2365">
        <v>2019</v>
      </c>
      <c r="I2365">
        <v>10</v>
      </c>
      <c r="J2365">
        <v>26</v>
      </c>
      <c r="K2365" t="s">
        <v>351</v>
      </c>
      <c r="L2365">
        <f t="shared" si="182"/>
        <v>0</v>
      </c>
      <c r="M2365">
        <f t="shared" si="183"/>
        <v>1</v>
      </c>
      <c r="N2365">
        <f t="shared" si="184"/>
        <v>3</v>
      </c>
      <c r="O2365">
        <f t="shared" si="185"/>
        <v>43</v>
      </c>
    </row>
    <row r="2366" spans="1:15" hidden="1" x14ac:dyDescent="0.2">
      <c r="A2366" s="2">
        <v>43765</v>
      </c>
      <c r="B2366">
        <v>73</v>
      </c>
      <c r="C2366">
        <v>61.19</v>
      </c>
      <c r="D2366">
        <v>62.42</v>
      </c>
      <c r="E2366">
        <v>56.34</v>
      </c>
      <c r="F2366">
        <f t="shared" si="181"/>
        <v>62.42</v>
      </c>
      <c r="G2366" t="s">
        <v>712</v>
      </c>
      <c r="H2366">
        <v>2019</v>
      </c>
      <c r="I2366">
        <v>10</v>
      </c>
      <c r="J2366">
        <v>27</v>
      </c>
      <c r="K2366" t="s">
        <v>352</v>
      </c>
      <c r="L2366">
        <f t="shared" si="182"/>
        <v>0</v>
      </c>
      <c r="M2366">
        <f t="shared" si="183"/>
        <v>1</v>
      </c>
      <c r="N2366">
        <f t="shared" si="184"/>
        <v>3</v>
      </c>
      <c r="O2366">
        <f t="shared" si="185"/>
        <v>43</v>
      </c>
    </row>
    <row r="2367" spans="1:15" hidden="1" x14ac:dyDescent="0.2">
      <c r="A2367" s="2">
        <v>43766</v>
      </c>
      <c r="B2367">
        <v>93</v>
      </c>
      <c r="C2367">
        <v>64.069999999999993</v>
      </c>
      <c r="D2367">
        <v>64.099999999999994</v>
      </c>
      <c r="E2367">
        <v>42.55</v>
      </c>
      <c r="F2367">
        <f t="shared" si="181"/>
        <v>64.099999999999994</v>
      </c>
      <c r="G2367" t="s">
        <v>712</v>
      </c>
      <c r="H2367">
        <v>2019</v>
      </c>
      <c r="I2367">
        <v>10</v>
      </c>
      <c r="J2367">
        <v>28</v>
      </c>
      <c r="K2367" t="s">
        <v>353</v>
      </c>
      <c r="L2367">
        <f t="shared" si="182"/>
        <v>0</v>
      </c>
      <c r="M2367">
        <f t="shared" si="183"/>
        <v>1</v>
      </c>
      <c r="N2367">
        <f t="shared" si="184"/>
        <v>3</v>
      </c>
      <c r="O2367">
        <f t="shared" si="185"/>
        <v>44</v>
      </c>
    </row>
    <row r="2368" spans="1:15" hidden="1" x14ac:dyDescent="0.2">
      <c r="A2368" s="2">
        <v>43767</v>
      </c>
      <c r="B2368">
        <v>88</v>
      </c>
      <c r="C2368">
        <v>62.57</v>
      </c>
      <c r="D2368">
        <v>62.6</v>
      </c>
      <c r="E2368">
        <v>42</v>
      </c>
      <c r="F2368">
        <f t="shared" si="181"/>
        <v>62.6</v>
      </c>
      <c r="G2368" t="s">
        <v>713</v>
      </c>
      <c r="H2368">
        <v>2019</v>
      </c>
      <c r="I2368">
        <v>10</v>
      </c>
      <c r="J2368">
        <v>29</v>
      </c>
      <c r="K2368" t="s">
        <v>355</v>
      </c>
      <c r="L2368">
        <f t="shared" si="182"/>
        <v>0</v>
      </c>
      <c r="M2368">
        <f t="shared" si="183"/>
        <v>1</v>
      </c>
      <c r="N2368">
        <f t="shared" si="184"/>
        <v>3</v>
      </c>
      <c r="O2368">
        <f t="shared" si="185"/>
        <v>44</v>
      </c>
    </row>
    <row r="2369" spans="1:15" hidden="1" x14ac:dyDescent="0.2">
      <c r="A2369" s="2">
        <v>43768</v>
      </c>
      <c r="B2369">
        <v>70</v>
      </c>
      <c r="C2369">
        <v>62.1</v>
      </c>
      <c r="D2369">
        <v>62.3</v>
      </c>
      <c r="E2369">
        <v>46.55</v>
      </c>
      <c r="F2369">
        <f t="shared" si="181"/>
        <v>62.3</v>
      </c>
      <c r="G2369" t="s">
        <v>713</v>
      </c>
      <c r="H2369">
        <v>2019</v>
      </c>
      <c r="I2369">
        <v>10</v>
      </c>
      <c r="J2369">
        <v>30</v>
      </c>
      <c r="K2369" t="s">
        <v>356</v>
      </c>
      <c r="L2369">
        <f t="shared" si="182"/>
        <v>0</v>
      </c>
      <c r="M2369">
        <f t="shared" si="183"/>
        <v>1</v>
      </c>
      <c r="N2369">
        <f t="shared" si="184"/>
        <v>3</v>
      </c>
      <c r="O2369">
        <f t="shared" si="185"/>
        <v>44</v>
      </c>
    </row>
    <row r="2370" spans="1:15" hidden="1" x14ac:dyDescent="0.2">
      <c r="A2370" s="2">
        <v>43769</v>
      </c>
      <c r="B2370">
        <v>87</v>
      </c>
      <c r="C2370">
        <v>63.01</v>
      </c>
      <c r="D2370">
        <v>63.14</v>
      </c>
      <c r="E2370">
        <v>48.07</v>
      </c>
      <c r="F2370">
        <f t="shared" si="181"/>
        <v>63.14</v>
      </c>
      <c r="G2370" t="s">
        <v>713</v>
      </c>
      <c r="H2370">
        <v>2019</v>
      </c>
      <c r="I2370">
        <v>10</v>
      </c>
      <c r="J2370">
        <v>31</v>
      </c>
      <c r="K2370" t="s">
        <v>357</v>
      </c>
      <c r="L2370">
        <f t="shared" si="182"/>
        <v>0</v>
      </c>
      <c r="M2370">
        <f t="shared" si="183"/>
        <v>1</v>
      </c>
      <c r="N2370">
        <f t="shared" si="184"/>
        <v>3</v>
      </c>
      <c r="O2370">
        <f t="shared" si="185"/>
        <v>44</v>
      </c>
    </row>
    <row r="2371" spans="1:15" hidden="1" x14ac:dyDescent="0.2">
      <c r="A2371" s="2">
        <v>43770</v>
      </c>
      <c r="B2371">
        <v>78</v>
      </c>
      <c r="C2371">
        <v>62.19</v>
      </c>
      <c r="D2371">
        <v>62.27</v>
      </c>
      <c r="E2371">
        <v>34.4</v>
      </c>
      <c r="F2371">
        <f t="shared" ref="F2371:F2434" si="186">IF(OR(ISBLANK(D2371),D2371=9),C2371,D2371)</f>
        <v>62.27</v>
      </c>
      <c r="G2371" t="s">
        <v>713</v>
      </c>
      <c r="H2371">
        <v>2019</v>
      </c>
      <c r="I2371">
        <v>11</v>
      </c>
      <c r="J2371">
        <v>1</v>
      </c>
      <c r="K2371" t="s">
        <v>358</v>
      </c>
      <c r="L2371">
        <f t="shared" ref="L2371:L2434" si="187">IF(ISBLANK(C2371),"Null",IF(C2371&gt;B2371,1,0))</f>
        <v>0</v>
      </c>
      <c r="M2371">
        <f t="shared" ref="M2371:M2434" si="188">IF(ISBLANK(E2371),"Null",IF(C2371&gt;E2371,1,0))</f>
        <v>1</v>
      </c>
      <c r="N2371">
        <f t="shared" ref="N2371:N2434" si="189">IF(AND(I2371&gt;=1,I2371&lt;=4),1,IF(AND(I2371&gt;=9,I2371&lt;=12),3,2))</f>
        <v>3</v>
      </c>
      <c r="O2371">
        <f t="shared" ref="O2371:O2434" si="190">WEEKNUM(A2371,2)</f>
        <v>44</v>
      </c>
    </row>
    <row r="2372" spans="1:15" hidden="1" x14ac:dyDescent="0.2">
      <c r="A2372" s="2">
        <v>43771</v>
      </c>
      <c r="B2372">
        <v>67</v>
      </c>
      <c r="C2372">
        <v>62.22</v>
      </c>
      <c r="D2372">
        <v>62.31</v>
      </c>
      <c r="E2372">
        <v>40.299999999999997</v>
      </c>
      <c r="F2372">
        <f t="shared" si="186"/>
        <v>62.31</v>
      </c>
      <c r="G2372" t="s">
        <v>713</v>
      </c>
      <c r="H2372">
        <v>2019</v>
      </c>
      <c r="I2372">
        <v>11</v>
      </c>
      <c r="J2372">
        <v>2</v>
      </c>
      <c r="K2372" t="s">
        <v>359</v>
      </c>
      <c r="L2372">
        <f t="shared" si="187"/>
        <v>0</v>
      </c>
      <c r="M2372">
        <f t="shared" si="188"/>
        <v>1</v>
      </c>
      <c r="N2372">
        <f t="shared" si="189"/>
        <v>3</v>
      </c>
      <c r="O2372">
        <f t="shared" si="190"/>
        <v>44</v>
      </c>
    </row>
    <row r="2373" spans="1:15" hidden="1" x14ac:dyDescent="0.2">
      <c r="A2373" s="2">
        <v>43772</v>
      </c>
      <c r="B2373">
        <v>99</v>
      </c>
      <c r="C2373">
        <v>65.44</v>
      </c>
      <c r="D2373">
        <v>65.459999999999994</v>
      </c>
      <c r="E2373">
        <v>41.98</v>
      </c>
      <c r="F2373">
        <f t="shared" si="186"/>
        <v>65.459999999999994</v>
      </c>
      <c r="G2373" t="s">
        <v>713</v>
      </c>
      <c r="H2373">
        <v>2019</v>
      </c>
      <c r="I2373">
        <v>11</v>
      </c>
      <c r="J2373">
        <v>3</v>
      </c>
      <c r="K2373" t="s">
        <v>360</v>
      </c>
      <c r="L2373">
        <f t="shared" si="187"/>
        <v>0</v>
      </c>
      <c r="M2373">
        <f t="shared" si="188"/>
        <v>1</v>
      </c>
      <c r="N2373">
        <f t="shared" si="189"/>
        <v>3</v>
      </c>
      <c r="O2373">
        <f t="shared" si="190"/>
        <v>44</v>
      </c>
    </row>
    <row r="2374" spans="1:15" hidden="1" x14ac:dyDescent="0.2">
      <c r="A2374" s="2">
        <v>43773</v>
      </c>
      <c r="B2374">
        <v>100</v>
      </c>
      <c r="C2374">
        <v>63.94</v>
      </c>
      <c r="D2374">
        <v>64.11</v>
      </c>
      <c r="E2374">
        <v>49.79</v>
      </c>
      <c r="F2374">
        <f t="shared" si="186"/>
        <v>64.11</v>
      </c>
      <c r="G2374" t="s">
        <v>713</v>
      </c>
      <c r="H2374">
        <v>2019</v>
      </c>
      <c r="I2374">
        <v>11</v>
      </c>
      <c r="J2374">
        <v>4</v>
      </c>
      <c r="K2374" t="s">
        <v>361</v>
      </c>
      <c r="L2374">
        <f t="shared" si="187"/>
        <v>0</v>
      </c>
      <c r="M2374">
        <f t="shared" si="188"/>
        <v>1</v>
      </c>
      <c r="N2374">
        <f t="shared" si="189"/>
        <v>3</v>
      </c>
      <c r="O2374">
        <f t="shared" si="190"/>
        <v>45</v>
      </c>
    </row>
    <row r="2375" spans="1:15" hidden="1" x14ac:dyDescent="0.2">
      <c r="A2375" s="2">
        <v>43774</v>
      </c>
      <c r="B2375">
        <v>88</v>
      </c>
      <c r="C2375">
        <v>63.98</v>
      </c>
      <c r="D2375">
        <v>64.09</v>
      </c>
      <c r="E2375">
        <v>47.81</v>
      </c>
      <c r="F2375">
        <f t="shared" si="186"/>
        <v>64.09</v>
      </c>
      <c r="G2375" t="s">
        <v>714</v>
      </c>
      <c r="H2375">
        <v>2019</v>
      </c>
      <c r="I2375">
        <v>11</v>
      </c>
      <c r="J2375">
        <v>5</v>
      </c>
      <c r="K2375" t="s">
        <v>363</v>
      </c>
      <c r="L2375">
        <f t="shared" si="187"/>
        <v>0</v>
      </c>
      <c r="M2375">
        <f t="shared" si="188"/>
        <v>1</v>
      </c>
      <c r="N2375">
        <f t="shared" si="189"/>
        <v>3</v>
      </c>
      <c r="O2375">
        <f t="shared" si="190"/>
        <v>45</v>
      </c>
    </row>
    <row r="2376" spans="1:15" hidden="1" x14ac:dyDescent="0.2">
      <c r="A2376" s="2">
        <v>43775</v>
      </c>
      <c r="B2376">
        <v>80</v>
      </c>
      <c r="C2376">
        <v>63.74</v>
      </c>
      <c r="D2376">
        <v>64.010000000000005</v>
      </c>
      <c r="E2376">
        <v>50.76</v>
      </c>
      <c r="F2376">
        <f t="shared" si="186"/>
        <v>64.010000000000005</v>
      </c>
      <c r="G2376" t="s">
        <v>714</v>
      </c>
      <c r="H2376">
        <v>2019</v>
      </c>
      <c r="I2376">
        <v>11</v>
      </c>
      <c r="J2376">
        <v>6</v>
      </c>
      <c r="K2376" t="s">
        <v>364</v>
      </c>
      <c r="L2376">
        <f t="shared" si="187"/>
        <v>0</v>
      </c>
      <c r="M2376">
        <f t="shared" si="188"/>
        <v>1</v>
      </c>
      <c r="N2376">
        <f t="shared" si="189"/>
        <v>3</v>
      </c>
      <c r="O2376">
        <f t="shared" si="190"/>
        <v>45</v>
      </c>
    </row>
    <row r="2377" spans="1:15" hidden="1" x14ac:dyDescent="0.2">
      <c r="A2377" s="2">
        <v>43776</v>
      </c>
      <c r="B2377">
        <v>76</v>
      </c>
      <c r="C2377">
        <v>62.08</v>
      </c>
      <c r="D2377">
        <v>62.3</v>
      </c>
      <c r="E2377">
        <v>48.83</v>
      </c>
      <c r="F2377">
        <f t="shared" si="186"/>
        <v>62.3</v>
      </c>
      <c r="G2377" t="s">
        <v>714</v>
      </c>
      <c r="H2377">
        <v>2019</v>
      </c>
      <c r="I2377">
        <v>11</v>
      </c>
      <c r="J2377">
        <v>7</v>
      </c>
      <c r="K2377" t="s">
        <v>365</v>
      </c>
      <c r="L2377">
        <f t="shared" si="187"/>
        <v>0</v>
      </c>
      <c r="M2377">
        <f t="shared" si="188"/>
        <v>1</v>
      </c>
      <c r="N2377">
        <f t="shared" si="189"/>
        <v>3</v>
      </c>
      <c r="O2377">
        <f t="shared" si="190"/>
        <v>45</v>
      </c>
    </row>
    <row r="2378" spans="1:15" hidden="1" x14ac:dyDescent="0.2">
      <c r="A2378" s="2">
        <v>43777</v>
      </c>
      <c r="B2378">
        <v>89</v>
      </c>
      <c r="C2378">
        <v>63.01</v>
      </c>
      <c r="D2378">
        <v>63.15</v>
      </c>
      <c r="E2378">
        <v>47.54</v>
      </c>
      <c r="F2378">
        <f t="shared" si="186"/>
        <v>63.15</v>
      </c>
      <c r="G2378" t="s">
        <v>714</v>
      </c>
      <c r="H2378">
        <v>2019</v>
      </c>
      <c r="I2378">
        <v>11</v>
      </c>
      <c r="J2378">
        <v>8</v>
      </c>
      <c r="K2378" t="s">
        <v>366</v>
      </c>
      <c r="L2378">
        <f t="shared" si="187"/>
        <v>0</v>
      </c>
      <c r="M2378">
        <f t="shared" si="188"/>
        <v>1</v>
      </c>
      <c r="N2378">
        <f t="shared" si="189"/>
        <v>3</v>
      </c>
      <c r="O2378">
        <f t="shared" si="190"/>
        <v>45</v>
      </c>
    </row>
    <row r="2379" spans="1:15" hidden="1" x14ac:dyDescent="0.2">
      <c r="A2379" s="2">
        <v>43778</v>
      </c>
      <c r="B2379">
        <v>58</v>
      </c>
      <c r="C2379">
        <v>61.67</v>
      </c>
      <c r="D2379">
        <v>62.56</v>
      </c>
      <c r="E2379">
        <v>54.85</v>
      </c>
      <c r="F2379">
        <f t="shared" si="186"/>
        <v>62.56</v>
      </c>
      <c r="G2379" t="s">
        <v>714</v>
      </c>
      <c r="H2379">
        <v>2019</v>
      </c>
      <c r="I2379">
        <v>11</v>
      </c>
      <c r="J2379">
        <v>9</v>
      </c>
      <c r="K2379" t="s">
        <v>367</v>
      </c>
      <c r="L2379">
        <f t="shared" si="187"/>
        <v>1</v>
      </c>
      <c r="M2379">
        <f t="shared" si="188"/>
        <v>1</v>
      </c>
      <c r="N2379">
        <f t="shared" si="189"/>
        <v>3</v>
      </c>
      <c r="O2379">
        <f t="shared" si="190"/>
        <v>45</v>
      </c>
    </row>
    <row r="2380" spans="1:15" hidden="1" x14ac:dyDescent="0.2">
      <c r="A2380" s="2">
        <v>43779</v>
      </c>
      <c r="B2380">
        <v>88</v>
      </c>
      <c r="C2380">
        <v>63</v>
      </c>
      <c r="D2380">
        <v>63.15</v>
      </c>
      <c r="E2380">
        <v>48.63</v>
      </c>
      <c r="F2380">
        <f t="shared" si="186"/>
        <v>63.15</v>
      </c>
      <c r="G2380" t="s">
        <v>714</v>
      </c>
      <c r="H2380">
        <v>2019</v>
      </c>
      <c r="I2380">
        <v>11</v>
      </c>
      <c r="J2380">
        <v>10</v>
      </c>
      <c r="K2380" t="s">
        <v>368</v>
      </c>
      <c r="L2380">
        <f t="shared" si="187"/>
        <v>0</v>
      </c>
      <c r="M2380">
        <f t="shared" si="188"/>
        <v>1</v>
      </c>
      <c r="N2380">
        <f t="shared" si="189"/>
        <v>3</v>
      </c>
      <c r="O2380">
        <f t="shared" si="190"/>
        <v>45</v>
      </c>
    </row>
    <row r="2381" spans="1:15" hidden="1" x14ac:dyDescent="0.2">
      <c r="A2381" s="2">
        <v>43780</v>
      </c>
      <c r="B2381">
        <v>93</v>
      </c>
      <c r="C2381">
        <v>63.54</v>
      </c>
      <c r="D2381">
        <v>63.79</v>
      </c>
      <c r="E2381">
        <v>50.86</v>
      </c>
      <c r="F2381">
        <f t="shared" si="186"/>
        <v>63.79</v>
      </c>
      <c r="G2381" t="s">
        <v>714</v>
      </c>
      <c r="H2381">
        <v>2019</v>
      </c>
      <c r="I2381">
        <v>11</v>
      </c>
      <c r="J2381">
        <v>11</v>
      </c>
      <c r="K2381" t="s">
        <v>369</v>
      </c>
      <c r="L2381">
        <f t="shared" si="187"/>
        <v>0</v>
      </c>
      <c r="M2381">
        <f t="shared" si="188"/>
        <v>1</v>
      </c>
      <c r="N2381">
        <f t="shared" si="189"/>
        <v>3</v>
      </c>
      <c r="O2381">
        <f t="shared" si="190"/>
        <v>46</v>
      </c>
    </row>
    <row r="2382" spans="1:15" hidden="1" x14ac:dyDescent="0.2">
      <c r="A2382" s="2">
        <v>43781</v>
      </c>
      <c r="B2382">
        <v>90</v>
      </c>
      <c r="C2382">
        <v>65.47</v>
      </c>
      <c r="D2382">
        <v>65.72</v>
      </c>
      <c r="E2382">
        <v>52.78</v>
      </c>
      <c r="F2382">
        <f t="shared" si="186"/>
        <v>65.72</v>
      </c>
      <c r="G2382" t="s">
        <v>715</v>
      </c>
      <c r="H2382">
        <v>2019</v>
      </c>
      <c r="I2382">
        <v>11</v>
      </c>
      <c r="J2382">
        <v>12</v>
      </c>
      <c r="K2382" t="s">
        <v>371</v>
      </c>
      <c r="L2382">
        <f t="shared" si="187"/>
        <v>0</v>
      </c>
      <c r="M2382">
        <f t="shared" si="188"/>
        <v>1</v>
      </c>
      <c r="N2382">
        <f t="shared" si="189"/>
        <v>3</v>
      </c>
      <c r="O2382">
        <f t="shared" si="190"/>
        <v>46</v>
      </c>
    </row>
    <row r="2383" spans="1:15" hidden="1" x14ac:dyDescent="0.2">
      <c r="A2383" s="2">
        <v>43782</v>
      </c>
      <c r="B2383">
        <v>82</v>
      </c>
      <c r="C2383">
        <v>63.68</v>
      </c>
      <c r="D2383">
        <v>63.84</v>
      </c>
      <c r="E2383">
        <v>49.48</v>
      </c>
      <c r="F2383">
        <f t="shared" si="186"/>
        <v>63.84</v>
      </c>
      <c r="G2383" t="s">
        <v>715</v>
      </c>
      <c r="H2383">
        <v>2019</v>
      </c>
      <c r="I2383">
        <v>11</v>
      </c>
      <c r="J2383">
        <v>13</v>
      </c>
      <c r="K2383" t="s">
        <v>372</v>
      </c>
      <c r="L2383">
        <f t="shared" si="187"/>
        <v>0</v>
      </c>
      <c r="M2383">
        <f t="shared" si="188"/>
        <v>1</v>
      </c>
      <c r="N2383">
        <f t="shared" si="189"/>
        <v>3</v>
      </c>
      <c r="O2383">
        <f t="shared" si="190"/>
        <v>46</v>
      </c>
    </row>
    <row r="2384" spans="1:15" hidden="1" x14ac:dyDescent="0.2">
      <c r="A2384" s="2">
        <v>43783</v>
      </c>
      <c r="B2384">
        <v>89</v>
      </c>
      <c r="C2384">
        <v>61.86</v>
      </c>
      <c r="D2384">
        <v>62.05</v>
      </c>
      <c r="E2384">
        <v>47.14</v>
      </c>
      <c r="F2384">
        <f t="shared" si="186"/>
        <v>62.05</v>
      </c>
      <c r="G2384" t="s">
        <v>715</v>
      </c>
      <c r="H2384">
        <v>2019</v>
      </c>
      <c r="I2384">
        <v>11</v>
      </c>
      <c r="J2384">
        <v>14</v>
      </c>
      <c r="K2384" t="s">
        <v>373</v>
      </c>
      <c r="L2384">
        <f t="shared" si="187"/>
        <v>0</v>
      </c>
      <c r="M2384">
        <f t="shared" si="188"/>
        <v>1</v>
      </c>
      <c r="N2384">
        <f t="shared" si="189"/>
        <v>3</v>
      </c>
      <c r="O2384">
        <f t="shared" si="190"/>
        <v>46</v>
      </c>
    </row>
    <row r="2385" spans="1:15" hidden="1" x14ac:dyDescent="0.2">
      <c r="A2385" s="2">
        <v>43784</v>
      </c>
      <c r="B2385">
        <v>103</v>
      </c>
      <c r="C2385">
        <v>63.51</v>
      </c>
      <c r="D2385">
        <v>63.88</v>
      </c>
      <c r="E2385">
        <v>52.55</v>
      </c>
      <c r="F2385">
        <f t="shared" si="186"/>
        <v>63.88</v>
      </c>
      <c r="G2385" t="s">
        <v>715</v>
      </c>
      <c r="H2385">
        <v>2019</v>
      </c>
      <c r="I2385">
        <v>11</v>
      </c>
      <c r="J2385">
        <v>15</v>
      </c>
      <c r="K2385" t="s">
        <v>374</v>
      </c>
      <c r="L2385">
        <f t="shared" si="187"/>
        <v>0</v>
      </c>
      <c r="M2385">
        <f t="shared" si="188"/>
        <v>1</v>
      </c>
      <c r="N2385">
        <f t="shared" si="189"/>
        <v>3</v>
      </c>
      <c r="O2385">
        <f t="shared" si="190"/>
        <v>46</v>
      </c>
    </row>
    <row r="2386" spans="1:15" hidden="1" x14ac:dyDescent="0.2">
      <c r="A2386" s="2">
        <v>43785</v>
      </c>
      <c r="B2386">
        <v>58</v>
      </c>
      <c r="C2386">
        <v>61.48</v>
      </c>
      <c r="D2386">
        <v>61.54</v>
      </c>
      <c r="E2386">
        <v>39.76</v>
      </c>
      <c r="F2386">
        <f t="shared" si="186"/>
        <v>61.54</v>
      </c>
      <c r="G2386" t="s">
        <v>715</v>
      </c>
      <c r="H2386">
        <v>2019</v>
      </c>
      <c r="I2386">
        <v>11</v>
      </c>
      <c r="J2386">
        <v>16</v>
      </c>
      <c r="K2386" t="s">
        <v>375</v>
      </c>
      <c r="L2386">
        <f t="shared" si="187"/>
        <v>1</v>
      </c>
      <c r="M2386">
        <f t="shared" si="188"/>
        <v>1</v>
      </c>
      <c r="N2386">
        <f t="shared" si="189"/>
        <v>3</v>
      </c>
      <c r="O2386">
        <f t="shared" si="190"/>
        <v>46</v>
      </c>
    </row>
    <row r="2387" spans="1:15" hidden="1" x14ac:dyDescent="0.2">
      <c r="A2387" s="2">
        <v>43786</v>
      </c>
      <c r="B2387">
        <v>69</v>
      </c>
      <c r="C2387">
        <v>61.75</v>
      </c>
      <c r="D2387">
        <v>62.07</v>
      </c>
      <c r="E2387">
        <v>43.14</v>
      </c>
      <c r="F2387">
        <f t="shared" si="186"/>
        <v>62.07</v>
      </c>
      <c r="G2387" t="s">
        <v>715</v>
      </c>
      <c r="H2387">
        <v>2019</v>
      </c>
      <c r="I2387">
        <v>11</v>
      </c>
      <c r="J2387">
        <v>17</v>
      </c>
      <c r="K2387" t="s">
        <v>376</v>
      </c>
      <c r="L2387">
        <f t="shared" si="187"/>
        <v>0</v>
      </c>
      <c r="M2387">
        <f t="shared" si="188"/>
        <v>1</v>
      </c>
      <c r="N2387">
        <f t="shared" si="189"/>
        <v>3</v>
      </c>
      <c r="O2387">
        <f t="shared" si="190"/>
        <v>46</v>
      </c>
    </row>
    <row r="2388" spans="1:15" hidden="1" x14ac:dyDescent="0.2">
      <c r="A2388" s="2">
        <v>43787</v>
      </c>
      <c r="B2388">
        <v>89</v>
      </c>
      <c r="C2388">
        <v>64.2</v>
      </c>
      <c r="D2388">
        <v>64.48</v>
      </c>
      <c r="E2388">
        <v>50.42</v>
      </c>
      <c r="F2388">
        <f t="shared" si="186"/>
        <v>64.48</v>
      </c>
      <c r="G2388" t="s">
        <v>715</v>
      </c>
      <c r="H2388">
        <v>2019</v>
      </c>
      <c r="I2388">
        <v>11</v>
      </c>
      <c r="J2388">
        <v>18</v>
      </c>
      <c r="K2388" t="s">
        <v>377</v>
      </c>
      <c r="L2388">
        <f t="shared" si="187"/>
        <v>0</v>
      </c>
      <c r="M2388">
        <f t="shared" si="188"/>
        <v>1</v>
      </c>
      <c r="N2388">
        <f t="shared" si="189"/>
        <v>3</v>
      </c>
      <c r="O2388">
        <f t="shared" si="190"/>
        <v>47</v>
      </c>
    </row>
    <row r="2389" spans="1:15" hidden="1" x14ac:dyDescent="0.2">
      <c r="A2389" s="2">
        <v>43788</v>
      </c>
      <c r="B2389">
        <v>75</v>
      </c>
      <c r="C2389">
        <v>61.37</v>
      </c>
      <c r="D2389">
        <v>61.66</v>
      </c>
      <c r="E2389">
        <v>46.88</v>
      </c>
      <c r="F2389">
        <f t="shared" si="186"/>
        <v>61.66</v>
      </c>
      <c r="G2389" t="s">
        <v>716</v>
      </c>
      <c r="H2389">
        <v>2019</v>
      </c>
      <c r="I2389">
        <v>11</v>
      </c>
      <c r="J2389">
        <v>19</v>
      </c>
      <c r="K2389" t="s">
        <v>379</v>
      </c>
      <c r="L2389">
        <f t="shared" si="187"/>
        <v>0</v>
      </c>
      <c r="M2389">
        <f t="shared" si="188"/>
        <v>1</v>
      </c>
      <c r="N2389">
        <f t="shared" si="189"/>
        <v>3</v>
      </c>
      <c r="O2389">
        <f t="shared" si="190"/>
        <v>47</v>
      </c>
    </row>
    <row r="2390" spans="1:15" hidden="1" x14ac:dyDescent="0.2">
      <c r="A2390" s="2">
        <v>43789</v>
      </c>
      <c r="B2390">
        <v>67</v>
      </c>
      <c r="C2390">
        <v>61.4</v>
      </c>
      <c r="D2390">
        <v>61.78</v>
      </c>
      <c r="E2390">
        <v>48.38</v>
      </c>
      <c r="F2390">
        <f t="shared" si="186"/>
        <v>61.78</v>
      </c>
      <c r="G2390" t="s">
        <v>716</v>
      </c>
      <c r="H2390">
        <v>2019</v>
      </c>
      <c r="I2390">
        <v>11</v>
      </c>
      <c r="J2390">
        <v>20</v>
      </c>
      <c r="K2390" t="s">
        <v>380</v>
      </c>
      <c r="L2390">
        <f t="shared" si="187"/>
        <v>0</v>
      </c>
      <c r="M2390">
        <f t="shared" si="188"/>
        <v>1</v>
      </c>
      <c r="N2390">
        <f t="shared" si="189"/>
        <v>3</v>
      </c>
      <c r="O2390">
        <f t="shared" si="190"/>
        <v>47</v>
      </c>
    </row>
    <row r="2391" spans="1:15" hidden="1" x14ac:dyDescent="0.2">
      <c r="A2391" s="2">
        <v>43790</v>
      </c>
      <c r="B2391">
        <v>81</v>
      </c>
      <c r="C2391">
        <v>61.47</v>
      </c>
      <c r="D2391">
        <v>61.5</v>
      </c>
      <c r="E2391">
        <v>40.659999999999997</v>
      </c>
      <c r="F2391">
        <f t="shared" si="186"/>
        <v>61.5</v>
      </c>
      <c r="G2391" t="s">
        <v>716</v>
      </c>
      <c r="H2391">
        <v>2019</v>
      </c>
      <c r="I2391">
        <v>11</v>
      </c>
      <c r="J2391">
        <v>21</v>
      </c>
      <c r="K2391" t="s">
        <v>381</v>
      </c>
      <c r="L2391">
        <f t="shared" si="187"/>
        <v>0</v>
      </c>
      <c r="M2391">
        <f t="shared" si="188"/>
        <v>1</v>
      </c>
      <c r="N2391">
        <f t="shared" si="189"/>
        <v>3</v>
      </c>
      <c r="O2391">
        <f t="shared" si="190"/>
        <v>47</v>
      </c>
    </row>
    <row r="2392" spans="1:15" hidden="1" x14ac:dyDescent="0.2">
      <c r="A2392" s="2">
        <v>43791</v>
      </c>
      <c r="B2392">
        <v>95</v>
      </c>
      <c r="C2392">
        <v>62.27</v>
      </c>
      <c r="D2392">
        <v>62.31</v>
      </c>
      <c r="E2392">
        <v>41.94</v>
      </c>
      <c r="F2392">
        <f t="shared" si="186"/>
        <v>62.31</v>
      </c>
      <c r="G2392" t="s">
        <v>716</v>
      </c>
      <c r="H2392">
        <v>2019</v>
      </c>
      <c r="I2392">
        <v>11</v>
      </c>
      <c r="J2392">
        <v>22</v>
      </c>
      <c r="K2392" t="s">
        <v>382</v>
      </c>
      <c r="L2392">
        <f t="shared" si="187"/>
        <v>0</v>
      </c>
      <c r="M2392">
        <f t="shared" si="188"/>
        <v>1</v>
      </c>
      <c r="N2392">
        <f t="shared" si="189"/>
        <v>3</v>
      </c>
      <c r="O2392">
        <f t="shared" si="190"/>
        <v>47</v>
      </c>
    </row>
    <row r="2393" spans="1:15" hidden="1" x14ac:dyDescent="0.2">
      <c r="A2393" s="2">
        <v>43792</v>
      </c>
      <c r="B2393">
        <v>73</v>
      </c>
      <c r="C2393">
        <v>60.17</v>
      </c>
      <c r="D2393">
        <v>69.44</v>
      </c>
      <c r="E2393">
        <v>59.01</v>
      </c>
      <c r="F2393">
        <f t="shared" si="186"/>
        <v>69.44</v>
      </c>
      <c r="G2393" t="s">
        <v>716</v>
      </c>
      <c r="H2393">
        <v>2019</v>
      </c>
      <c r="I2393">
        <v>11</v>
      </c>
      <c r="J2393">
        <v>23</v>
      </c>
      <c r="K2393" t="s">
        <v>383</v>
      </c>
      <c r="L2393">
        <f t="shared" si="187"/>
        <v>0</v>
      </c>
      <c r="M2393">
        <f t="shared" si="188"/>
        <v>1</v>
      </c>
      <c r="N2393">
        <f t="shared" si="189"/>
        <v>3</v>
      </c>
      <c r="O2393">
        <f t="shared" si="190"/>
        <v>47</v>
      </c>
    </row>
    <row r="2394" spans="1:15" hidden="1" x14ac:dyDescent="0.2">
      <c r="A2394" s="2">
        <v>43793</v>
      </c>
      <c r="B2394">
        <v>75</v>
      </c>
      <c r="C2394">
        <v>62.18</v>
      </c>
      <c r="D2394">
        <v>62.2</v>
      </c>
      <c r="E2394">
        <v>39.229999999999997</v>
      </c>
      <c r="F2394">
        <f t="shared" si="186"/>
        <v>62.2</v>
      </c>
      <c r="G2394" t="s">
        <v>716</v>
      </c>
      <c r="H2394">
        <v>2019</v>
      </c>
      <c r="I2394">
        <v>11</v>
      </c>
      <c r="J2394">
        <v>24</v>
      </c>
      <c r="K2394" t="s">
        <v>384</v>
      </c>
      <c r="L2394">
        <f t="shared" si="187"/>
        <v>0</v>
      </c>
      <c r="M2394">
        <f t="shared" si="188"/>
        <v>1</v>
      </c>
      <c r="N2394">
        <f t="shared" si="189"/>
        <v>3</v>
      </c>
      <c r="O2394">
        <f t="shared" si="190"/>
        <v>47</v>
      </c>
    </row>
    <row r="2395" spans="1:15" hidden="1" x14ac:dyDescent="0.2">
      <c r="A2395" s="2">
        <v>43794</v>
      </c>
      <c r="B2395">
        <v>87</v>
      </c>
      <c r="C2395">
        <v>62.25</v>
      </c>
      <c r="D2395">
        <v>62.46</v>
      </c>
      <c r="E2395">
        <v>48.77</v>
      </c>
      <c r="F2395">
        <f t="shared" si="186"/>
        <v>62.46</v>
      </c>
      <c r="G2395" t="s">
        <v>716</v>
      </c>
      <c r="H2395">
        <v>2019</v>
      </c>
      <c r="I2395">
        <v>11</v>
      </c>
      <c r="J2395">
        <v>25</v>
      </c>
      <c r="K2395" t="s">
        <v>385</v>
      </c>
      <c r="L2395">
        <f t="shared" si="187"/>
        <v>0</v>
      </c>
      <c r="M2395">
        <f t="shared" si="188"/>
        <v>1</v>
      </c>
      <c r="N2395">
        <f t="shared" si="189"/>
        <v>3</v>
      </c>
      <c r="O2395">
        <f t="shared" si="190"/>
        <v>48</v>
      </c>
    </row>
    <row r="2396" spans="1:15" hidden="1" x14ac:dyDescent="0.2">
      <c r="A2396" s="2">
        <v>43795</v>
      </c>
      <c r="B2396">
        <v>78</v>
      </c>
      <c r="C2396">
        <v>62.81</v>
      </c>
      <c r="D2396">
        <v>62.95</v>
      </c>
      <c r="E2396">
        <v>47.95</v>
      </c>
      <c r="F2396">
        <f t="shared" si="186"/>
        <v>62.95</v>
      </c>
      <c r="G2396" t="s">
        <v>717</v>
      </c>
      <c r="H2396">
        <v>2019</v>
      </c>
      <c r="I2396">
        <v>11</v>
      </c>
      <c r="J2396">
        <v>26</v>
      </c>
      <c r="K2396" t="s">
        <v>387</v>
      </c>
      <c r="L2396">
        <f t="shared" si="187"/>
        <v>0</v>
      </c>
      <c r="M2396">
        <f t="shared" si="188"/>
        <v>1</v>
      </c>
      <c r="N2396">
        <f t="shared" si="189"/>
        <v>3</v>
      </c>
      <c r="O2396">
        <f t="shared" si="190"/>
        <v>48</v>
      </c>
    </row>
    <row r="2397" spans="1:15" hidden="1" x14ac:dyDescent="0.2">
      <c r="A2397" s="2">
        <v>43796</v>
      </c>
      <c r="B2397">
        <v>78</v>
      </c>
      <c r="C2397">
        <v>64.599999999999994</v>
      </c>
      <c r="D2397">
        <v>64.95</v>
      </c>
      <c r="E2397">
        <v>53.68</v>
      </c>
      <c r="F2397">
        <f t="shared" si="186"/>
        <v>64.95</v>
      </c>
      <c r="G2397" t="s">
        <v>717</v>
      </c>
      <c r="H2397">
        <v>2019</v>
      </c>
      <c r="I2397">
        <v>11</v>
      </c>
      <c r="J2397">
        <v>27</v>
      </c>
      <c r="K2397" t="s">
        <v>388</v>
      </c>
      <c r="L2397">
        <f t="shared" si="187"/>
        <v>0</v>
      </c>
      <c r="M2397">
        <f t="shared" si="188"/>
        <v>1</v>
      </c>
      <c r="N2397">
        <f t="shared" si="189"/>
        <v>3</v>
      </c>
      <c r="O2397">
        <f t="shared" si="190"/>
        <v>48</v>
      </c>
    </row>
    <row r="2398" spans="1:15" hidden="1" x14ac:dyDescent="0.2">
      <c r="A2398" s="2">
        <v>43797</v>
      </c>
      <c r="B2398">
        <v>77</v>
      </c>
      <c r="C2398">
        <v>63.21</v>
      </c>
      <c r="D2398">
        <v>63.27</v>
      </c>
      <c r="E2398">
        <v>44.94</v>
      </c>
      <c r="F2398">
        <f t="shared" si="186"/>
        <v>63.27</v>
      </c>
      <c r="G2398" t="s">
        <v>717</v>
      </c>
      <c r="H2398">
        <v>2019</v>
      </c>
      <c r="I2398">
        <v>11</v>
      </c>
      <c r="J2398">
        <v>28</v>
      </c>
      <c r="K2398" t="s">
        <v>389</v>
      </c>
      <c r="L2398">
        <f t="shared" si="187"/>
        <v>0</v>
      </c>
      <c r="M2398">
        <f t="shared" si="188"/>
        <v>1</v>
      </c>
      <c r="N2398">
        <f t="shared" si="189"/>
        <v>3</v>
      </c>
      <c r="O2398">
        <f t="shared" si="190"/>
        <v>48</v>
      </c>
    </row>
    <row r="2399" spans="1:15" hidden="1" x14ac:dyDescent="0.2">
      <c r="A2399" s="2">
        <v>43798</v>
      </c>
      <c r="B2399">
        <v>99</v>
      </c>
      <c r="C2399">
        <v>62.69</v>
      </c>
      <c r="D2399">
        <v>62.77</v>
      </c>
      <c r="E2399">
        <v>43.69</v>
      </c>
      <c r="F2399">
        <f t="shared" si="186"/>
        <v>62.77</v>
      </c>
      <c r="G2399" t="s">
        <v>717</v>
      </c>
      <c r="H2399">
        <v>2019</v>
      </c>
      <c r="I2399">
        <v>11</v>
      </c>
      <c r="J2399">
        <v>29</v>
      </c>
      <c r="K2399" t="s">
        <v>390</v>
      </c>
      <c r="L2399">
        <f t="shared" si="187"/>
        <v>0</v>
      </c>
      <c r="M2399">
        <f t="shared" si="188"/>
        <v>1</v>
      </c>
      <c r="N2399">
        <f t="shared" si="189"/>
        <v>3</v>
      </c>
      <c r="O2399">
        <f t="shared" si="190"/>
        <v>48</v>
      </c>
    </row>
    <row r="2400" spans="1:15" hidden="1" x14ac:dyDescent="0.2">
      <c r="A2400" s="2">
        <v>43799</v>
      </c>
      <c r="B2400">
        <v>79</v>
      </c>
      <c r="C2400">
        <v>64.14</v>
      </c>
      <c r="D2400">
        <v>64.239999999999995</v>
      </c>
      <c r="E2400">
        <v>44.63</v>
      </c>
      <c r="F2400">
        <f t="shared" si="186"/>
        <v>64.239999999999995</v>
      </c>
      <c r="G2400" t="s">
        <v>717</v>
      </c>
      <c r="H2400">
        <v>2019</v>
      </c>
      <c r="I2400">
        <v>11</v>
      </c>
      <c r="J2400">
        <v>30</v>
      </c>
      <c r="K2400" t="s">
        <v>391</v>
      </c>
      <c r="L2400">
        <f t="shared" si="187"/>
        <v>0</v>
      </c>
      <c r="M2400">
        <f t="shared" si="188"/>
        <v>1</v>
      </c>
      <c r="N2400">
        <f t="shared" si="189"/>
        <v>3</v>
      </c>
      <c r="O2400">
        <f t="shared" si="190"/>
        <v>48</v>
      </c>
    </row>
    <row r="2401" spans="1:15" hidden="1" x14ac:dyDescent="0.2">
      <c r="A2401" s="2">
        <v>43800</v>
      </c>
      <c r="B2401">
        <v>84</v>
      </c>
      <c r="C2401">
        <v>61.94</v>
      </c>
      <c r="D2401">
        <v>61.97</v>
      </c>
      <c r="E2401">
        <v>30.85</v>
      </c>
      <c r="F2401">
        <f t="shared" si="186"/>
        <v>61.97</v>
      </c>
      <c r="G2401" t="s">
        <v>717</v>
      </c>
      <c r="H2401">
        <v>2019</v>
      </c>
      <c r="I2401">
        <v>12</v>
      </c>
      <c r="J2401">
        <v>1</v>
      </c>
      <c r="K2401" t="s">
        <v>392</v>
      </c>
      <c r="L2401">
        <f t="shared" si="187"/>
        <v>0</v>
      </c>
      <c r="M2401">
        <f t="shared" si="188"/>
        <v>1</v>
      </c>
      <c r="N2401">
        <f t="shared" si="189"/>
        <v>3</v>
      </c>
      <c r="O2401">
        <f t="shared" si="190"/>
        <v>48</v>
      </c>
    </row>
    <row r="2402" spans="1:15" hidden="1" x14ac:dyDescent="0.2">
      <c r="A2402" s="2">
        <v>43801</v>
      </c>
      <c r="B2402">
        <v>109</v>
      </c>
      <c r="C2402">
        <v>66.28</v>
      </c>
      <c r="D2402">
        <v>66.430000000000007</v>
      </c>
      <c r="E2402">
        <v>51.72</v>
      </c>
      <c r="F2402">
        <f t="shared" si="186"/>
        <v>66.430000000000007</v>
      </c>
      <c r="G2402" t="s">
        <v>717</v>
      </c>
      <c r="H2402">
        <v>2019</v>
      </c>
      <c r="I2402">
        <v>12</v>
      </c>
      <c r="J2402">
        <v>2</v>
      </c>
      <c r="K2402" t="s">
        <v>393</v>
      </c>
      <c r="L2402">
        <f t="shared" si="187"/>
        <v>0</v>
      </c>
      <c r="M2402">
        <f t="shared" si="188"/>
        <v>1</v>
      </c>
      <c r="N2402">
        <f t="shared" si="189"/>
        <v>3</v>
      </c>
      <c r="O2402">
        <f t="shared" si="190"/>
        <v>49</v>
      </c>
    </row>
    <row r="2403" spans="1:15" hidden="1" x14ac:dyDescent="0.2">
      <c r="A2403" s="2">
        <v>43802</v>
      </c>
      <c r="B2403">
        <v>82</v>
      </c>
      <c r="C2403">
        <v>61.11</v>
      </c>
      <c r="D2403">
        <v>61.48</v>
      </c>
      <c r="E2403">
        <v>50.56</v>
      </c>
      <c r="F2403">
        <f t="shared" si="186"/>
        <v>61.48</v>
      </c>
      <c r="G2403" t="s">
        <v>718</v>
      </c>
      <c r="H2403">
        <v>2019</v>
      </c>
      <c r="I2403">
        <v>12</v>
      </c>
      <c r="J2403">
        <v>3</v>
      </c>
      <c r="K2403" t="s">
        <v>395</v>
      </c>
      <c r="L2403">
        <f t="shared" si="187"/>
        <v>0</v>
      </c>
      <c r="M2403">
        <f t="shared" si="188"/>
        <v>1</v>
      </c>
      <c r="N2403">
        <f t="shared" si="189"/>
        <v>3</v>
      </c>
      <c r="O2403">
        <f t="shared" si="190"/>
        <v>49</v>
      </c>
    </row>
    <row r="2404" spans="1:15" hidden="1" x14ac:dyDescent="0.2">
      <c r="A2404" s="2">
        <v>43803</v>
      </c>
      <c r="B2404">
        <v>71</v>
      </c>
      <c r="C2404">
        <v>61.57</v>
      </c>
      <c r="D2404">
        <v>64.45</v>
      </c>
      <c r="E2404">
        <v>56.82</v>
      </c>
      <c r="F2404">
        <f t="shared" si="186"/>
        <v>64.45</v>
      </c>
      <c r="G2404" t="s">
        <v>718</v>
      </c>
      <c r="H2404">
        <v>2019</v>
      </c>
      <c r="I2404">
        <v>12</v>
      </c>
      <c r="J2404">
        <v>4</v>
      </c>
      <c r="K2404" t="s">
        <v>396</v>
      </c>
      <c r="L2404">
        <f t="shared" si="187"/>
        <v>0</v>
      </c>
      <c r="M2404">
        <f t="shared" si="188"/>
        <v>1</v>
      </c>
      <c r="N2404">
        <f t="shared" si="189"/>
        <v>3</v>
      </c>
      <c r="O2404">
        <f t="shared" si="190"/>
        <v>49</v>
      </c>
    </row>
    <row r="2405" spans="1:15" hidden="1" x14ac:dyDescent="0.2">
      <c r="A2405" s="2">
        <v>43804</v>
      </c>
      <c r="B2405">
        <v>75</v>
      </c>
      <c r="C2405">
        <v>61.84</v>
      </c>
      <c r="D2405">
        <v>62.17</v>
      </c>
      <c r="E2405">
        <v>48.87</v>
      </c>
      <c r="F2405">
        <f t="shared" si="186"/>
        <v>62.17</v>
      </c>
      <c r="G2405" t="s">
        <v>718</v>
      </c>
      <c r="H2405">
        <v>2019</v>
      </c>
      <c r="I2405">
        <v>12</v>
      </c>
      <c r="J2405">
        <v>5</v>
      </c>
      <c r="K2405" t="s">
        <v>397</v>
      </c>
      <c r="L2405">
        <f t="shared" si="187"/>
        <v>0</v>
      </c>
      <c r="M2405">
        <f t="shared" si="188"/>
        <v>1</v>
      </c>
      <c r="N2405">
        <f t="shared" si="189"/>
        <v>3</v>
      </c>
      <c r="O2405">
        <f t="shared" si="190"/>
        <v>49</v>
      </c>
    </row>
    <row r="2406" spans="1:15" hidden="1" x14ac:dyDescent="0.2">
      <c r="A2406" s="2">
        <v>43805</v>
      </c>
      <c r="B2406">
        <v>92</v>
      </c>
      <c r="C2406">
        <v>63.22</v>
      </c>
      <c r="D2406">
        <v>63.5</v>
      </c>
      <c r="E2406">
        <v>51.54</v>
      </c>
      <c r="F2406">
        <f t="shared" si="186"/>
        <v>63.5</v>
      </c>
      <c r="G2406" t="s">
        <v>718</v>
      </c>
      <c r="H2406">
        <v>2019</v>
      </c>
      <c r="I2406">
        <v>12</v>
      </c>
      <c r="J2406">
        <v>6</v>
      </c>
      <c r="K2406" t="s">
        <v>398</v>
      </c>
      <c r="L2406">
        <f t="shared" si="187"/>
        <v>0</v>
      </c>
      <c r="M2406">
        <f t="shared" si="188"/>
        <v>1</v>
      </c>
      <c r="N2406">
        <f t="shared" si="189"/>
        <v>3</v>
      </c>
      <c r="O2406">
        <f t="shared" si="190"/>
        <v>49</v>
      </c>
    </row>
    <row r="2407" spans="1:15" hidden="1" x14ac:dyDescent="0.2">
      <c r="A2407" s="2">
        <v>43806</v>
      </c>
      <c r="B2407">
        <v>66</v>
      </c>
      <c r="C2407">
        <v>60.99</v>
      </c>
      <c r="D2407">
        <v>61.54</v>
      </c>
      <c r="E2407">
        <v>51.35</v>
      </c>
      <c r="F2407">
        <f t="shared" si="186"/>
        <v>61.54</v>
      </c>
      <c r="G2407" t="s">
        <v>718</v>
      </c>
      <c r="H2407">
        <v>2019</v>
      </c>
      <c r="I2407">
        <v>12</v>
      </c>
      <c r="J2407">
        <v>7</v>
      </c>
      <c r="K2407" t="s">
        <v>399</v>
      </c>
      <c r="L2407">
        <f t="shared" si="187"/>
        <v>0</v>
      </c>
      <c r="M2407">
        <f t="shared" si="188"/>
        <v>1</v>
      </c>
      <c r="N2407">
        <f t="shared" si="189"/>
        <v>3</v>
      </c>
      <c r="O2407">
        <f t="shared" si="190"/>
        <v>49</v>
      </c>
    </row>
    <row r="2408" spans="1:15" hidden="1" x14ac:dyDescent="0.2">
      <c r="A2408" s="2">
        <v>43807</v>
      </c>
      <c r="B2408">
        <v>68</v>
      </c>
      <c r="C2408">
        <v>62.16</v>
      </c>
      <c r="D2408">
        <v>62.23</v>
      </c>
      <c r="E2408">
        <v>42.52</v>
      </c>
      <c r="F2408">
        <f t="shared" si="186"/>
        <v>62.23</v>
      </c>
      <c r="G2408" t="s">
        <v>718</v>
      </c>
      <c r="H2408">
        <v>2019</v>
      </c>
      <c r="I2408">
        <v>12</v>
      </c>
      <c r="J2408">
        <v>8</v>
      </c>
      <c r="K2408" t="s">
        <v>400</v>
      </c>
      <c r="L2408">
        <f t="shared" si="187"/>
        <v>0</v>
      </c>
      <c r="M2408">
        <f t="shared" si="188"/>
        <v>1</v>
      </c>
      <c r="N2408">
        <f t="shared" si="189"/>
        <v>3</v>
      </c>
      <c r="O2408">
        <f t="shared" si="190"/>
        <v>49</v>
      </c>
    </row>
    <row r="2409" spans="1:15" hidden="1" x14ac:dyDescent="0.2">
      <c r="A2409" s="2">
        <v>43808</v>
      </c>
      <c r="B2409">
        <v>98</v>
      </c>
      <c r="C2409">
        <v>63.48</v>
      </c>
      <c r="D2409">
        <v>63.57</v>
      </c>
      <c r="E2409">
        <v>46.88</v>
      </c>
      <c r="F2409">
        <f t="shared" si="186"/>
        <v>63.57</v>
      </c>
      <c r="G2409" t="s">
        <v>718</v>
      </c>
      <c r="H2409">
        <v>2019</v>
      </c>
      <c r="I2409">
        <v>12</v>
      </c>
      <c r="J2409">
        <v>9</v>
      </c>
      <c r="K2409" t="s">
        <v>401</v>
      </c>
      <c r="L2409">
        <f t="shared" si="187"/>
        <v>0</v>
      </c>
      <c r="M2409">
        <f t="shared" si="188"/>
        <v>1</v>
      </c>
      <c r="N2409">
        <f t="shared" si="189"/>
        <v>3</v>
      </c>
      <c r="O2409">
        <f t="shared" si="190"/>
        <v>50</v>
      </c>
    </row>
    <row r="2410" spans="1:15" hidden="1" x14ac:dyDescent="0.2">
      <c r="A2410" s="2">
        <v>43809</v>
      </c>
      <c r="B2410">
        <v>75</v>
      </c>
      <c r="C2410">
        <v>61.15</v>
      </c>
      <c r="D2410">
        <v>61.33</v>
      </c>
      <c r="E2410">
        <v>47.33</v>
      </c>
      <c r="F2410">
        <f t="shared" si="186"/>
        <v>61.33</v>
      </c>
      <c r="G2410" t="s">
        <v>719</v>
      </c>
      <c r="H2410">
        <v>2019</v>
      </c>
      <c r="I2410">
        <v>12</v>
      </c>
      <c r="J2410">
        <v>10</v>
      </c>
      <c r="K2410" t="s">
        <v>403</v>
      </c>
      <c r="L2410">
        <f t="shared" si="187"/>
        <v>0</v>
      </c>
      <c r="M2410">
        <f t="shared" si="188"/>
        <v>1</v>
      </c>
      <c r="N2410">
        <f t="shared" si="189"/>
        <v>3</v>
      </c>
      <c r="O2410">
        <f t="shared" si="190"/>
        <v>50</v>
      </c>
    </row>
    <row r="2411" spans="1:15" hidden="1" x14ac:dyDescent="0.2">
      <c r="A2411" s="2">
        <v>43810</v>
      </c>
      <c r="B2411">
        <v>78</v>
      </c>
      <c r="C2411">
        <v>60.46</v>
      </c>
      <c r="D2411">
        <v>61.19</v>
      </c>
      <c r="E2411">
        <v>52.44</v>
      </c>
      <c r="F2411">
        <f t="shared" si="186"/>
        <v>61.19</v>
      </c>
      <c r="G2411" t="s">
        <v>719</v>
      </c>
      <c r="H2411">
        <v>2019</v>
      </c>
      <c r="I2411">
        <v>12</v>
      </c>
      <c r="J2411">
        <v>11</v>
      </c>
      <c r="K2411" t="s">
        <v>404</v>
      </c>
      <c r="L2411">
        <f t="shared" si="187"/>
        <v>0</v>
      </c>
      <c r="M2411">
        <f t="shared" si="188"/>
        <v>1</v>
      </c>
      <c r="N2411">
        <f t="shared" si="189"/>
        <v>3</v>
      </c>
      <c r="O2411">
        <f t="shared" si="190"/>
        <v>50</v>
      </c>
    </row>
    <row r="2412" spans="1:15" hidden="1" x14ac:dyDescent="0.2">
      <c r="A2412" s="2">
        <v>43811</v>
      </c>
      <c r="B2412">
        <v>80</v>
      </c>
      <c r="C2412">
        <v>62.44</v>
      </c>
      <c r="D2412">
        <v>62.68</v>
      </c>
      <c r="E2412">
        <v>48.96</v>
      </c>
      <c r="F2412">
        <f t="shared" si="186"/>
        <v>62.68</v>
      </c>
      <c r="G2412" t="s">
        <v>719</v>
      </c>
      <c r="H2412">
        <v>2019</v>
      </c>
      <c r="I2412">
        <v>12</v>
      </c>
      <c r="J2412">
        <v>12</v>
      </c>
      <c r="K2412" t="s">
        <v>405</v>
      </c>
      <c r="L2412">
        <f t="shared" si="187"/>
        <v>0</v>
      </c>
      <c r="M2412">
        <f t="shared" si="188"/>
        <v>1</v>
      </c>
      <c r="N2412">
        <f t="shared" si="189"/>
        <v>3</v>
      </c>
      <c r="O2412">
        <f t="shared" si="190"/>
        <v>50</v>
      </c>
    </row>
    <row r="2413" spans="1:15" hidden="1" x14ac:dyDescent="0.2">
      <c r="A2413" s="2">
        <v>43812</v>
      </c>
      <c r="B2413">
        <v>74</v>
      </c>
      <c r="C2413">
        <v>61.91</v>
      </c>
      <c r="D2413">
        <v>62.85</v>
      </c>
      <c r="E2413">
        <v>53.14</v>
      </c>
      <c r="F2413">
        <f t="shared" si="186"/>
        <v>62.85</v>
      </c>
      <c r="G2413" t="s">
        <v>719</v>
      </c>
      <c r="H2413">
        <v>2019</v>
      </c>
      <c r="I2413">
        <v>12</v>
      </c>
      <c r="J2413">
        <v>13</v>
      </c>
      <c r="K2413" t="s">
        <v>406</v>
      </c>
      <c r="L2413">
        <f t="shared" si="187"/>
        <v>0</v>
      </c>
      <c r="M2413">
        <f t="shared" si="188"/>
        <v>1</v>
      </c>
      <c r="N2413">
        <f t="shared" si="189"/>
        <v>3</v>
      </c>
      <c r="O2413">
        <f t="shared" si="190"/>
        <v>50</v>
      </c>
    </row>
    <row r="2414" spans="1:15" hidden="1" x14ac:dyDescent="0.2">
      <c r="A2414" s="2">
        <v>43813</v>
      </c>
      <c r="B2414">
        <v>71</v>
      </c>
      <c r="C2414">
        <v>63.24</v>
      </c>
      <c r="D2414">
        <v>63.32</v>
      </c>
      <c r="E2414">
        <v>42.84</v>
      </c>
      <c r="F2414">
        <f t="shared" si="186"/>
        <v>63.32</v>
      </c>
      <c r="G2414" t="s">
        <v>719</v>
      </c>
      <c r="H2414">
        <v>2019</v>
      </c>
      <c r="I2414">
        <v>12</v>
      </c>
      <c r="J2414">
        <v>14</v>
      </c>
      <c r="K2414" t="s">
        <v>407</v>
      </c>
      <c r="L2414">
        <f t="shared" si="187"/>
        <v>0</v>
      </c>
      <c r="M2414">
        <f t="shared" si="188"/>
        <v>1</v>
      </c>
      <c r="N2414">
        <f t="shared" si="189"/>
        <v>3</v>
      </c>
      <c r="O2414">
        <f t="shared" si="190"/>
        <v>50</v>
      </c>
    </row>
    <row r="2415" spans="1:15" hidden="1" x14ac:dyDescent="0.2">
      <c r="A2415" s="2">
        <v>43814</v>
      </c>
      <c r="B2415">
        <v>80</v>
      </c>
      <c r="C2415">
        <v>62.86</v>
      </c>
      <c r="D2415">
        <v>65.209999999999994</v>
      </c>
      <c r="E2415">
        <v>53.28</v>
      </c>
      <c r="F2415">
        <f t="shared" si="186"/>
        <v>65.209999999999994</v>
      </c>
      <c r="G2415" t="s">
        <v>719</v>
      </c>
      <c r="H2415">
        <v>2019</v>
      </c>
      <c r="I2415">
        <v>12</v>
      </c>
      <c r="J2415">
        <v>15</v>
      </c>
      <c r="K2415" t="s">
        <v>408</v>
      </c>
      <c r="L2415">
        <f t="shared" si="187"/>
        <v>0</v>
      </c>
      <c r="M2415">
        <f t="shared" si="188"/>
        <v>1</v>
      </c>
      <c r="N2415">
        <f t="shared" si="189"/>
        <v>3</v>
      </c>
      <c r="O2415">
        <f t="shared" si="190"/>
        <v>50</v>
      </c>
    </row>
    <row r="2416" spans="1:15" hidden="1" x14ac:dyDescent="0.2">
      <c r="A2416" s="2">
        <v>43815</v>
      </c>
      <c r="B2416">
        <v>84</v>
      </c>
      <c r="C2416">
        <v>62.94</v>
      </c>
      <c r="D2416">
        <v>65.260000000000005</v>
      </c>
      <c r="E2416">
        <v>53.41</v>
      </c>
      <c r="F2416">
        <f t="shared" si="186"/>
        <v>65.260000000000005</v>
      </c>
      <c r="G2416" t="s">
        <v>719</v>
      </c>
      <c r="H2416">
        <v>2019</v>
      </c>
      <c r="I2416">
        <v>12</v>
      </c>
      <c r="J2416">
        <v>16</v>
      </c>
      <c r="K2416" t="s">
        <v>409</v>
      </c>
      <c r="L2416">
        <f t="shared" si="187"/>
        <v>0</v>
      </c>
      <c r="M2416">
        <f t="shared" si="188"/>
        <v>1</v>
      </c>
      <c r="N2416">
        <f t="shared" si="189"/>
        <v>3</v>
      </c>
      <c r="O2416">
        <f t="shared" si="190"/>
        <v>51</v>
      </c>
    </row>
    <row r="2417" spans="1:15" hidden="1" x14ac:dyDescent="0.2">
      <c r="A2417" s="2">
        <v>43816</v>
      </c>
      <c r="B2417">
        <v>74</v>
      </c>
      <c r="C2417">
        <v>61.62</v>
      </c>
      <c r="D2417">
        <v>64.430000000000007</v>
      </c>
      <c r="E2417">
        <v>51.76</v>
      </c>
      <c r="F2417">
        <f t="shared" si="186"/>
        <v>64.430000000000007</v>
      </c>
      <c r="G2417" t="s">
        <v>720</v>
      </c>
      <c r="H2417">
        <v>2019</v>
      </c>
      <c r="I2417">
        <v>12</v>
      </c>
      <c r="J2417">
        <v>17</v>
      </c>
      <c r="K2417" t="s">
        <v>411</v>
      </c>
      <c r="L2417">
        <f t="shared" si="187"/>
        <v>0</v>
      </c>
      <c r="M2417">
        <f t="shared" si="188"/>
        <v>1</v>
      </c>
      <c r="N2417">
        <f t="shared" si="189"/>
        <v>3</v>
      </c>
      <c r="O2417">
        <f t="shared" si="190"/>
        <v>51</v>
      </c>
    </row>
    <row r="2418" spans="1:15" hidden="1" x14ac:dyDescent="0.2">
      <c r="A2418" s="2">
        <v>43817</v>
      </c>
      <c r="B2418">
        <v>72</v>
      </c>
      <c r="C2418">
        <v>61.97</v>
      </c>
      <c r="D2418">
        <v>64.819999999999993</v>
      </c>
      <c r="E2418">
        <v>52.47</v>
      </c>
      <c r="F2418">
        <f t="shared" si="186"/>
        <v>64.819999999999993</v>
      </c>
      <c r="G2418" t="s">
        <v>720</v>
      </c>
      <c r="H2418">
        <v>2019</v>
      </c>
      <c r="I2418">
        <v>12</v>
      </c>
      <c r="J2418">
        <v>18</v>
      </c>
      <c r="K2418" t="s">
        <v>412</v>
      </c>
      <c r="L2418">
        <f t="shared" si="187"/>
        <v>0</v>
      </c>
      <c r="M2418">
        <f t="shared" si="188"/>
        <v>1</v>
      </c>
      <c r="N2418">
        <f t="shared" si="189"/>
        <v>3</v>
      </c>
      <c r="O2418">
        <f t="shared" si="190"/>
        <v>51</v>
      </c>
    </row>
    <row r="2419" spans="1:15" hidden="1" x14ac:dyDescent="0.2">
      <c r="A2419" s="2">
        <v>43818</v>
      </c>
      <c r="B2419">
        <v>103</v>
      </c>
      <c r="C2419">
        <v>65.599999999999994</v>
      </c>
      <c r="D2419">
        <v>66.989999999999995</v>
      </c>
      <c r="E2419">
        <v>52.56</v>
      </c>
      <c r="F2419">
        <f t="shared" si="186"/>
        <v>66.989999999999995</v>
      </c>
      <c r="G2419" t="s">
        <v>720</v>
      </c>
      <c r="H2419">
        <v>2019</v>
      </c>
      <c r="I2419">
        <v>12</v>
      </c>
      <c r="J2419">
        <v>19</v>
      </c>
      <c r="K2419" t="s">
        <v>413</v>
      </c>
      <c r="L2419">
        <f t="shared" si="187"/>
        <v>0</v>
      </c>
      <c r="M2419">
        <f t="shared" si="188"/>
        <v>1</v>
      </c>
      <c r="N2419">
        <f t="shared" si="189"/>
        <v>3</v>
      </c>
      <c r="O2419">
        <f t="shared" si="190"/>
        <v>51</v>
      </c>
    </row>
    <row r="2420" spans="1:15" hidden="1" x14ac:dyDescent="0.2">
      <c r="A2420" s="2">
        <v>43819</v>
      </c>
      <c r="B2420">
        <v>117</v>
      </c>
      <c r="C2420">
        <v>66.040000000000006</v>
      </c>
      <c r="D2420">
        <v>67.25</v>
      </c>
      <c r="E2420">
        <v>51.92</v>
      </c>
      <c r="F2420">
        <f t="shared" si="186"/>
        <v>67.25</v>
      </c>
      <c r="G2420" t="s">
        <v>720</v>
      </c>
      <c r="H2420">
        <v>2019</v>
      </c>
      <c r="I2420">
        <v>12</v>
      </c>
      <c r="J2420">
        <v>20</v>
      </c>
      <c r="K2420" t="s">
        <v>414</v>
      </c>
      <c r="L2420">
        <f t="shared" si="187"/>
        <v>0</v>
      </c>
      <c r="M2420">
        <f t="shared" si="188"/>
        <v>1</v>
      </c>
      <c r="N2420">
        <f t="shared" si="189"/>
        <v>3</v>
      </c>
      <c r="O2420">
        <f t="shared" si="190"/>
        <v>51</v>
      </c>
    </row>
    <row r="2421" spans="1:15" hidden="1" x14ac:dyDescent="0.2">
      <c r="A2421" s="2">
        <v>43820</v>
      </c>
      <c r="B2421">
        <v>105</v>
      </c>
      <c r="C2421">
        <v>63.9</v>
      </c>
      <c r="D2421">
        <v>65.739999999999995</v>
      </c>
      <c r="E2421">
        <v>51.96</v>
      </c>
      <c r="F2421">
        <f t="shared" si="186"/>
        <v>65.739999999999995</v>
      </c>
      <c r="G2421" t="s">
        <v>720</v>
      </c>
      <c r="H2421">
        <v>2019</v>
      </c>
      <c r="I2421">
        <v>12</v>
      </c>
      <c r="J2421">
        <v>21</v>
      </c>
      <c r="K2421" t="s">
        <v>415</v>
      </c>
      <c r="L2421">
        <f t="shared" si="187"/>
        <v>0</v>
      </c>
      <c r="M2421">
        <f t="shared" si="188"/>
        <v>1</v>
      </c>
      <c r="N2421">
        <f t="shared" si="189"/>
        <v>3</v>
      </c>
      <c r="O2421">
        <f t="shared" si="190"/>
        <v>51</v>
      </c>
    </row>
    <row r="2422" spans="1:15" hidden="1" x14ac:dyDescent="0.2">
      <c r="A2422" s="2">
        <v>43821</v>
      </c>
      <c r="B2422">
        <v>106</v>
      </c>
      <c r="C2422">
        <v>65.7</v>
      </c>
      <c r="D2422">
        <v>67.17</v>
      </c>
      <c r="E2422">
        <v>55.46</v>
      </c>
      <c r="F2422">
        <f t="shared" si="186"/>
        <v>67.17</v>
      </c>
      <c r="G2422" t="s">
        <v>720</v>
      </c>
      <c r="H2422">
        <v>2019</v>
      </c>
      <c r="I2422">
        <v>12</v>
      </c>
      <c r="J2422">
        <v>22</v>
      </c>
      <c r="K2422" t="s">
        <v>416</v>
      </c>
      <c r="L2422">
        <f t="shared" si="187"/>
        <v>0</v>
      </c>
      <c r="M2422">
        <f t="shared" si="188"/>
        <v>1</v>
      </c>
      <c r="N2422">
        <f t="shared" si="189"/>
        <v>3</v>
      </c>
      <c r="O2422">
        <f t="shared" si="190"/>
        <v>51</v>
      </c>
    </row>
    <row r="2423" spans="1:15" hidden="1" x14ac:dyDescent="0.2">
      <c r="A2423" s="2">
        <v>43822</v>
      </c>
      <c r="B2423">
        <v>108</v>
      </c>
      <c r="C2423">
        <v>66.64</v>
      </c>
      <c r="D2423">
        <v>67.8</v>
      </c>
      <c r="E2423">
        <v>53.67</v>
      </c>
      <c r="F2423">
        <f t="shared" si="186"/>
        <v>67.8</v>
      </c>
      <c r="G2423" t="s">
        <v>720</v>
      </c>
      <c r="H2423">
        <v>2019</v>
      </c>
      <c r="I2423">
        <v>12</v>
      </c>
      <c r="J2423">
        <v>23</v>
      </c>
      <c r="K2423" t="s">
        <v>417</v>
      </c>
      <c r="L2423">
        <f t="shared" si="187"/>
        <v>0</v>
      </c>
      <c r="M2423">
        <f t="shared" si="188"/>
        <v>1</v>
      </c>
      <c r="N2423">
        <f t="shared" si="189"/>
        <v>3</v>
      </c>
      <c r="O2423">
        <f t="shared" si="190"/>
        <v>52</v>
      </c>
    </row>
    <row r="2424" spans="1:15" hidden="1" x14ac:dyDescent="0.2">
      <c r="A2424" s="2">
        <v>43823</v>
      </c>
      <c r="B2424">
        <v>65</v>
      </c>
      <c r="C2424">
        <v>62.21</v>
      </c>
      <c r="D2424">
        <v>64.709999999999994</v>
      </c>
      <c r="E2424">
        <v>51.74</v>
      </c>
      <c r="F2424">
        <f t="shared" si="186"/>
        <v>64.709999999999994</v>
      </c>
      <c r="G2424" t="s">
        <v>721</v>
      </c>
      <c r="H2424">
        <v>2019</v>
      </c>
      <c r="I2424">
        <v>12</v>
      </c>
      <c r="J2424">
        <v>24</v>
      </c>
      <c r="K2424" t="s">
        <v>419</v>
      </c>
      <c r="L2424">
        <f t="shared" si="187"/>
        <v>0</v>
      </c>
      <c r="M2424">
        <f t="shared" si="188"/>
        <v>1</v>
      </c>
      <c r="N2424">
        <f t="shared" si="189"/>
        <v>3</v>
      </c>
      <c r="O2424">
        <f t="shared" si="190"/>
        <v>52</v>
      </c>
    </row>
    <row r="2425" spans="1:15" hidden="1" x14ac:dyDescent="0.2">
      <c r="A2425" s="2">
        <v>43824</v>
      </c>
      <c r="B2425">
        <v>10</v>
      </c>
      <c r="C2425">
        <v>61.42</v>
      </c>
      <c r="D2425">
        <v>61.42</v>
      </c>
      <c r="E2425">
        <v>0</v>
      </c>
      <c r="F2425">
        <f t="shared" si="186"/>
        <v>61.42</v>
      </c>
      <c r="G2425" t="s">
        <v>721</v>
      </c>
      <c r="H2425">
        <v>2019</v>
      </c>
      <c r="I2425">
        <v>12</v>
      </c>
      <c r="J2425">
        <v>25</v>
      </c>
      <c r="K2425" t="s">
        <v>420</v>
      </c>
      <c r="L2425">
        <f t="shared" si="187"/>
        <v>1</v>
      </c>
      <c r="M2425">
        <f t="shared" si="188"/>
        <v>1</v>
      </c>
      <c r="N2425">
        <f t="shared" si="189"/>
        <v>3</v>
      </c>
      <c r="O2425">
        <f t="shared" si="190"/>
        <v>52</v>
      </c>
    </row>
    <row r="2426" spans="1:15" hidden="1" x14ac:dyDescent="0.2">
      <c r="A2426" s="2">
        <v>43825</v>
      </c>
      <c r="B2426">
        <v>78</v>
      </c>
      <c r="C2426">
        <v>62.2</v>
      </c>
      <c r="D2426">
        <v>64.72</v>
      </c>
      <c r="E2426">
        <v>51.19</v>
      </c>
      <c r="F2426">
        <f t="shared" si="186"/>
        <v>64.72</v>
      </c>
      <c r="G2426" t="s">
        <v>721</v>
      </c>
      <c r="H2426">
        <v>2019</v>
      </c>
      <c r="I2426">
        <v>12</v>
      </c>
      <c r="J2426">
        <v>26</v>
      </c>
      <c r="K2426" t="s">
        <v>421</v>
      </c>
      <c r="L2426">
        <f t="shared" si="187"/>
        <v>0</v>
      </c>
      <c r="M2426">
        <f t="shared" si="188"/>
        <v>1</v>
      </c>
      <c r="N2426">
        <f t="shared" si="189"/>
        <v>3</v>
      </c>
      <c r="O2426">
        <f t="shared" si="190"/>
        <v>52</v>
      </c>
    </row>
    <row r="2427" spans="1:15" hidden="1" x14ac:dyDescent="0.2">
      <c r="A2427" s="2">
        <v>43826</v>
      </c>
      <c r="B2427">
        <v>82</v>
      </c>
      <c r="C2427">
        <v>62.62</v>
      </c>
      <c r="D2427">
        <v>65.05</v>
      </c>
      <c r="E2427">
        <v>52.53</v>
      </c>
      <c r="F2427">
        <f t="shared" si="186"/>
        <v>65.05</v>
      </c>
      <c r="G2427" t="s">
        <v>721</v>
      </c>
      <c r="H2427">
        <v>2019</v>
      </c>
      <c r="I2427">
        <v>12</v>
      </c>
      <c r="J2427">
        <v>27</v>
      </c>
      <c r="K2427" t="s">
        <v>422</v>
      </c>
      <c r="L2427">
        <f t="shared" si="187"/>
        <v>0</v>
      </c>
      <c r="M2427">
        <f t="shared" si="188"/>
        <v>1</v>
      </c>
      <c r="N2427">
        <f t="shared" si="189"/>
        <v>3</v>
      </c>
      <c r="O2427">
        <f t="shared" si="190"/>
        <v>52</v>
      </c>
    </row>
    <row r="2428" spans="1:15" hidden="1" x14ac:dyDescent="0.2">
      <c r="A2428" s="2">
        <v>43827</v>
      </c>
      <c r="B2428">
        <v>64</v>
      </c>
      <c r="C2428">
        <v>61.47</v>
      </c>
      <c r="D2428">
        <v>64.650000000000006</v>
      </c>
      <c r="E2428">
        <v>53.01</v>
      </c>
      <c r="F2428">
        <f t="shared" si="186"/>
        <v>64.650000000000006</v>
      </c>
      <c r="G2428" t="s">
        <v>721</v>
      </c>
      <c r="H2428">
        <v>2019</v>
      </c>
      <c r="I2428">
        <v>12</v>
      </c>
      <c r="J2428">
        <v>28</v>
      </c>
      <c r="K2428" t="s">
        <v>423</v>
      </c>
      <c r="L2428">
        <f t="shared" si="187"/>
        <v>0</v>
      </c>
      <c r="M2428">
        <f t="shared" si="188"/>
        <v>1</v>
      </c>
      <c r="N2428">
        <f t="shared" si="189"/>
        <v>3</v>
      </c>
      <c r="O2428">
        <f t="shared" si="190"/>
        <v>52</v>
      </c>
    </row>
    <row r="2429" spans="1:15" hidden="1" x14ac:dyDescent="0.2">
      <c r="A2429" s="2">
        <v>43828</v>
      </c>
      <c r="B2429">
        <v>68</v>
      </c>
      <c r="C2429">
        <v>61.91</v>
      </c>
      <c r="D2429">
        <v>64.62</v>
      </c>
      <c r="E2429">
        <v>51.61</v>
      </c>
      <c r="F2429">
        <f t="shared" si="186"/>
        <v>64.62</v>
      </c>
      <c r="G2429" t="s">
        <v>721</v>
      </c>
      <c r="H2429">
        <v>2019</v>
      </c>
      <c r="I2429">
        <v>12</v>
      </c>
      <c r="J2429">
        <v>29</v>
      </c>
      <c r="K2429" t="s">
        <v>424</v>
      </c>
      <c r="L2429">
        <f t="shared" si="187"/>
        <v>0</v>
      </c>
      <c r="M2429">
        <f t="shared" si="188"/>
        <v>1</v>
      </c>
      <c r="N2429">
        <f t="shared" si="189"/>
        <v>3</v>
      </c>
      <c r="O2429">
        <f t="shared" si="190"/>
        <v>52</v>
      </c>
    </row>
    <row r="2430" spans="1:15" hidden="1" x14ac:dyDescent="0.2">
      <c r="A2430" s="2">
        <v>43829</v>
      </c>
      <c r="B2430">
        <v>74</v>
      </c>
      <c r="C2430">
        <v>62.83</v>
      </c>
      <c r="D2430">
        <v>65.209999999999994</v>
      </c>
      <c r="E2430">
        <v>52.23</v>
      </c>
      <c r="F2430">
        <f t="shared" si="186"/>
        <v>65.209999999999994</v>
      </c>
      <c r="G2430" t="s">
        <v>721</v>
      </c>
      <c r="H2430">
        <v>2019</v>
      </c>
      <c r="I2430">
        <v>12</v>
      </c>
      <c r="J2430">
        <v>30</v>
      </c>
      <c r="K2430" t="s">
        <v>425</v>
      </c>
      <c r="L2430">
        <f t="shared" si="187"/>
        <v>0</v>
      </c>
      <c r="M2430">
        <f t="shared" si="188"/>
        <v>1</v>
      </c>
      <c r="N2430">
        <f t="shared" si="189"/>
        <v>3</v>
      </c>
      <c r="O2430">
        <f t="shared" si="190"/>
        <v>53</v>
      </c>
    </row>
    <row r="2431" spans="1:15" hidden="1" x14ac:dyDescent="0.2">
      <c r="A2431" s="2">
        <v>43831</v>
      </c>
      <c r="B2431">
        <v>73</v>
      </c>
      <c r="C2431">
        <v>62.59</v>
      </c>
      <c r="D2431">
        <v>65.02</v>
      </c>
      <c r="E2431">
        <v>52.11</v>
      </c>
      <c r="F2431">
        <f t="shared" si="186"/>
        <v>65.02</v>
      </c>
      <c r="G2431" t="s">
        <v>722</v>
      </c>
      <c r="H2431">
        <v>2020</v>
      </c>
      <c r="I2431">
        <v>1</v>
      </c>
      <c r="J2431">
        <v>1</v>
      </c>
      <c r="K2431" t="s">
        <v>11</v>
      </c>
      <c r="L2431">
        <f t="shared" si="187"/>
        <v>0</v>
      </c>
      <c r="M2431">
        <f t="shared" si="188"/>
        <v>1</v>
      </c>
      <c r="N2431">
        <f t="shared" si="189"/>
        <v>1</v>
      </c>
      <c r="O2431">
        <f t="shared" si="190"/>
        <v>1</v>
      </c>
    </row>
    <row r="2432" spans="1:15" hidden="1" x14ac:dyDescent="0.2">
      <c r="A2432" s="2">
        <v>43832</v>
      </c>
      <c r="B2432">
        <v>81</v>
      </c>
      <c r="C2432">
        <v>62.31</v>
      </c>
      <c r="D2432">
        <v>64.930000000000007</v>
      </c>
      <c r="E2432">
        <v>52.44</v>
      </c>
      <c r="F2432">
        <f t="shared" si="186"/>
        <v>64.930000000000007</v>
      </c>
      <c r="G2432" t="s">
        <v>722</v>
      </c>
      <c r="H2432">
        <v>2020</v>
      </c>
      <c r="I2432">
        <v>1</v>
      </c>
      <c r="J2432">
        <v>2</v>
      </c>
      <c r="K2432" t="s">
        <v>12</v>
      </c>
      <c r="L2432">
        <f t="shared" si="187"/>
        <v>0</v>
      </c>
      <c r="M2432">
        <f t="shared" si="188"/>
        <v>1</v>
      </c>
      <c r="N2432">
        <f t="shared" si="189"/>
        <v>1</v>
      </c>
      <c r="O2432">
        <f t="shared" si="190"/>
        <v>1</v>
      </c>
    </row>
    <row r="2433" spans="1:15" hidden="1" x14ac:dyDescent="0.2">
      <c r="A2433" s="2">
        <v>43833</v>
      </c>
      <c r="B2433">
        <v>73</v>
      </c>
      <c r="C2433">
        <v>62.41</v>
      </c>
      <c r="D2433">
        <v>64.94</v>
      </c>
      <c r="E2433">
        <v>51.72</v>
      </c>
      <c r="F2433">
        <f t="shared" si="186"/>
        <v>64.94</v>
      </c>
      <c r="G2433" t="s">
        <v>722</v>
      </c>
      <c r="H2433">
        <v>2020</v>
      </c>
      <c r="I2433">
        <v>1</v>
      </c>
      <c r="J2433">
        <v>3</v>
      </c>
      <c r="K2433" t="s">
        <v>13</v>
      </c>
      <c r="L2433">
        <f t="shared" si="187"/>
        <v>0</v>
      </c>
      <c r="M2433">
        <f t="shared" si="188"/>
        <v>1</v>
      </c>
      <c r="N2433">
        <f t="shared" si="189"/>
        <v>1</v>
      </c>
      <c r="O2433">
        <f t="shared" si="190"/>
        <v>1</v>
      </c>
    </row>
    <row r="2434" spans="1:15" hidden="1" x14ac:dyDescent="0.2">
      <c r="A2434" s="2">
        <v>43834</v>
      </c>
      <c r="B2434">
        <v>88</v>
      </c>
      <c r="C2434">
        <v>61.65</v>
      </c>
      <c r="D2434">
        <v>64.430000000000007</v>
      </c>
      <c r="E2434">
        <v>51.5</v>
      </c>
      <c r="F2434">
        <f t="shared" si="186"/>
        <v>64.430000000000007</v>
      </c>
      <c r="G2434" t="s">
        <v>722</v>
      </c>
      <c r="H2434">
        <v>2020</v>
      </c>
      <c r="I2434">
        <v>1</v>
      </c>
      <c r="J2434">
        <v>4</v>
      </c>
      <c r="K2434" t="s">
        <v>14</v>
      </c>
      <c r="L2434">
        <f t="shared" si="187"/>
        <v>0</v>
      </c>
      <c r="M2434">
        <f t="shared" si="188"/>
        <v>1</v>
      </c>
      <c r="N2434">
        <f t="shared" si="189"/>
        <v>1</v>
      </c>
      <c r="O2434">
        <f t="shared" si="190"/>
        <v>1</v>
      </c>
    </row>
    <row r="2435" spans="1:15" hidden="1" x14ac:dyDescent="0.2">
      <c r="A2435" s="2">
        <v>43835</v>
      </c>
      <c r="B2435">
        <v>95</v>
      </c>
      <c r="C2435">
        <v>62.85</v>
      </c>
      <c r="D2435">
        <v>65.12</v>
      </c>
      <c r="E2435">
        <v>51.95</v>
      </c>
      <c r="F2435">
        <f t="shared" ref="F2435:F2498" si="191">IF(OR(ISBLANK(D2435),D2435=9),C2435,D2435)</f>
        <v>65.12</v>
      </c>
      <c r="G2435" t="s">
        <v>722</v>
      </c>
      <c r="H2435">
        <v>2020</v>
      </c>
      <c r="I2435">
        <v>1</v>
      </c>
      <c r="J2435">
        <v>5</v>
      </c>
      <c r="K2435" t="s">
        <v>15</v>
      </c>
      <c r="L2435">
        <f t="shared" ref="L2435:L2498" si="192">IF(ISBLANK(C2435),"Null",IF(C2435&gt;B2435,1,0))</f>
        <v>0</v>
      </c>
      <c r="M2435">
        <f t="shared" ref="M2435:M2498" si="193">IF(ISBLANK(E2435),"Null",IF(C2435&gt;E2435,1,0))</f>
        <v>1</v>
      </c>
      <c r="N2435">
        <f t="shared" ref="N2435:N2498" si="194">IF(AND(I2435&gt;=1,I2435&lt;=4),1,IF(AND(I2435&gt;=9,I2435&lt;=12),3,2))</f>
        <v>1</v>
      </c>
      <c r="O2435">
        <f t="shared" ref="O2435:O2498" si="195">WEEKNUM(A2435,2)</f>
        <v>1</v>
      </c>
    </row>
    <row r="2436" spans="1:15" hidden="1" x14ac:dyDescent="0.2">
      <c r="A2436" s="2">
        <v>43836</v>
      </c>
      <c r="B2436">
        <v>84</v>
      </c>
      <c r="C2436">
        <v>64.47</v>
      </c>
      <c r="D2436">
        <v>66.209999999999994</v>
      </c>
      <c r="E2436">
        <v>52.44</v>
      </c>
      <c r="F2436">
        <f t="shared" si="191"/>
        <v>66.209999999999994</v>
      </c>
      <c r="G2436" t="s">
        <v>722</v>
      </c>
      <c r="H2436">
        <v>2020</v>
      </c>
      <c r="I2436">
        <v>1</v>
      </c>
      <c r="J2436">
        <v>6</v>
      </c>
      <c r="K2436" t="s">
        <v>16</v>
      </c>
      <c r="L2436">
        <f t="shared" si="192"/>
        <v>0</v>
      </c>
      <c r="M2436">
        <f t="shared" si="193"/>
        <v>1</v>
      </c>
      <c r="N2436">
        <f t="shared" si="194"/>
        <v>1</v>
      </c>
      <c r="O2436">
        <f t="shared" si="195"/>
        <v>2</v>
      </c>
    </row>
    <row r="2437" spans="1:15" hidden="1" x14ac:dyDescent="0.2">
      <c r="A2437" s="2">
        <v>43837</v>
      </c>
      <c r="B2437">
        <v>82</v>
      </c>
      <c r="C2437">
        <v>63.57</v>
      </c>
      <c r="D2437">
        <v>63.78</v>
      </c>
      <c r="E2437">
        <v>47.42</v>
      </c>
      <c r="F2437">
        <f t="shared" si="191"/>
        <v>63.78</v>
      </c>
      <c r="G2437" t="s">
        <v>722</v>
      </c>
      <c r="H2437">
        <v>2020</v>
      </c>
      <c r="I2437">
        <v>1</v>
      </c>
      <c r="J2437">
        <v>7</v>
      </c>
      <c r="K2437" t="s">
        <v>17</v>
      </c>
      <c r="L2437">
        <f t="shared" si="192"/>
        <v>0</v>
      </c>
      <c r="M2437">
        <f t="shared" si="193"/>
        <v>1</v>
      </c>
      <c r="N2437">
        <f t="shared" si="194"/>
        <v>1</v>
      </c>
      <c r="O2437">
        <f t="shared" si="195"/>
        <v>2</v>
      </c>
    </row>
    <row r="2438" spans="1:15" hidden="1" x14ac:dyDescent="0.2">
      <c r="A2438" s="2">
        <v>43838</v>
      </c>
      <c r="B2438">
        <v>67</v>
      </c>
      <c r="C2438">
        <v>61.09</v>
      </c>
      <c r="D2438">
        <v>62.69</v>
      </c>
      <c r="E2438">
        <v>53.22</v>
      </c>
      <c r="F2438">
        <f t="shared" si="191"/>
        <v>62.69</v>
      </c>
      <c r="G2438" t="s">
        <v>723</v>
      </c>
      <c r="H2438">
        <v>2020</v>
      </c>
      <c r="I2438">
        <v>1</v>
      </c>
      <c r="J2438">
        <v>8</v>
      </c>
      <c r="K2438" t="s">
        <v>19</v>
      </c>
      <c r="L2438">
        <f t="shared" si="192"/>
        <v>0</v>
      </c>
      <c r="M2438">
        <f t="shared" si="193"/>
        <v>1</v>
      </c>
      <c r="N2438">
        <f t="shared" si="194"/>
        <v>1</v>
      </c>
      <c r="O2438">
        <f t="shared" si="195"/>
        <v>2</v>
      </c>
    </row>
    <row r="2439" spans="1:15" hidden="1" x14ac:dyDescent="0.2">
      <c r="A2439" s="2">
        <v>43839</v>
      </c>
      <c r="B2439">
        <v>92</v>
      </c>
      <c r="C2439">
        <v>62.08</v>
      </c>
      <c r="D2439">
        <v>62.4</v>
      </c>
      <c r="E2439">
        <v>50.68</v>
      </c>
      <c r="F2439">
        <f t="shared" si="191"/>
        <v>62.4</v>
      </c>
      <c r="G2439" t="s">
        <v>723</v>
      </c>
      <c r="H2439">
        <v>2020</v>
      </c>
      <c r="I2439">
        <v>1</v>
      </c>
      <c r="J2439">
        <v>9</v>
      </c>
      <c r="K2439" t="s">
        <v>20</v>
      </c>
      <c r="L2439">
        <f t="shared" si="192"/>
        <v>0</v>
      </c>
      <c r="M2439">
        <f t="shared" si="193"/>
        <v>1</v>
      </c>
      <c r="N2439">
        <f t="shared" si="194"/>
        <v>1</v>
      </c>
      <c r="O2439">
        <f t="shared" si="195"/>
        <v>2</v>
      </c>
    </row>
    <row r="2440" spans="1:15" hidden="1" x14ac:dyDescent="0.2">
      <c r="A2440" s="2">
        <v>43840</v>
      </c>
      <c r="B2440">
        <v>54</v>
      </c>
      <c r="C2440">
        <v>60.42</v>
      </c>
      <c r="D2440">
        <v>60.76</v>
      </c>
      <c r="E2440">
        <v>42.39</v>
      </c>
      <c r="F2440">
        <f t="shared" si="191"/>
        <v>60.76</v>
      </c>
      <c r="G2440" t="s">
        <v>723</v>
      </c>
      <c r="H2440">
        <v>2020</v>
      </c>
      <c r="I2440">
        <v>1</v>
      </c>
      <c r="J2440">
        <v>10</v>
      </c>
      <c r="K2440" t="s">
        <v>21</v>
      </c>
      <c r="L2440">
        <f t="shared" si="192"/>
        <v>1</v>
      </c>
      <c r="M2440">
        <f t="shared" si="193"/>
        <v>1</v>
      </c>
      <c r="N2440">
        <f t="shared" si="194"/>
        <v>1</v>
      </c>
      <c r="O2440">
        <f t="shared" si="195"/>
        <v>2</v>
      </c>
    </row>
    <row r="2441" spans="1:15" hidden="1" x14ac:dyDescent="0.2">
      <c r="A2441" s="2">
        <v>43841</v>
      </c>
      <c r="B2441">
        <v>51</v>
      </c>
      <c r="C2441">
        <v>59.61</v>
      </c>
      <c r="D2441">
        <v>59.65</v>
      </c>
      <c r="E2441">
        <v>39.28</v>
      </c>
      <c r="F2441">
        <f t="shared" si="191"/>
        <v>59.65</v>
      </c>
      <c r="G2441" t="s">
        <v>723</v>
      </c>
      <c r="H2441">
        <v>2020</v>
      </c>
      <c r="I2441">
        <v>1</v>
      </c>
      <c r="J2441">
        <v>11</v>
      </c>
      <c r="K2441" t="s">
        <v>22</v>
      </c>
      <c r="L2441">
        <f t="shared" si="192"/>
        <v>1</v>
      </c>
      <c r="M2441">
        <f t="shared" si="193"/>
        <v>1</v>
      </c>
      <c r="N2441">
        <f t="shared" si="194"/>
        <v>1</v>
      </c>
      <c r="O2441">
        <f t="shared" si="195"/>
        <v>2</v>
      </c>
    </row>
    <row r="2442" spans="1:15" hidden="1" x14ac:dyDescent="0.2">
      <c r="A2442" s="2">
        <v>43842</v>
      </c>
      <c r="B2442">
        <v>87</v>
      </c>
      <c r="C2442">
        <v>63.28</v>
      </c>
      <c r="D2442">
        <v>63.43</v>
      </c>
      <c r="E2442">
        <v>48.93</v>
      </c>
      <c r="F2442">
        <f t="shared" si="191"/>
        <v>63.43</v>
      </c>
      <c r="G2442" t="s">
        <v>723</v>
      </c>
      <c r="H2442">
        <v>2020</v>
      </c>
      <c r="I2442">
        <v>1</v>
      </c>
      <c r="J2442">
        <v>12</v>
      </c>
      <c r="K2442" t="s">
        <v>23</v>
      </c>
      <c r="L2442">
        <f t="shared" si="192"/>
        <v>0</v>
      </c>
      <c r="M2442">
        <f t="shared" si="193"/>
        <v>1</v>
      </c>
      <c r="N2442">
        <f t="shared" si="194"/>
        <v>1</v>
      </c>
      <c r="O2442">
        <f t="shared" si="195"/>
        <v>2</v>
      </c>
    </row>
    <row r="2443" spans="1:15" hidden="1" x14ac:dyDescent="0.2">
      <c r="A2443" s="2">
        <v>43843</v>
      </c>
      <c r="B2443">
        <v>53</v>
      </c>
      <c r="C2443">
        <v>62.12</v>
      </c>
      <c r="D2443">
        <v>62.26</v>
      </c>
      <c r="E2443">
        <v>47.29</v>
      </c>
      <c r="F2443">
        <f t="shared" si="191"/>
        <v>62.26</v>
      </c>
      <c r="G2443" t="s">
        <v>723</v>
      </c>
      <c r="H2443">
        <v>2020</v>
      </c>
      <c r="I2443">
        <v>1</v>
      </c>
      <c r="J2443">
        <v>13</v>
      </c>
      <c r="K2443" t="s">
        <v>24</v>
      </c>
      <c r="L2443">
        <f t="shared" si="192"/>
        <v>1</v>
      </c>
      <c r="M2443">
        <f t="shared" si="193"/>
        <v>1</v>
      </c>
      <c r="N2443">
        <f t="shared" si="194"/>
        <v>1</v>
      </c>
      <c r="O2443">
        <f t="shared" si="195"/>
        <v>3</v>
      </c>
    </row>
    <row r="2444" spans="1:15" hidden="1" x14ac:dyDescent="0.2">
      <c r="A2444" s="2">
        <v>43844</v>
      </c>
      <c r="B2444">
        <v>59</v>
      </c>
      <c r="C2444">
        <v>60.77</v>
      </c>
      <c r="D2444">
        <v>60.96</v>
      </c>
      <c r="E2444">
        <v>45.75</v>
      </c>
      <c r="F2444">
        <f t="shared" si="191"/>
        <v>60.96</v>
      </c>
      <c r="G2444" t="s">
        <v>723</v>
      </c>
      <c r="H2444">
        <v>2020</v>
      </c>
      <c r="I2444">
        <v>1</v>
      </c>
      <c r="J2444">
        <v>14</v>
      </c>
      <c r="K2444" t="s">
        <v>25</v>
      </c>
      <c r="L2444">
        <f t="shared" si="192"/>
        <v>1</v>
      </c>
      <c r="M2444">
        <f t="shared" si="193"/>
        <v>1</v>
      </c>
      <c r="N2444">
        <f t="shared" si="194"/>
        <v>1</v>
      </c>
      <c r="O2444">
        <f t="shared" si="195"/>
        <v>3</v>
      </c>
    </row>
    <row r="2445" spans="1:15" hidden="1" x14ac:dyDescent="0.2">
      <c r="A2445" s="2">
        <v>43845</v>
      </c>
      <c r="B2445">
        <v>69</v>
      </c>
      <c r="C2445">
        <v>61.5</v>
      </c>
      <c r="D2445">
        <v>61.65</v>
      </c>
      <c r="E2445">
        <v>47.11</v>
      </c>
      <c r="F2445">
        <f t="shared" si="191"/>
        <v>61.65</v>
      </c>
      <c r="G2445" t="s">
        <v>724</v>
      </c>
      <c r="H2445">
        <v>2020</v>
      </c>
      <c r="I2445">
        <v>1</v>
      </c>
      <c r="J2445">
        <v>15</v>
      </c>
      <c r="K2445" t="s">
        <v>27</v>
      </c>
      <c r="L2445">
        <f t="shared" si="192"/>
        <v>0</v>
      </c>
      <c r="M2445">
        <f t="shared" si="193"/>
        <v>1</v>
      </c>
      <c r="N2445">
        <f t="shared" si="194"/>
        <v>1</v>
      </c>
      <c r="O2445">
        <f t="shared" si="195"/>
        <v>3</v>
      </c>
    </row>
    <row r="2446" spans="1:15" hidden="1" x14ac:dyDescent="0.2">
      <c r="A2446" s="2">
        <v>43846</v>
      </c>
      <c r="B2446">
        <v>74</v>
      </c>
      <c r="C2446">
        <v>61.82</v>
      </c>
      <c r="D2446">
        <v>62</v>
      </c>
      <c r="E2446">
        <v>48.2</v>
      </c>
      <c r="F2446">
        <f t="shared" si="191"/>
        <v>62</v>
      </c>
      <c r="G2446" t="s">
        <v>724</v>
      </c>
      <c r="H2446">
        <v>2020</v>
      </c>
      <c r="I2446">
        <v>1</v>
      </c>
      <c r="J2446">
        <v>16</v>
      </c>
      <c r="K2446" t="s">
        <v>28</v>
      </c>
      <c r="L2446">
        <f t="shared" si="192"/>
        <v>0</v>
      </c>
      <c r="M2446">
        <f t="shared" si="193"/>
        <v>1</v>
      </c>
      <c r="N2446">
        <f t="shared" si="194"/>
        <v>1</v>
      </c>
      <c r="O2446">
        <f t="shared" si="195"/>
        <v>3</v>
      </c>
    </row>
    <row r="2447" spans="1:15" hidden="1" x14ac:dyDescent="0.2">
      <c r="A2447" s="2">
        <v>43847</v>
      </c>
      <c r="B2447">
        <v>59</v>
      </c>
      <c r="C2447">
        <v>62.23</v>
      </c>
      <c r="D2447">
        <v>62.38</v>
      </c>
      <c r="E2447">
        <v>44.44</v>
      </c>
      <c r="F2447">
        <f t="shared" si="191"/>
        <v>62.38</v>
      </c>
      <c r="G2447" t="s">
        <v>724</v>
      </c>
      <c r="H2447">
        <v>2020</v>
      </c>
      <c r="I2447">
        <v>1</v>
      </c>
      <c r="J2447">
        <v>17</v>
      </c>
      <c r="K2447" t="s">
        <v>29</v>
      </c>
      <c r="L2447">
        <f t="shared" si="192"/>
        <v>1</v>
      </c>
      <c r="M2447">
        <f t="shared" si="193"/>
        <v>1</v>
      </c>
      <c r="N2447">
        <f t="shared" si="194"/>
        <v>1</v>
      </c>
      <c r="O2447">
        <f t="shared" si="195"/>
        <v>3</v>
      </c>
    </row>
    <row r="2448" spans="1:15" hidden="1" x14ac:dyDescent="0.2">
      <c r="A2448" s="2">
        <v>43848</v>
      </c>
      <c r="B2448">
        <v>68</v>
      </c>
      <c r="C2448">
        <v>61.82</v>
      </c>
      <c r="D2448">
        <v>61.95</v>
      </c>
      <c r="E2448">
        <v>46.6</v>
      </c>
      <c r="F2448">
        <f t="shared" si="191"/>
        <v>61.95</v>
      </c>
      <c r="G2448" t="s">
        <v>724</v>
      </c>
      <c r="H2448">
        <v>2020</v>
      </c>
      <c r="I2448">
        <v>1</v>
      </c>
      <c r="J2448">
        <v>18</v>
      </c>
      <c r="K2448" t="s">
        <v>30</v>
      </c>
      <c r="L2448">
        <f t="shared" si="192"/>
        <v>0</v>
      </c>
      <c r="M2448">
        <f t="shared" si="193"/>
        <v>1</v>
      </c>
      <c r="N2448">
        <f t="shared" si="194"/>
        <v>1</v>
      </c>
      <c r="O2448">
        <f t="shared" si="195"/>
        <v>3</v>
      </c>
    </row>
    <row r="2449" spans="1:15" hidden="1" x14ac:dyDescent="0.2">
      <c r="A2449" s="2">
        <v>43849</v>
      </c>
      <c r="B2449">
        <v>87</v>
      </c>
      <c r="C2449">
        <v>63.19</v>
      </c>
      <c r="D2449">
        <v>63.37</v>
      </c>
      <c r="E2449">
        <v>46.73</v>
      </c>
      <c r="F2449">
        <f t="shared" si="191"/>
        <v>63.37</v>
      </c>
      <c r="G2449" t="s">
        <v>724</v>
      </c>
      <c r="H2449">
        <v>2020</v>
      </c>
      <c r="I2449">
        <v>1</v>
      </c>
      <c r="J2449">
        <v>19</v>
      </c>
      <c r="K2449" t="s">
        <v>31</v>
      </c>
      <c r="L2449">
        <f t="shared" si="192"/>
        <v>0</v>
      </c>
      <c r="M2449">
        <f t="shared" si="193"/>
        <v>1</v>
      </c>
      <c r="N2449">
        <f t="shared" si="194"/>
        <v>1</v>
      </c>
      <c r="O2449">
        <f t="shared" si="195"/>
        <v>3</v>
      </c>
    </row>
    <row r="2450" spans="1:15" hidden="1" x14ac:dyDescent="0.2">
      <c r="A2450" s="2">
        <v>43850</v>
      </c>
      <c r="B2450">
        <v>62</v>
      </c>
      <c r="C2450">
        <v>61.49</v>
      </c>
      <c r="D2450">
        <v>61.68</v>
      </c>
      <c r="E2450">
        <v>47.94</v>
      </c>
      <c r="F2450">
        <f t="shared" si="191"/>
        <v>61.68</v>
      </c>
      <c r="G2450" t="s">
        <v>724</v>
      </c>
      <c r="H2450">
        <v>2020</v>
      </c>
      <c r="I2450">
        <v>1</v>
      </c>
      <c r="J2450">
        <v>20</v>
      </c>
      <c r="K2450" t="s">
        <v>32</v>
      </c>
      <c r="L2450">
        <f t="shared" si="192"/>
        <v>0</v>
      </c>
      <c r="M2450">
        <f t="shared" si="193"/>
        <v>1</v>
      </c>
      <c r="N2450">
        <f t="shared" si="194"/>
        <v>1</v>
      </c>
      <c r="O2450">
        <f t="shared" si="195"/>
        <v>4</v>
      </c>
    </row>
    <row r="2451" spans="1:15" hidden="1" x14ac:dyDescent="0.2">
      <c r="A2451" s="2">
        <v>43851</v>
      </c>
      <c r="B2451">
        <v>59</v>
      </c>
      <c r="C2451">
        <v>60.31</v>
      </c>
      <c r="D2451">
        <v>60.89</v>
      </c>
      <c r="E2451">
        <v>50.84</v>
      </c>
      <c r="F2451">
        <f t="shared" si="191"/>
        <v>60.89</v>
      </c>
      <c r="G2451" t="s">
        <v>724</v>
      </c>
      <c r="H2451">
        <v>2020</v>
      </c>
      <c r="I2451">
        <v>1</v>
      </c>
      <c r="J2451">
        <v>21</v>
      </c>
      <c r="K2451" t="s">
        <v>33</v>
      </c>
      <c r="L2451">
        <f t="shared" si="192"/>
        <v>1</v>
      </c>
      <c r="M2451">
        <f t="shared" si="193"/>
        <v>1</v>
      </c>
      <c r="N2451">
        <f t="shared" si="194"/>
        <v>1</v>
      </c>
      <c r="O2451">
        <f t="shared" si="195"/>
        <v>4</v>
      </c>
    </row>
    <row r="2452" spans="1:15" hidden="1" x14ac:dyDescent="0.2">
      <c r="A2452" s="2">
        <v>43852</v>
      </c>
      <c r="B2452">
        <v>73</v>
      </c>
      <c r="C2452">
        <v>61.92</v>
      </c>
      <c r="D2452">
        <v>62.14</v>
      </c>
      <c r="E2452">
        <v>49.15</v>
      </c>
      <c r="F2452">
        <f t="shared" si="191"/>
        <v>62.14</v>
      </c>
      <c r="G2452" t="s">
        <v>725</v>
      </c>
      <c r="H2452">
        <v>2020</v>
      </c>
      <c r="I2452">
        <v>1</v>
      </c>
      <c r="J2452">
        <v>22</v>
      </c>
      <c r="K2452" t="s">
        <v>35</v>
      </c>
      <c r="L2452">
        <f t="shared" si="192"/>
        <v>0</v>
      </c>
      <c r="M2452">
        <f t="shared" si="193"/>
        <v>1</v>
      </c>
      <c r="N2452">
        <f t="shared" si="194"/>
        <v>1</v>
      </c>
      <c r="O2452">
        <f t="shared" si="195"/>
        <v>4</v>
      </c>
    </row>
    <row r="2453" spans="1:15" hidden="1" x14ac:dyDescent="0.2">
      <c r="A2453" s="2">
        <v>43853</v>
      </c>
      <c r="B2453">
        <v>85</v>
      </c>
      <c r="C2453">
        <v>62.2</v>
      </c>
      <c r="D2453">
        <v>62.35</v>
      </c>
      <c r="E2453">
        <v>47.61</v>
      </c>
      <c r="F2453">
        <f t="shared" si="191"/>
        <v>62.35</v>
      </c>
      <c r="G2453" t="s">
        <v>725</v>
      </c>
      <c r="H2453">
        <v>2020</v>
      </c>
      <c r="I2453">
        <v>1</v>
      </c>
      <c r="J2453">
        <v>23</v>
      </c>
      <c r="K2453" t="s">
        <v>36</v>
      </c>
      <c r="L2453">
        <f t="shared" si="192"/>
        <v>0</v>
      </c>
      <c r="M2453">
        <f t="shared" si="193"/>
        <v>1</v>
      </c>
      <c r="N2453">
        <f t="shared" si="194"/>
        <v>1</v>
      </c>
      <c r="O2453">
        <f t="shared" si="195"/>
        <v>4</v>
      </c>
    </row>
    <row r="2454" spans="1:15" hidden="1" x14ac:dyDescent="0.2">
      <c r="A2454" s="2">
        <v>43854</v>
      </c>
      <c r="B2454">
        <v>50</v>
      </c>
      <c r="C2454">
        <v>61.09</v>
      </c>
      <c r="D2454">
        <v>61.34</v>
      </c>
      <c r="E2454">
        <v>44.36</v>
      </c>
      <c r="F2454">
        <f t="shared" si="191"/>
        <v>61.34</v>
      </c>
      <c r="G2454" t="s">
        <v>725</v>
      </c>
      <c r="H2454">
        <v>2020</v>
      </c>
      <c r="I2454">
        <v>1</v>
      </c>
      <c r="J2454">
        <v>24</v>
      </c>
      <c r="K2454" t="s">
        <v>37</v>
      </c>
      <c r="L2454">
        <f t="shared" si="192"/>
        <v>1</v>
      </c>
      <c r="M2454">
        <f t="shared" si="193"/>
        <v>1</v>
      </c>
      <c r="N2454">
        <f t="shared" si="194"/>
        <v>1</v>
      </c>
      <c r="O2454">
        <f t="shared" si="195"/>
        <v>4</v>
      </c>
    </row>
    <row r="2455" spans="1:15" hidden="1" x14ac:dyDescent="0.2">
      <c r="A2455" s="2">
        <v>43855</v>
      </c>
      <c r="B2455">
        <v>65</v>
      </c>
      <c r="C2455">
        <v>62.63</v>
      </c>
      <c r="D2455">
        <v>62.64</v>
      </c>
      <c r="E2455">
        <v>36.42</v>
      </c>
      <c r="F2455">
        <f t="shared" si="191"/>
        <v>62.64</v>
      </c>
      <c r="G2455" t="s">
        <v>725</v>
      </c>
      <c r="H2455">
        <v>2020</v>
      </c>
      <c r="I2455">
        <v>1</v>
      </c>
      <c r="J2455">
        <v>25</v>
      </c>
      <c r="K2455" t="s">
        <v>38</v>
      </c>
      <c r="L2455">
        <f t="shared" si="192"/>
        <v>0</v>
      </c>
      <c r="M2455">
        <f t="shared" si="193"/>
        <v>1</v>
      </c>
      <c r="N2455">
        <f t="shared" si="194"/>
        <v>1</v>
      </c>
      <c r="O2455">
        <f t="shared" si="195"/>
        <v>4</v>
      </c>
    </row>
    <row r="2456" spans="1:15" hidden="1" x14ac:dyDescent="0.2">
      <c r="A2456" s="2">
        <v>43856</v>
      </c>
      <c r="B2456">
        <v>92</v>
      </c>
      <c r="C2456">
        <v>63.06</v>
      </c>
      <c r="D2456">
        <v>63.15</v>
      </c>
      <c r="E2456">
        <v>46.37</v>
      </c>
      <c r="F2456">
        <f t="shared" si="191"/>
        <v>63.15</v>
      </c>
      <c r="G2456" t="s">
        <v>725</v>
      </c>
      <c r="H2456">
        <v>2020</v>
      </c>
      <c r="I2456">
        <v>1</v>
      </c>
      <c r="J2456">
        <v>26</v>
      </c>
      <c r="K2456" t="s">
        <v>39</v>
      </c>
      <c r="L2456">
        <f t="shared" si="192"/>
        <v>0</v>
      </c>
      <c r="M2456">
        <f t="shared" si="193"/>
        <v>1</v>
      </c>
      <c r="N2456">
        <f t="shared" si="194"/>
        <v>1</v>
      </c>
      <c r="O2456">
        <f t="shared" si="195"/>
        <v>4</v>
      </c>
    </row>
    <row r="2457" spans="1:15" hidden="1" x14ac:dyDescent="0.2">
      <c r="A2457" s="2">
        <v>43857</v>
      </c>
      <c r="B2457">
        <v>95</v>
      </c>
      <c r="C2457">
        <v>65.099999999999994</v>
      </c>
      <c r="D2457">
        <v>65.180000000000007</v>
      </c>
      <c r="E2457">
        <v>46.99</v>
      </c>
      <c r="F2457">
        <f t="shared" si="191"/>
        <v>65.180000000000007</v>
      </c>
      <c r="G2457" t="s">
        <v>725</v>
      </c>
      <c r="H2457">
        <v>2020</v>
      </c>
      <c r="I2457">
        <v>1</v>
      </c>
      <c r="J2457">
        <v>27</v>
      </c>
      <c r="K2457" t="s">
        <v>40</v>
      </c>
      <c r="L2457">
        <f t="shared" si="192"/>
        <v>0</v>
      </c>
      <c r="M2457">
        <f t="shared" si="193"/>
        <v>1</v>
      </c>
      <c r="N2457">
        <f t="shared" si="194"/>
        <v>1</v>
      </c>
      <c r="O2457">
        <f t="shared" si="195"/>
        <v>5</v>
      </c>
    </row>
    <row r="2458" spans="1:15" hidden="1" x14ac:dyDescent="0.2">
      <c r="A2458" s="2">
        <v>43858</v>
      </c>
      <c r="B2458">
        <v>75</v>
      </c>
      <c r="C2458">
        <v>61.12</v>
      </c>
      <c r="D2458">
        <v>61.56</v>
      </c>
      <c r="E2458">
        <v>48.31</v>
      </c>
      <c r="F2458">
        <f t="shared" si="191"/>
        <v>61.56</v>
      </c>
      <c r="G2458" t="s">
        <v>725</v>
      </c>
      <c r="H2458">
        <v>2020</v>
      </c>
      <c r="I2458">
        <v>1</v>
      </c>
      <c r="J2458">
        <v>28</v>
      </c>
      <c r="K2458" t="s">
        <v>41</v>
      </c>
      <c r="L2458">
        <f t="shared" si="192"/>
        <v>0</v>
      </c>
      <c r="M2458">
        <f t="shared" si="193"/>
        <v>1</v>
      </c>
      <c r="N2458">
        <f t="shared" si="194"/>
        <v>1</v>
      </c>
      <c r="O2458">
        <f t="shared" si="195"/>
        <v>5</v>
      </c>
    </row>
    <row r="2459" spans="1:15" hidden="1" x14ac:dyDescent="0.2">
      <c r="A2459" s="2">
        <v>43859</v>
      </c>
      <c r="B2459">
        <v>66</v>
      </c>
      <c r="C2459">
        <v>62.27</v>
      </c>
      <c r="D2459">
        <v>62.39</v>
      </c>
      <c r="E2459">
        <v>46.63</v>
      </c>
      <c r="F2459">
        <f t="shared" si="191"/>
        <v>62.39</v>
      </c>
      <c r="G2459" t="s">
        <v>726</v>
      </c>
      <c r="H2459">
        <v>2020</v>
      </c>
      <c r="I2459">
        <v>1</v>
      </c>
      <c r="J2459">
        <v>29</v>
      </c>
      <c r="K2459" t="s">
        <v>43</v>
      </c>
      <c r="L2459">
        <f t="shared" si="192"/>
        <v>0</v>
      </c>
      <c r="M2459">
        <f t="shared" si="193"/>
        <v>1</v>
      </c>
      <c r="N2459">
        <f t="shared" si="194"/>
        <v>1</v>
      </c>
      <c r="O2459">
        <f t="shared" si="195"/>
        <v>5</v>
      </c>
    </row>
    <row r="2460" spans="1:15" hidden="1" x14ac:dyDescent="0.2">
      <c r="A2460" s="2">
        <v>43860</v>
      </c>
      <c r="B2460">
        <v>90</v>
      </c>
      <c r="C2460">
        <v>62.58</v>
      </c>
      <c r="D2460">
        <v>62.64</v>
      </c>
      <c r="E2460">
        <v>43.01</v>
      </c>
      <c r="F2460">
        <f t="shared" si="191"/>
        <v>62.64</v>
      </c>
      <c r="G2460" t="s">
        <v>726</v>
      </c>
      <c r="H2460">
        <v>2020</v>
      </c>
      <c r="I2460">
        <v>1</v>
      </c>
      <c r="J2460">
        <v>30</v>
      </c>
      <c r="K2460" t="s">
        <v>44</v>
      </c>
      <c r="L2460">
        <f t="shared" si="192"/>
        <v>0</v>
      </c>
      <c r="M2460">
        <f t="shared" si="193"/>
        <v>1</v>
      </c>
      <c r="N2460">
        <f t="shared" si="194"/>
        <v>1</v>
      </c>
      <c r="O2460">
        <f t="shared" si="195"/>
        <v>5</v>
      </c>
    </row>
    <row r="2461" spans="1:15" hidden="1" x14ac:dyDescent="0.2">
      <c r="A2461" s="2">
        <v>43861</v>
      </c>
      <c r="B2461">
        <v>45</v>
      </c>
      <c r="C2461">
        <v>53.27</v>
      </c>
      <c r="D2461">
        <v>55.42</v>
      </c>
      <c r="E2461">
        <v>45.72</v>
      </c>
      <c r="F2461">
        <f t="shared" si="191"/>
        <v>55.42</v>
      </c>
      <c r="G2461" t="s">
        <v>726</v>
      </c>
      <c r="H2461">
        <v>2020</v>
      </c>
      <c r="I2461">
        <v>1</v>
      </c>
      <c r="J2461">
        <v>31</v>
      </c>
      <c r="K2461" t="s">
        <v>45</v>
      </c>
      <c r="L2461">
        <f t="shared" si="192"/>
        <v>1</v>
      </c>
      <c r="M2461">
        <f t="shared" si="193"/>
        <v>1</v>
      </c>
      <c r="N2461">
        <f t="shared" si="194"/>
        <v>1</v>
      </c>
      <c r="O2461">
        <f t="shared" si="195"/>
        <v>5</v>
      </c>
    </row>
    <row r="2462" spans="1:15" hidden="1" x14ac:dyDescent="0.2">
      <c r="A2462" s="2">
        <v>43862</v>
      </c>
      <c r="B2462">
        <v>48</v>
      </c>
      <c r="C2462">
        <v>60.85</v>
      </c>
      <c r="D2462">
        <v>60.93</v>
      </c>
      <c r="E2462">
        <v>35.6</v>
      </c>
      <c r="F2462">
        <f t="shared" si="191"/>
        <v>60.93</v>
      </c>
      <c r="G2462" t="s">
        <v>726</v>
      </c>
      <c r="H2462">
        <v>2020</v>
      </c>
      <c r="I2462">
        <v>2</v>
      </c>
      <c r="J2462">
        <v>1</v>
      </c>
      <c r="K2462" t="s">
        <v>46</v>
      </c>
      <c r="L2462">
        <f t="shared" si="192"/>
        <v>1</v>
      </c>
      <c r="M2462">
        <f t="shared" si="193"/>
        <v>1</v>
      </c>
      <c r="N2462">
        <f t="shared" si="194"/>
        <v>1</v>
      </c>
      <c r="O2462">
        <f t="shared" si="195"/>
        <v>5</v>
      </c>
    </row>
    <row r="2463" spans="1:15" hidden="1" x14ac:dyDescent="0.2">
      <c r="A2463" s="2">
        <v>43863</v>
      </c>
      <c r="B2463">
        <v>83</v>
      </c>
      <c r="C2463">
        <v>61.74</v>
      </c>
      <c r="D2463">
        <v>61.92</v>
      </c>
      <c r="E2463">
        <v>47.99</v>
      </c>
      <c r="F2463">
        <f t="shared" si="191"/>
        <v>61.92</v>
      </c>
      <c r="G2463" t="s">
        <v>726</v>
      </c>
      <c r="H2463">
        <v>2020</v>
      </c>
      <c r="I2463">
        <v>2</v>
      </c>
      <c r="J2463">
        <v>2</v>
      </c>
      <c r="K2463" t="s">
        <v>47</v>
      </c>
      <c r="L2463">
        <f t="shared" si="192"/>
        <v>0</v>
      </c>
      <c r="M2463">
        <f t="shared" si="193"/>
        <v>1</v>
      </c>
      <c r="N2463">
        <f t="shared" si="194"/>
        <v>1</v>
      </c>
      <c r="O2463">
        <f t="shared" si="195"/>
        <v>5</v>
      </c>
    </row>
    <row r="2464" spans="1:15" hidden="1" x14ac:dyDescent="0.2">
      <c r="A2464" s="2">
        <v>43864</v>
      </c>
      <c r="B2464">
        <v>109</v>
      </c>
      <c r="C2464">
        <v>62.54</v>
      </c>
      <c r="D2464">
        <v>62.64</v>
      </c>
      <c r="E2464">
        <v>44.41</v>
      </c>
      <c r="F2464">
        <f t="shared" si="191"/>
        <v>62.64</v>
      </c>
      <c r="G2464" t="s">
        <v>726</v>
      </c>
      <c r="H2464">
        <v>2020</v>
      </c>
      <c r="I2464">
        <v>2</v>
      </c>
      <c r="J2464">
        <v>3</v>
      </c>
      <c r="K2464" t="s">
        <v>48</v>
      </c>
      <c r="L2464">
        <f t="shared" si="192"/>
        <v>0</v>
      </c>
      <c r="M2464">
        <f t="shared" si="193"/>
        <v>1</v>
      </c>
      <c r="N2464">
        <f t="shared" si="194"/>
        <v>1</v>
      </c>
      <c r="O2464">
        <f t="shared" si="195"/>
        <v>6</v>
      </c>
    </row>
    <row r="2465" spans="1:15" hidden="1" x14ac:dyDescent="0.2">
      <c r="A2465" s="2">
        <v>43865</v>
      </c>
      <c r="B2465">
        <v>95</v>
      </c>
      <c r="C2465">
        <v>64.400000000000006</v>
      </c>
      <c r="D2465">
        <v>65.540000000000006</v>
      </c>
      <c r="E2465">
        <v>59.02</v>
      </c>
      <c r="F2465">
        <f t="shared" si="191"/>
        <v>65.540000000000006</v>
      </c>
      <c r="G2465" t="s">
        <v>726</v>
      </c>
      <c r="H2465">
        <v>2020</v>
      </c>
      <c r="I2465">
        <v>2</v>
      </c>
      <c r="J2465">
        <v>4</v>
      </c>
      <c r="K2465" t="s">
        <v>49</v>
      </c>
      <c r="L2465">
        <f t="shared" si="192"/>
        <v>0</v>
      </c>
      <c r="M2465">
        <f t="shared" si="193"/>
        <v>1</v>
      </c>
      <c r="N2465">
        <f t="shared" si="194"/>
        <v>1</v>
      </c>
      <c r="O2465">
        <f t="shared" si="195"/>
        <v>6</v>
      </c>
    </row>
    <row r="2466" spans="1:15" hidden="1" x14ac:dyDescent="0.2">
      <c r="A2466" s="2">
        <v>43866</v>
      </c>
      <c r="B2466">
        <v>78</v>
      </c>
      <c r="C2466">
        <v>61.44</v>
      </c>
      <c r="D2466">
        <v>62.02</v>
      </c>
      <c r="E2466">
        <v>53</v>
      </c>
      <c r="F2466">
        <f t="shared" si="191"/>
        <v>62.02</v>
      </c>
      <c r="G2466" t="s">
        <v>727</v>
      </c>
      <c r="H2466">
        <v>2020</v>
      </c>
      <c r="I2466">
        <v>2</v>
      </c>
      <c r="J2466">
        <v>5</v>
      </c>
      <c r="K2466" t="s">
        <v>51</v>
      </c>
      <c r="L2466">
        <f t="shared" si="192"/>
        <v>0</v>
      </c>
      <c r="M2466">
        <f t="shared" si="193"/>
        <v>1</v>
      </c>
      <c r="N2466">
        <f t="shared" si="194"/>
        <v>1</v>
      </c>
      <c r="O2466">
        <f t="shared" si="195"/>
        <v>6</v>
      </c>
    </row>
    <row r="2467" spans="1:15" hidden="1" x14ac:dyDescent="0.2">
      <c r="A2467" s="2">
        <v>43867</v>
      </c>
      <c r="B2467">
        <v>74</v>
      </c>
      <c r="C2467">
        <v>60.23</v>
      </c>
      <c r="D2467">
        <v>60.33</v>
      </c>
      <c r="E2467">
        <v>43.94</v>
      </c>
      <c r="F2467">
        <f t="shared" si="191"/>
        <v>60.33</v>
      </c>
      <c r="G2467" t="s">
        <v>727</v>
      </c>
      <c r="H2467">
        <v>2020</v>
      </c>
      <c r="I2467">
        <v>2</v>
      </c>
      <c r="J2467">
        <v>6</v>
      </c>
      <c r="K2467" t="s">
        <v>52</v>
      </c>
      <c r="L2467">
        <f t="shared" si="192"/>
        <v>0</v>
      </c>
      <c r="M2467">
        <f t="shared" si="193"/>
        <v>1</v>
      </c>
      <c r="N2467">
        <f t="shared" si="194"/>
        <v>1</v>
      </c>
      <c r="O2467">
        <f t="shared" si="195"/>
        <v>6</v>
      </c>
    </row>
    <row r="2468" spans="1:15" hidden="1" x14ac:dyDescent="0.2">
      <c r="A2468" s="2">
        <v>43868</v>
      </c>
      <c r="B2468">
        <v>88</v>
      </c>
      <c r="C2468">
        <v>61.13</v>
      </c>
      <c r="D2468">
        <v>61.37</v>
      </c>
      <c r="E2468">
        <v>46.51</v>
      </c>
      <c r="F2468">
        <f t="shared" si="191"/>
        <v>61.37</v>
      </c>
      <c r="G2468" t="s">
        <v>727</v>
      </c>
      <c r="H2468">
        <v>2020</v>
      </c>
      <c r="I2468">
        <v>2</v>
      </c>
      <c r="J2468">
        <v>7</v>
      </c>
      <c r="K2468" t="s">
        <v>53</v>
      </c>
      <c r="L2468">
        <f t="shared" si="192"/>
        <v>0</v>
      </c>
      <c r="M2468">
        <f t="shared" si="193"/>
        <v>1</v>
      </c>
      <c r="N2468">
        <f t="shared" si="194"/>
        <v>1</v>
      </c>
      <c r="O2468">
        <f t="shared" si="195"/>
        <v>6</v>
      </c>
    </row>
    <row r="2469" spans="1:15" hidden="1" x14ac:dyDescent="0.2">
      <c r="A2469" s="2">
        <v>43869</v>
      </c>
      <c r="B2469">
        <v>59</v>
      </c>
      <c r="C2469">
        <v>60.7</v>
      </c>
      <c r="D2469">
        <v>61.08</v>
      </c>
      <c r="E2469">
        <v>47.22</v>
      </c>
      <c r="F2469">
        <f t="shared" si="191"/>
        <v>61.08</v>
      </c>
      <c r="G2469" t="s">
        <v>727</v>
      </c>
      <c r="H2469">
        <v>2020</v>
      </c>
      <c r="I2469">
        <v>2</v>
      </c>
      <c r="J2469">
        <v>8</v>
      </c>
      <c r="K2469" t="s">
        <v>54</v>
      </c>
      <c r="L2469">
        <f t="shared" si="192"/>
        <v>1</v>
      </c>
      <c r="M2469">
        <f t="shared" si="193"/>
        <v>1</v>
      </c>
      <c r="N2469">
        <f t="shared" si="194"/>
        <v>1</v>
      </c>
      <c r="O2469">
        <f t="shared" si="195"/>
        <v>6</v>
      </c>
    </row>
    <row r="2470" spans="1:15" hidden="1" x14ac:dyDescent="0.2">
      <c r="A2470" s="2">
        <v>43870</v>
      </c>
      <c r="B2470">
        <v>63</v>
      </c>
      <c r="C2470">
        <v>60.64</v>
      </c>
      <c r="D2470">
        <v>60.66</v>
      </c>
      <c r="E2470">
        <v>37.79</v>
      </c>
      <c r="F2470">
        <f t="shared" si="191"/>
        <v>60.66</v>
      </c>
      <c r="G2470" t="s">
        <v>727</v>
      </c>
      <c r="H2470">
        <v>2020</v>
      </c>
      <c r="I2470">
        <v>2</v>
      </c>
      <c r="J2470">
        <v>9</v>
      </c>
      <c r="K2470" t="s">
        <v>55</v>
      </c>
      <c r="L2470">
        <f t="shared" si="192"/>
        <v>0</v>
      </c>
      <c r="M2470">
        <f t="shared" si="193"/>
        <v>1</v>
      </c>
      <c r="N2470">
        <f t="shared" si="194"/>
        <v>1</v>
      </c>
      <c r="O2470">
        <f t="shared" si="195"/>
        <v>6</v>
      </c>
    </row>
    <row r="2471" spans="1:15" hidden="1" x14ac:dyDescent="0.2">
      <c r="A2471" s="2">
        <v>43871</v>
      </c>
      <c r="B2471">
        <v>80</v>
      </c>
      <c r="C2471">
        <v>62.38</v>
      </c>
      <c r="D2471">
        <v>62.47</v>
      </c>
      <c r="E2471">
        <v>44.72</v>
      </c>
      <c r="F2471">
        <f t="shared" si="191"/>
        <v>62.47</v>
      </c>
      <c r="G2471" t="s">
        <v>727</v>
      </c>
      <c r="H2471">
        <v>2020</v>
      </c>
      <c r="I2471">
        <v>2</v>
      </c>
      <c r="J2471">
        <v>10</v>
      </c>
      <c r="K2471" t="s">
        <v>56</v>
      </c>
      <c r="L2471">
        <f t="shared" si="192"/>
        <v>0</v>
      </c>
      <c r="M2471">
        <f t="shared" si="193"/>
        <v>1</v>
      </c>
      <c r="N2471">
        <f t="shared" si="194"/>
        <v>1</v>
      </c>
      <c r="O2471">
        <f t="shared" si="195"/>
        <v>7</v>
      </c>
    </row>
    <row r="2472" spans="1:15" hidden="1" x14ac:dyDescent="0.2">
      <c r="A2472" s="2">
        <v>43872</v>
      </c>
      <c r="B2472">
        <v>76</v>
      </c>
      <c r="C2472">
        <v>60.93</v>
      </c>
      <c r="D2472">
        <v>61.28</v>
      </c>
      <c r="E2472">
        <v>50.2</v>
      </c>
      <c r="F2472">
        <f t="shared" si="191"/>
        <v>61.28</v>
      </c>
      <c r="G2472" t="s">
        <v>727</v>
      </c>
      <c r="H2472">
        <v>2020</v>
      </c>
      <c r="I2472">
        <v>2</v>
      </c>
      <c r="J2472">
        <v>11</v>
      </c>
      <c r="K2472" t="s">
        <v>57</v>
      </c>
      <c r="L2472">
        <f t="shared" si="192"/>
        <v>0</v>
      </c>
      <c r="M2472">
        <f t="shared" si="193"/>
        <v>1</v>
      </c>
      <c r="N2472">
        <f t="shared" si="194"/>
        <v>1</v>
      </c>
      <c r="O2472">
        <f t="shared" si="195"/>
        <v>7</v>
      </c>
    </row>
    <row r="2473" spans="1:15" hidden="1" x14ac:dyDescent="0.2">
      <c r="A2473" s="2">
        <v>43873</v>
      </c>
      <c r="B2473">
        <v>77</v>
      </c>
      <c r="C2473">
        <v>61.6</v>
      </c>
      <c r="D2473">
        <v>62.31</v>
      </c>
      <c r="E2473">
        <v>53.16</v>
      </c>
      <c r="F2473">
        <f t="shared" si="191"/>
        <v>62.31</v>
      </c>
      <c r="G2473" t="s">
        <v>728</v>
      </c>
      <c r="H2473">
        <v>2020</v>
      </c>
      <c r="I2473">
        <v>2</v>
      </c>
      <c r="J2473">
        <v>12</v>
      </c>
      <c r="K2473" t="s">
        <v>59</v>
      </c>
      <c r="L2473">
        <f t="shared" si="192"/>
        <v>0</v>
      </c>
      <c r="M2473">
        <f t="shared" si="193"/>
        <v>1</v>
      </c>
      <c r="N2473">
        <f t="shared" si="194"/>
        <v>1</v>
      </c>
      <c r="O2473">
        <f t="shared" si="195"/>
        <v>7</v>
      </c>
    </row>
    <row r="2474" spans="1:15" hidden="1" x14ac:dyDescent="0.2">
      <c r="A2474" s="2">
        <v>43874</v>
      </c>
      <c r="B2474">
        <v>74</v>
      </c>
      <c r="C2474">
        <v>60.79</v>
      </c>
      <c r="D2474">
        <v>60.95</v>
      </c>
      <c r="E2474">
        <v>43.74</v>
      </c>
      <c r="F2474">
        <f t="shared" si="191"/>
        <v>60.95</v>
      </c>
      <c r="G2474" t="s">
        <v>728</v>
      </c>
      <c r="H2474">
        <v>2020</v>
      </c>
      <c r="I2474">
        <v>2</v>
      </c>
      <c r="J2474">
        <v>13</v>
      </c>
      <c r="K2474" t="s">
        <v>60</v>
      </c>
      <c r="L2474">
        <f t="shared" si="192"/>
        <v>0</v>
      </c>
      <c r="M2474">
        <f t="shared" si="193"/>
        <v>1</v>
      </c>
      <c r="N2474">
        <f t="shared" si="194"/>
        <v>1</v>
      </c>
      <c r="O2474">
        <f t="shared" si="195"/>
        <v>7</v>
      </c>
    </row>
    <row r="2475" spans="1:15" hidden="1" x14ac:dyDescent="0.2">
      <c r="A2475" s="2">
        <v>43875</v>
      </c>
      <c r="B2475">
        <v>92</v>
      </c>
      <c r="C2475">
        <v>62.12</v>
      </c>
      <c r="D2475">
        <v>62.22</v>
      </c>
      <c r="E2475">
        <v>45.88</v>
      </c>
      <c r="F2475">
        <f t="shared" si="191"/>
        <v>62.22</v>
      </c>
      <c r="G2475" t="s">
        <v>728</v>
      </c>
      <c r="H2475">
        <v>2020</v>
      </c>
      <c r="I2475">
        <v>2</v>
      </c>
      <c r="J2475">
        <v>14</v>
      </c>
      <c r="K2475" t="s">
        <v>61</v>
      </c>
      <c r="L2475">
        <f t="shared" si="192"/>
        <v>0</v>
      </c>
      <c r="M2475">
        <f t="shared" si="193"/>
        <v>1</v>
      </c>
      <c r="N2475">
        <f t="shared" si="194"/>
        <v>1</v>
      </c>
      <c r="O2475">
        <f t="shared" si="195"/>
        <v>7</v>
      </c>
    </row>
    <row r="2476" spans="1:15" hidden="1" x14ac:dyDescent="0.2">
      <c r="A2476" s="2">
        <v>43876</v>
      </c>
      <c r="B2476">
        <v>64</v>
      </c>
      <c r="C2476">
        <v>60.55</v>
      </c>
      <c r="D2476">
        <v>60.82</v>
      </c>
      <c r="E2476">
        <v>41.74</v>
      </c>
      <c r="F2476">
        <f t="shared" si="191"/>
        <v>60.82</v>
      </c>
      <c r="G2476" t="s">
        <v>728</v>
      </c>
      <c r="H2476">
        <v>2020</v>
      </c>
      <c r="I2476">
        <v>2</v>
      </c>
      <c r="J2476">
        <v>15</v>
      </c>
      <c r="K2476" t="s">
        <v>62</v>
      </c>
      <c r="L2476">
        <f t="shared" si="192"/>
        <v>0</v>
      </c>
      <c r="M2476">
        <f t="shared" si="193"/>
        <v>1</v>
      </c>
      <c r="N2476">
        <f t="shared" si="194"/>
        <v>1</v>
      </c>
      <c r="O2476">
        <f t="shared" si="195"/>
        <v>7</v>
      </c>
    </row>
    <row r="2477" spans="1:15" hidden="1" x14ac:dyDescent="0.2">
      <c r="A2477" s="2">
        <v>43877</v>
      </c>
      <c r="B2477">
        <v>65</v>
      </c>
      <c r="C2477">
        <v>61.35</v>
      </c>
      <c r="D2477">
        <v>61.53</v>
      </c>
      <c r="E2477">
        <v>47.67</v>
      </c>
      <c r="F2477">
        <f t="shared" si="191"/>
        <v>61.53</v>
      </c>
      <c r="G2477" t="s">
        <v>728</v>
      </c>
      <c r="H2477">
        <v>2020</v>
      </c>
      <c r="I2477">
        <v>2</v>
      </c>
      <c r="J2477">
        <v>16</v>
      </c>
      <c r="K2477" t="s">
        <v>63</v>
      </c>
      <c r="L2477">
        <f t="shared" si="192"/>
        <v>0</v>
      </c>
      <c r="M2477">
        <f t="shared" si="193"/>
        <v>1</v>
      </c>
      <c r="N2477">
        <f t="shared" si="194"/>
        <v>1</v>
      </c>
      <c r="O2477">
        <f t="shared" si="195"/>
        <v>7</v>
      </c>
    </row>
    <row r="2478" spans="1:15" hidden="1" x14ac:dyDescent="0.2">
      <c r="A2478" s="2">
        <v>43878</v>
      </c>
      <c r="B2478">
        <v>89</v>
      </c>
      <c r="C2478">
        <v>62.87</v>
      </c>
      <c r="D2478">
        <v>62.92</v>
      </c>
      <c r="E2478">
        <v>42.91</v>
      </c>
      <c r="F2478">
        <f t="shared" si="191"/>
        <v>62.92</v>
      </c>
      <c r="G2478" t="s">
        <v>728</v>
      </c>
      <c r="H2478">
        <v>2020</v>
      </c>
      <c r="I2478">
        <v>2</v>
      </c>
      <c r="J2478">
        <v>17</v>
      </c>
      <c r="K2478" t="s">
        <v>64</v>
      </c>
      <c r="L2478">
        <f t="shared" si="192"/>
        <v>0</v>
      </c>
      <c r="M2478">
        <f t="shared" si="193"/>
        <v>1</v>
      </c>
      <c r="N2478">
        <f t="shared" si="194"/>
        <v>1</v>
      </c>
      <c r="O2478">
        <f t="shared" si="195"/>
        <v>8</v>
      </c>
    </row>
    <row r="2479" spans="1:15" hidden="1" x14ac:dyDescent="0.2">
      <c r="A2479" s="2">
        <v>43879</v>
      </c>
      <c r="B2479">
        <v>79</v>
      </c>
      <c r="C2479">
        <v>62.33</v>
      </c>
      <c r="D2479">
        <v>62.67</v>
      </c>
      <c r="E2479">
        <v>51.48</v>
      </c>
      <c r="F2479">
        <f t="shared" si="191"/>
        <v>62.67</v>
      </c>
      <c r="G2479" t="s">
        <v>728</v>
      </c>
      <c r="H2479">
        <v>2020</v>
      </c>
      <c r="I2479">
        <v>2</v>
      </c>
      <c r="J2479">
        <v>18</v>
      </c>
      <c r="K2479" t="s">
        <v>65</v>
      </c>
      <c r="L2479">
        <f t="shared" si="192"/>
        <v>0</v>
      </c>
      <c r="M2479">
        <f t="shared" si="193"/>
        <v>1</v>
      </c>
      <c r="N2479">
        <f t="shared" si="194"/>
        <v>1</v>
      </c>
      <c r="O2479">
        <f t="shared" si="195"/>
        <v>8</v>
      </c>
    </row>
    <row r="2480" spans="1:15" hidden="1" x14ac:dyDescent="0.2">
      <c r="A2480" s="2">
        <v>43880</v>
      </c>
      <c r="B2480">
        <v>60</v>
      </c>
      <c r="C2480">
        <v>60.59</v>
      </c>
      <c r="D2480">
        <v>61.27</v>
      </c>
      <c r="E2480">
        <v>47.29</v>
      </c>
      <c r="F2480">
        <f t="shared" si="191"/>
        <v>61.27</v>
      </c>
      <c r="G2480" t="s">
        <v>729</v>
      </c>
      <c r="H2480">
        <v>2020</v>
      </c>
      <c r="I2480">
        <v>2</v>
      </c>
      <c r="J2480">
        <v>19</v>
      </c>
      <c r="K2480" t="s">
        <v>67</v>
      </c>
      <c r="L2480">
        <f t="shared" si="192"/>
        <v>1</v>
      </c>
      <c r="M2480">
        <f t="shared" si="193"/>
        <v>1</v>
      </c>
      <c r="N2480">
        <f t="shared" si="194"/>
        <v>1</v>
      </c>
      <c r="O2480">
        <f t="shared" si="195"/>
        <v>8</v>
      </c>
    </row>
    <row r="2481" spans="1:15" hidden="1" x14ac:dyDescent="0.2">
      <c r="A2481" s="2">
        <v>43881</v>
      </c>
      <c r="B2481">
        <v>72</v>
      </c>
      <c r="C2481">
        <v>60.24</v>
      </c>
      <c r="D2481">
        <v>60.32</v>
      </c>
      <c r="E2481">
        <v>42.8</v>
      </c>
      <c r="F2481">
        <f t="shared" si="191"/>
        <v>60.32</v>
      </c>
      <c r="G2481" t="s">
        <v>729</v>
      </c>
      <c r="H2481">
        <v>2020</v>
      </c>
      <c r="I2481">
        <v>2</v>
      </c>
      <c r="J2481">
        <v>20</v>
      </c>
      <c r="K2481" t="s">
        <v>68</v>
      </c>
      <c r="L2481">
        <f t="shared" si="192"/>
        <v>0</v>
      </c>
      <c r="M2481">
        <f t="shared" si="193"/>
        <v>1</v>
      </c>
      <c r="N2481">
        <f t="shared" si="194"/>
        <v>1</v>
      </c>
      <c r="O2481">
        <f t="shared" si="195"/>
        <v>8</v>
      </c>
    </row>
    <row r="2482" spans="1:15" hidden="1" x14ac:dyDescent="0.2">
      <c r="A2482" s="2">
        <v>43882</v>
      </c>
      <c r="B2482">
        <v>82</v>
      </c>
      <c r="C2482">
        <v>61.4</v>
      </c>
      <c r="D2482">
        <v>61.52</v>
      </c>
      <c r="E2482">
        <v>45.65</v>
      </c>
      <c r="F2482">
        <f t="shared" si="191"/>
        <v>61.52</v>
      </c>
      <c r="G2482" t="s">
        <v>729</v>
      </c>
      <c r="H2482">
        <v>2020</v>
      </c>
      <c r="I2482">
        <v>2</v>
      </c>
      <c r="J2482">
        <v>21</v>
      </c>
      <c r="K2482" t="s">
        <v>69</v>
      </c>
      <c r="L2482">
        <f t="shared" si="192"/>
        <v>0</v>
      </c>
      <c r="M2482">
        <f t="shared" si="193"/>
        <v>1</v>
      </c>
      <c r="N2482">
        <f t="shared" si="194"/>
        <v>1</v>
      </c>
      <c r="O2482">
        <f t="shared" si="195"/>
        <v>8</v>
      </c>
    </row>
    <row r="2483" spans="1:15" hidden="1" x14ac:dyDescent="0.2">
      <c r="A2483" s="2">
        <v>43883</v>
      </c>
      <c r="B2483">
        <v>46</v>
      </c>
      <c r="C2483">
        <v>60.19</v>
      </c>
      <c r="D2483">
        <v>60.26</v>
      </c>
      <c r="E2483">
        <v>41.99</v>
      </c>
      <c r="F2483">
        <f t="shared" si="191"/>
        <v>60.26</v>
      </c>
      <c r="G2483" t="s">
        <v>729</v>
      </c>
      <c r="H2483">
        <v>2020</v>
      </c>
      <c r="I2483">
        <v>2</v>
      </c>
      <c r="J2483">
        <v>22</v>
      </c>
      <c r="K2483" t="s">
        <v>70</v>
      </c>
      <c r="L2483">
        <f t="shared" si="192"/>
        <v>1</v>
      </c>
      <c r="M2483">
        <f t="shared" si="193"/>
        <v>1</v>
      </c>
      <c r="N2483">
        <f t="shared" si="194"/>
        <v>1</v>
      </c>
      <c r="O2483">
        <f t="shared" si="195"/>
        <v>8</v>
      </c>
    </row>
    <row r="2484" spans="1:15" hidden="1" x14ac:dyDescent="0.2">
      <c r="A2484" s="2">
        <v>43884</v>
      </c>
      <c r="B2484">
        <v>81</v>
      </c>
      <c r="C2484">
        <v>61.36</v>
      </c>
      <c r="D2484">
        <v>61.42</v>
      </c>
      <c r="E2484">
        <v>37.590000000000003</v>
      </c>
      <c r="F2484">
        <f t="shared" si="191"/>
        <v>61.42</v>
      </c>
      <c r="G2484" t="s">
        <v>729</v>
      </c>
      <c r="H2484">
        <v>2020</v>
      </c>
      <c r="I2484">
        <v>2</v>
      </c>
      <c r="J2484">
        <v>23</v>
      </c>
      <c r="K2484" t="s">
        <v>71</v>
      </c>
      <c r="L2484">
        <f t="shared" si="192"/>
        <v>0</v>
      </c>
      <c r="M2484">
        <f t="shared" si="193"/>
        <v>1</v>
      </c>
      <c r="N2484">
        <f t="shared" si="194"/>
        <v>1</v>
      </c>
      <c r="O2484">
        <f t="shared" si="195"/>
        <v>8</v>
      </c>
    </row>
    <row r="2485" spans="1:15" hidden="1" x14ac:dyDescent="0.2">
      <c r="A2485" s="2">
        <v>43885</v>
      </c>
      <c r="B2485">
        <v>90</v>
      </c>
      <c r="C2485">
        <v>64.14</v>
      </c>
      <c r="D2485">
        <v>64.489999999999995</v>
      </c>
      <c r="E2485">
        <v>47.91</v>
      </c>
      <c r="F2485">
        <f t="shared" si="191"/>
        <v>64.489999999999995</v>
      </c>
      <c r="G2485" t="s">
        <v>729</v>
      </c>
      <c r="H2485">
        <v>2020</v>
      </c>
      <c r="I2485">
        <v>2</v>
      </c>
      <c r="J2485">
        <v>24</v>
      </c>
      <c r="K2485" t="s">
        <v>72</v>
      </c>
      <c r="L2485">
        <f t="shared" si="192"/>
        <v>0</v>
      </c>
      <c r="M2485">
        <f t="shared" si="193"/>
        <v>1</v>
      </c>
      <c r="N2485">
        <f t="shared" si="194"/>
        <v>1</v>
      </c>
      <c r="O2485">
        <f t="shared" si="195"/>
        <v>9</v>
      </c>
    </row>
    <row r="2486" spans="1:15" hidden="1" x14ac:dyDescent="0.2">
      <c r="A2486" s="2">
        <v>43886</v>
      </c>
      <c r="B2486">
        <v>68</v>
      </c>
      <c r="C2486">
        <v>60.92</v>
      </c>
      <c r="D2486">
        <v>60.97</v>
      </c>
      <c r="E2486">
        <v>41.96</v>
      </c>
      <c r="F2486">
        <f t="shared" si="191"/>
        <v>60.97</v>
      </c>
      <c r="G2486" t="s">
        <v>729</v>
      </c>
      <c r="H2486">
        <v>2020</v>
      </c>
      <c r="I2486">
        <v>2</v>
      </c>
      <c r="J2486">
        <v>25</v>
      </c>
      <c r="K2486" t="s">
        <v>73</v>
      </c>
      <c r="L2486">
        <f t="shared" si="192"/>
        <v>0</v>
      </c>
      <c r="M2486">
        <f t="shared" si="193"/>
        <v>1</v>
      </c>
      <c r="N2486">
        <f t="shared" si="194"/>
        <v>1</v>
      </c>
      <c r="O2486">
        <f t="shared" si="195"/>
        <v>9</v>
      </c>
    </row>
    <row r="2487" spans="1:15" hidden="1" x14ac:dyDescent="0.2">
      <c r="A2487" s="2">
        <v>43957</v>
      </c>
      <c r="F2487">
        <f t="shared" si="191"/>
        <v>0</v>
      </c>
      <c r="G2487" t="s">
        <v>730</v>
      </c>
      <c r="H2487">
        <v>2020</v>
      </c>
      <c r="I2487">
        <v>5</v>
      </c>
      <c r="J2487">
        <v>6</v>
      </c>
      <c r="K2487" t="s">
        <v>153</v>
      </c>
      <c r="L2487" t="str">
        <f t="shared" si="192"/>
        <v>Null</v>
      </c>
      <c r="M2487" t="str">
        <f t="shared" si="193"/>
        <v>Null</v>
      </c>
      <c r="N2487">
        <f t="shared" si="194"/>
        <v>2</v>
      </c>
      <c r="O2487">
        <f t="shared" si="195"/>
        <v>19</v>
      </c>
    </row>
    <row r="2488" spans="1:15" hidden="1" x14ac:dyDescent="0.2">
      <c r="A2488" s="2">
        <v>43958</v>
      </c>
      <c r="F2488">
        <f t="shared" si="191"/>
        <v>0</v>
      </c>
      <c r="G2488" t="s">
        <v>730</v>
      </c>
      <c r="H2488">
        <v>2020</v>
      </c>
      <c r="I2488">
        <v>5</v>
      </c>
      <c r="J2488">
        <v>7</v>
      </c>
      <c r="K2488" t="s">
        <v>155</v>
      </c>
      <c r="L2488" t="str">
        <f t="shared" si="192"/>
        <v>Null</v>
      </c>
      <c r="M2488" t="str">
        <f t="shared" si="193"/>
        <v>Null</v>
      </c>
      <c r="N2488">
        <f t="shared" si="194"/>
        <v>2</v>
      </c>
      <c r="O2488">
        <f t="shared" si="195"/>
        <v>19</v>
      </c>
    </row>
    <row r="2489" spans="1:15" hidden="1" x14ac:dyDescent="0.2">
      <c r="A2489" s="2">
        <v>43959</v>
      </c>
      <c r="F2489">
        <f t="shared" si="191"/>
        <v>0</v>
      </c>
      <c r="G2489" t="s">
        <v>730</v>
      </c>
      <c r="H2489">
        <v>2020</v>
      </c>
      <c r="I2489">
        <v>5</v>
      </c>
      <c r="J2489">
        <v>8</v>
      </c>
      <c r="K2489" t="s">
        <v>156</v>
      </c>
      <c r="L2489" t="str">
        <f t="shared" si="192"/>
        <v>Null</v>
      </c>
      <c r="M2489" t="str">
        <f t="shared" si="193"/>
        <v>Null</v>
      </c>
      <c r="N2489">
        <f t="shared" si="194"/>
        <v>2</v>
      </c>
      <c r="O2489">
        <f t="shared" si="195"/>
        <v>19</v>
      </c>
    </row>
    <row r="2490" spans="1:15" hidden="1" x14ac:dyDescent="0.2">
      <c r="A2490" s="2">
        <v>43960</v>
      </c>
      <c r="F2490">
        <f t="shared" si="191"/>
        <v>0</v>
      </c>
      <c r="G2490" t="s">
        <v>730</v>
      </c>
      <c r="H2490">
        <v>2020</v>
      </c>
      <c r="I2490">
        <v>5</v>
      </c>
      <c r="J2490">
        <v>9</v>
      </c>
      <c r="K2490" t="s">
        <v>157</v>
      </c>
      <c r="L2490" t="str">
        <f t="shared" si="192"/>
        <v>Null</v>
      </c>
      <c r="M2490" t="str">
        <f t="shared" si="193"/>
        <v>Null</v>
      </c>
      <c r="N2490">
        <f t="shared" si="194"/>
        <v>2</v>
      </c>
      <c r="O2490">
        <f t="shared" si="195"/>
        <v>19</v>
      </c>
    </row>
    <row r="2491" spans="1:15" hidden="1" x14ac:dyDescent="0.2">
      <c r="A2491" s="2">
        <v>43961</v>
      </c>
      <c r="F2491">
        <f t="shared" si="191"/>
        <v>0</v>
      </c>
      <c r="G2491" t="s">
        <v>730</v>
      </c>
      <c r="H2491">
        <v>2020</v>
      </c>
      <c r="I2491">
        <v>5</v>
      </c>
      <c r="J2491">
        <v>10</v>
      </c>
      <c r="K2491" t="s">
        <v>158</v>
      </c>
      <c r="L2491" t="str">
        <f t="shared" si="192"/>
        <v>Null</v>
      </c>
      <c r="M2491" t="str">
        <f t="shared" si="193"/>
        <v>Null</v>
      </c>
      <c r="N2491">
        <f t="shared" si="194"/>
        <v>2</v>
      </c>
      <c r="O2491">
        <f t="shared" si="195"/>
        <v>19</v>
      </c>
    </row>
    <row r="2492" spans="1:15" hidden="1" x14ac:dyDescent="0.2">
      <c r="A2492" s="2">
        <v>43962</v>
      </c>
      <c r="F2492">
        <f t="shared" si="191"/>
        <v>0</v>
      </c>
      <c r="G2492" t="s">
        <v>730</v>
      </c>
      <c r="H2492">
        <v>2020</v>
      </c>
      <c r="I2492">
        <v>5</v>
      </c>
      <c r="J2492">
        <v>11</v>
      </c>
      <c r="K2492" t="s">
        <v>159</v>
      </c>
      <c r="L2492" t="str">
        <f t="shared" si="192"/>
        <v>Null</v>
      </c>
      <c r="M2492" t="str">
        <f t="shared" si="193"/>
        <v>Null</v>
      </c>
      <c r="N2492">
        <f t="shared" si="194"/>
        <v>2</v>
      </c>
      <c r="O2492">
        <f t="shared" si="195"/>
        <v>20</v>
      </c>
    </row>
    <row r="2493" spans="1:15" hidden="1" x14ac:dyDescent="0.2">
      <c r="A2493" s="2">
        <v>43963</v>
      </c>
      <c r="F2493">
        <f t="shared" si="191"/>
        <v>0</v>
      </c>
      <c r="G2493" t="s">
        <v>730</v>
      </c>
      <c r="H2493">
        <v>2020</v>
      </c>
      <c r="I2493">
        <v>5</v>
      </c>
      <c r="J2493">
        <v>12</v>
      </c>
      <c r="K2493" t="s">
        <v>160</v>
      </c>
      <c r="L2493" t="str">
        <f t="shared" si="192"/>
        <v>Null</v>
      </c>
      <c r="M2493" t="str">
        <f t="shared" si="193"/>
        <v>Null</v>
      </c>
      <c r="N2493">
        <f t="shared" si="194"/>
        <v>2</v>
      </c>
      <c r="O2493">
        <f t="shared" si="195"/>
        <v>20</v>
      </c>
    </row>
    <row r="2494" spans="1:15" hidden="1" x14ac:dyDescent="0.2">
      <c r="A2494" s="2">
        <v>43964</v>
      </c>
      <c r="F2494">
        <f t="shared" si="191"/>
        <v>0</v>
      </c>
      <c r="G2494" t="s">
        <v>731</v>
      </c>
      <c r="H2494">
        <v>2020</v>
      </c>
      <c r="I2494">
        <v>5</v>
      </c>
      <c r="J2494">
        <v>13</v>
      </c>
      <c r="K2494" t="s">
        <v>161</v>
      </c>
      <c r="L2494" t="str">
        <f t="shared" si="192"/>
        <v>Null</v>
      </c>
      <c r="M2494" t="str">
        <f t="shared" si="193"/>
        <v>Null</v>
      </c>
      <c r="N2494">
        <f t="shared" si="194"/>
        <v>2</v>
      </c>
      <c r="O2494">
        <f t="shared" si="195"/>
        <v>20</v>
      </c>
    </row>
    <row r="2495" spans="1:15" hidden="1" x14ac:dyDescent="0.2">
      <c r="A2495" s="2">
        <v>43965</v>
      </c>
      <c r="F2495">
        <f t="shared" si="191"/>
        <v>0</v>
      </c>
      <c r="G2495" t="s">
        <v>731</v>
      </c>
      <c r="H2495">
        <v>2020</v>
      </c>
      <c r="I2495">
        <v>5</v>
      </c>
      <c r="J2495">
        <v>14</v>
      </c>
      <c r="K2495" t="s">
        <v>163</v>
      </c>
      <c r="L2495" t="str">
        <f t="shared" si="192"/>
        <v>Null</v>
      </c>
      <c r="M2495" t="str">
        <f t="shared" si="193"/>
        <v>Null</v>
      </c>
      <c r="N2495">
        <f t="shared" si="194"/>
        <v>2</v>
      </c>
      <c r="O2495">
        <f t="shared" si="195"/>
        <v>20</v>
      </c>
    </row>
    <row r="2496" spans="1:15" hidden="1" x14ac:dyDescent="0.2">
      <c r="A2496" s="2">
        <v>43966</v>
      </c>
      <c r="F2496">
        <f t="shared" si="191"/>
        <v>0</v>
      </c>
      <c r="G2496" t="s">
        <v>731</v>
      </c>
      <c r="H2496">
        <v>2020</v>
      </c>
      <c r="I2496">
        <v>5</v>
      </c>
      <c r="J2496">
        <v>15</v>
      </c>
      <c r="K2496" t="s">
        <v>164</v>
      </c>
      <c r="L2496" t="str">
        <f t="shared" si="192"/>
        <v>Null</v>
      </c>
      <c r="M2496" t="str">
        <f t="shared" si="193"/>
        <v>Null</v>
      </c>
      <c r="N2496">
        <f t="shared" si="194"/>
        <v>2</v>
      </c>
      <c r="O2496">
        <f t="shared" si="195"/>
        <v>20</v>
      </c>
    </row>
    <row r="2497" spans="1:15" hidden="1" x14ac:dyDescent="0.2">
      <c r="A2497" s="2">
        <v>43967</v>
      </c>
      <c r="F2497">
        <f t="shared" si="191"/>
        <v>0</v>
      </c>
      <c r="G2497" t="s">
        <v>731</v>
      </c>
      <c r="H2497">
        <v>2020</v>
      </c>
      <c r="I2497">
        <v>5</v>
      </c>
      <c r="J2497">
        <v>16</v>
      </c>
      <c r="K2497" t="s">
        <v>165</v>
      </c>
      <c r="L2497" t="str">
        <f t="shared" si="192"/>
        <v>Null</v>
      </c>
      <c r="M2497" t="str">
        <f t="shared" si="193"/>
        <v>Null</v>
      </c>
      <c r="N2497">
        <f t="shared" si="194"/>
        <v>2</v>
      </c>
      <c r="O2497">
        <f t="shared" si="195"/>
        <v>20</v>
      </c>
    </row>
    <row r="2498" spans="1:15" hidden="1" x14ac:dyDescent="0.2">
      <c r="A2498" s="2">
        <v>43968</v>
      </c>
      <c r="F2498">
        <f t="shared" si="191"/>
        <v>0</v>
      </c>
      <c r="G2498" t="s">
        <v>731</v>
      </c>
      <c r="H2498">
        <v>2020</v>
      </c>
      <c r="I2498">
        <v>5</v>
      </c>
      <c r="J2498">
        <v>17</v>
      </c>
      <c r="K2498" t="s">
        <v>166</v>
      </c>
      <c r="L2498" t="str">
        <f t="shared" si="192"/>
        <v>Null</v>
      </c>
      <c r="M2498" t="str">
        <f t="shared" si="193"/>
        <v>Null</v>
      </c>
      <c r="N2498">
        <f t="shared" si="194"/>
        <v>2</v>
      </c>
      <c r="O2498">
        <f t="shared" si="195"/>
        <v>20</v>
      </c>
    </row>
    <row r="2499" spans="1:15" hidden="1" x14ac:dyDescent="0.2">
      <c r="A2499" s="2">
        <v>43969</v>
      </c>
      <c r="F2499">
        <f t="shared" ref="F2499:F2562" si="196">IF(OR(ISBLANK(D2499),D2499=9),C2499,D2499)</f>
        <v>0</v>
      </c>
      <c r="G2499" t="s">
        <v>731</v>
      </c>
      <c r="H2499">
        <v>2020</v>
      </c>
      <c r="I2499">
        <v>5</v>
      </c>
      <c r="J2499">
        <v>18</v>
      </c>
      <c r="K2499" t="s">
        <v>167</v>
      </c>
      <c r="L2499" t="str">
        <f t="shared" ref="L2499:L2562" si="197">IF(ISBLANK(C2499),"Null",IF(C2499&gt;B2499,1,0))</f>
        <v>Null</v>
      </c>
      <c r="M2499" t="str">
        <f t="shared" ref="M2499:M2562" si="198">IF(ISBLANK(E2499),"Null",IF(C2499&gt;E2499,1,0))</f>
        <v>Null</v>
      </c>
      <c r="N2499">
        <f t="shared" ref="N2499:N2562" si="199">IF(AND(I2499&gt;=1,I2499&lt;=4),1,IF(AND(I2499&gt;=9,I2499&lt;=12),3,2))</f>
        <v>2</v>
      </c>
      <c r="O2499">
        <f t="shared" ref="O2499:O2562" si="200">WEEKNUM(A2499,2)</f>
        <v>21</v>
      </c>
    </row>
    <row r="2500" spans="1:15" hidden="1" x14ac:dyDescent="0.2">
      <c r="A2500" s="2">
        <v>43970</v>
      </c>
      <c r="F2500">
        <f t="shared" si="196"/>
        <v>0</v>
      </c>
      <c r="G2500" t="s">
        <v>731</v>
      </c>
      <c r="H2500">
        <v>2020</v>
      </c>
      <c r="I2500">
        <v>5</v>
      </c>
      <c r="J2500">
        <v>19</v>
      </c>
      <c r="K2500" t="s">
        <v>168</v>
      </c>
      <c r="L2500" t="str">
        <f t="shared" si="197"/>
        <v>Null</v>
      </c>
      <c r="M2500" t="str">
        <f t="shared" si="198"/>
        <v>Null</v>
      </c>
      <c r="N2500">
        <f t="shared" si="199"/>
        <v>2</v>
      </c>
      <c r="O2500">
        <f t="shared" si="200"/>
        <v>21</v>
      </c>
    </row>
    <row r="2501" spans="1:15" hidden="1" x14ac:dyDescent="0.2">
      <c r="A2501" s="2">
        <v>43971</v>
      </c>
      <c r="F2501">
        <f t="shared" si="196"/>
        <v>0</v>
      </c>
      <c r="G2501" t="s">
        <v>732</v>
      </c>
      <c r="H2501">
        <v>2020</v>
      </c>
      <c r="I2501">
        <v>5</v>
      </c>
      <c r="J2501">
        <v>20</v>
      </c>
      <c r="K2501" t="s">
        <v>169</v>
      </c>
      <c r="L2501" t="str">
        <f t="shared" si="197"/>
        <v>Null</v>
      </c>
      <c r="M2501" t="str">
        <f t="shared" si="198"/>
        <v>Null</v>
      </c>
      <c r="N2501">
        <f t="shared" si="199"/>
        <v>2</v>
      </c>
      <c r="O2501">
        <f t="shared" si="200"/>
        <v>21</v>
      </c>
    </row>
    <row r="2502" spans="1:15" hidden="1" x14ac:dyDescent="0.2">
      <c r="A2502" s="2">
        <v>43972</v>
      </c>
      <c r="F2502">
        <f t="shared" si="196"/>
        <v>0</v>
      </c>
      <c r="G2502" t="s">
        <v>732</v>
      </c>
      <c r="H2502">
        <v>2020</v>
      </c>
      <c r="I2502">
        <v>5</v>
      </c>
      <c r="J2502">
        <v>21</v>
      </c>
      <c r="K2502" t="s">
        <v>171</v>
      </c>
      <c r="L2502" t="str">
        <f t="shared" si="197"/>
        <v>Null</v>
      </c>
      <c r="M2502" t="str">
        <f t="shared" si="198"/>
        <v>Null</v>
      </c>
      <c r="N2502">
        <f t="shared" si="199"/>
        <v>2</v>
      </c>
      <c r="O2502">
        <f t="shared" si="200"/>
        <v>21</v>
      </c>
    </row>
    <row r="2503" spans="1:15" hidden="1" x14ac:dyDescent="0.2">
      <c r="A2503" s="2">
        <v>43973</v>
      </c>
      <c r="F2503">
        <f t="shared" si="196"/>
        <v>0</v>
      </c>
      <c r="G2503" t="s">
        <v>732</v>
      </c>
      <c r="H2503">
        <v>2020</v>
      </c>
      <c r="I2503">
        <v>5</v>
      </c>
      <c r="J2503">
        <v>22</v>
      </c>
      <c r="K2503" t="s">
        <v>172</v>
      </c>
      <c r="L2503" t="str">
        <f t="shared" si="197"/>
        <v>Null</v>
      </c>
      <c r="M2503" t="str">
        <f t="shared" si="198"/>
        <v>Null</v>
      </c>
      <c r="N2503">
        <f t="shared" si="199"/>
        <v>2</v>
      </c>
      <c r="O2503">
        <f t="shared" si="200"/>
        <v>21</v>
      </c>
    </row>
    <row r="2504" spans="1:15" hidden="1" x14ac:dyDescent="0.2">
      <c r="A2504" s="2">
        <v>43974</v>
      </c>
      <c r="F2504">
        <f t="shared" si="196"/>
        <v>0</v>
      </c>
      <c r="G2504" t="s">
        <v>732</v>
      </c>
      <c r="H2504">
        <v>2020</v>
      </c>
      <c r="I2504">
        <v>5</v>
      </c>
      <c r="J2504">
        <v>23</v>
      </c>
      <c r="K2504" t="s">
        <v>173</v>
      </c>
      <c r="L2504" t="str">
        <f t="shared" si="197"/>
        <v>Null</v>
      </c>
      <c r="M2504" t="str">
        <f t="shared" si="198"/>
        <v>Null</v>
      </c>
      <c r="N2504">
        <f t="shared" si="199"/>
        <v>2</v>
      </c>
      <c r="O2504">
        <f t="shared" si="200"/>
        <v>21</v>
      </c>
    </row>
    <row r="2505" spans="1:15" hidden="1" x14ac:dyDescent="0.2">
      <c r="A2505" s="2">
        <v>43975</v>
      </c>
      <c r="F2505">
        <f t="shared" si="196"/>
        <v>0</v>
      </c>
      <c r="G2505" t="s">
        <v>732</v>
      </c>
      <c r="H2505">
        <v>2020</v>
      </c>
      <c r="I2505">
        <v>5</v>
      </c>
      <c r="J2505">
        <v>24</v>
      </c>
      <c r="K2505" t="s">
        <v>174</v>
      </c>
      <c r="L2505" t="str">
        <f t="shared" si="197"/>
        <v>Null</v>
      </c>
      <c r="M2505" t="str">
        <f t="shared" si="198"/>
        <v>Null</v>
      </c>
      <c r="N2505">
        <f t="shared" si="199"/>
        <v>2</v>
      </c>
      <c r="O2505">
        <f t="shared" si="200"/>
        <v>21</v>
      </c>
    </row>
    <row r="2506" spans="1:15" hidden="1" x14ac:dyDescent="0.2">
      <c r="A2506" s="2">
        <v>43976</v>
      </c>
      <c r="F2506">
        <f t="shared" si="196"/>
        <v>0</v>
      </c>
      <c r="G2506" t="s">
        <v>732</v>
      </c>
      <c r="H2506">
        <v>2020</v>
      </c>
      <c r="I2506">
        <v>5</v>
      </c>
      <c r="J2506">
        <v>25</v>
      </c>
      <c r="K2506" t="s">
        <v>175</v>
      </c>
      <c r="L2506" t="str">
        <f t="shared" si="197"/>
        <v>Null</v>
      </c>
      <c r="M2506" t="str">
        <f t="shared" si="198"/>
        <v>Null</v>
      </c>
      <c r="N2506">
        <f t="shared" si="199"/>
        <v>2</v>
      </c>
      <c r="O2506">
        <f t="shared" si="200"/>
        <v>22</v>
      </c>
    </row>
    <row r="2507" spans="1:15" hidden="1" x14ac:dyDescent="0.2">
      <c r="A2507" s="2">
        <v>43977</v>
      </c>
      <c r="F2507">
        <f t="shared" si="196"/>
        <v>0</v>
      </c>
      <c r="G2507" t="s">
        <v>732</v>
      </c>
      <c r="H2507">
        <v>2020</v>
      </c>
      <c r="I2507">
        <v>5</v>
      </c>
      <c r="J2507">
        <v>26</v>
      </c>
      <c r="K2507" t="s">
        <v>176</v>
      </c>
      <c r="L2507" t="str">
        <f t="shared" si="197"/>
        <v>Null</v>
      </c>
      <c r="M2507" t="str">
        <f t="shared" si="198"/>
        <v>Null</v>
      </c>
      <c r="N2507">
        <f t="shared" si="199"/>
        <v>2</v>
      </c>
      <c r="O2507">
        <f t="shared" si="200"/>
        <v>22</v>
      </c>
    </row>
    <row r="2508" spans="1:15" hidden="1" x14ac:dyDescent="0.2">
      <c r="A2508" s="2">
        <v>43978</v>
      </c>
      <c r="F2508">
        <f t="shared" si="196"/>
        <v>0</v>
      </c>
      <c r="G2508" t="s">
        <v>733</v>
      </c>
      <c r="H2508">
        <v>2020</v>
      </c>
      <c r="I2508">
        <v>5</v>
      </c>
      <c r="J2508">
        <v>27</v>
      </c>
      <c r="K2508" t="s">
        <v>177</v>
      </c>
      <c r="L2508" t="str">
        <f t="shared" si="197"/>
        <v>Null</v>
      </c>
      <c r="M2508" t="str">
        <f t="shared" si="198"/>
        <v>Null</v>
      </c>
      <c r="N2508">
        <f t="shared" si="199"/>
        <v>2</v>
      </c>
      <c r="O2508">
        <f t="shared" si="200"/>
        <v>22</v>
      </c>
    </row>
    <row r="2509" spans="1:15" hidden="1" x14ac:dyDescent="0.2">
      <c r="A2509" s="2">
        <v>43979</v>
      </c>
      <c r="F2509">
        <f t="shared" si="196"/>
        <v>0</v>
      </c>
      <c r="G2509" t="s">
        <v>733</v>
      </c>
      <c r="H2509">
        <v>2020</v>
      </c>
      <c r="I2509">
        <v>5</v>
      </c>
      <c r="J2509">
        <v>28</v>
      </c>
      <c r="K2509" t="s">
        <v>179</v>
      </c>
      <c r="L2509" t="str">
        <f t="shared" si="197"/>
        <v>Null</v>
      </c>
      <c r="M2509" t="str">
        <f t="shared" si="198"/>
        <v>Null</v>
      </c>
      <c r="N2509">
        <f t="shared" si="199"/>
        <v>2</v>
      </c>
      <c r="O2509">
        <f t="shared" si="200"/>
        <v>22</v>
      </c>
    </row>
    <row r="2510" spans="1:15" hidden="1" x14ac:dyDescent="0.2">
      <c r="A2510" s="2">
        <v>43980</v>
      </c>
      <c r="F2510">
        <f t="shared" si="196"/>
        <v>0</v>
      </c>
      <c r="G2510" t="s">
        <v>733</v>
      </c>
      <c r="H2510">
        <v>2020</v>
      </c>
      <c r="I2510">
        <v>5</v>
      </c>
      <c r="J2510">
        <v>29</v>
      </c>
      <c r="K2510" t="s">
        <v>180</v>
      </c>
      <c r="L2510" t="str">
        <f t="shared" si="197"/>
        <v>Null</v>
      </c>
      <c r="M2510" t="str">
        <f t="shared" si="198"/>
        <v>Null</v>
      </c>
      <c r="N2510">
        <f t="shared" si="199"/>
        <v>2</v>
      </c>
      <c r="O2510">
        <f t="shared" si="200"/>
        <v>22</v>
      </c>
    </row>
    <row r="2511" spans="1:15" hidden="1" x14ac:dyDescent="0.2">
      <c r="A2511" s="2">
        <v>43981</v>
      </c>
      <c r="F2511">
        <f t="shared" si="196"/>
        <v>0</v>
      </c>
      <c r="G2511" t="s">
        <v>733</v>
      </c>
      <c r="H2511">
        <v>2020</v>
      </c>
      <c r="I2511">
        <v>5</v>
      </c>
      <c r="J2511">
        <v>30</v>
      </c>
      <c r="K2511" t="s">
        <v>181</v>
      </c>
      <c r="L2511" t="str">
        <f t="shared" si="197"/>
        <v>Null</v>
      </c>
      <c r="M2511" t="str">
        <f t="shared" si="198"/>
        <v>Null</v>
      </c>
      <c r="N2511">
        <f t="shared" si="199"/>
        <v>2</v>
      </c>
      <c r="O2511">
        <f t="shared" si="200"/>
        <v>22</v>
      </c>
    </row>
    <row r="2512" spans="1:15" hidden="1" x14ac:dyDescent="0.2">
      <c r="A2512" s="2">
        <v>43982</v>
      </c>
      <c r="F2512">
        <f t="shared" si="196"/>
        <v>0</v>
      </c>
      <c r="G2512" t="s">
        <v>733</v>
      </c>
      <c r="H2512">
        <v>2020</v>
      </c>
      <c r="I2512">
        <v>5</v>
      </c>
      <c r="J2512">
        <v>31</v>
      </c>
      <c r="K2512" t="s">
        <v>182</v>
      </c>
      <c r="L2512" t="str">
        <f t="shared" si="197"/>
        <v>Null</v>
      </c>
      <c r="M2512" t="str">
        <f t="shared" si="198"/>
        <v>Null</v>
      </c>
      <c r="N2512">
        <f t="shared" si="199"/>
        <v>2</v>
      </c>
      <c r="O2512">
        <f t="shared" si="200"/>
        <v>22</v>
      </c>
    </row>
    <row r="2513" spans="1:15" hidden="1" x14ac:dyDescent="0.2">
      <c r="A2513" s="2">
        <v>43983</v>
      </c>
      <c r="F2513">
        <f t="shared" si="196"/>
        <v>0</v>
      </c>
      <c r="G2513" t="s">
        <v>733</v>
      </c>
      <c r="H2513">
        <v>2020</v>
      </c>
      <c r="I2513">
        <v>6</v>
      </c>
      <c r="J2513">
        <v>1</v>
      </c>
      <c r="K2513" t="s">
        <v>183</v>
      </c>
      <c r="L2513" t="str">
        <f t="shared" si="197"/>
        <v>Null</v>
      </c>
      <c r="M2513" t="str">
        <f t="shared" si="198"/>
        <v>Null</v>
      </c>
      <c r="N2513">
        <f t="shared" si="199"/>
        <v>2</v>
      </c>
      <c r="O2513">
        <f t="shared" si="200"/>
        <v>23</v>
      </c>
    </row>
    <row r="2514" spans="1:15" hidden="1" x14ac:dyDescent="0.2">
      <c r="A2514" s="2">
        <v>43984</v>
      </c>
      <c r="F2514">
        <f t="shared" si="196"/>
        <v>0</v>
      </c>
      <c r="G2514" t="s">
        <v>733</v>
      </c>
      <c r="H2514">
        <v>2020</v>
      </c>
      <c r="I2514">
        <v>6</v>
      </c>
      <c r="J2514">
        <v>2</v>
      </c>
      <c r="K2514" t="s">
        <v>184</v>
      </c>
      <c r="L2514" t="str">
        <f t="shared" si="197"/>
        <v>Null</v>
      </c>
      <c r="M2514" t="str">
        <f t="shared" si="198"/>
        <v>Null</v>
      </c>
      <c r="N2514">
        <f t="shared" si="199"/>
        <v>2</v>
      </c>
      <c r="O2514">
        <f t="shared" si="200"/>
        <v>23</v>
      </c>
    </row>
    <row r="2515" spans="1:15" hidden="1" x14ac:dyDescent="0.2">
      <c r="A2515" s="2">
        <v>43985</v>
      </c>
      <c r="F2515">
        <f t="shared" si="196"/>
        <v>0</v>
      </c>
      <c r="G2515" t="s">
        <v>734</v>
      </c>
      <c r="H2515">
        <v>2020</v>
      </c>
      <c r="I2515">
        <v>6</v>
      </c>
      <c r="J2515">
        <v>3</v>
      </c>
      <c r="K2515" t="s">
        <v>185</v>
      </c>
      <c r="L2515" t="str">
        <f t="shared" si="197"/>
        <v>Null</v>
      </c>
      <c r="M2515" t="str">
        <f t="shared" si="198"/>
        <v>Null</v>
      </c>
      <c r="N2515">
        <f t="shared" si="199"/>
        <v>2</v>
      </c>
      <c r="O2515">
        <f t="shared" si="200"/>
        <v>23</v>
      </c>
    </row>
    <row r="2516" spans="1:15" hidden="1" x14ac:dyDescent="0.2">
      <c r="A2516" s="2">
        <v>43986</v>
      </c>
      <c r="F2516">
        <f t="shared" si="196"/>
        <v>0</v>
      </c>
      <c r="G2516" t="s">
        <v>734</v>
      </c>
      <c r="H2516">
        <v>2020</v>
      </c>
      <c r="I2516">
        <v>6</v>
      </c>
      <c r="J2516">
        <v>4</v>
      </c>
      <c r="K2516" t="s">
        <v>187</v>
      </c>
      <c r="L2516" t="str">
        <f t="shared" si="197"/>
        <v>Null</v>
      </c>
      <c r="M2516" t="str">
        <f t="shared" si="198"/>
        <v>Null</v>
      </c>
      <c r="N2516">
        <f t="shared" si="199"/>
        <v>2</v>
      </c>
      <c r="O2516">
        <f t="shared" si="200"/>
        <v>23</v>
      </c>
    </row>
    <row r="2517" spans="1:15" hidden="1" x14ac:dyDescent="0.2">
      <c r="A2517" s="2">
        <v>43987</v>
      </c>
      <c r="F2517">
        <f t="shared" si="196"/>
        <v>0</v>
      </c>
      <c r="G2517" t="s">
        <v>734</v>
      </c>
      <c r="H2517">
        <v>2020</v>
      </c>
      <c r="I2517">
        <v>6</v>
      </c>
      <c r="J2517">
        <v>5</v>
      </c>
      <c r="K2517" t="s">
        <v>188</v>
      </c>
      <c r="L2517" t="str">
        <f t="shared" si="197"/>
        <v>Null</v>
      </c>
      <c r="M2517" t="str">
        <f t="shared" si="198"/>
        <v>Null</v>
      </c>
      <c r="N2517">
        <f t="shared" si="199"/>
        <v>2</v>
      </c>
      <c r="O2517">
        <f t="shared" si="200"/>
        <v>23</v>
      </c>
    </row>
    <row r="2518" spans="1:15" hidden="1" x14ac:dyDescent="0.2">
      <c r="A2518" s="2">
        <v>43988</v>
      </c>
      <c r="F2518">
        <f t="shared" si="196"/>
        <v>0</v>
      </c>
      <c r="G2518" t="s">
        <v>734</v>
      </c>
      <c r="H2518">
        <v>2020</v>
      </c>
      <c r="I2518">
        <v>6</v>
      </c>
      <c r="J2518">
        <v>6</v>
      </c>
      <c r="K2518" t="s">
        <v>189</v>
      </c>
      <c r="L2518" t="str">
        <f t="shared" si="197"/>
        <v>Null</v>
      </c>
      <c r="M2518" t="str">
        <f t="shared" si="198"/>
        <v>Null</v>
      </c>
      <c r="N2518">
        <f t="shared" si="199"/>
        <v>2</v>
      </c>
      <c r="O2518">
        <f t="shared" si="200"/>
        <v>23</v>
      </c>
    </row>
    <row r="2519" spans="1:15" hidden="1" x14ac:dyDescent="0.2">
      <c r="A2519" s="2">
        <v>43989</v>
      </c>
      <c r="F2519">
        <f t="shared" si="196"/>
        <v>0</v>
      </c>
      <c r="G2519" t="s">
        <v>734</v>
      </c>
      <c r="H2519">
        <v>2020</v>
      </c>
      <c r="I2519">
        <v>6</v>
      </c>
      <c r="J2519">
        <v>7</v>
      </c>
      <c r="K2519" t="s">
        <v>190</v>
      </c>
      <c r="L2519" t="str">
        <f t="shared" si="197"/>
        <v>Null</v>
      </c>
      <c r="M2519" t="str">
        <f t="shared" si="198"/>
        <v>Null</v>
      </c>
      <c r="N2519">
        <f t="shared" si="199"/>
        <v>2</v>
      </c>
      <c r="O2519">
        <f t="shared" si="200"/>
        <v>23</v>
      </c>
    </row>
    <row r="2520" spans="1:15" hidden="1" x14ac:dyDescent="0.2">
      <c r="A2520" s="2">
        <v>43990</v>
      </c>
      <c r="F2520">
        <f t="shared" si="196"/>
        <v>0</v>
      </c>
      <c r="G2520" t="s">
        <v>734</v>
      </c>
      <c r="H2520">
        <v>2020</v>
      </c>
      <c r="I2520">
        <v>6</v>
      </c>
      <c r="J2520">
        <v>8</v>
      </c>
      <c r="K2520" t="s">
        <v>191</v>
      </c>
      <c r="L2520" t="str">
        <f t="shared" si="197"/>
        <v>Null</v>
      </c>
      <c r="M2520" t="str">
        <f t="shared" si="198"/>
        <v>Null</v>
      </c>
      <c r="N2520">
        <f t="shared" si="199"/>
        <v>2</v>
      </c>
      <c r="O2520">
        <f t="shared" si="200"/>
        <v>24</v>
      </c>
    </row>
    <row r="2521" spans="1:15" hidden="1" x14ac:dyDescent="0.2">
      <c r="A2521" s="2">
        <v>43991</v>
      </c>
      <c r="B2521">
        <v>0</v>
      </c>
      <c r="C2521">
        <v>0</v>
      </c>
      <c r="D2521">
        <v>40.18</v>
      </c>
      <c r="E2521">
        <v>40.18</v>
      </c>
      <c r="F2521">
        <f t="shared" si="196"/>
        <v>40.18</v>
      </c>
      <c r="G2521" t="s">
        <v>734</v>
      </c>
      <c r="H2521">
        <v>2020</v>
      </c>
      <c r="I2521">
        <v>6</v>
      </c>
      <c r="J2521">
        <v>9</v>
      </c>
      <c r="K2521" t="s">
        <v>192</v>
      </c>
      <c r="L2521">
        <f t="shared" si="197"/>
        <v>0</v>
      </c>
      <c r="M2521">
        <f t="shared" si="198"/>
        <v>0</v>
      </c>
      <c r="N2521">
        <f t="shared" si="199"/>
        <v>2</v>
      </c>
      <c r="O2521">
        <f t="shared" si="200"/>
        <v>24</v>
      </c>
    </row>
    <row r="2522" spans="1:15" hidden="1" x14ac:dyDescent="0.2">
      <c r="A2522" s="2">
        <v>43992</v>
      </c>
      <c r="B2522">
        <v>1</v>
      </c>
      <c r="C2522">
        <v>34.04</v>
      </c>
      <c r="D2522">
        <v>48.93</v>
      </c>
      <c r="E2522">
        <v>48.44</v>
      </c>
      <c r="F2522">
        <f t="shared" si="196"/>
        <v>48.93</v>
      </c>
      <c r="G2522" t="s">
        <v>735</v>
      </c>
      <c r="H2522">
        <v>2020</v>
      </c>
      <c r="I2522">
        <v>6</v>
      </c>
      <c r="J2522">
        <v>10</v>
      </c>
      <c r="K2522" t="s">
        <v>193</v>
      </c>
      <c r="L2522">
        <f t="shared" si="197"/>
        <v>1</v>
      </c>
      <c r="M2522">
        <f t="shared" si="198"/>
        <v>0</v>
      </c>
      <c r="N2522">
        <f t="shared" si="199"/>
        <v>2</v>
      </c>
      <c r="O2522">
        <f t="shared" si="200"/>
        <v>24</v>
      </c>
    </row>
    <row r="2523" spans="1:15" hidden="1" x14ac:dyDescent="0.2">
      <c r="A2523" s="2">
        <v>43993</v>
      </c>
      <c r="B2523">
        <v>8</v>
      </c>
      <c r="C2523">
        <v>44.75</v>
      </c>
      <c r="D2523">
        <v>50.21</v>
      </c>
      <c r="E2523">
        <v>48.75</v>
      </c>
      <c r="F2523">
        <f t="shared" si="196"/>
        <v>50.21</v>
      </c>
      <c r="G2523" t="s">
        <v>735</v>
      </c>
      <c r="H2523">
        <v>2020</v>
      </c>
      <c r="I2523">
        <v>6</v>
      </c>
      <c r="J2523">
        <v>11</v>
      </c>
      <c r="K2523" t="s">
        <v>195</v>
      </c>
      <c r="L2523">
        <f t="shared" si="197"/>
        <v>1</v>
      </c>
      <c r="M2523">
        <f t="shared" si="198"/>
        <v>0</v>
      </c>
      <c r="N2523">
        <f t="shared" si="199"/>
        <v>2</v>
      </c>
      <c r="O2523">
        <f t="shared" si="200"/>
        <v>24</v>
      </c>
    </row>
    <row r="2524" spans="1:15" hidden="1" x14ac:dyDescent="0.2">
      <c r="A2524" s="2">
        <v>43994</v>
      </c>
      <c r="B2524">
        <v>1</v>
      </c>
      <c r="C2524">
        <v>40.33</v>
      </c>
      <c r="D2524">
        <v>47.98</v>
      </c>
      <c r="E2524">
        <v>46.11</v>
      </c>
      <c r="F2524">
        <f t="shared" si="196"/>
        <v>47.98</v>
      </c>
      <c r="G2524" t="s">
        <v>735</v>
      </c>
      <c r="H2524">
        <v>2020</v>
      </c>
      <c r="I2524">
        <v>6</v>
      </c>
      <c r="J2524">
        <v>12</v>
      </c>
      <c r="K2524" t="s">
        <v>196</v>
      </c>
      <c r="L2524">
        <f t="shared" si="197"/>
        <v>1</v>
      </c>
      <c r="M2524">
        <f t="shared" si="198"/>
        <v>0</v>
      </c>
      <c r="N2524">
        <f t="shared" si="199"/>
        <v>2</v>
      </c>
      <c r="O2524">
        <f t="shared" si="200"/>
        <v>24</v>
      </c>
    </row>
    <row r="2525" spans="1:15" hidden="1" x14ac:dyDescent="0.2">
      <c r="A2525" s="2">
        <v>43995</v>
      </c>
      <c r="B2525">
        <v>0</v>
      </c>
      <c r="C2525">
        <v>0</v>
      </c>
      <c r="D2525">
        <v>45.69</v>
      </c>
      <c r="E2525">
        <v>42.49</v>
      </c>
      <c r="F2525">
        <f t="shared" si="196"/>
        <v>45.69</v>
      </c>
      <c r="G2525" t="s">
        <v>735</v>
      </c>
      <c r="H2525">
        <v>2020</v>
      </c>
      <c r="I2525">
        <v>6</v>
      </c>
      <c r="J2525">
        <v>13</v>
      </c>
      <c r="K2525" t="s">
        <v>197</v>
      </c>
      <c r="L2525">
        <f t="shared" si="197"/>
        <v>0</v>
      </c>
      <c r="M2525">
        <f t="shared" si="198"/>
        <v>0</v>
      </c>
      <c r="N2525">
        <f t="shared" si="199"/>
        <v>2</v>
      </c>
      <c r="O2525">
        <f t="shared" si="200"/>
        <v>24</v>
      </c>
    </row>
    <row r="2526" spans="1:15" hidden="1" x14ac:dyDescent="0.2">
      <c r="A2526" s="2">
        <v>43996</v>
      </c>
      <c r="B2526">
        <v>5</v>
      </c>
      <c r="C2526">
        <v>46.23</v>
      </c>
      <c r="D2526">
        <v>46.54</v>
      </c>
      <c r="E2526">
        <v>34.869999999999997</v>
      </c>
      <c r="F2526">
        <f t="shared" si="196"/>
        <v>46.54</v>
      </c>
      <c r="G2526" t="s">
        <v>735</v>
      </c>
      <c r="H2526">
        <v>2020</v>
      </c>
      <c r="I2526">
        <v>6</v>
      </c>
      <c r="J2526">
        <v>14</v>
      </c>
      <c r="K2526" t="s">
        <v>198</v>
      </c>
      <c r="L2526">
        <f t="shared" si="197"/>
        <v>1</v>
      </c>
      <c r="M2526">
        <f t="shared" si="198"/>
        <v>1</v>
      </c>
      <c r="N2526">
        <f t="shared" si="199"/>
        <v>2</v>
      </c>
      <c r="O2526">
        <f t="shared" si="200"/>
        <v>24</v>
      </c>
    </row>
    <row r="2527" spans="1:15" hidden="1" x14ac:dyDescent="0.2">
      <c r="A2527" s="2">
        <v>43997</v>
      </c>
      <c r="B2527">
        <v>4</v>
      </c>
      <c r="C2527">
        <v>45.44</v>
      </c>
      <c r="D2527">
        <v>46.81</v>
      </c>
      <c r="E2527">
        <v>41.13</v>
      </c>
      <c r="F2527">
        <f t="shared" si="196"/>
        <v>46.81</v>
      </c>
      <c r="G2527" t="s">
        <v>735</v>
      </c>
      <c r="H2527">
        <v>2020</v>
      </c>
      <c r="I2527">
        <v>6</v>
      </c>
      <c r="J2527">
        <v>15</v>
      </c>
      <c r="K2527" t="s">
        <v>199</v>
      </c>
      <c r="L2527">
        <f t="shared" si="197"/>
        <v>1</v>
      </c>
      <c r="M2527">
        <f t="shared" si="198"/>
        <v>1</v>
      </c>
      <c r="N2527">
        <f t="shared" si="199"/>
        <v>2</v>
      </c>
      <c r="O2527">
        <f t="shared" si="200"/>
        <v>25</v>
      </c>
    </row>
    <row r="2528" spans="1:15" hidden="1" x14ac:dyDescent="0.2">
      <c r="A2528" s="2">
        <v>43998</v>
      </c>
      <c r="B2528">
        <v>1</v>
      </c>
      <c r="C2528">
        <v>35.64</v>
      </c>
      <c r="D2528">
        <v>40.909999999999997</v>
      </c>
      <c r="E2528">
        <v>39.380000000000003</v>
      </c>
      <c r="F2528">
        <f t="shared" si="196"/>
        <v>40.909999999999997</v>
      </c>
      <c r="G2528" t="s">
        <v>735</v>
      </c>
      <c r="H2528">
        <v>2020</v>
      </c>
      <c r="I2528">
        <v>6</v>
      </c>
      <c r="J2528">
        <v>16</v>
      </c>
      <c r="K2528" t="s">
        <v>200</v>
      </c>
      <c r="L2528">
        <f t="shared" si="197"/>
        <v>1</v>
      </c>
      <c r="M2528">
        <f t="shared" si="198"/>
        <v>0</v>
      </c>
      <c r="N2528">
        <f t="shared" si="199"/>
        <v>2</v>
      </c>
      <c r="O2528">
        <f t="shared" si="200"/>
        <v>25</v>
      </c>
    </row>
    <row r="2529" spans="1:15" hidden="1" x14ac:dyDescent="0.2">
      <c r="A2529" s="2">
        <v>43999</v>
      </c>
      <c r="B2529">
        <v>9</v>
      </c>
      <c r="C2529">
        <v>52.11</v>
      </c>
      <c r="D2529">
        <v>53.3</v>
      </c>
      <c r="E2529">
        <v>43.13</v>
      </c>
      <c r="F2529">
        <f t="shared" si="196"/>
        <v>53.3</v>
      </c>
      <c r="G2529" t="s">
        <v>736</v>
      </c>
      <c r="H2529">
        <v>2020</v>
      </c>
      <c r="I2529">
        <v>6</v>
      </c>
      <c r="J2529">
        <v>17</v>
      </c>
      <c r="K2529" t="s">
        <v>201</v>
      </c>
      <c r="L2529">
        <f t="shared" si="197"/>
        <v>1</v>
      </c>
      <c r="M2529">
        <f t="shared" si="198"/>
        <v>1</v>
      </c>
      <c r="N2529">
        <f t="shared" si="199"/>
        <v>2</v>
      </c>
      <c r="O2529">
        <f t="shared" si="200"/>
        <v>25</v>
      </c>
    </row>
    <row r="2530" spans="1:15" hidden="1" x14ac:dyDescent="0.2">
      <c r="A2530" s="2">
        <v>44000</v>
      </c>
      <c r="B2530">
        <v>1</v>
      </c>
      <c r="C2530">
        <v>29.54</v>
      </c>
      <c r="D2530">
        <v>38.24</v>
      </c>
      <c r="E2530">
        <v>37.61</v>
      </c>
      <c r="F2530">
        <f t="shared" si="196"/>
        <v>38.24</v>
      </c>
      <c r="G2530" t="s">
        <v>736</v>
      </c>
      <c r="H2530">
        <v>2020</v>
      </c>
      <c r="I2530">
        <v>6</v>
      </c>
      <c r="J2530">
        <v>18</v>
      </c>
      <c r="K2530" t="s">
        <v>203</v>
      </c>
      <c r="L2530">
        <f t="shared" si="197"/>
        <v>1</v>
      </c>
      <c r="M2530">
        <f t="shared" si="198"/>
        <v>0</v>
      </c>
      <c r="N2530">
        <f t="shared" si="199"/>
        <v>2</v>
      </c>
      <c r="O2530">
        <f t="shared" si="200"/>
        <v>25</v>
      </c>
    </row>
    <row r="2531" spans="1:15" hidden="1" x14ac:dyDescent="0.2">
      <c r="A2531" s="2">
        <v>44001</v>
      </c>
      <c r="B2531">
        <v>11</v>
      </c>
      <c r="C2531">
        <v>49.12</v>
      </c>
      <c r="D2531">
        <v>49.61</v>
      </c>
      <c r="E2531">
        <v>31.37</v>
      </c>
      <c r="F2531">
        <f t="shared" si="196"/>
        <v>49.61</v>
      </c>
      <c r="G2531" t="s">
        <v>736</v>
      </c>
      <c r="H2531">
        <v>2020</v>
      </c>
      <c r="I2531">
        <v>6</v>
      </c>
      <c r="J2531">
        <v>19</v>
      </c>
      <c r="K2531" t="s">
        <v>204</v>
      </c>
      <c r="L2531">
        <f t="shared" si="197"/>
        <v>1</v>
      </c>
      <c r="M2531">
        <f t="shared" si="198"/>
        <v>1</v>
      </c>
      <c r="N2531">
        <f t="shared" si="199"/>
        <v>2</v>
      </c>
      <c r="O2531">
        <f t="shared" si="200"/>
        <v>25</v>
      </c>
    </row>
    <row r="2532" spans="1:15" hidden="1" x14ac:dyDescent="0.2">
      <c r="A2532" s="2">
        <v>44002</v>
      </c>
      <c r="B2532">
        <v>0</v>
      </c>
      <c r="C2532">
        <v>0</v>
      </c>
      <c r="D2532">
        <v>42.17</v>
      </c>
      <c r="E2532">
        <v>40.770000000000003</v>
      </c>
      <c r="F2532">
        <f t="shared" si="196"/>
        <v>42.17</v>
      </c>
      <c r="G2532" t="s">
        <v>736</v>
      </c>
      <c r="H2532">
        <v>2020</v>
      </c>
      <c r="I2532">
        <v>6</v>
      </c>
      <c r="J2532">
        <v>20</v>
      </c>
      <c r="K2532" t="s">
        <v>205</v>
      </c>
      <c r="L2532">
        <f t="shared" si="197"/>
        <v>0</v>
      </c>
      <c r="M2532">
        <f t="shared" si="198"/>
        <v>0</v>
      </c>
      <c r="N2532">
        <f t="shared" si="199"/>
        <v>2</v>
      </c>
      <c r="O2532">
        <f t="shared" si="200"/>
        <v>25</v>
      </c>
    </row>
    <row r="2533" spans="1:15" hidden="1" x14ac:dyDescent="0.2">
      <c r="A2533" s="2">
        <v>44003</v>
      </c>
      <c r="B2533">
        <v>8</v>
      </c>
      <c r="C2533">
        <v>49.57</v>
      </c>
      <c r="D2533">
        <v>52.7</v>
      </c>
      <c r="E2533">
        <v>42.67</v>
      </c>
      <c r="F2533">
        <f t="shared" si="196"/>
        <v>52.7</v>
      </c>
      <c r="G2533" t="s">
        <v>736</v>
      </c>
      <c r="H2533">
        <v>2020</v>
      </c>
      <c r="I2533">
        <v>6</v>
      </c>
      <c r="J2533">
        <v>21</v>
      </c>
      <c r="K2533" t="s">
        <v>206</v>
      </c>
      <c r="L2533">
        <f t="shared" si="197"/>
        <v>1</v>
      </c>
      <c r="M2533">
        <f t="shared" si="198"/>
        <v>1</v>
      </c>
      <c r="N2533">
        <f t="shared" si="199"/>
        <v>2</v>
      </c>
      <c r="O2533">
        <f t="shared" si="200"/>
        <v>25</v>
      </c>
    </row>
    <row r="2534" spans="1:15" hidden="1" x14ac:dyDescent="0.2">
      <c r="A2534" s="2">
        <v>44004</v>
      </c>
      <c r="B2534">
        <v>11</v>
      </c>
      <c r="C2534">
        <v>51.78</v>
      </c>
      <c r="D2534">
        <v>52.98</v>
      </c>
      <c r="E2534">
        <v>40.01</v>
      </c>
      <c r="F2534">
        <f t="shared" si="196"/>
        <v>52.98</v>
      </c>
      <c r="G2534" t="s">
        <v>736</v>
      </c>
      <c r="H2534">
        <v>2020</v>
      </c>
      <c r="I2534">
        <v>6</v>
      </c>
      <c r="J2534">
        <v>22</v>
      </c>
      <c r="K2534" t="s">
        <v>207</v>
      </c>
      <c r="L2534">
        <f t="shared" si="197"/>
        <v>1</v>
      </c>
      <c r="M2534">
        <f t="shared" si="198"/>
        <v>1</v>
      </c>
      <c r="N2534">
        <f t="shared" si="199"/>
        <v>2</v>
      </c>
      <c r="O2534">
        <f t="shared" si="200"/>
        <v>26</v>
      </c>
    </row>
    <row r="2535" spans="1:15" hidden="1" x14ac:dyDescent="0.2">
      <c r="A2535" s="2">
        <v>44005</v>
      </c>
      <c r="B2535">
        <v>0</v>
      </c>
      <c r="C2535">
        <v>0</v>
      </c>
      <c r="D2535">
        <v>39.68</v>
      </c>
      <c r="E2535">
        <v>39.68</v>
      </c>
      <c r="F2535">
        <f t="shared" si="196"/>
        <v>39.68</v>
      </c>
      <c r="G2535" t="s">
        <v>736</v>
      </c>
      <c r="H2535">
        <v>2020</v>
      </c>
      <c r="I2535">
        <v>6</v>
      </c>
      <c r="J2535">
        <v>23</v>
      </c>
      <c r="K2535" t="s">
        <v>208</v>
      </c>
      <c r="L2535">
        <f t="shared" si="197"/>
        <v>0</v>
      </c>
      <c r="M2535">
        <f t="shared" si="198"/>
        <v>0</v>
      </c>
      <c r="N2535">
        <f t="shared" si="199"/>
        <v>2</v>
      </c>
      <c r="O2535">
        <f t="shared" si="200"/>
        <v>26</v>
      </c>
    </row>
    <row r="2536" spans="1:15" hidden="1" x14ac:dyDescent="0.2">
      <c r="A2536" s="2">
        <v>44006</v>
      </c>
      <c r="B2536">
        <v>18</v>
      </c>
      <c r="C2536">
        <v>51.68</v>
      </c>
      <c r="D2536">
        <v>53.4</v>
      </c>
      <c r="E2536">
        <v>43.16</v>
      </c>
      <c r="F2536">
        <f t="shared" si="196"/>
        <v>53.4</v>
      </c>
      <c r="G2536" t="s">
        <v>737</v>
      </c>
      <c r="H2536">
        <v>2020</v>
      </c>
      <c r="I2536">
        <v>6</v>
      </c>
      <c r="J2536">
        <v>24</v>
      </c>
      <c r="K2536" t="s">
        <v>209</v>
      </c>
      <c r="L2536">
        <f t="shared" si="197"/>
        <v>1</v>
      </c>
      <c r="M2536">
        <f t="shared" si="198"/>
        <v>1</v>
      </c>
      <c r="N2536">
        <f t="shared" si="199"/>
        <v>2</v>
      </c>
      <c r="O2536">
        <f t="shared" si="200"/>
        <v>26</v>
      </c>
    </row>
    <row r="2537" spans="1:15" hidden="1" x14ac:dyDescent="0.2">
      <c r="A2537" s="2">
        <v>44007</v>
      </c>
      <c r="B2537">
        <v>8</v>
      </c>
      <c r="C2537">
        <v>47.5</v>
      </c>
      <c r="D2537">
        <v>47.83</v>
      </c>
      <c r="E2537">
        <v>36.43</v>
      </c>
      <c r="F2537">
        <f t="shared" si="196"/>
        <v>47.83</v>
      </c>
      <c r="G2537" t="s">
        <v>737</v>
      </c>
      <c r="H2537">
        <v>2020</v>
      </c>
      <c r="I2537">
        <v>6</v>
      </c>
      <c r="J2537">
        <v>25</v>
      </c>
      <c r="K2537" t="s">
        <v>211</v>
      </c>
      <c r="L2537">
        <f t="shared" si="197"/>
        <v>1</v>
      </c>
      <c r="M2537">
        <f t="shared" si="198"/>
        <v>1</v>
      </c>
      <c r="N2537">
        <f t="shared" si="199"/>
        <v>2</v>
      </c>
      <c r="O2537">
        <f t="shared" si="200"/>
        <v>26</v>
      </c>
    </row>
    <row r="2538" spans="1:15" hidden="1" x14ac:dyDescent="0.2">
      <c r="A2538" s="2">
        <v>44008</v>
      </c>
      <c r="B2538">
        <v>13</v>
      </c>
      <c r="C2538">
        <v>52.08</v>
      </c>
      <c r="D2538">
        <v>52.27</v>
      </c>
      <c r="E2538">
        <v>38.72</v>
      </c>
      <c r="F2538">
        <f t="shared" si="196"/>
        <v>52.27</v>
      </c>
      <c r="G2538" t="s">
        <v>737</v>
      </c>
      <c r="H2538">
        <v>2020</v>
      </c>
      <c r="I2538">
        <v>6</v>
      </c>
      <c r="J2538">
        <v>26</v>
      </c>
      <c r="K2538" t="s">
        <v>212</v>
      </c>
      <c r="L2538">
        <f t="shared" si="197"/>
        <v>1</v>
      </c>
      <c r="M2538">
        <f t="shared" si="198"/>
        <v>1</v>
      </c>
      <c r="N2538">
        <f t="shared" si="199"/>
        <v>2</v>
      </c>
      <c r="O2538">
        <f t="shared" si="200"/>
        <v>26</v>
      </c>
    </row>
    <row r="2539" spans="1:15" hidden="1" x14ac:dyDescent="0.2">
      <c r="A2539" s="2">
        <v>44009</v>
      </c>
      <c r="B2539">
        <v>1</v>
      </c>
      <c r="C2539">
        <v>34.54</v>
      </c>
      <c r="D2539">
        <v>39.44</v>
      </c>
      <c r="E2539">
        <v>37.74</v>
      </c>
      <c r="F2539">
        <f t="shared" si="196"/>
        <v>39.44</v>
      </c>
      <c r="G2539" t="s">
        <v>737</v>
      </c>
      <c r="H2539">
        <v>2020</v>
      </c>
      <c r="I2539">
        <v>6</v>
      </c>
      <c r="J2539">
        <v>27</v>
      </c>
      <c r="K2539" t="s">
        <v>213</v>
      </c>
      <c r="L2539">
        <f t="shared" si="197"/>
        <v>1</v>
      </c>
      <c r="M2539">
        <f t="shared" si="198"/>
        <v>0</v>
      </c>
      <c r="N2539">
        <f t="shared" si="199"/>
        <v>2</v>
      </c>
      <c r="O2539">
        <f t="shared" si="200"/>
        <v>26</v>
      </c>
    </row>
    <row r="2540" spans="1:15" hidden="1" x14ac:dyDescent="0.2">
      <c r="A2540" s="2">
        <v>44010</v>
      </c>
      <c r="B2540">
        <v>5</v>
      </c>
      <c r="C2540">
        <v>49.26</v>
      </c>
      <c r="D2540">
        <v>49.26</v>
      </c>
      <c r="E2540">
        <v>0</v>
      </c>
      <c r="F2540">
        <f t="shared" si="196"/>
        <v>49.26</v>
      </c>
      <c r="G2540" t="s">
        <v>737</v>
      </c>
      <c r="H2540">
        <v>2020</v>
      </c>
      <c r="I2540">
        <v>6</v>
      </c>
      <c r="J2540">
        <v>28</v>
      </c>
      <c r="K2540" t="s">
        <v>214</v>
      </c>
      <c r="L2540">
        <f t="shared" si="197"/>
        <v>1</v>
      </c>
      <c r="M2540">
        <f t="shared" si="198"/>
        <v>1</v>
      </c>
      <c r="N2540">
        <f t="shared" si="199"/>
        <v>2</v>
      </c>
      <c r="O2540">
        <f t="shared" si="200"/>
        <v>26</v>
      </c>
    </row>
    <row r="2541" spans="1:15" hidden="1" x14ac:dyDescent="0.2">
      <c r="A2541" s="2">
        <v>44011</v>
      </c>
      <c r="B2541">
        <v>13</v>
      </c>
      <c r="C2541">
        <v>51.3</v>
      </c>
      <c r="D2541">
        <v>51.3</v>
      </c>
      <c r="E2541">
        <v>0</v>
      </c>
      <c r="F2541">
        <f t="shared" si="196"/>
        <v>51.3</v>
      </c>
      <c r="G2541" t="s">
        <v>737</v>
      </c>
      <c r="H2541">
        <v>2020</v>
      </c>
      <c r="I2541">
        <v>6</v>
      </c>
      <c r="J2541">
        <v>29</v>
      </c>
      <c r="K2541" t="s">
        <v>215</v>
      </c>
      <c r="L2541">
        <f t="shared" si="197"/>
        <v>1</v>
      </c>
      <c r="M2541">
        <f t="shared" si="198"/>
        <v>1</v>
      </c>
      <c r="N2541">
        <f t="shared" si="199"/>
        <v>2</v>
      </c>
      <c r="O2541">
        <f t="shared" si="200"/>
        <v>27</v>
      </c>
    </row>
    <row r="2542" spans="1:15" hidden="1" x14ac:dyDescent="0.2">
      <c r="A2542" s="2">
        <v>44012</v>
      </c>
      <c r="B2542">
        <v>5</v>
      </c>
      <c r="C2542">
        <v>45.64</v>
      </c>
      <c r="D2542">
        <v>47.06</v>
      </c>
      <c r="E2542">
        <v>41.49</v>
      </c>
      <c r="F2542">
        <f t="shared" si="196"/>
        <v>47.06</v>
      </c>
      <c r="G2542" t="s">
        <v>737</v>
      </c>
      <c r="H2542">
        <v>2020</v>
      </c>
      <c r="I2542">
        <v>6</v>
      </c>
      <c r="J2542">
        <v>30</v>
      </c>
      <c r="K2542" t="s">
        <v>216</v>
      </c>
      <c r="L2542">
        <f t="shared" si="197"/>
        <v>1</v>
      </c>
      <c r="M2542">
        <f t="shared" si="198"/>
        <v>1</v>
      </c>
      <c r="N2542">
        <f t="shared" si="199"/>
        <v>2</v>
      </c>
      <c r="O2542">
        <f t="shared" si="200"/>
        <v>27</v>
      </c>
    </row>
    <row r="2543" spans="1:15" hidden="1" x14ac:dyDescent="0.2">
      <c r="A2543" s="2">
        <v>44013</v>
      </c>
      <c r="B2543">
        <v>29</v>
      </c>
      <c r="C2543">
        <v>55.86</v>
      </c>
      <c r="D2543">
        <v>56.27</v>
      </c>
      <c r="E2543">
        <v>45.85</v>
      </c>
      <c r="F2543">
        <f t="shared" si="196"/>
        <v>56.27</v>
      </c>
      <c r="G2543" t="s">
        <v>738</v>
      </c>
      <c r="H2543">
        <v>2020</v>
      </c>
      <c r="I2543">
        <v>7</v>
      </c>
      <c r="J2543">
        <v>1</v>
      </c>
      <c r="K2543" t="s">
        <v>217</v>
      </c>
      <c r="L2543">
        <f t="shared" si="197"/>
        <v>1</v>
      </c>
      <c r="M2543">
        <f t="shared" si="198"/>
        <v>1</v>
      </c>
      <c r="N2543">
        <f t="shared" si="199"/>
        <v>2</v>
      </c>
      <c r="O2543">
        <f t="shared" si="200"/>
        <v>27</v>
      </c>
    </row>
    <row r="2544" spans="1:15" hidden="1" x14ac:dyDescent="0.2">
      <c r="A2544" s="2">
        <v>44014</v>
      </c>
      <c r="B2544">
        <v>18</v>
      </c>
      <c r="C2544">
        <v>59.16</v>
      </c>
      <c r="D2544">
        <v>59.37</v>
      </c>
      <c r="E2544">
        <v>43.34</v>
      </c>
      <c r="F2544">
        <f t="shared" si="196"/>
        <v>59.37</v>
      </c>
      <c r="G2544" t="s">
        <v>738</v>
      </c>
      <c r="H2544">
        <v>2020</v>
      </c>
      <c r="I2544">
        <v>7</v>
      </c>
      <c r="J2544">
        <v>2</v>
      </c>
      <c r="K2544" t="s">
        <v>219</v>
      </c>
      <c r="L2544">
        <f t="shared" si="197"/>
        <v>1</v>
      </c>
      <c r="M2544">
        <f t="shared" si="198"/>
        <v>1</v>
      </c>
      <c r="N2544">
        <f t="shared" si="199"/>
        <v>2</v>
      </c>
      <c r="O2544">
        <f t="shared" si="200"/>
        <v>27</v>
      </c>
    </row>
    <row r="2545" spans="1:15" hidden="1" x14ac:dyDescent="0.2">
      <c r="A2545" s="2">
        <v>44015</v>
      </c>
      <c r="B2545">
        <v>9</v>
      </c>
      <c r="C2545">
        <v>51.2</v>
      </c>
      <c r="D2545">
        <v>53.08</v>
      </c>
      <c r="E2545">
        <v>45</v>
      </c>
      <c r="F2545">
        <f t="shared" si="196"/>
        <v>53.08</v>
      </c>
      <c r="G2545" t="s">
        <v>738</v>
      </c>
      <c r="H2545">
        <v>2020</v>
      </c>
      <c r="I2545">
        <v>7</v>
      </c>
      <c r="J2545">
        <v>3</v>
      </c>
      <c r="K2545" t="s">
        <v>220</v>
      </c>
      <c r="L2545">
        <f t="shared" si="197"/>
        <v>1</v>
      </c>
      <c r="M2545">
        <f t="shared" si="198"/>
        <v>1</v>
      </c>
      <c r="N2545">
        <f t="shared" si="199"/>
        <v>2</v>
      </c>
      <c r="O2545">
        <f t="shared" si="200"/>
        <v>27</v>
      </c>
    </row>
    <row r="2546" spans="1:15" hidden="1" x14ac:dyDescent="0.2">
      <c r="A2546" s="2">
        <v>44016</v>
      </c>
      <c r="B2546">
        <v>26</v>
      </c>
      <c r="C2546">
        <v>55.62</v>
      </c>
      <c r="D2546">
        <v>55.7</v>
      </c>
      <c r="E2546">
        <v>34.75</v>
      </c>
      <c r="F2546">
        <f t="shared" si="196"/>
        <v>55.7</v>
      </c>
      <c r="G2546" t="s">
        <v>738</v>
      </c>
      <c r="H2546">
        <v>2020</v>
      </c>
      <c r="I2546">
        <v>7</v>
      </c>
      <c r="J2546">
        <v>4</v>
      </c>
      <c r="K2546" t="s">
        <v>221</v>
      </c>
      <c r="L2546">
        <f t="shared" si="197"/>
        <v>1</v>
      </c>
      <c r="M2546">
        <f t="shared" si="198"/>
        <v>1</v>
      </c>
      <c r="N2546">
        <f t="shared" si="199"/>
        <v>2</v>
      </c>
      <c r="O2546">
        <f t="shared" si="200"/>
        <v>27</v>
      </c>
    </row>
    <row r="2547" spans="1:15" hidden="1" x14ac:dyDescent="0.2">
      <c r="A2547" s="2">
        <v>44017</v>
      </c>
      <c r="B2547">
        <v>35</v>
      </c>
      <c r="C2547">
        <v>56.72</v>
      </c>
      <c r="D2547">
        <v>56.84</v>
      </c>
      <c r="E2547">
        <v>40.93</v>
      </c>
      <c r="F2547">
        <f t="shared" si="196"/>
        <v>56.84</v>
      </c>
      <c r="G2547" t="s">
        <v>738</v>
      </c>
      <c r="H2547">
        <v>2020</v>
      </c>
      <c r="I2547">
        <v>7</v>
      </c>
      <c r="J2547">
        <v>5</v>
      </c>
      <c r="K2547" t="s">
        <v>222</v>
      </c>
      <c r="L2547">
        <f t="shared" si="197"/>
        <v>1</v>
      </c>
      <c r="M2547">
        <f t="shared" si="198"/>
        <v>1</v>
      </c>
      <c r="N2547">
        <f t="shared" si="199"/>
        <v>2</v>
      </c>
      <c r="O2547">
        <f t="shared" si="200"/>
        <v>27</v>
      </c>
    </row>
    <row r="2548" spans="1:15" hidden="1" x14ac:dyDescent="0.2">
      <c r="A2548" s="2">
        <v>44018</v>
      </c>
      <c r="B2548">
        <v>34</v>
      </c>
      <c r="C2548">
        <v>56</v>
      </c>
      <c r="D2548">
        <v>56.32</v>
      </c>
      <c r="E2548">
        <v>44.77</v>
      </c>
      <c r="F2548">
        <f t="shared" si="196"/>
        <v>56.32</v>
      </c>
      <c r="G2548" t="s">
        <v>738</v>
      </c>
      <c r="H2548">
        <v>2020</v>
      </c>
      <c r="I2548">
        <v>7</v>
      </c>
      <c r="J2548">
        <v>6</v>
      </c>
      <c r="K2548" t="s">
        <v>223</v>
      </c>
      <c r="L2548">
        <f t="shared" si="197"/>
        <v>1</v>
      </c>
      <c r="M2548">
        <f t="shared" si="198"/>
        <v>1</v>
      </c>
      <c r="N2548">
        <f t="shared" si="199"/>
        <v>2</v>
      </c>
      <c r="O2548">
        <f t="shared" si="200"/>
        <v>28</v>
      </c>
    </row>
    <row r="2549" spans="1:15" hidden="1" x14ac:dyDescent="0.2">
      <c r="A2549" s="2">
        <v>44019</v>
      </c>
      <c r="B2549">
        <v>30</v>
      </c>
      <c r="C2549">
        <v>55.84</v>
      </c>
      <c r="D2549">
        <v>56.5</v>
      </c>
      <c r="E2549">
        <v>47.97</v>
      </c>
      <c r="F2549">
        <f t="shared" si="196"/>
        <v>56.5</v>
      </c>
      <c r="G2549" t="s">
        <v>738</v>
      </c>
      <c r="H2549">
        <v>2020</v>
      </c>
      <c r="I2549">
        <v>7</v>
      </c>
      <c r="J2549">
        <v>7</v>
      </c>
      <c r="K2549" t="s">
        <v>224</v>
      </c>
      <c r="L2549">
        <f t="shared" si="197"/>
        <v>1</v>
      </c>
      <c r="M2549">
        <f t="shared" si="198"/>
        <v>1</v>
      </c>
      <c r="N2549">
        <f t="shared" si="199"/>
        <v>2</v>
      </c>
      <c r="O2549">
        <f t="shared" si="200"/>
        <v>28</v>
      </c>
    </row>
    <row r="2550" spans="1:15" hidden="1" x14ac:dyDescent="0.2">
      <c r="A2550" s="2">
        <v>44020</v>
      </c>
      <c r="B2550">
        <v>16</v>
      </c>
      <c r="C2550">
        <v>53.18</v>
      </c>
      <c r="D2550">
        <v>54.84</v>
      </c>
      <c r="E2550">
        <v>49.54</v>
      </c>
      <c r="F2550">
        <f t="shared" si="196"/>
        <v>54.84</v>
      </c>
      <c r="G2550" t="s">
        <v>739</v>
      </c>
      <c r="H2550">
        <v>2020</v>
      </c>
      <c r="I2550">
        <v>7</v>
      </c>
      <c r="J2550">
        <v>8</v>
      </c>
      <c r="K2550" t="s">
        <v>225</v>
      </c>
      <c r="L2550">
        <f t="shared" si="197"/>
        <v>1</v>
      </c>
      <c r="M2550">
        <f t="shared" si="198"/>
        <v>1</v>
      </c>
      <c r="N2550">
        <f t="shared" si="199"/>
        <v>2</v>
      </c>
      <c r="O2550">
        <f t="shared" si="200"/>
        <v>28</v>
      </c>
    </row>
    <row r="2551" spans="1:15" hidden="1" x14ac:dyDescent="0.2">
      <c r="A2551" s="2">
        <v>44021</v>
      </c>
      <c r="B2551">
        <v>20</v>
      </c>
      <c r="C2551">
        <v>52.73</v>
      </c>
      <c r="D2551">
        <v>55.12</v>
      </c>
      <c r="E2551">
        <v>51.38</v>
      </c>
      <c r="F2551">
        <f t="shared" si="196"/>
        <v>55.12</v>
      </c>
      <c r="G2551" t="s">
        <v>739</v>
      </c>
      <c r="H2551">
        <v>2020</v>
      </c>
      <c r="I2551">
        <v>7</v>
      </c>
      <c r="J2551">
        <v>9</v>
      </c>
      <c r="K2551" t="s">
        <v>227</v>
      </c>
      <c r="L2551">
        <f t="shared" si="197"/>
        <v>1</v>
      </c>
      <c r="M2551">
        <f t="shared" si="198"/>
        <v>1</v>
      </c>
      <c r="N2551">
        <f t="shared" si="199"/>
        <v>2</v>
      </c>
      <c r="O2551">
        <f t="shared" si="200"/>
        <v>28</v>
      </c>
    </row>
    <row r="2552" spans="1:15" hidden="1" x14ac:dyDescent="0.2">
      <c r="A2552" s="2">
        <v>44022</v>
      </c>
      <c r="B2552">
        <v>29</v>
      </c>
      <c r="C2552">
        <v>55.29</v>
      </c>
      <c r="D2552">
        <v>57.81</v>
      </c>
      <c r="E2552">
        <v>54.26</v>
      </c>
      <c r="F2552">
        <f t="shared" si="196"/>
        <v>57.81</v>
      </c>
      <c r="G2552" t="s">
        <v>739</v>
      </c>
      <c r="H2552">
        <v>2020</v>
      </c>
      <c r="I2552">
        <v>7</v>
      </c>
      <c r="J2552">
        <v>10</v>
      </c>
      <c r="K2552" t="s">
        <v>228</v>
      </c>
      <c r="L2552">
        <f t="shared" si="197"/>
        <v>1</v>
      </c>
      <c r="M2552">
        <f t="shared" si="198"/>
        <v>1</v>
      </c>
      <c r="N2552">
        <f t="shared" si="199"/>
        <v>2</v>
      </c>
      <c r="O2552">
        <f t="shared" si="200"/>
        <v>28</v>
      </c>
    </row>
    <row r="2553" spans="1:15" hidden="1" x14ac:dyDescent="0.2">
      <c r="A2553" s="2">
        <v>44023</v>
      </c>
      <c r="B2553">
        <v>26</v>
      </c>
      <c r="C2553">
        <v>56.14</v>
      </c>
      <c r="D2553">
        <v>58.76</v>
      </c>
      <c r="E2553">
        <v>55.32</v>
      </c>
      <c r="F2553">
        <f t="shared" si="196"/>
        <v>58.76</v>
      </c>
      <c r="G2553" t="s">
        <v>739</v>
      </c>
      <c r="H2553">
        <v>2020</v>
      </c>
      <c r="I2553">
        <v>7</v>
      </c>
      <c r="J2553">
        <v>11</v>
      </c>
      <c r="K2553" t="s">
        <v>229</v>
      </c>
      <c r="L2553">
        <f t="shared" si="197"/>
        <v>1</v>
      </c>
      <c r="M2553">
        <f t="shared" si="198"/>
        <v>1</v>
      </c>
      <c r="N2553">
        <f t="shared" si="199"/>
        <v>2</v>
      </c>
      <c r="O2553">
        <f t="shared" si="200"/>
        <v>28</v>
      </c>
    </row>
    <row r="2554" spans="1:15" hidden="1" x14ac:dyDescent="0.2">
      <c r="A2554" s="2">
        <v>44024</v>
      </c>
      <c r="B2554">
        <v>27</v>
      </c>
      <c r="C2554">
        <v>55.16</v>
      </c>
      <c r="D2554">
        <v>57.84</v>
      </c>
      <c r="E2554">
        <v>54.47</v>
      </c>
      <c r="F2554">
        <f t="shared" si="196"/>
        <v>57.84</v>
      </c>
      <c r="G2554" t="s">
        <v>739</v>
      </c>
      <c r="H2554">
        <v>2020</v>
      </c>
      <c r="I2554">
        <v>7</v>
      </c>
      <c r="J2554">
        <v>12</v>
      </c>
      <c r="K2554" t="s">
        <v>230</v>
      </c>
      <c r="L2554">
        <f t="shared" si="197"/>
        <v>1</v>
      </c>
      <c r="M2554">
        <f t="shared" si="198"/>
        <v>1</v>
      </c>
      <c r="N2554">
        <f t="shared" si="199"/>
        <v>2</v>
      </c>
      <c r="O2554">
        <f t="shared" si="200"/>
        <v>28</v>
      </c>
    </row>
    <row r="2555" spans="1:15" hidden="1" x14ac:dyDescent="0.2">
      <c r="A2555" s="2">
        <v>44025</v>
      </c>
      <c r="B2555">
        <v>25</v>
      </c>
      <c r="C2555">
        <v>55.41</v>
      </c>
      <c r="D2555">
        <v>57.15</v>
      </c>
      <c r="E2555">
        <v>52.32</v>
      </c>
      <c r="F2555">
        <f t="shared" si="196"/>
        <v>57.15</v>
      </c>
      <c r="G2555" t="s">
        <v>739</v>
      </c>
      <c r="H2555">
        <v>2020</v>
      </c>
      <c r="I2555">
        <v>7</v>
      </c>
      <c r="J2555">
        <v>13</v>
      </c>
      <c r="K2555" t="s">
        <v>231</v>
      </c>
      <c r="L2555">
        <f t="shared" si="197"/>
        <v>1</v>
      </c>
      <c r="M2555">
        <f t="shared" si="198"/>
        <v>1</v>
      </c>
      <c r="N2555">
        <f t="shared" si="199"/>
        <v>2</v>
      </c>
      <c r="O2555">
        <f t="shared" si="200"/>
        <v>29</v>
      </c>
    </row>
    <row r="2556" spans="1:15" hidden="1" x14ac:dyDescent="0.2">
      <c r="A2556" s="2">
        <v>44026</v>
      </c>
      <c r="B2556">
        <v>21</v>
      </c>
      <c r="C2556">
        <v>53.56</v>
      </c>
      <c r="D2556">
        <v>57.26</v>
      </c>
      <c r="E2556">
        <v>54.85</v>
      </c>
      <c r="F2556">
        <f t="shared" si="196"/>
        <v>57.26</v>
      </c>
      <c r="G2556" t="s">
        <v>739</v>
      </c>
      <c r="H2556">
        <v>2020</v>
      </c>
      <c r="I2556">
        <v>7</v>
      </c>
      <c r="J2556">
        <v>14</v>
      </c>
      <c r="K2556" t="s">
        <v>232</v>
      </c>
      <c r="L2556">
        <f t="shared" si="197"/>
        <v>1</v>
      </c>
      <c r="M2556">
        <f t="shared" si="198"/>
        <v>0</v>
      </c>
      <c r="N2556">
        <f t="shared" si="199"/>
        <v>2</v>
      </c>
      <c r="O2556">
        <f t="shared" si="200"/>
        <v>29</v>
      </c>
    </row>
    <row r="2557" spans="1:15" hidden="1" x14ac:dyDescent="0.2">
      <c r="A2557" s="2">
        <v>44027</v>
      </c>
      <c r="B2557">
        <v>26</v>
      </c>
      <c r="C2557">
        <v>55.56</v>
      </c>
      <c r="D2557">
        <v>58.76</v>
      </c>
      <c r="E2557">
        <v>55.78</v>
      </c>
      <c r="F2557">
        <f t="shared" si="196"/>
        <v>58.76</v>
      </c>
      <c r="G2557" t="s">
        <v>740</v>
      </c>
      <c r="H2557">
        <v>2020</v>
      </c>
      <c r="I2557">
        <v>7</v>
      </c>
      <c r="J2557">
        <v>15</v>
      </c>
      <c r="K2557" t="s">
        <v>233</v>
      </c>
      <c r="L2557">
        <f t="shared" si="197"/>
        <v>1</v>
      </c>
      <c r="M2557">
        <f t="shared" si="198"/>
        <v>0</v>
      </c>
      <c r="N2557">
        <f t="shared" si="199"/>
        <v>2</v>
      </c>
      <c r="O2557">
        <f t="shared" si="200"/>
        <v>29</v>
      </c>
    </row>
    <row r="2558" spans="1:15" hidden="1" x14ac:dyDescent="0.2">
      <c r="A2558" s="2">
        <v>44028</v>
      </c>
      <c r="B2558">
        <v>44</v>
      </c>
      <c r="C2558">
        <v>57.88</v>
      </c>
      <c r="D2558">
        <v>59.79</v>
      </c>
      <c r="E2558">
        <v>55.31</v>
      </c>
      <c r="F2558">
        <f t="shared" si="196"/>
        <v>59.79</v>
      </c>
      <c r="G2558" t="s">
        <v>740</v>
      </c>
      <c r="H2558">
        <v>2020</v>
      </c>
      <c r="I2558">
        <v>7</v>
      </c>
      <c r="J2558">
        <v>16</v>
      </c>
      <c r="K2558" t="s">
        <v>235</v>
      </c>
      <c r="L2558">
        <f t="shared" si="197"/>
        <v>1</v>
      </c>
      <c r="M2558">
        <f t="shared" si="198"/>
        <v>1</v>
      </c>
      <c r="N2558">
        <f t="shared" si="199"/>
        <v>2</v>
      </c>
      <c r="O2558">
        <f t="shared" si="200"/>
        <v>29</v>
      </c>
    </row>
    <row r="2559" spans="1:15" hidden="1" x14ac:dyDescent="0.2">
      <c r="A2559" s="2">
        <v>44029</v>
      </c>
      <c r="B2559">
        <v>28</v>
      </c>
      <c r="C2559">
        <v>54.99</v>
      </c>
      <c r="D2559">
        <v>56.66</v>
      </c>
      <c r="E2559">
        <v>51.7</v>
      </c>
      <c r="F2559">
        <f t="shared" si="196"/>
        <v>56.66</v>
      </c>
      <c r="G2559" t="s">
        <v>740</v>
      </c>
      <c r="H2559">
        <v>2020</v>
      </c>
      <c r="I2559">
        <v>7</v>
      </c>
      <c r="J2559">
        <v>17</v>
      </c>
      <c r="K2559" t="s">
        <v>236</v>
      </c>
      <c r="L2559">
        <f t="shared" si="197"/>
        <v>1</v>
      </c>
      <c r="M2559">
        <f t="shared" si="198"/>
        <v>1</v>
      </c>
      <c r="N2559">
        <f t="shared" si="199"/>
        <v>2</v>
      </c>
      <c r="O2559">
        <f t="shared" si="200"/>
        <v>29</v>
      </c>
    </row>
    <row r="2560" spans="1:15" hidden="1" x14ac:dyDescent="0.2">
      <c r="A2560" s="2">
        <v>44030</v>
      </c>
      <c r="B2560">
        <v>29</v>
      </c>
      <c r="C2560">
        <v>56.42</v>
      </c>
      <c r="D2560">
        <v>59.3</v>
      </c>
      <c r="E2560">
        <v>56.12</v>
      </c>
      <c r="F2560">
        <f t="shared" si="196"/>
        <v>59.3</v>
      </c>
      <c r="G2560" t="s">
        <v>740</v>
      </c>
      <c r="H2560">
        <v>2020</v>
      </c>
      <c r="I2560">
        <v>7</v>
      </c>
      <c r="J2560">
        <v>18</v>
      </c>
      <c r="K2560" t="s">
        <v>237</v>
      </c>
      <c r="L2560">
        <f t="shared" si="197"/>
        <v>1</v>
      </c>
      <c r="M2560">
        <f t="shared" si="198"/>
        <v>1</v>
      </c>
      <c r="N2560">
        <f t="shared" si="199"/>
        <v>2</v>
      </c>
      <c r="O2560">
        <f t="shared" si="200"/>
        <v>29</v>
      </c>
    </row>
    <row r="2561" spans="1:15" hidden="1" x14ac:dyDescent="0.2">
      <c r="A2561" s="2">
        <v>44031</v>
      </c>
      <c r="B2561">
        <v>28</v>
      </c>
      <c r="C2561">
        <v>55.16</v>
      </c>
      <c r="D2561">
        <v>59.45</v>
      </c>
      <c r="E2561">
        <v>57.42</v>
      </c>
      <c r="F2561">
        <f t="shared" si="196"/>
        <v>59.45</v>
      </c>
      <c r="G2561" t="s">
        <v>740</v>
      </c>
      <c r="H2561">
        <v>2020</v>
      </c>
      <c r="I2561">
        <v>7</v>
      </c>
      <c r="J2561">
        <v>19</v>
      </c>
      <c r="K2561" t="s">
        <v>238</v>
      </c>
      <c r="L2561">
        <f t="shared" si="197"/>
        <v>1</v>
      </c>
      <c r="M2561">
        <f t="shared" si="198"/>
        <v>0</v>
      </c>
      <c r="N2561">
        <f t="shared" si="199"/>
        <v>2</v>
      </c>
      <c r="O2561">
        <f t="shared" si="200"/>
        <v>29</v>
      </c>
    </row>
    <row r="2562" spans="1:15" hidden="1" x14ac:dyDescent="0.2">
      <c r="A2562" s="2">
        <v>44032</v>
      </c>
      <c r="B2562">
        <v>25</v>
      </c>
      <c r="C2562">
        <v>54.85</v>
      </c>
      <c r="D2562">
        <v>60.53</v>
      </c>
      <c r="E2562">
        <v>59.14</v>
      </c>
      <c r="F2562">
        <f t="shared" si="196"/>
        <v>60.53</v>
      </c>
      <c r="G2562" t="s">
        <v>740</v>
      </c>
      <c r="H2562">
        <v>2020</v>
      </c>
      <c r="I2562">
        <v>7</v>
      </c>
      <c r="J2562">
        <v>20</v>
      </c>
      <c r="K2562" t="s">
        <v>239</v>
      </c>
      <c r="L2562">
        <f t="shared" si="197"/>
        <v>1</v>
      </c>
      <c r="M2562">
        <f t="shared" si="198"/>
        <v>0</v>
      </c>
      <c r="N2562">
        <f t="shared" si="199"/>
        <v>2</v>
      </c>
      <c r="O2562">
        <f t="shared" si="200"/>
        <v>30</v>
      </c>
    </row>
    <row r="2563" spans="1:15" hidden="1" x14ac:dyDescent="0.2">
      <c r="A2563" s="2">
        <v>44033</v>
      </c>
      <c r="B2563">
        <v>39</v>
      </c>
      <c r="C2563">
        <v>56.93</v>
      </c>
      <c r="D2563">
        <v>60.17</v>
      </c>
      <c r="E2563">
        <v>57.39</v>
      </c>
      <c r="F2563">
        <f t="shared" ref="F2563:F2626" si="201">IF(OR(ISBLANK(D2563),D2563=9),C2563,D2563)</f>
        <v>60.17</v>
      </c>
      <c r="G2563" t="s">
        <v>740</v>
      </c>
      <c r="H2563">
        <v>2020</v>
      </c>
      <c r="I2563">
        <v>7</v>
      </c>
      <c r="J2563">
        <v>21</v>
      </c>
      <c r="K2563" t="s">
        <v>240</v>
      </c>
      <c r="L2563">
        <f t="shared" ref="L2563:L2626" si="202">IF(ISBLANK(C2563),"Null",IF(C2563&gt;B2563,1,0))</f>
        <v>1</v>
      </c>
      <c r="M2563">
        <f t="shared" ref="M2563:M2626" si="203">IF(ISBLANK(E2563),"Null",IF(C2563&gt;E2563,1,0))</f>
        <v>0</v>
      </c>
      <c r="N2563">
        <f t="shared" ref="N2563:N2626" si="204">IF(AND(I2563&gt;=1,I2563&lt;=4),1,IF(AND(I2563&gt;=9,I2563&lt;=12),3,2))</f>
        <v>2</v>
      </c>
      <c r="O2563">
        <f t="shared" ref="O2563:O2626" si="205">WEEKNUM(A2563,2)</f>
        <v>30</v>
      </c>
    </row>
    <row r="2564" spans="1:15" hidden="1" x14ac:dyDescent="0.2">
      <c r="A2564" s="2">
        <v>44034</v>
      </c>
      <c r="B2564">
        <v>36</v>
      </c>
      <c r="C2564">
        <v>57.97</v>
      </c>
      <c r="D2564">
        <v>60.02</v>
      </c>
      <c r="E2564">
        <v>55.79</v>
      </c>
      <c r="F2564">
        <f t="shared" si="201"/>
        <v>60.02</v>
      </c>
      <c r="G2564" t="s">
        <v>741</v>
      </c>
      <c r="H2564">
        <v>2020</v>
      </c>
      <c r="I2564">
        <v>7</v>
      </c>
      <c r="J2564">
        <v>22</v>
      </c>
      <c r="K2564" t="s">
        <v>241</v>
      </c>
      <c r="L2564">
        <f t="shared" si="202"/>
        <v>1</v>
      </c>
      <c r="M2564">
        <f t="shared" si="203"/>
        <v>1</v>
      </c>
      <c r="N2564">
        <f t="shared" si="204"/>
        <v>2</v>
      </c>
      <c r="O2564">
        <f t="shared" si="205"/>
        <v>30</v>
      </c>
    </row>
    <row r="2565" spans="1:15" hidden="1" x14ac:dyDescent="0.2">
      <c r="A2565" s="2">
        <v>44035</v>
      </c>
      <c r="B2565">
        <v>29</v>
      </c>
      <c r="C2565">
        <v>55.2</v>
      </c>
      <c r="D2565">
        <v>59.74</v>
      </c>
      <c r="E2565">
        <v>54.17</v>
      </c>
      <c r="F2565">
        <f t="shared" si="201"/>
        <v>59.74</v>
      </c>
      <c r="G2565" t="s">
        <v>741</v>
      </c>
      <c r="H2565">
        <v>2020</v>
      </c>
      <c r="I2565">
        <v>7</v>
      </c>
      <c r="J2565">
        <v>23</v>
      </c>
      <c r="K2565" t="s">
        <v>243</v>
      </c>
      <c r="L2565">
        <f t="shared" si="202"/>
        <v>1</v>
      </c>
      <c r="M2565">
        <f t="shared" si="203"/>
        <v>1</v>
      </c>
      <c r="N2565">
        <f t="shared" si="204"/>
        <v>2</v>
      </c>
      <c r="O2565">
        <f t="shared" si="205"/>
        <v>30</v>
      </c>
    </row>
    <row r="2566" spans="1:15" hidden="1" x14ac:dyDescent="0.2">
      <c r="A2566" s="2">
        <v>44036</v>
      </c>
      <c r="B2566">
        <v>41</v>
      </c>
      <c r="C2566">
        <v>58.11</v>
      </c>
      <c r="D2566">
        <v>58.94</v>
      </c>
      <c r="E2566">
        <v>51.35</v>
      </c>
      <c r="F2566">
        <f t="shared" si="201"/>
        <v>58.94</v>
      </c>
      <c r="G2566" t="s">
        <v>741</v>
      </c>
      <c r="H2566">
        <v>2020</v>
      </c>
      <c r="I2566">
        <v>7</v>
      </c>
      <c r="J2566">
        <v>24</v>
      </c>
      <c r="K2566" t="s">
        <v>244</v>
      </c>
      <c r="L2566">
        <f t="shared" si="202"/>
        <v>1</v>
      </c>
      <c r="M2566">
        <f t="shared" si="203"/>
        <v>1</v>
      </c>
      <c r="N2566">
        <f t="shared" si="204"/>
        <v>2</v>
      </c>
      <c r="O2566">
        <f t="shared" si="205"/>
        <v>30</v>
      </c>
    </row>
    <row r="2567" spans="1:15" hidden="1" x14ac:dyDescent="0.2">
      <c r="A2567" s="2">
        <v>44037</v>
      </c>
      <c r="B2567">
        <v>35</v>
      </c>
      <c r="C2567">
        <v>57.16</v>
      </c>
      <c r="D2567">
        <v>58.59</v>
      </c>
      <c r="E2567">
        <v>52.86</v>
      </c>
      <c r="F2567">
        <f t="shared" si="201"/>
        <v>58.59</v>
      </c>
      <c r="G2567" t="s">
        <v>741</v>
      </c>
      <c r="H2567">
        <v>2020</v>
      </c>
      <c r="I2567">
        <v>7</v>
      </c>
      <c r="J2567">
        <v>25</v>
      </c>
      <c r="K2567" t="s">
        <v>245</v>
      </c>
      <c r="L2567">
        <f t="shared" si="202"/>
        <v>1</v>
      </c>
      <c r="M2567">
        <f t="shared" si="203"/>
        <v>1</v>
      </c>
      <c r="N2567">
        <f t="shared" si="204"/>
        <v>2</v>
      </c>
      <c r="O2567">
        <f t="shared" si="205"/>
        <v>30</v>
      </c>
    </row>
    <row r="2568" spans="1:15" hidden="1" x14ac:dyDescent="0.2">
      <c r="A2568" s="2">
        <v>44038</v>
      </c>
      <c r="B2568">
        <v>40</v>
      </c>
      <c r="C2568">
        <v>57.53</v>
      </c>
      <c r="D2568">
        <v>59.94</v>
      </c>
      <c r="E2568">
        <v>56.23</v>
      </c>
      <c r="F2568">
        <f t="shared" si="201"/>
        <v>59.94</v>
      </c>
      <c r="G2568" t="s">
        <v>741</v>
      </c>
      <c r="H2568">
        <v>2020</v>
      </c>
      <c r="I2568">
        <v>7</v>
      </c>
      <c r="J2568">
        <v>26</v>
      </c>
      <c r="K2568" t="s">
        <v>246</v>
      </c>
      <c r="L2568">
        <f t="shared" si="202"/>
        <v>1</v>
      </c>
      <c r="M2568">
        <f t="shared" si="203"/>
        <v>1</v>
      </c>
      <c r="N2568">
        <f t="shared" si="204"/>
        <v>2</v>
      </c>
      <c r="O2568">
        <f t="shared" si="205"/>
        <v>30</v>
      </c>
    </row>
    <row r="2569" spans="1:15" hidden="1" x14ac:dyDescent="0.2">
      <c r="A2569" s="2">
        <v>44039</v>
      </c>
      <c r="B2569">
        <v>29</v>
      </c>
      <c r="C2569">
        <v>55.55</v>
      </c>
      <c r="D2569">
        <v>60.48</v>
      </c>
      <c r="E2569">
        <v>58.65</v>
      </c>
      <c r="F2569">
        <f t="shared" si="201"/>
        <v>60.48</v>
      </c>
      <c r="G2569" t="s">
        <v>741</v>
      </c>
      <c r="H2569">
        <v>2020</v>
      </c>
      <c r="I2569">
        <v>7</v>
      </c>
      <c r="J2569">
        <v>27</v>
      </c>
      <c r="K2569" t="s">
        <v>247</v>
      </c>
      <c r="L2569">
        <f t="shared" si="202"/>
        <v>1</v>
      </c>
      <c r="M2569">
        <f t="shared" si="203"/>
        <v>0</v>
      </c>
      <c r="N2569">
        <f t="shared" si="204"/>
        <v>2</v>
      </c>
      <c r="O2569">
        <f t="shared" si="205"/>
        <v>31</v>
      </c>
    </row>
    <row r="2570" spans="1:15" hidden="1" x14ac:dyDescent="0.2">
      <c r="A2570" s="2">
        <v>44040</v>
      </c>
      <c r="B2570">
        <v>38</v>
      </c>
      <c r="C2570">
        <v>56.32</v>
      </c>
      <c r="D2570">
        <v>59.05</v>
      </c>
      <c r="E2570">
        <v>55.68</v>
      </c>
      <c r="F2570">
        <f t="shared" si="201"/>
        <v>59.05</v>
      </c>
      <c r="G2570" t="s">
        <v>741</v>
      </c>
      <c r="H2570">
        <v>2020</v>
      </c>
      <c r="I2570">
        <v>7</v>
      </c>
      <c r="J2570">
        <v>28</v>
      </c>
      <c r="K2570" t="s">
        <v>248</v>
      </c>
      <c r="L2570">
        <f t="shared" si="202"/>
        <v>1</v>
      </c>
      <c r="M2570">
        <f t="shared" si="203"/>
        <v>1</v>
      </c>
      <c r="N2570">
        <f t="shared" si="204"/>
        <v>2</v>
      </c>
      <c r="O2570">
        <f t="shared" si="205"/>
        <v>31</v>
      </c>
    </row>
    <row r="2571" spans="1:15" hidden="1" x14ac:dyDescent="0.2">
      <c r="A2571" s="2">
        <v>44041</v>
      </c>
      <c r="B2571">
        <v>33</v>
      </c>
      <c r="C2571">
        <v>56.36</v>
      </c>
      <c r="D2571">
        <v>59.2</v>
      </c>
      <c r="E2571">
        <v>55.92</v>
      </c>
      <c r="F2571">
        <f t="shared" si="201"/>
        <v>59.2</v>
      </c>
      <c r="G2571" t="s">
        <v>742</v>
      </c>
      <c r="H2571">
        <v>2020</v>
      </c>
      <c r="I2571">
        <v>7</v>
      </c>
      <c r="J2571">
        <v>29</v>
      </c>
      <c r="K2571" t="s">
        <v>249</v>
      </c>
      <c r="L2571">
        <f t="shared" si="202"/>
        <v>1</v>
      </c>
      <c r="M2571">
        <f t="shared" si="203"/>
        <v>1</v>
      </c>
      <c r="N2571">
        <f t="shared" si="204"/>
        <v>2</v>
      </c>
      <c r="O2571">
        <f t="shared" si="205"/>
        <v>31</v>
      </c>
    </row>
    <row r="2572" spans="1:15" hidden="1" x14ac:dyDescent="0.2">
      <c r="A2572" s="2">
        <v>44042</v>
      </c>
      <c r="B2572">
        <v>24</v>
      </c>
      <c r="C2572">
        <v>54.77</v>
      </c>
      <c r="D2572">
        <v>57.63</v>
      </c>
      <c r="E2572">
        <v>54.46</v>
      </c>
      <c r="F2572">
        <f t="shared" si="201"/>
        <v>57.63</v>
      </c>
      <c r="G2572" t="s">
        <v>742</v>
      </c>
      <c r="H2572">
        <v>2020</v>
      </c>
      <c r="I2572">
        <v>7</v>
      </c>
      <c r="J2572">
        <v>30</v>
      </c>
      <c r="K2572" t="s">
        <v>251</v>
      </c>
      <c r="L2572">
        <f t="shared" si="202"/>
        <v>1</v>
      </c>
      <c r="M2572">
        <f t="shared" si="203"/>
        <v>1</v>
      </c>
      <c r="N2572">
        <f t="shared" si="204"/>
        <v>2</v>
      </c>
      <c r="O2572">
        <f t="shared" si="205"/>
        <v>31</v>
      </c>
    </row>
    <row r="2573" spans="1:15" hidden="1" x14ac:dyDescent="0.2">
      <c r="A2573" s="2">
        <v>44043</v>
      </c>
      <c r="B2573">
        <v>42</v>
      </c>
      <c r="C2573">
        <v>59.21</v>
      </c>
      <c r="D2573">
        <v>59.77</v>
      </c>
      <c r="E2573">
        <v>50.18</v>
      </c>
      <c r="F2573">
        <f t="shared" si="201"/>
        <v>59.77</v>
      </c>
      <c r="G2573" t="s">
        <v>742</v>
      </c>
      <c r="H2573">
        <v>2020</v>
      </c>
      <c r="I2573">
        <v>7</v>
      </c>
      <c r="J2573">
        <v>31</v>
      </c>
      <c r="K2573" t="s">
        <v>252</v>
      </c>
      <c r="L2573">
        <f t="shared" si="202"/>
        <v>1</v>
      </c>
      <c r="M2573">
        <f t="shared" si="203"/>
        <v>1</v>
      </c>
      <c r="N2573">
        <f t="shared" si="204"/>
        <v>2</v>
      </c>
      <c r="O2573">
        <f t="shared" si="205"/>
        <v>31</v>
      </c>
    </row>
    <row r="2574" spans="1:15" hidden="1" x14ac:dyDescent="0.2">
      <c r="A2574" s="2">
        <v>44044</v>
      </c>
      <c r="B2574">
        <v>45</v>
      </c>
      <c r="C2574">
        <v>58.05</v>
      </c>
      <c r="D2574">
        <v>58.09</v>
      </c>
      <c r="E2574">
        <v>36.74</v>
      </c>
      <c r="F2574">
        <f t="shared" si="201"/>
        <v>58.09</v>
      </c>
      <c r="G2574" t="s">
        <v>742</v>
      </c>
      <c r="H2574">
        <v>2020</v>
      </c>
      <c r="I2574">
        <v>8</v>
      </c>
      <c r="J2574">
        <v>1</v>
      </c>
      <c r="K2574" t="s">
        <v>253</v>
      </c>
      <c r="L2574">
        <f t="shared" si="202"/>
        <v>1</v>
      </c>
      <c r="M2574">
        <f t="shared" si="203"/>
        <v>1</v>
      </c>
      <c r="N2574">
        <f t="shared" si="204"/>
        <v>2</v>
      </c>
      <c r="O2574">
        <f t="shared" si="205"/>
        <v>31</v>
      </c>
    </row>
    <row r="2575" spans="1:15" hidden="1" x14ac:dyDescent="0.2">
      <c r="A2575" s="2">
        <v>44045</v>
      </c>
      <c r="B2575">
        <v>47</v>
      </c>
      <c r="C2575">
        <v>59.71</v>
      </c>
      <c r="D2575">
        <v>61.91</v>
      </c>
      <c r="E2575">
        <v>48.7</v>
      </c>
      <c r="F2575">
        <f t="shared" si="201"/>
        <v>61.91</v>
      </c>
      <c r="G2575" t="s">
        <v>742</v>
      </c>
      <c r="H2575">
        <v>2020</v>
      </c>
      <c r="I2575">
        <v>8</v>
      </c>
      <c r="J2575">
        <v>2</v>
      </c>
      <c r="K2575" t="s">
        <v>254</v>
      </c>
      <c r="L2575">
        <f t="shared" si="202"/>
        <v>1</v>
      </c>
      <c r="M2575">
        <f t="shared" si="203"/>
        <v>1</v>
      </c>
      <c r="N2575">
        <f t="shared" si="204"/>
        <v>2</v>
      </c>
      <c r="O2575">
        <f t="shared" si="205"/>
        <v>31</v>
      </c>
    </row>
    <row r="2576" spans="1:15" hidden="1" x14ac:dyDescent="0.2">
      <c r="A2576" s="2">
        <v>44046</v>
      </c>
      <c r="B2576">
        <v>35</v>
      </c>
      <c r="C2576">
        <v>56.93</v>
      </c>
      <c r="D2576">
        <v>58.11</v>
      </c>
      <c r="E2576">
        <v>51.25</v>
      </c>
      <c r="F2576">
        <f t="shared" si="201"/>
        <v>58.11</v>
      </c>
      <c r="G2576" t="s">
        <v>742</v>
      </c>
      <c r="H2576">
        <v>2020</v>
      </c>
      <c r="I2576">
        <v>8</v>
      </c>
      <c r="J2576">
        <v>3</v>
      </c>
      <c r="K2576" t="s">
        <v>255</v>
      </c>
      <c r="L2576">
        <f t="shared" si="202"/>
        <v>1</v>
      </c>
      <c r="M2576">
        <f t="shared" si="203"/>
        <v>1</v>
      </c>
      <c r="N2576">
        <f t="shared" si="204"/>
        <v>2</v>
      </c>
      <c r="O2576">
        <f t="shared" si="205"/>
        <v>32</v>
      </c>
    </row>
    <row r="2577" spans="1:15" hidden="1" x14ac:dyDescent="0.2">
      <c r="A2577" s="2">
        <v>44047</v>
      </c>
      <c r="B2577">
        <v>50</v>
      </c>
      <c r="C2577">
        <v>59.75</v>
      </c>
      <c r="D2577">
        <v>60.78</v>
      </c>
      <c r="E2577">
        <v>48.43</v>
      </c>
      <c r="F2577">
        <f t="shared" si="201"/>
        <v>60.78</v>
      </c>
      <c r="G2577" t="s">
        <v>742</v>
      </c>
      <c r="H2577">
        <v>2020</v>
      </c>
      <c r="I2577">
        <v>8</v>
      </c>
      <c r="J2577">
        <v>4</v>
      </c>
      <c r="K2577" t="s">
        <v>256</v>
      </c>
      <c r="L2577">
        <f t="shared" si="202"/>
        <v>1</v>
      </c>
      <c r="M2577">
        <f t="shared" si="203"/>
        <v>1</v>
      </c>
      <c r="N2577">
        <f t="shared" si="204"/>
        <v>2</v>
      </c>
      <c r="O2577">
        <f t="shared" si="205"/>
        <v>32</v>
      </c>
    </row>
    <row r="2578" spans="1:15" hidden="1" x14ac:dyDescent="0.2">
      <c r="A2578" s="2">
        <v>44048</v>
      </c>
      <c r="B2578">
        <v>33</v>
      </c>
      <c r="C2578">
        <v>56.8</v>
      </c>
      <c r="D2578">
        <v>56.99</v>
      </c>
      <c r="E2578">
        <v>39.950000000000003</v>
      </c>
      <c r="F2578">
        <f t="shared" si="201"/>
        <v>56.99</v>
      </c>
      <c r="G2578" t="s">
        <v>743</v>
      </c>
      <c r="H2578">
        <v>2020</v>
      </c>
      <c r="I2578">
        <v>8</v>
      </c>
      <c r="J2578">
        <v>5</v>
      </c>
      <c r="K2578" t="s">
        <v>257</v>
      </c>
      <c r="L2578">
        <f t="shared" si="202"/>
        <v>1</v>
      </c>
      <c r="M2578">
        <f t="shared" si="203"/>
        <v>1</v>
      </c>
      <c r="N2578">
        <f t="shared" si="204"/>
        <v>2</v>
      </c>
      <c r="O2578">
        <f t="shared" si="205"/>
        <v>32</v>
      </c>
    </row>
    <row r="2579" spans="1:15" hidden="1" x14ac:dyDescent="0.2">
      <c r="A2579" s="2">
        <v>44049</v>
      </c>
      <c r="B2579">
        <v>32</v>
      </c>
      <c r="C2579">
        <v>56.88</v>
      </c>
      <c r="D2579">
        <v>57.28</v>
      </c>
      <c r="E2579">
        <v>46.74</v>
      </c>
      <c r="F2579">
        <f t="shared" si="201"/>
        <v>57.28</v>
      </c>
      <c r="G2579" t="s">
        <v>743</v>
      </c>
      <c r="H2579">
        <v>2020</v>
      </c>
      <c r="I2579">
        <v>8</v>
      </c>
      <c r="J2579">
        <v>6</v>
      </c>
      <c r="K2579" t="s">
        <v>259</v>
      </c>
      <c r="L2579">
        <f t="shared" si="202"/>
        <v>1</v>
      </c>
      <c r="M2579">
        <f t="shared" si="203"/>
        <v>1</v>
      </c>
      <c r="N2579">
        <f t="shared" si="204"/>
        <v>2</v>
      </c>
      <c r="O2579">
        <f t="shared" si="205"/>
        <v>32</v>
      </c>
    </row>
    <row r="2580" spans="1:15" hidden="1" x14ac:dyDescent="0.2">
      <c r="A2580" s="2">
        <v>44050</v>
      </c>
      <c r="B2580">
        <v>34</v>
      </c>
      <c r="C2580">
        <v>57.12</v>
      </c>
      <c r="D2580">
        <v>57.12</v>
      </c>
      <c r="E2580">
        <v>29.04</v>
      </c>
      <c r="F2580">
        <f t="shared" si="201"/>
        <v>57.12</v>
      </c>
      <c r="G2580" t="s">
        <v>743</v>
      </c>
      <c r="H2580">
        <v>2020</v>
      </c>
      <c r="I2580">
        <v>8</v>
      </c>
      <c r="J2580">
        <v>7</v>
      </c>
      <c r="K2580" t="s">
        <v>260</v>
      </c>
      <c r="L2580">
        <f t="shared" si="202"/>
        <v>1</v>
      </c>
      <c r="M2580">
        <f t="shared" si="203"/>
        <v>1</v>
      </c>
      <c r="N2580">
        <f t="shared" si="204"/>
        <v>2</v>
      </c>
      <c r="O2580">
        <f t="shared" si="205"/>
        <v>32</v>
      </c>
    </row>
    <row r="2581" spans="1:15" hidden="1" x14ac:dyDescent="0.2">
      <c r="A2581" s="2">
        <v>44051</v>
      </c>
      <c r="B2581">
        <v>54</v>
      </c>
      <c r="C2581">
        <v>58.87</v>
      </c>
      <c r="D2581">
        <v>58.87</v>
      </c>
      <c r="E2581">
        <v>0</v>
      </c>
      <c r="F2581">
        <f t="shared" si="201"/>
        <v>58.87</v>
      </c>
      <c r="G2581" t="s">
        <v>743</v>
      </c>
      <c r="H2581">
        <v>2020</v>
      </c>
      <c r="I2581">
        <v>8</v>
      </c>
      <c r="J2581">
        <v>8</v>
      </c>
      <c r="K2581" t="s">
        <v>261</v>
      </c>
      <c r="L2581">
        <f t="shared" si="202"/>
        <v>1</v>
      </c>
      <c r="M2581">
        <f t="shared" si="203"/>
        <v>1</v>
      </c>
      <c r="N2581">
        <f t="shared" si="204"/>
        <v>2</v>
      </c>
      <c r="O2581">
        <f t="shared" si="205"/>
        <v>32</v>
      </c>
    </row>
    <row r="2582" spans="1:15" hidden="1" x14ac:dyDescent="0.2">
      <c r="A2582" s="2">
        <v>44052</v>
      </c>
      <c r="B2582">
        <v>45</v>
      </c>
      <c r="C2582">
        <v>58.21</v>
      </c>
      <c r="D2582">
        <v>58.23</v>
      </c>
      <c r="E2582">
        <v>34.24</v>
      </c>
      <c r="F2582">
        <f t="shared" si="201"/>
        <v>58.23</v>
      </c>
      <c r="G2582" t="s">
        <v>743</v>
      </c>
      <c r="H2582">
        <v>2020</v>
      </c>
      <c r="I2582">
        <v>8</v>
      </c>
      <c r="J2582">
        <v>9</v>
      </c>
      <c r="K2582" t="s">
        <v>262</v>
      </c>
      <c r="L2582">
        <f t="shared" si="202"/>
        <v>1</v>
      </c>
      <c r="M2582">
        <f t="shared" si="203"/>
        <v>1</v>
      </c>
      <c r="N2582">
        <f t="shared" si="204"/>
        <v>2</v>
      </c>
      <c r="O2582">
        <f t="shared" si="205"/>
        <v>32</v>
      </c>
    </row>
    <row r="2583" spans="1:15" hidden="1" x14ac:dyDescent="0.2">
      <c r="A2583" s="2">
        <v>44053</v>
      </c>
      <c r="B2583">
        <v>48</v>
      </c>
      <c r="C2583">
        <v>57.32</v>
      </c>
      <c r="D2583">
        <v>57.33</v>
      </c>
      <c r="E2583">
        <v>32.57</v>
      </c>
      <c r="F2583">
        <f t="shared" si="201"/>
        <v>57.33</v>
      </c>
      <c r="G2583" t="s">
        <v>743</v>
      </c>
      <c r="H2583">
        <v>2020</v>
      </c>
      <c r="I2583">
        <v>8</v>
      </c>
      <c r="J2583">
        <v>10</v>
      </c>
      <c r="K2583" t="s">
        <v>263</v>
      </c>
      <c r="L2583">
        <f t="shared" si="202"/>
        <v>1</v>
      </c>
      <c r="M2583">
        <f t="shared" si="203"/>
        <v>1</v>
      </c>
      <c r="N2583">
        <f t="shared" si="204"/>
        <v>2</v>
      </c>
      <c r="O2583">
        <f t="shared" si="205"/>
        <v>33</v>
      </c>
    </row>
    <row r="2584" spans="1:15" hidden="1" x14ac:dyDescent="0.2">
      <c r="A2584" s="2">
        <v>44054</v>
      </c>
      <c r="B2584">
        <v>46</v>
      </c>
      <c r="C2584">
        <v>58.15</v>
      </c>
      <c r="D2584">
        <v>58.15</v>
      </c>
      <c r="E2584">
        <v>0</v>
      </c>
      <c r="F2584">
        <f t="shared" si="201"/>
        <v>58.15</v>
      </c>
      <c r="G2584" t="s">
        <v>743</v>
      </c>
      <c r="H2584">
        <v>2020</v>
      </c>
      <c r="I2584">
        <v>8</v>
      </c>
      <c r="J2584">
        <v>11</v>
      </c>
      <c r="K2584" t="s">
        <v>264</v>
      </c>
      <c r="L2584">
        <f t="shared" si="202"/>
        <v>1</v>
      </c>
      <c r="M2584">
        <f t="shared" si="203"/>
        <v>1</v>
      </c>
      <c r="N2584">
        <f t="shared" si="204"/>
        <v>2</v>
      </c>
      <c r="O2584">
        <f t="shared" si="205"/>
        <v>33</v>
      </c>
    </row>
    <row r="2585" spans="1:15" hidden="1" x14ac:dyDescent="0.2">
      <c r="A2585" s="2">
        <v>44055</v>
      </c>
      <c r="B2585">
        <v>43</v>
      </c>
      <c r="C2585">
        <v>57.26</v>
      </c>
      <c r="D2585">
        <v>60.07</v>
      </c>
      <c r="E2585">
        <v>56.77</v>
      </c>
      <c r="F2585">
        <f t="shared" si="201"/>
        <v>60.07</v>
      </c>
      <c r="G2585" t="s">
        <v>744</v>
      </c>
      <c r="H2585">
        <v>2020</v>
      </c>
      <c r="I2585">
        <v>8</v>
      </c>
      <c r="J2585">
        <v>12</v>
      </c>
      <c r="K2585" t="s">
        <v>265</v>
      </c>
      <c r="L2585">
        <f t="shared" si="202"/>
        <v>1</v>
      </c>
      <c r="M2585">
        <f t="shared" si="203"/>
        <v>1</v>
      </c>
      <c r="N2585">
        <f t="shared" si="204"/>
        <v>2</v>
      </c>
      <c r="O2585">
        <f t="shared" si="205"/>
        <v>33</v>
      </c>
    </row>
    <row r="2586" spans="1:15" hidden="1" x14ac:dyDescent="0.2">
      <c r="A2586" s="2">
        <v>44056</v>
      </c>
      <c r="B2586">
        <v>38</v>
      </c>
      <c r="C2586">
        <v>57.76</v>
      </c>
      <c r="D2586">
        <v>57.89</v>
      </c>
      <c r="E2586">
        <v>42.53</v>
      </c>
      <c r="F2586">
        <f t="shared" si="201"/>
        <v>57.89</v>
      </c>
      <c r="G2586" t="s">
        <v>744</v>
      </c>
      <c r="H2586">
        <v>2020</v>
      </c>
      <c r="I2586">
        <v>8</v>
      </c>
      <c r="J2586">
        <v>13</v>
      </c>
      <c r="K2586" t="s">
        <v>267</v>
      </c>
      <c r="L2586">
        <f t="shared" si="202"/>
        <v>1</v>
      </c>
      <c r="M2586">
        <f t="shared" si="203"/>
        <v>1</v>
      </c>
      <c r="N2586">
        <f t="shared" si="204"/>
        <v>2</v>
      </c>
      <c r="O2586">
        <f t="shared" si="205"/>
        <v>33</v>
      </c>
    </row>
    <row r="2587" spans="1:15" hidden="1" x14ac:dyDescent="0.2">
      <c r="A2587" s="2">
        <v>44057</v>
      </c>
      <c r="B2587">
        <v>48</v>
      </c>
      <c r="C2587">
        <v>57.62</v>
      </c>
      <c r="D2587">
        <v>57.62</v>
      </c>
      <c r="E2587">
        <v>26.74</v>
      </c>
      <c r="F2587">
        <f t="shared" si="201"/>
        <v>57.62</v>
      </c>
      <c r="G2587" t="s">
        <v>744</v>
      </c>
      <c r="H2587">
        <v>2020</v>
      </c>
      <c r="I2587">
        <v>8</v>
      </c>
      <c r="J2587">
        <v>14</v>
      </c>
      <c r="K2587" t="s">
        <v>268</v>
      </c>
      <c r="L2587">
        <f t="shared" si="202"/>
        <v>1</v>
      </c>
      <c r="M2587">
        <f t="shared" si="203"/>
        <v>1</v>
      </c>
      <c r="N2587">
        <f t="shared" si="204"/>
        <v>2</v>
      </c>
      <c r="O2587">
        <f t="shared" si="205"/>
        <v>33</v>
      </c>
    </row>
    <row r="2588" spans="1:15" hidden="1" x14ac:dyDescent="0.2">
      <c r="A2588" s="2">
        <v>44058</v>
      </c>
      <c r="B2588">
        <v>34</v>
      </c>
      <c r="C2588">
        <v>56.94</v>
      </c>
      <c r="D2588">
        <v>56.94</v>
      </c>
      <c r="E2588">
        <v>0</v>
      </c>
      <c r="F2588">
        <f t="shared" si="201"/>
        <v>56.94</v>
      </c>
      <c r="G2588" t="s">
        <v>744</v>
      </c>
      <c r="H2588">
        <v>2020</v>
      </c>
      <c r="I2588">
        <v>8</v>
      </c>
      <c r="J2588">
        <v>15</v>
      </c>
      <c r="K2588" t="s">
        <v>269</v>
      </c>
      <c r="L2588">
        <f t="shared" si="202"/>
        <v>1</v>
      </c>
      <c r="M2588">
        <f t="shared" si="203"/>
        <v>1</v>
      </c>
      <c r="N2588">
        <f t="shared" si="204"/>
        <v>2</v>
      </c>
      <c r="O2588">
        <f t="shared" si="205"/>
        <v>33</v>
      </c>
    </row>
    <row r="2589" spans="1:15" hidden="1" x14ac:dyDescent="0.2">
      <c r="A2589" s="2">
        <v>44059</v>
      </c>
      <c r="B2589">
        <v>46</v>
      </c>
      <c r="C2589">
        <v>57.89</v>
      </c>
      <c r="D2589">
        <v>57.93</v>
      </c>
      <c r="E2589">
        <v>37.729999999999997</v>
      </c>
      <c r="F2589">
        <f t="shared" si="201"/>
        <v>57.93</v>
      </c>
      <c r="G2589" t="s">
        <v>744</v>
      </c>
      <c r="H2589">
        <v>2020</v>
      </c>
      <c r="I2589">
        <v>8</v>
      </c>
      <c r="J2589">
        <v>16</v>
      </c>
      <c r="K2589" t="s">
        <v>270</v>
      </c>
      <c r="L2589">
        <f t="shared" si="202"/>
        <v>1</v>
      </c>
      <c r="M2589">
        <f t="shared" si="203"/>
        <v>1</v>
      </c>
      <c r="N2589">
        <f t="shared" si="204"/>
        <v>2</v>
      </c>
      <c r="O2589">
        <f t="shared" si="205"/>
        <v>33</v>
      </c>
    </row>
    <row r="2590" spans="1:15" hidden="1" x14ac:dyDescent="0.2">
      <c r="A2590" s="2">
        <v>44060</v>
      </c>
      <c r="B2590">
        <v>36</v>
      </c>
      <c r="C2590">
        <v>57.9</v>
      </c>
      <c r="D2590">
        <v>57.94</v>
      </c>
      <c r="E2590">
        <v>37.6</v>
      </c>
      <c r="F2590">
        <f t="shared" si="201"/>
        <v>57.94</v>
      </c>
      <c r="G2590" t="s">
        <v>744</v>
      </c>
      <c r="H2590">
        <v>2020</v>
      </c>
      <c r="I2590">
        <v>8</v>
      </c>
      <c r="J2590">
        <v>17</v>
      </c>
      <c r="K2590" t="s">
        <v>271</v>
      </c>
      <c r="L2590">
        <f t="shared" si="202"/>
        <v>1</v>
      </c>
      <c r="M2590">
        <f t="shared" si="203"/>
        <v>1</v>
      </c>
      <c r="N2590">
        <f t="shared" si="204"/>
        <v>2</v>
      </c>
      <c r="O2590">
        <f t="shared" si="205"/>
        <v>34</v>
      </c>
    </row>
    <row r="2591" spans="1:15" hidden="1" x14ac:dyDescent="0.2">
      <c r="A2591" s="2">
        <v>44061</v>
      </c>
      <c r="B2591">
        <v>46</v>
      </c>
      <c r="C2591">
        <v>57.47</v>
      </c>
      <c r="D2591">
        <v>57.47</v>
      </c>
      <c r="E2591">
        <v>0</v>
      </c>
      <c r="F2591">
        <f t="shared" si="201"/>
        <v>57.47</v>
      </c>
      <c r="G2591" t="s">
        <v>744</v>
      </c>
      <c r="H2591">
        <v>2020</v>
      </c>
      <c r="I2591">
        <v>8</v>
      </c>
      <c r="J2591">
        <v>18</v>
      </c>
      <c r="K2591" t="s">
        <v>272</v>
      </c>
      <c r="L2591">
        <f t="shared" si="202"/>
        <v>1</v>
      </c>
      <c r="M2591">
        <f t="shared" si="203"/>
        <v>1</v>
      </c>
      <c r="N2591">
        <f t="shared" si="204"/>
        <v>2</v>
      </c>
      <c r="O2591">
        <f t="shared" si="205"/>
        <v>34</v>
      </c>
    </row>
    <row r="2592" spans="1:15" hidden="1" x14ac:dyDescent="0.2">
      <c r="A2592" s="2">
        <v>44062</v>
      </c>
      <c r="B2592">
        <v>18</v>
      </c>
      <c r="C2592">
        <v>53.98</v>
      </c>
      <c r="D2592">
        <v>54.12</v>
      </c>
      <c r="E2592">
        <v>38.9</v>
      </c>
      <c r="F2592">
        <f t="shared" si="201"/>
        <v>54.12</v>
      </c>
      <c r="G2592" t="s">
        <v>745</v>
      </c>
      <c r="H2592">
        <v>2020</v>
      </c>
      <c r="I2592">
        <v>8</v>
      </c>
      <c r="J2592">
        <v>19</v>
      </c>
      <c r="K2592" t="s">
        <v>273</v>
      </c>
      <c r="L2592">
        <f t="shared" si="202"/>
        <v>1</v>
      </c>
      <c r="M2592">
        <f t="shared" si="203"/>
        <v>1</v>
      </c>
      <c r="N2592">
        <f t="shared" si="204"/>
        <v>2</v>
      </c>
      <c r="O2592">
        <f t="shared" si="205"/>
        <v>34</v>
      </c>
    </row>
    <row r="2593" spans="1:15" hidden="1" x14ac:dyDescent="0.2">
      <c r="A2593" s="2">
        <v>44063</v>
      </c>
      <c r="B2593">
        <v>28</v>
      </c>
      <c r="C2593">
        <v>56.29</v>
      </c>
      <c r="D2593">
        <v>56.36</v>
      </c>
      <c r="E2593">
        <v>38.54</v>
      </c>
      <c r="F2593">
        <f t="shared" si="201"/>
        <v>56.36</v>
      </c>
      <c r="G2593" t="s">
        <v>745</v>
      </c>
      <c r="H2593">
        <v>2020</v>
      </c>
      <c r="I2593">
        <v>8</v>
      </c>
      <c r="J2593">
        <v>20</v>
      </c>
      <c r="K2593" t="s">
        <v>275</v>
      </c>
      <c r="L2593">
        <f t="shared" si="202"/>
        <v>1</v>
      </c>
      <c r="M2593">
        <f t="shared" si="203"/>
        <v>1</v>
      </c>
      <c r="N2593">
        <f t="shared" si="204"/>
        <v>2</v>
      </c>
      <c r="O2593">
        <f t="shared" si="205"/>
        <v>34</v>
      </c>
    </row>
    <row r="2594" spans="1:15" hidden="1" x14ac:dyDescent="0.2">
      <c r="A2594" s="2">
        <v>44064</v>
      </c>
      <c r="B2594">
        <v>35</v>
      </c>
      <c r="C2594">
        <v>55.43</v>
      </c>
      <c r="D2594">
        <v>55.43</v>
      </c>
      <c r="E2594">
        <v>0</v>
      </c>
      <c r="F2594">
        <f t="shared" si="201"/>
        <v>55.43</v>
      </c>
      <c r="G2594" t="s">
        <v>745</v>
      </c>
      <c r="H2594">
        <v>2020</v>
      </c>
      <c r="I2594">
        <v>8</v>
      </c>
      <c r="J2594">
        <v>21</v>
      </c>
      <c r="K2594" t="s">
        <v>276</v>
      </c>
      <c r="L2594">
        <f t="shared" si="202"/>
        <v>1</v>
      </c>
      <c r="M2594">
        <f t="shared" si="203"/>
        <v>1</v>
      </c>
      <c r="N2594">
        <f t="shared" si="204"/>
        <v>2</v>
      </c>
      <c r="O2594">
        <f t="shared" si="205"/>
        <v>34</v>
      </c>
    </row>
    <row r="2595" spans="1:15" hidden="1" x14ac:dyDescent="0.2">
      <c r="A2595" s="2">
        <v>44065</v>
      </c>
      <c r="B2595">
        <v>40</v>
      </c>
      <c r="C2595">
        <v>57.68</v>
      </c>
      <c r="D2595">
        <v>57.69</v>
      </c>
      <c r="E2595">
        <v>29.84</v>
      </c>
      <c r="F2595">
        <f t="shared" si="201"/>
        <v>57.69</v>
      </c>
      <c r="G2595" t="s">
        <v>745</v>
      </c>
      <c r="H2595">
        <v>2020</v>
      </c>
      <c r="I2595">
        <v>8</v>
      </c>
      <c r="J2595">
        <v>22</v>
      </c>
      <c r="K2595" t="s">
        <v>277</v>
      </c>
      <c r="L2595">
        <f t="shared" si="202"/>
        <v>1</v>
      </c>
      <c r="M2595">
        <f t="shared" si="203"/>
        <v>1</v>
      </c>
      <c r="N2595">
        <f t="shared" si="204"/>
        <v>2</v>
      </c>
      <c r="O2595">
        <f t="shared" si="205"/>
        <v>34</v>
      </c>
    </row>
    <row r="2596" spans="1:15" hidden="1" x14ac:dyDescent="0.2">
      <c r="A2596" s="2">
        <v>44066</v>
      </c>
      <c r="B2596">
        <v>52</v>
      </c>
      <c r="C2596">
        <v>57.4</v>
      </c>
      <c r="D2596">
        <v>57.4</v>
      </c>
      <c r="E2596">
        <v>0</v>
      </c>
      <c r="F2596">
        <f t="shared" si="201"/>
        <v>57.4</v>
      </c>
      <c r="G2596" t="s">
        <v>745</v>
      </c>
      <c r="H2596">
        <v>2020</v>
      </c>
      <c r="I2596">
        <v>8</v>
      </c>
      <c r="J2596">
        <v>23</v>
      </c>
      <c r="K2596" t="s">
        <v>278</v>
      </c>
      <c r="L2596">
        <f t="shared" si="202"/>
        <v>1</v>
      </c>
      <c r="M2596">
        <f t="shared" si="203"/>
        <v>1</v>
      </c>
      <c r="N2596">
        <f t="shared" si="204"/>
        <v>2</v>
      </c>
      <c r="O2596">
        <f t="shared" si="205"/>
        <v>34</v>
      </c>
    </row>
    <row r="2597" spans="1:15" hidden="1" x14ac:dyDescent="0.2">
      <c r="A2597" s="2">
        <v>44067</v>
      </c>
      <c r="B2597">
        <v>55</v>
      </c>
      <c r="C2597">
        <v>58.69</v>
      </c>
      <c r="D2597">
        <v>58.96</v>
      </c>
      <c r="E2597">
        <v>46.68</v>
      </c>
      <c r="F2597">
        <f t="shared" si="201"/>
        <v>58.96</v>
      </c>
      <c r="G2597" t="s">
        <v>745</v>
      </c>
      <c r="H2597">
        <v>2020</v>
      </c>
      <c r="I2597">
        <v>8</v>
      </c>
      <c r="J2597">
        <v>24</v>
      </c>
      <c r="K2597" t="s">
        <v>279</v>
      </c>
      <c r="L2597">
        <f t="shared" si="202"/>
        <v>1</v>
      </c>
      <c r="M2597">
        <f t="shared" si="203"/>
        <v>1</v>
      </c>
      <c r="N2597">
        <f t="shared" si="204"/>
        <v>2</v>
      </c>
      <c r="O2597">
        <f t="shared" si="205"/>
        <v>35</v>
      </c>
    </row>
    <row r="2598" spans="1:15" hidden="1" x14ac:dyDescent="0.2">
      <c r="A2598" s="2">
        <v>44068</v>
      </c>
      <c r="B2598">
        <v>46</v>
      </c>
      <c r="C2598">
        <v>57.18</v>
      </c>
      <c r="D2598">
        <v>57.23</v>
      </c>
      <c r="E2598">
        <v>38.07</v>
      </c>
      <c r="F2598">
        <f t="shared" si="201"/>
        <v>57.23</v>
      </c>
      <c r="G2598" t="s">
        <v>745</v>
      </c>
      <c r="H2598">
        <v>2020</v>
      </c>
      <c r="I2598">
        <v>8</v>
      </c>
      <c r="J2598">
        <v>25</v>
      </c>
      <c r="K2598" t="s">
        <v>280</v>
      </c>
      <c r="L2598">
        <f t="shared" si="202"/>
        <v>1</v>
      </c>
      <c r="M2598">
        <f t="shared" si="203"/>
        <v>1</v>
      </c>
      <c r="N2598">
        <f t="shared" si="204"/>
        <v>2</v>
      </c>
      <c r="O2598">
        <f t="shared" si="205"/>
        <v>35</v>
      </c>
    </row>
    <row r="2599" spans="1:15" hidden="1" x14ac:dyDescent="0.2">
      <c r="A2599" s="2">
        <v>44069</v>
      </c>
      <c r="B2599">
        <v>31</v>
      </c>
      <c r="C2599">
        <v>55.97</v>
      </c>
      <c r="D2599">
        <v>56.05</v>
      </c>
      <c r="E2599">
        <v>38.659999999999997</v>
      </c>
      <c r="F2599">
        <f t="shared" si="201"/>
        <v>56.05</v>
      </c>
      <c r="G2599" t="s">
        <v>746</v>
      </c>
      <c r="H2599">
        <v>2020</v>
      </c>
      <c r="I2599">
        <v>8</v>
      </c>
      <c r="J2599">
        <v>26</v>
      </c>
      <c r="K2599" t="s">
        <v>281</v>
      </c>
      <c r="L2599">
        <f t="shared" si="202"/>
        <v>1</v>
      </c>
      <c r="M2599">
        <f t="shared" si="203"/>
        <v>1</v>
      </c>
      <c r="N2599">
        <f t="shared" si="204"/>
        <v>2</v>
      </c>
      <c r="O2599">
        <f t="shared" si="205"/>
        <v>35</v>
      </c>
    </row>
    <row r="2600" spans="1:15" hidden="1" x14ac:dyDescent="0.2">
      <c r="A2600" s="2">
        <v>44070</v>
      </c>
      <c r="B2600">
        <v>42</v>
      </c>
      <c r="C2600">
        <v>56.75</v>
      </c>
      <c r="D2600">
        <v>57.04</v>
      </c>
      <c r="E2600">
        <v>45.19</v>
      </c>
      <c r="F2600">
        <f t="shared" si="201"/>
        <v>57.04</v>
      </c>
      <c r="G2600" t="s">
        <v>746</v>
      </c>
      <c r="H2600">
        <v>2020</v>
      </c>
      <c r="I2600">
        <v>8</v>
      </c>
      <c r="J2600">
        <v>27</v>
      </c>
      <c r="K2600" t="s">
        <v>283</v>
      </c>
      <c r="L2600">
        <f t="shared" si="202"/>
        <v>1</v>
      </c>
      <c r="M2600">
        <f t="shared" si="203"/>
        <v>1</v>
      </c>
      <c r="N2600">
        <f t="shared" si="204"/>
        <v>2</v>
      </c>
      <c r="O2600">
        <f t="shared" si="205"/>
        <v>35</v>
      </c>
    </row>
    <row r="2601" spans="1:15" hidden="1" x14ac:dyDescent="0.2">
      <c r="A2601" s="2">
        <v>44071</v>
      </c>
      <c r="B2601">
        <v>35</v>
      </c>
      <c r="C2601">
        <v>56.32</v>
      </c>
      <c r="D2601">
        <v>56.43</v>
      </c>
      <c r="E2601">
        <v>40.17</v>
      </c>
      <c r="F2601">
        <f t="shared" si="201"/>
        <v>56.43</v>
      </c>
      <c r="G2601" t="s">
        <v>746</v>
      </c>
      <c r="H2601">
        <v>2020</v>
      </c>
      <c r="I2601">
        <v>8</v>
      </c>
      <c r="J2601">
        <v>28</v>
      </c>
      <c r="K2601" t="s">
        <v>284</v>
      </c>
      <c r="L2601">
        <f t="shared" si="202"/>
        <v>1</v>
      </c>
      <c r="M2601">
        <f t="shared" si="203"/>
        <v>1</v>
      </c>
      <c r="N2601">
        <f t="shared" si="204"/>
        <v>2</v>
      </c>
      <c r="O2601">
        <f t="shared" si="205"/>
        <v>35</v>
      </c>
    </row>
    <row r="2602" spans="1:15" hidden="1" x14ac:dyDescent="0.2">
      <c r="A2602" s="2">
        <v>44072</v>
      </c>
      <c r="B2602">
        <v>52</v>
      </c>
      <c r="C2602">
        <v>60.41</v>
      </c>
      <c r="D2602">
        <v>60.52</v>
      </c>
      <c r="E2602">
        <v>44.47</v>
      </c>
      <c r="F2602">
        <f t="shared" si="201"/>
        <v>60.52</v>
      </c>
      <c r="G2602" t="s">
        <v>746</v>
      </c>
      <c r="H2602">
        <v>2020</v>
      </c>
      <c r="I2602">
        <v>8</v>
      </c>
      <c r="J2602">
        <v>29</v>
      </c>
      <c r="K2602" t="s">
        <v>285</v>
      </c>
      <c r="L2602">
        <f t="shared" si="202"/>
        <v>1</v>
      </c>
      <c r="M2602">
        <f t="shared" si="203"/>
        <v>1</v>
      </c>
      <c r="N2602">
        <f t="shared" si="204"/>
        <v>2</v>
      </c>
      <c r="O2602">
        <f t="shared" si="205"/>
        <v>35</v>
      </c>
    </row>
    <row r="2603" spans="1:15" hidden="1" x14ac:dyDescent="0.2">
      <c r="A2603" s="2">
        <v>44073</v>
      </c>
      <c r="B2603">
        <v>39</v>
      </c>
      <c r="C2603">
        <v>57.76</v>
      </c>
      <c r="D2603">
        <v>57.76</v>
      </c>
      <c r="E2603">
        <v>0</v>
      </c>
      <c r="F2603">
        <f t="shared" si="201"/>
        <v>57.76</v>
      </c>
      <c r="G2603" t="s">
        <v>746</v>
      </c>
      <c r="H2603">
        <v>2020</v>
      </c>
      <c r="I2603">
        <v>8</v>
      </c>
      <c r="J2603">
        <v>30</v>
      </c>
      <c r="K2603" t="s">
        <v>286</v>
      </c>
      <c r="L2603">
        <f t="shared" si="202"/>
        <v>1</v>
      </c>
      <c r="M2603">
        <f t="shared" si="203"/>
        <v>1</v>
      </c>
      <c r="N2603">
        <f t="shared" si="204"/>
        <v>2</v>
      </c>
      <c r="O2603">
        <f t="shared" si="205"/>
        <v>35</v>
      </c>
    </row>
    <row r="2604" spans="1:15" hidden="1" x14ac:dyDescent="0.2">
      <c r="A2604" s="2">
        <v>44074</v>
      </c>
      <c r="B2604">
        <v>36</v>
      </c>
      <c r="C2604">
        <v>56.29</v>
      </c>
      <c r="D2604">
        <v>56.44</v>
      </c>
      <c r="E2604">
        <v>41.69</v>
      </c>
      <c r="F2604">
        <f t="shared" si="201"/>
        <v>56.44</v>
      </c>
      <c r="G2604" t="s">
        <v>746</v>
      </c>
      <c r="H2604">
        <v>2020</v>
      </c>
      <c r="I2604">
        <v>8</v>
      </c>
      <c r="J2604">
        <v>31</v>
      </c>
      <c r="K2604" t="s">
        <v>287</v>
      </c>
      <c r="L2604">
        <f t="shared" si="202"/>
        <v>1</v>
      </c>
      <c r="M2604">
        <f t="shared" si="203"/>
        <v>1</v>
      </c>
      <c r="N2604">
        <f t="shared" si="204"/>
        <v>2</v>
      </c>
      <c r="O2604">
        <f t="shared" si="205"/>
        <v>36</v>
      </c>
    </row>
    <row r="2605" spans="1:15" hidden="1" x14ac:dyDescent="0.2">
      <c r="A2605" s="2">
        <v>44075</v>
      </c>
      <c r="B2605">
        <v>49</v>
      </c>
      <c r="C2605">
        <v>57.12</v>
      </c>
      <c r="D2605">
        <v>57.33</v>
      </c>
      <c r="E2605">
        <v>44.17</v>
      </c>
      <c r="F2605">
        <f t="shared" si="201"/>
        <v>57.33</v>
      </c>
      <c r="G2605" t="s">
        <v>746</v>
      </c>
      <c r="H2605">
        <v>2020</v>
      </c>
      <c r="I2605">
        <v>9</v>
      </c>
      <c r="J2605">
        <v>1</v>
      </c>
      <c r="K2605" t="s">
        <v>288</v>
      </c>
      <c r="L2605">
        <f t="shared" si="202"/>
        <v>1</v>
      </c>
      <c r="M2605">
        <f t="shared" si="203"/>
        <v>1</v>
      </c>
      <c r="N2605">
        <f t="shared" si="204"/>
        <v>3</v>
      </c>
      <c r="O2605">
        <f t="shared" si="205"/>
        <v>36</v>
      </c>
    </row>
    <row r="2606" spans="1:15" hidden="1" x14ac:dyDescent="0.2">
      <c r="A2606" s="2">
        <v>44076</v>
      </c>
      <c r="B2606">
        <v>41</v>
      </c>
      <c r="C2606">
        <v>56.79</v>
      </c>
      <c r="D2606">
        <v>56.87</v>
      </c>
      <c r="E2606">
        <v>37.22</v>
      </c>
      <c r="F2606">
        <f t="shared" si="201"/>
        <v>56.87</v>
      </c>
      <c r="G2606" t="s">
        <v>747</v>
      </c>
      <c r="H2606">
        <v>2020</v>
      </c>
      <c r="I2606">
        <v>9</v>
      </c>
      <c r="J2606">
        <v>2</v>
      </c>
      <c r="K2606" t="s">
        <v>289</v>
      </c>
      <c r="L2606">
        <f t="shared" si="202"/>
        <v>1</v>
      </c>
      <c r="M2606">
        <f t="shared" si="203"/>
        <v>1</v>
      </c>
      <c r="N2606">
        <f t="shared" si="204"/>
        <v>3</v>
      </c>
      <c r="O2606">
        <f t="shared" si="205"/>
        <v>36</v>
      </c>
    </row>
    <row r="2607" spans="1:15" hidden="1" x14ac:dyDescent="0.2">
      <c r="A2607" s="2">
        <v>44077</v>
      </c>
      <c r="B2607">
        <v>32</v>
      </c>
      <c r="C2607">
        <v>58.56</v>
      </c>
      <c r="D2607">
        <v>58.62</v>
      </c>
      <c r="E2607">
        <v>40.47</v>
      </c>
      <c r="F2607">
        <f t="shared" si="201"/>
        <v>58.62</v>
      </c>
      <c r="G2607" t="s">
        <v>747</v>
      </c>
      <c r="H2607">
        <v>2020</v>
      </c>
      <c r="I2607">
        <v>9</v>
      </c>
      <c r="J2607">
        <v>3</v>
      </c>
      <c r="K2607" t="s">
        <v>291</v>
      </c>
      <c r="L2607">
        <f t="shared" si="202"/>
        <v>1</v>
      </c>
      <c r="M2607">
        <f t="shared" si="203"/>
        <v>1</v>
      </c>
      <c r="N2607">
        <f t="shared" si="204"/>
        <v>3</v>
      </c>
      <c r="O2607">
        <f t="shared" si="205"/>
        <v>36</v>
      </c>
    </row>
    <row r="2608" spans="1:15" hidden="1" x14ac:dyDescent="0.2">
      <c r="A2608" s="2">
        <v>44078</v>
      </c>
      <c r="B2608">
        <v>34</v>
      </c>
      <c r="C2608">
        <v>54.84</v>
      </c>
      <c r="D2608">
        <v>54.89</v>
      </c>
      <c r="E2608">
        <v>35.119999999999997</v>
      </c>
      <c r="F2608">
        <f t="shared" si="201"/>
        <v>54.89</v>
      </c>
      <c r="G2608" t="s">
        <v>747</v>
      </c>
      <c r="H2608">
        <v>2020</v>
      </c>
      <c r="I2608">
        <v>9</v>
      </c>
      <c r="J2608">
        <v>4</v>
      </c>
      <c r="K2608" t="s">
        <v>292</v>
      </c>
      <c r="L2608">
        <f t="shared" si="202"/>
        <v>1</v>
      </c>
      <c r="M2608">
        <f t="shared" si="203"/>
        <v>1</v>
      </c>
      <c r="N2608">
        <f t="shared" si="204"/>
        <v>3</v>
      </c>
      <c r="O2608">
        <f t="shared" si="205"/>
        <v>36</v>
      </c>
    </row>
    <row r="2609" spans="1:15" hidden="1" x14ac:dyDescent="0.2">
      <c r="A2609" s="2">
        <v>44079</v>
      </c>
      <c r="B2609">
        <v>40</v>
      </c>
      <c r="C2609">
        <v>56.55</v>
      </c>
      <c r="D2609">
        <v>56.55</v>
      </c>
      <c r="E2609">
        <v>0</v>
      </c>
      <c r="F2609">
        <f t="shared" si="201"/>
        <v>56.55</v>
      </c>
      <c r="G2609" t="s">
        <v>747</v>
      </c>
      <c r="H2609">
        <v>2020</v>
      </c>
      <c r="I2609">
        <v>9</v>
      </c>
      <c r="J2609">
        <v>5</v>
      </c>
      <c r="K2609" t="s">
        <v>293</v>
      </c>
      <c r="L2609">
        <f t="shared" si="202"/>
        <v>1</v>
      </c>
      <c r="M2609">
        <f t="shared" si="203"/>
        <v>1</v>
      </c>
      <c r="N2609">
        <f t="shared" si="204"/>
        <v>3</v>
      </c>
      <c r="O2609">
        <f t="shared" si="205"/>
        <v>36</v>
      </c>
    </row>
    <row r="2610" spans="1:15" hidden="1" x14ac:dyDescent="0.2">
      <c r="A2610" s="2">
        <v>44080</v>
      </c>
      <c r="B2610">
        <v>38</v>
      </c>
      <c r="C2610">
        <v>56.44</v>
      </c>
      <c r="D2610">
        <v>56.45</v>
      </c>
      <c r="E2610">
        <v>27.94</v>
      </c>
      <c r="F2610">
        <f t="shared" si="201"/>
        <v>56.45</v>
      </c>
      <c r="G2610" t="s">
        <v>747</v>
      </c>
      <c r="H2610">
        <v>2020</v>
      </c>
      <c r="I2610">
        <v>9</v>
      </c>
      <c r="J2610">
        <v>6</v>
      </c>
      <c r="K2610" t="s">
        <v>294</v>
      </c>
      <c r="L2610">
        <f t="shared" si="202"/>
        <v>1</v>
      </c>
      <c r="M2610">
        <f t="shared" si="203"/>
        <v>1</v>
      </c>
      <c r="N2610">
        <f t="shared" si="204"/>
        <v>3</v>
      </c>
      <c r="O2610">
        <f t="shared" si="205"/>
        <v>36</v>
      </c>
    </row>
    <row r="2611" spans="1:15" hidden="1" x14ac:dyDescent="0.2">
      <c r="A2611" s="2">
        <v>44081</v>
      </c>
      <c r="B2611">
        <v>50</v>
      </c>
      <c r="C2611">
        <v>58.58</v>
      </c>
      <c r="D2611">
        <v>58.76</v>
      </c>
      <c r="E2611">
        <v>43.63</v>
      </c>
      <c r="F2611">
        <f t="shared" si="201"/>
        <v>58.76</v>
      </c>
      <c r="G2611" t="s">
        <v>747</v>
      </c>
      <c r="H2611">
        <v>2020</v>
      </c>
      <c r="I2611">
        <v>9</v>
      </c>
      <c r="J2611">
        <v>7</v>
      </c>
      <c r="K2611" t="s">
        <v>295</v>
      </c>
      <c r="L2611">
        <f t="shared" si="202"/>
        <v>1</v>
      </c>
      <c r="M2611">
        <f t="shared" si="203"/>
        <v>1</v>
      </c>
      <c r="N2611">
        <f t="shared" si="204"/>
        <v>3</v>
      </c>
      <c r="O2611">
        <f t="shared" si="205"/>
        <v>37</v>
      </c>
    </row>
    <row r="2612" spans="1:15" hidden="1" x14ac:dyDescent="0.2">
      <c r="A2612" s="2">
        <v>44082</v>
      </c>
      <c r="B2612">
        <v>31</v>
      </c>
      <c r="C2612">
        <v>56.14</v>
      </c>
      <c r="D2612">
        <v>56.31</v>
      </c>
      <c r="E2612">
        <v>42.33</v>
      </c>
      <c r="F2612">
        <f t="shared" si="201"/>
        <v>56.31</v>
      </c>
      <c r="G2612" t="s">
        <v>747</v>
      </c>
      <c r="H2612">
        <v>2020</v>
      </c>
      <c r="I2612">
        <v>9</v>
      </c>
      <c r="J2612">
        <v>8</v>
      </c>
      <c r="K2612" t="s">
        <v>296</v>
      </c>
      <c r="L2612">
        <f t="shared" si="202"/>
        <v>1</v>
      </c>
      <c r="M2612">
        <f t="shared" si="203"/>
        <v>1</v>
      </c>
      <c r="N2612">
        <f t="shared" si="204"/>
        <v>3</v>
      </c>
      <c r="O2612">
        <f t="shared" si="205"/>
        <v>37</v>
      </c>
    </row>
    <row r="2613" spans="1:15" hidden="1" x14ac:dyDescent="0.2">
      <c r="A2613" s="2">
        <v>44083</v>
      </c>
      <c r="B2613">
        <v>28</v>
      </c>
      <c r="C2613">
        <v>55.41</v>
      </c>
      <c r="D2613">
        <v>58.24</v>
      </c>
      <c r="E2613">
        <v>54.57</v>
      </c>
      <c r="F2613">
        <f t="shared" si="201"/>
        <v>58.24</v>
      </c>
      <c r="G2613" t="s">
        <v>748</v>
      </c>
      <c r="H2613">
        <v>2020</v>
      </c>
      <c r="I2613">
        <v>9</v>
      </c>
      <c r="J2613">
        <v>9</v>
      </c>
      <c r="K2613" t="s">
        <v>297</v>
      </c>
      <c r="L2613">
        <f t="shared" si="202"/>
        <v>1</v>
      </c>
      <c r="M2613">
        <f t="shared" si="203"/>
        <v>1</v>
      </c>
      <c r="N2613">
        <f t="shared" si="204"/>
        <v>3</v>
      </c>
      <c r="O2613">
        <f t="shared" si="205"/>
        <v>37</v>
      </c>
    </row>
    <row r="2614" spans="1:15" hidden="1" x14ac:dyDescent="0.2">
      <c r="A2614" s="2">
        <v>44084</v>
      </c>
      <c r="B2614">
        <v>41</v>
      </c>
      <c r="C2614">
        <v>55.27</v>
      </c>
      <c r="D2614">
        <v>55.27</v>
      </c>
      <c r="E2614">
        <v>0</v>
      </c>
      <c r="F2614">
        <f t="shared" si="201"/>
        <v>55.27</v>
      </c>
      <c r="G2614" t="s">
        <v>748</v>
      </c>
      <c r="H2614">
        <v>2020</v>
      </c>
      <c r="I2614">
        <v>9</v>
      </c>
      <c r="J2614">
        <v>10</v>
      </c>
      <c r="K2614" t="s">
        <v>299</v>
      </c>
      <c r="L2614">
        <f t="shared" si="202"/>
        <v>1</v>
      </c>
      <c r="M2614">
        <f t="shared" si="203"/>
        <v>1</v>
      </c>
      <c r="N2614">
        <f t="shared" si="204"/>
        <v>3</v>
      </c>
      <c r="O2614">
        <f t="shared" si="205"/>
        <v>37</v>
      </c>
    </row>
    <row r="2615" spans="1:15" hidden="1" x14ac:dyDescent="0.2">
      <c r="A2615" s="2">
        <v>44085</v>
      </c>
      <c r="B2615">
        <v>0</v>
      </c>
      <c r="C2615">
        <v>0</v>
      </c>
      <c r="D2615">
        <v>33.44</v>
      </c>
      <c r="E2615">
        <v>33.44</v>
      </c>
      <c r="F2615">
        <f t="shared" si="201"/>
        <v>33.44</v>
      </c>
      <c r="G2615" t="s">
        <v>748</v>
      </c>
      <c r="H2615">
        <v>2020</v>
      </c>
      <c r="I2615">
        <v>9</v>
      </c>
      <c r="J2615">
        <v>11</v>
      </c>
      <c r="K2615" t="s">
        <v>300</v>
      </c>
      <c r="L2615">
        <f t="shared" si="202"/>
        <v>0</v>
      </c>
      <c r="M2615">
        <f t="shared" si="203"/>
        <v>0</v>
      </c>
      <c r="N2615">
        <f t="shared" si="204"/>
        <v>3</v>
      </c>
      <c r="O2615">
        <f t="shared" si="205"/>
        <v>37</v>
      </c>
    </row>
    <row r="2616" spans="1:15" hidden="1" x14ac:dyDescent="0.2">
      <c r="A2616" s="2">
        <v>44086</v>
      </c>
      <c r="B2616">
        <v>0</v>
      </c>
      <c r="C2616">
        <v>0</v>
      </c>
      <c r="D2616">
        <v>50.27</v>
      </c>
      <c r="E2616">
        <v>49.83</v>
      </c>
      <c r="F2616">
        <f t="shared" si="201"/>
        <v>50.27</v>
      </c>
      <c r="G2616" t="s">
        <v>748</v>
      </c>
      <c r="H2616">
        <v>2020</v>
      </c>
      <c r="I2616">
        <v>9</v>
      </c>
      <c r="J2616">
        <v>12</v>
      </c>
      <c r="K2616" t="s">
        <v>301</v>
      </c>
      <c r="L2616">
        <f t="shared" si="202"/>
        <v>0</v>
      </c>
      <c r="M2616">
        <f t="shared" si="203"/>
        <v>0</v>
      </c>
      <c r="N2616">
        <f t="shared" si="204"/>
        <v>3</v>
      </c>
      <c r="O2616">
        <f t="shared" si="205"/>
        <v>37</v>
      </c>
    </row>
    <row r="2617" spans="1:15" hidden="1" x14ac:dyDescent="0.2">
      <c r="A2617" s="2">
        <v>44087</v>
      </c>
      <c r="B2617">
        <v>0</v>
      </c>
      <c r="C2617">
        <v>0</v>
      </c>
      <c r="D2617">
        <v>45.3</v>
      </c>
      <c r="E2617">
        <v>35.81</v>
      </c>
      <c r="F2617">
        <f t="shared" si="201"/>
        <v>45.3</v>
      </c>
      <c r="G2617" t="s">
        <v>748</v>
      </c>
      <c r="H2617">
        <v>2020</v>
      </c>
      <c r="I2617">
        <v>9</v>
      </c>
      <c r="J2617">
        <v>13</v>
      </c>
      <c r="K2617" t="s">
        <v>302</v>
      </c>
      <c r="L2617">
        <f t="shared" si="202"/>
        <v>0</v>
      </c>
      <c r="M2617">
        <f t="shared" si="203"/>
        <v>0</v>
      </c>
      <c r="N2617">
        <f t="shared" si="204"/>
        <v>3</v>
      </c>
      <c r="O2617">
        <f t="shared" si="205"/>
        <v>37</v>
      </c>
    </row>
    <row r="2618" spans="1:15" hidden="1" x14ac:dyDescent="0.2">
      <c r="A2618" s="2">
        <v>44088</v>
      </c>
      <c r="B2618">
        <v>0</v>
      </c>
      <c r="C2618">
        <v>0</v>
      </c>
      <c r="D2618">
        <v>39.81</v>
      </c>
      <c r="E2618">
        <v>39.81</v>
      </c>
      <c r="F2618">
        <f t="shared" si="201"/>
        <v>39.81</v>
      </c>
      <c r="G2618" t="s">
        <v>748</v>
      </c>
      <c r="H2618">
        <v>2020</v>
      </c>
      <c r="I2618">
        <v>9</v>
      </c>
      <c r="J2618">
        <v>14</v>
      </c>
      <c r="K2618" t="s">
        <v>303</v>
      </c>
      <c r="L2618">
        <f t="shared" si="202"/>
        <v>0</v>
      </c>
      <c r="M2618">
        <f t="shared" si="203"/>
        <v>0</v>
      </c>
      <c r="N2618">
        <f t="shared" si="204"/>
        <v>3</v>
      </c>
      <c r="O2618">
        <f t="shared" si="205"/>
        <v>38</v>
      </c>
    </row>
    <row r="2619" spans="1:15" hidden="1" x14ac:dyDescent="0.2">
      <c r="A2619" s="2">
        <v>44089</v>
      </c>
      <c r="B2619">
        <v>0</v>
      </c>
      <c r="C2619">
        <v>0</v>
      </c>
      <c r="D2619">
        <v>37.42</v>
      </c>
      <c r="E2619">
        <v>37.42</v>
      </c>
      <c r="F2619">
        <f t="shared" si="201"/>
        <v>37.42</v>
      </c>
      <c r="G2619" t="s">
        <v>748</v>
      </c>
      <c r="H2619">
        <v>2020</v>
      </c>
      <c r="I2619">
        <v>9</v>
      </c>
      <c r="J2619">
        <v>15</v>
      </c>
      <c r="K2619" t="s">
        <v>304</v>
      </c>
      <c r="L2619">
        <f t="shared" si="202"/>
        <v>0</v>
      </c>
      <c r="M2619">
        <f t="shared" si="203"/>
        <v>0</v>
      </c>
      <c r="N2619">
        <f t="shared" si="204"/>
        <v>3</v>
      </c>
      <c r="O2619">
        <f t="shared" si="205"/>
        <v>38</v>
      </c>
    </row>
    <row r="2620" spans="1:15" hidden="1" x14ac:dyDescent="0.2">
      <c r="A2620" s="2">
        <v>44090</v>
      </c>
      <c r="B2620">
        <v>0</v>
      </c>
      <c r="C2620">
        <v>0</v>
      </c>
      <c r="D2620">
        <v>43.11</v>
      </c>
      <c r="E2620">
        <v>43.11</v>
      </c>
      <c r="F2620">
        <f t="shared" si="201"/>
        <v>43.11</v>
      </c>
      <c r="G2620" t="s">
        <v>749</v>
      </c>
      <c r="H2620">
        <v>2020</v>
      </c>
      <c r="I2620">
        <v>9</v>
      </c>
      <c r="J2620">
        <v>16</v>
      </c>
      <c r="K2620" t="s">
        <v>305</v>
      </c>
      <c r="L2620">
        <f t="shared" si="202"/>
        <v>0</v>
      </c>
      <c r="M2620">
        <f t="shared" si="203"/>
        <v>0</v>
      </c>
      <c r="N2620">
        <f t="shared" si="204"/>
        <v>3</v>
      </c>
      <c r="O2620">
        <f t="shared" si="205"/>
        <v>38</v>
      </c>
    </row>
    <row r="2621" spans="1:15" hidden="1" x14ac:dyDescent="0.2">
      <c r="A2621" s="2">
        <v>44091</v>
      </c>
      <c r="B2621">
        <v>0</v>
      </c>
      <c r="C2621">
        <v>0</v>
      </c>
      <c r="D2621">
        <v>39.25</v>
      </c>
      <c r="E2621">
        <v>39.25</v>
      </c>
      <c r="F2621">
        <f t="shared" si="201"/>
        <v>39.25</v>
      </c>
      <c r="G2621" t="s">
        <v>749</v>
      </c>
      <c r="H2621">
        <v>2020</v>
      </c>
      <c r="I2621">
        <v>9</v>
      </c>
      <c r="J2621">
        <v>17</v>
      </c>
      <c r="K2621" t="s">
        <v>307</v>
      </c>
      <c r="L2621">
        <f t="shared" si="202"/>
        <v>0</v>
      </c>
      <c r="M2621">
        <f t="shared" si="203"/>
        <v>0</v>
      </c>
      <c r="N2621">
        <f t="shared" si="204"/>
        <v>3</v>
      </c>
      <c r="O2621">
        <f t="shared" si="205"/>
        <v>38</v>
      </c>
    </row>
    <row r="2622" spans="1:15" hidden="1" x14ac:dyDescent="0.2">
      <c r="A2622" s="2">
        <v>44092</v>
      </c>
      <c r="B2622">
        <v>0</v>
      </c>
      <c r="C2622">
        <v>0</v>
      </c>
      <c r="D2622">
        <v>40.06</v>
      </c>
      <c r="E2622">
        <v>40.06</v>
      </c>
      <c r="F2622">
        <f t="shared" si="201"/>
        <v>40.06</v>
      </c>
      <c r="G2622" t="s">
        <v>749</v>
      </c>
      <c r="H2622">
        <v>2020</v>
      </c>
      <c r="I2622">
        <v>9</v>
      </c>
      <c r="J2622">
        <v>18</v>
      </c>
      <c r="K2622" t="s">
        <v>308</v>
      </c>
      <c r="L2622">
        <f t="shared" si="202"/>
        <v>0</v>
      </c>
      <c r="M2622">
        <f t="shared" si="203"/>
        <v>0</v>
      </c>
      <c r="N2622">
        <f t="shared" si="204"/>
        <v>3</v>
      </c>
      <c r="O2622">
        <f t="shared" si="205"/>
        <v>38</v>
      </c>
    </row>
    <row r="2623" spans="1:15" hidden="1" x14ac:dyDescent="0.2">
      <c r="A2623" s="2">
        <v>44093</v>
      </c>
      <c r="B2623">
        <v>0</v>
      </c>
      <c r="C2623">
        <v>0</v>
      </c>
      <c r="D2623">
        <v>45.43</v>
      </c>
      <c r="E2623">
        <v>44.76</v>
      </c>
      <c r="F2623">
        <f t="shared" si="201"/>
        <v>45.43</v>
      </c>
      <c r="G2623" t="s">
        <v>749</v>
      </c>
      <c r="H2623">
        <v>2020</v>
      </c>
      <c r="I2623">
        <v>9</v>
      </c>
      <c r="J2623">
        <v>19</v>
      </c>
      <c r="K2623" t="s">
        <v>309</v>
      </c>
      <c r="L2623">
        <f t="shared" si="202"/>
        <v>0</v>
      </c>
      <c r="M2623">
        <f t="shared" si="203"/>
        <v>0</v>
      </c>
      <c r="N2623">
        <f t="shared" si="204"/>
        <v>3</v>
      </c>
      <c r="O2623">
        <f t="shared" si="205"/>
        <v>38</v>
      </c>
    </row>
    <row r="2624" spans="1:15" hidden="1" x14ac:dyDescent="0.2">
      <c r="A2624" s="2">
        <v>44094</v>
      </c>
      <c r="B2624">
        <v>0</v>
      </c>
      <c r="C2624">
        <v>0</v>
      </c>
      <c r="D2624">
        <v>31.28</v>
      </c>
      <c r="E2624">
        <v>31.28</v>
      </c>
      <c r="F2624">
        <f t="shared" si="201"/>
        <v>31.28</v>
      </c>
      <c r="G2624" t="s">
        <v>749</v>
      </c>
      <c r="H2624">
        <v>2020</v>
      </c>
      <c r="I2624">
        <v>9</v>
      </c>
      <c r="J2624">
        <v>20</v>
      </c>
      <c r="K2624" t="s">
        <v>310</v>
      </c>
      <c r="L2624">
        <f t="shared" si="202"/>
        <v>0</v>
      </c>
      <c r="M2624">
        <f t="shared" si="203"/>
        <v>0</v>
      </c>
      <c r="N2624">
        <f t="shared" si="204"/>
        <v>3</v>
      </c>
      <c r="O2624">
        <f t="shared" si="205"/>
        <v>38</v>
      </c>
    </row>
    <row r="2625" spans="1:15" hidden="1" x14ac:dyDescent="0.2">
      <c r="A2625" s="2">
        <v>44095</v>
      </c>
      <c r="B2625">
        <v>19</v>
      </c>
      <c r="C2625">
        <v>55.02</v>
      </c>
      <c r="D2625">
        <v>56.99</v>
      </c>
      <c r="E2625">
        <v>52.61</v>
      </c>
      <c r="F2625">
        <f t="shared" si="201"/>
        <v>56.99</v>
      </c>
      <c r="G2625" t="s">
        <v>749</v>
      </c>
      <c r="H2625">
        <v>2020</v>
      </c>
      <c r="I2625">
        <v>9</v>
      </c>
      <c r="J2625">
        <v>21</v>
      </c>
      <c r="K2625" t="s">
        <v>311</v>
      </c>
      <c r="L2625">
        <f t="shared" si="202"/>
        <v>1</v>
      </c>
      <c r="M2625">
        <f t="shared" si="203"/>
        <v>1</v>
      </c>
      <c r="N2625">
        <f t="shared" si="204"/>
        <v>3</v>
      </c>
      <c r="O2625">
        <f t="shared" si="205"/>
        <v>39</v>
      </c>
    </row>
    <row r="2626" spans="1:15" hidden="1" x14ac:dyDescent="0.2">
      <c r="A2626" s="2">
        <v>44096</v>
      </c>
      <c r="B2626">
        <v>20</v>
      </c>
      <c r="C2626">
        <v>55.48</v>
      </c>
      <c r="D2626">
        <v>55.62</v>
      </c>
      <c r="E2626">
        <v>40.49</v>
      </c>
      <c r="F2626">
        <f t="shared" si="201"/>
        <v>55.62</v>
      </c>
      <c r="G2626" t="s">
        <v>749</v>
      </c>
      <c r="H2626">
        <v>2020</v>
      </c>
      <c r="I2626">
        <v>9</v>
      </c>
      <c r="J2626">
        <v>22</v>
      </c>
      <c r="K2626" t="s">
        <v>312</v>
      </c>
      <c r="L2626">
        <f t="shared" si="202"/>
        <v>1</v>
      </c>
      <c r="M2626">
        <f t="shared" si="203"/>
        <v>1</v>
      </c>
      <c r="N2626">
        <f t="shared" si="204"/>
        <v>3</v>
      </c>
      <c r="O2626">
        <f t="shared" si="205"/>
        <v>39</v>
      </c>
    </row>
    <row r="2627" spans="1:15" hidden="1" x14ac:dyDescent="0.2">
      <c r="A2627" s="2">
        <v>44097</v>
      </c>
      <c r="B2627">
        <v>22</v>
      </c>
      <c r="C2627">
        <v>55.96</v>
      </c>
      <c r="D2627">
        <v>56.86</v>
      </c>
      <c r="E2627">
        <v>48.21</v>
      </c>
      <c r="F2627">
        <f t="shared" ref="F2627:F2690" si="206">IF(OR(ISBLANK(D2627),D2627=9),C2627,D2627)</f>
        <v>56.86</v>
      </c>
      <c r="G2627" t="s">
        <v>750</v>
      </c>
      <c r="H2627">
        <v>2020</v>
      </c>
      <c r="I2627">
        <v>9</v>
      </c>
      <c r="J2627">
        <v>23</v>
      </c>
      <c r="K2627" t="s">
        <v>313</v>
      </c>
      <c r="L2627">
        <f t="shared" ref="L2627:L2690" si="207">IF(ISBLANK(C2627),"Null",IF(C2627&gt;B2627,1,0))</f>
        <v>1</v>
      </c>
      <c r="M2627">
        <f t="shared" ref="M2627:M2690" si="208">IF(ISBLANK(E2627),"Null",IF(C2627&gt;E2627,1,0))</f>
        <v>1</v>
      </c>
      <c r="N2627">
        <f t="shared" ref="N2627:N2690" si="209">IF(AND(I2627&gt;=1,I2627&lt;=4),1,IF(AND(I2627&gt;=9,I2627&lt;=12),3,2))</f>
        <v>3</v>
      </c>
      <c r="O2627">
        <f t="shared" ref="O2627:O2690" si="210">WEEKNUM(A2627,2)</f>
        <v>39</v>
      </c>
    </row>
    <row r="2628" spans="1:15" hidden="1" x14ac:dyDescent="0.2">
      <c r="A2628" s="2">
        <v>44098</v>
      </c>
      <c r="F2628">
        <f t="shared" si="206"/>
        <v>0</v>
      </c>
      <c r="G2628" t="s">
        <v>750</v>
      </c>
      <c r="H2628">
        <v>2020</v>
      </c>
      <c r="I2628">
        <v>9</v>
      </c>
      <c r="J2628">
        <v>24</v>
      </c>
      <c r="K2628" t="s">
        <v>315</v>
      </c>
      <c r="L2628" t="str">
        <f t="shared" si="207"/>
        <v>Null</v>
      </c>
      <c r="M2628" t="str">
        <f t="shared" si="208"/>
        <v>Null</v>
      </c>
      <c r="N2628">
        <f t="shared" si="209"/>
        <v>3</v>
      </c>
      <c r="O2628">
        <f t="shared" si="210"/>
        <v>39</v>
      </c>
    </row>
    <row r="2629" spans="1:15" hidden="1" x14ac:dyDescent="0.2">
      <c r="A2629" s="2">
        <v>44099</v>
      </c>
      <c r="F2629">
        <f t="shared" si="206"/>
        <v>0</v>
      </c>
      <c r="G2629" t="s">
        <v>750</v>
      </c>
      <c r="H2629">
        <v>2020</v>
      </c>
      <c r="I2629">
        <v>9</v>
      </c>
      <c r="J2629">
        <v>25</v>
      </c>
      <c r="K2629" t="s">
        <v>316</v>
      </c>
      <c r="L2629" t="str">
        <f t="shared" si="207"/>
        <v>Null</v>
      </c>
      <c r="M2629" t="str">
        <f t="shared" si="208"/>
        <v>Null</v>
      </c>
      <c r="N2629">
        <f t="shared" si="209"/>
        <v>3</v>
      </c>
      <c r="O2629">
        <f t="shared" si="210"/>
        <v>39</v>
      </c>
    </row>
    <row r="2630" spans="1:15" hidden="1" x14ac:dyDescent="0.2">
      <c r="A2630" s="2">
        <v>44100</v>
      </c>
      <c r="F2630">
        <f t="shared" si="206"/>
        <v>0</v>
      </c>
      <c r="G2630" t="s">
        <v>750</v>
      </c>
      <c r="H2630">
        <v>2020</v>
      </c>
      <c r="I2630">
        <v>9</v>
      </c>
      <c r="J2630">
        <v>26</v>
      </c>
      <c r="K2630" t="s">
        <v>317</v>
      </c>
      <c r="L2630" t="str">
        <f t="shared" si="207"/>
        <v>Null</v>
      </c>
      <c r="M2630" t="str">
        <f t="shared" si="208"/>
        <v>Null</v>
      </c>
      <c r="N2630">
        <f t="shared" si="209"/>
        <v>3</v>
      </c>
      <c r="O2630">
        <f t="shared" si="210"/>
        <v>39</v>
      </c>
    </row>
    <row r="2631" spans="1:15" hidden="1" x14ac:dyDescent="0.2">
      <c r="A2631" s="2">
        <v>44101</v>
      </c>
      <c r="F2631">
        <f t="shared" si="206"/>
        <v>0</v>
      </c>
      <c r="G2631" t="s">
        <v>750</v>
      </c>
      <c r="H2631">
        <v>2020</v>
      </c>
      <c r="I2631">
        <v>9</v>
      </c>
      <c r="J2631">
        <v>27</v>
      </c>
      <c r="K2631" t="s">
        <v>318</v>
      </c>
      <c r="L2631" t="str">
        <f t="shared" si="207"/>
        <v>Null</v>
      </c>
      <c r="M2631" t="str">
        <f t="shared" si="208"/>
        <v>Null</v>
      </c>
      <c r="N2631">
        <f t="shared" si="209"/>
        <v>3</v>
      </c>
      <c r="O2631">
        <f t="shared" si="210"/>
        <v>39</v>
      </c>
    </row>
    <row r="2632" spans="1:15" hidden="1" x14ac:dyDescent="0.2">
      <c r="A2632" s="2">
        <v>44102</v>
      </c>
      <c r="F2632">
        <f t="shared" si="206"/>
        <v>0</v>
      </c>
      <c r="G2632" t="s">
        <v>750</v>
      </c>
      <c r="H2632">
        <v>2020</v>
      </c>
      <c r="I2632">
        <v>9</v>
      </c>
      <c r="J2632">
        <v>28</v>
      </c>
      <c r="K2632" t="s">
        <v>319</v>
      </c>
      <c r="L2632" t="str">
        <f t="shared" si="207"/>
        <v>Null</v>
      </c>
      <c r="M2632" t="str">
        <f t="shared" si="208"/>
        <v>Null</v>
      </c>
      <c r="N2632">
        <f t="shared" si="209"/>
        <v>3</v>
      </c>
      <c r="O2632">
        <f t="shared" si="210"/>
        <v>40</v>
      </c>
    </row>
    <row r="2633" spans="1:15" hidden="1" x14ac:dyDescent="0.2">
      <c r="A2633" s="2">
        <v>44103</v>
      </c>
      <c r="F2633">
        <f t="shared" si="206"/>
        <v>0</v>
      </c>
      <c r="G2633" t="s">
        <v>750</v>
      </c>
      <c r="H2633">
        <v>2020</v>
      </c>
      <c r="I2633">
        <v>9</v>
      </c>
      <c r="J2633">
        <v>29</v>
      </c>
      <c r="K2633" t="s">
        <v>320</v>
      </c>
      <c r="L2633" t="str">
        <f t="shared" si="207"/>
        <v>Null</v>
      </c>
      <c r="M2633" t="str">
        <f t="shared" si="208"/>
        <v>Null</v>
      </c>
      <c r="N2633">
        <f t="shared" si="209"/>
        <v>3</v>
      </c>
      <c r="O2633">
        <f t="shared" si="210"/>
        <v>40</v>
      </c>
    </row>
    <row r="2634" spans="1:15" hidden="1" x14ac:dyDescent="0.2">
      <c r="A2634" s="2">
        <v>44104</v>
      </c>
      <c r="B2634">
        <v>20</v>
      </c>
      <c r="C2634">
        <v>54.57</v>
      </c>
      <c r="D2634">
        <v>54.72</v>
      </c>
      <c r="E2634">
        <v>39.82</v>
      </c>
      <c r="F2634">
        <f t="shared" si="206"/>
        <v>54.72</v>
      </c>
      <c r="G2634" t="s">
        <v>751</v>
      </c>
      <c r="H2634">
        <v>2020</v>
      </c>
      <c r="I2634">
        <v>9</v>
      </c>
      <c r="J2634">
        <v>30</v>
      </c>
      <c r="K2634" t="s">
        <v>321</v>
      </c>
      <c r="L2634">
        <f t="shared" si="207"/>
        <v>1</v>
      </c>
      <c r="M2634">
        <f t="shared" si="208"/>
        <v>1</v>
      </c>
      <c r="N2634">
        <f t="shared" si="209"/>
        <v>3</v>
      </c>
      <c r="O2634">
        <f t="shared" si="210"/>
        <v>40</v>
      </c>
    </row>
    <row r="2635" spans="1:15" hidden="1" x14ac:dyDescent="0.2">
      <c r="A2635" s="2">
        <v>44105</v>
      </c>
      <c r="B2635">
        <v>26</v>
      </c>
      <c r="C2635">
        <v>55.12</v>
      </c>
      <c r="D2635">
        <v>55.33</v>
      </c>
      <c r="E2635">
        <v>41.99</v>
      </c>
      <c r="F2635">
        <f t="shared" si="206"/>
        <v>55.33</v>
      </c>
      <c r="G2635" t="s">
        <v>751</v>
      </c>
      <c r="H2635">
        <v>2020</v>
      </c>
      <c r="I2635">
        <v>10</v>
      </c>
      <c r="J2635">
        <v>1</v>
      </c>
      <c r="K2635" t="s">
        <v>323</v>
      </c>
      <c r="L2635">
        <f t="shared" si="207"/>
        <v>1</v>
      </c>
      <c r="M2635">
        <f t="shared" si="208"/>
        <v>1</v>
      </c>
      <c r="N2635">
        <f t="shared" si="209"/>
        <v>3</v>
      </c>
      <c r="O2635">
        <f t="shared" si="210"/>
        <v>40</v>
      </c>
    </row>
    <row r="2636" spans="1:15" hidden="1" x14ac:dyDescent="0.2">
      <c r="A2636" s="2">
        <v>44106</v>
      </c>
      <c r="B2636">
        <v>42</v>
      </c>
      <c r="C2636">
        <v>59.05</v>
      </c>
      <c r="D2636">
        <v>59.22</v>
      </c>
      <c r="E2636">
        <v>44.29</v>
      </c>
      <c r="F2636">
        <f t="shared" si="206"/>
        <v>59.22</v>
      </c>
      <c r="G2636" t="s">
        <v>751</v>
      </c>
      <c r="H2636">
        <v>2020</v>
      </c>
      <c r="I2636">
        <v>10</v>
      </c>
      <c r="J2636">
        <v>2</v>
      </c>
      <c r="K2636" t="s">
        <v>324</v>
      </c>
      <c r="L2636">
        <f t="shared" si="207"/>
        <v>1</v>
      </c>
      <c r="M2636">
        <f t="shared" si="208"/>
        <v>1</v>
      </c>
      <c r="N2636">
        <f t="shared" si="209"/>
        <v>3</v>
      </c>
      <c r="O2636">
        <f t="shared" si="210"/>
        <v>40</v>
      </c>
    </row>
    <row r="2637" spans="1:15" hidden="1" x14ac:dyDescent="0.2">
      <c r="A2637" s="2">
        <v>44107</v>
      </c>
      <c r="B2637">
        <v>32</v>
      </c>
      <c r="C2637">
        <v>56.75</v>
      </c>
      <c r="D2637">
        <v>57</v>
      </c>
      <c r="E2637">
        <v>43.85</v>
      </c>
      <c r="F2637">
        <f t="shared" si="206"/>
        <v>57</v>
      </c>
      <c r="G2637" t="s">
        <v>751</v>
      </c>
      <c r="H2637">
        <v>2020</v>
      </c>
      <c r="I2637">
        <v>10</v>
      </c>
      <c r="J2637">
        <v>3</v>
      </c>
      <c r="K2637" t="s">
        <v>325</v>
      </c>
      <c r="L2637">
        <f t="shared" si="207"/>
        <v>1</v>
      </c>
      <c r="M2637">
        <f t="shared" si="208"/>
        <v>1</v>
      </c>
      <c r="N2637">
        <f t="shared" si="209"/>
        <v>3</v>
      </c>
      <c r="O2637">
        <f t="shared" si="210"/>
        <v>40</v>
      </c>
    </row>
    <row r="2638" spans="1:15" hidden="1" x14ac:dyDescent="0.2">
      <c r="A2638" s="2">
        <v>44108</v>
      </c>
      <c r="B2638">
        <v>31</v>
      </c>
      <c r="C2638">
        <v>56.72</v>
      </c>
      <c r="D2638">
        <v>56.85</v>
      </c>
      <c r="E2638">
        <v>41.81</v>
      </c>
      <c r="F2638">
        <f t="shared" si="206"/>
        <v>56.85</v>
      </c>
      <c r="G2638" t="s">
        <v>751</v>
      </c>
      <c r="H2638">
        <v>2020</v>
      </c>
      <c r="I2638">
        <v>10</v>
      </c>
      <c r="J2638">
        <v>4</v>
      </c>
      <c r="K2638" t="s">
        <v>326</v>
      </c>
      <c r="L2638">
        <f t="shared" si="207"/>
        <v>1</v>
      </c>
      <c r="M2638">
        <f t="shared" si="208"/>
        <v>1</v>
      </c>
      <c r="N2638">
        <f t="shared" si="209"/>
        <v>3</v>
      </c>
      <c r="O2638">
        <f t="shared" si="210"/>
        <v>40</v>
      </c>
    </row>
    <row r="2639" spans="1:15" hidden="1" x14ac:dyDescent="0.2">
      <c r="A2639" s="2">
        <v>44109</v>
      </c>
      <c r="B2639">
        <v>21</v>
      </c>
      <c r="C2639">
        <v>55.38</v>
      </c>
      <c r="D2639">
        <v>56.2</v>
      </c>
      <c r="E2639">
        <v>43.89</v>
      </c>
      <c r="F2639">
        <f t="shared" si="206"/>
        <v>56.2</v>
      </c>
      <c r="G2639" t="s">
        <v>751</v>
      </c>
      <c r="H2639">
        <v>2020</v>
      </c>
      <c r="I2639">
        <v>10</v>
      </c>
      <c r="J2639">
        <v>5</v>
      </c>
      <c r="K2639" t="s">
        <v>327</v>
      </c>
      <c r="L2639">
        <f t="shared" si="207"/>
        <v>1</v>
      </c>
      <c r="M2639">
        <f t="shared" si="208"/>
        <v>1</v>
      </c>
      <c r="N2639">
        <f t="shared" si="209"/>
        <v>3</v>
      </c>
      <c r="O2639">
        <f t="shared" si="210"/>
        <v>41</v>
      </c>
    </row>
    <row r="2640" spans="1:15" hidden="1" x14ac:dyDescent="0.2">
      <c r="A2640" s="2">
        <v>44110</v>
      </c>
      <c r="B2640">
        <v>19</v>
      </c>
      <c r="C2640">
        <v>54.3</v>
      </c>
      <c r="D2640">
        <v>54.98</v>
      </c>
      <c r="E2640">
        <v>43.68</v>
      </c>
      <c r="F2640">
        <f t="shared" si="206"/>
        <v>54.98</v>
      </c>
      <c r="G2640" t="s">
        <v>751</v>
      </c>
      <c r="H2640">
        <v>2020</v>
      </c>
      <c r="I2640">
        <v>10</v>
      </c>
      <c r="J2640">
        <v>6</v>
      </c>
      <c r="K2640" t="s">
        <v>328</v>
      </c>
      <c r="L2640">
        <f t="shared" si="207"/>
        <v>1</v>
      </c>
      <c r="M2640">
        <f t="shared" si="208"/>
        <v>1</v>
      </c>
      <c r="N2640">
        <f t="shared" si="209"/>
        <v>3</v>
      </c>
      <c r="O2640">
        <f t="shared" si="210"/>
        <v>41</v>
      </c>
    </row>
    <row r="2641" spans="1:15" hidden="1" x14ac:dyDescent="0.2">
      <c r="A2641" s="2">
        <v>44111</v>
      </c>
      <c r="B2641">
        <v>28</v>
      </c>
      <c r="C2641">
        <v>55.19</v>
      </c>
      <c r="D2641">
        <v>58.17</v>
      </c>
      <c r="E2641">
        <v>48.06</v>
      </c>
      <c r="F2641">
        <f t="shared" si="206"/>
        <v>58.17</v>
      </c>
      <c r="G2641" t="s">
        <v>752</v>
      </c>
      <c r="H2641">
        <v>2020</v>
      </c>
      <c r="I2641">
        <v>10</v>
      </c>
      <c r="J2641">
        <v>7</v>
      </c>
      <c r="K2641" t="s">
        <v>329</v>
      </c>
      <c r="L2641">
        <f t="shared" si="207"/>
        <v>1</v>
      </c>
      <c r="M2641">
        <f t="shared" si="208"/>
        <v>1</v>
      </c>
      <c r="N2641">
        <f t="shared" si="209"/>
        <v>3</v>
      </c>
      <c r="O2641">
        <f t="shared" si="210"/>
        <v>41</v>
      </c>
    </row>
    <row r="2642" spans="1:15" hidden="1" x14ac:dyDescent="0.2">
      <c r="A2642" s="2">
        <v>44112</v>
      </c>
      <c r="B2642">
        <v>29</v>
      </c>
      <c r="C2642">
        <v>55.52</v>
      </c>
      <c r="D2642">
        <v>55.94</v>
      </c>
      <c r="E2642">
        <v>45.55</v>
      </c>
      <c r="F2642">
        <f t="shared" si="206"/>
        <v>55.94</v>
      </c>
      <c r="G2642" t="s">
        <v>752</v>
      </c>
      <c r="H2642">
        <v>2020</v>
      </c>
      <c r="I2642">
        <v>10</v>
      </c>
      <c r="J2642">
        <v>8</v>
      </c>
      <c r="K2642" t="s">
        <v>331</v>
      </c>
      <c r="L2642">
        <f t="shared" si="207"/>
        <v>1</v>
      </c>
      <c r="M2642">
        <f t="shared" si="208"/>
        <v>1</v>
      </c>
      <c r="N2642">
        <f t="shared" si="209"/>
        <v>3</v>
      </c>
      <c r="O2642">
        <f t="shared" si="210"/>
        <v>41</v>
      </c>
    </row>
    <row r="2643" spans="1:15" hidden="1" x14ac:dyDescent="0.2">
      <c r="A2643" s="2">
        <v>44113</v>
      </c>
      <c r="B2643">
        <v>21</v>
      </c>
      <c r="C2643">
        <v>53.92</v>
      </c>
      <c r="D2643">
        <v>54.35</v>
      </c>
      <c r="E2643">
        <v>42.87</v>
      </c>
      <c r="F2643">
        <f t="shared" si="206"/>
        <v>54.35</v>
      </c>
      <c r="G2643" t="s">
        <v>752</v>
      </c>
      <c r="H2643">
        <v>2020</v>
      </c>
      <c r="I2643">
        <v>10</v>
      </c>
      <c r="J2643">
        <v>9</v>
      </c>
      <c r="K2643" t="s">
        <v>332</v>
      </c>
      <c r="L2643">
        <f t="shared" si="207"/>
        <v>1</v>
      </c>
      <c r="M2643">
        <f t="shared" si="208"/>
        <v>1</v>
      </c>
      <c r="N2643">
        <f t="shared" si="209"/>
        <v>3</v>
      </c>
      <c r="O2643">
        <f t="shared" si="210"/>
        <v>41</v>
      </c>
    </row>
    <row r="2644" spans="1:15" hidden="1" x14ac:dyDescent="0.2">
      <c r="A2644" s="2">
        <v>44114</v>
      </c>
      <c r="B2644">
        <v>6</v>
      </c>
      <c r="C2644">
        <v>48.19</v>
      </c>
      <c r="D2644">
        <v>50.67</v>
      </c>
      <c r="E2644">
        <v>42.34</v>
      </c>
      <c r="F2644">
        <f t="shared" si="206"/>
        <v>50.67</v>
      </c>
      <c r="G2644" t="s">
        <v>752</v>
      </c>
      <c r="H2644">
        <v>2020</v>
      </c>
      <c r="I2644">
        <v>10</v>
      </c>
      <c r="J2644">
        <v>10</v>
      </c>
      <c r="K2644" t="s">
        <v>333</v>
      </c>
      <c r="L2644">
        <f t="shared" si="207"/>
        <v>1</v>
      </c>
      <c r="M2644">
        <f t="shared" si="208"/>
        <v>1</v>
      </c>
      <c r="N2644">
        <f t="shared" si="209"/>
        <v>3</v>
      </c>
      <c r="O2644">
        <f t="shared" si="210"/>
        <v>41</v>
      </c>
    </row>
    <row r="2645" spans="1:15" hidden="1" x14ac:dyDescent="0.2">
      <c r="A2645" s="2">
        <v>44115</v>
      </c>
      <c r="B2645">
        <v>29</v>
      </c>
      <c r="C2645">
        <v>57.45</v>
      </c>
      <c r="D2645">
        <v>57.56</v>
      </c>
      <c r="E2645">
        <v>37.54</v>
      </c>
      <c r="F2645">
        <f t="shared" si="206"/>
        <v>57.56</v>
      </c>
      <c r="G2645" t="s">
        <v>752</v>
      </c>
      <c r="H2645">
        <v>2020</v>
      </c>
      <c r="I2645">
        <v>10</v>
      </c>
      <c r="J2645">
        <v>11</v>
      </c>
      <c r="K2645" t="s">
        <v>334</v>
      </c>
      <c r="L2645">
        <f t="shared" si="207"/>
        <v>1</v>
      </c>
      <c r="M2645">
        <f t="shared" si="208"/>
        <v>1</v>
      </c>
      <c r="N2645">
        <f t="shared" si="209"/>
        <v>3</v>
      </c>
      <c r="O2645">
        <f t="shared" si="210"/>
        <v>41</v>
      </c>
    </row>
    <row r="2646" spans="1:15" hidden="1" x14ac:dyDescent="0.2">
      <c r="A2646" s="2">
        <v>44116</v>
      </c>
      <c r="B2646">
        <v>38</v>
      </c>
      <c r="C2646">
        <v>58.25</v>
      </c>
      <c r="D2646">
        <v>58.96</v>
      </c>
      <c r="E2646">
        <v>50.2</v>
      </c>
      <c r="F2646">
        <f t="shared" si="206"/>
        <v>58.96</v>
      </c>
      <c r="G2646" t="s">
        <v>752</v>
      </c>
      <c r="H2646">
        <v>2020</v>
      </c>
      <c r="I2646">
        <v>10</v>
      </c>
      <c r="J2646">
        <v>12</v>
      </c>
      <c r="K2646" t="s">
        <v>335</v>
      </c>
      <c r="L2646">
        <f t="shared" si="207"/>
        <v>1</v>
      </c>
      <c r="M2646">
        <f t="shared" si="208"/>
        <v>1</v>
      </c>
      <c r="N2646">
        <f t="shared" si="209"/>
        <v>3</v>
      </c>
      <c r="O2646">
        <f t="shared" si="210"/>
        <v>42</v>
      </c>
    </row>
    <row r="2647" spans="1:15" hidden="1" x14ac:dyDescent="0.2">
      <c r="A2647" s="2">
        <v>44117</v>
      </c>
      <c r="B2647">
        <v>36</v>
      </c>
      <c r="C2647">
        <v>56.31</v>
      </c>
      <c r="D2647">
        <v>56.53</v>
      </c>
      <c r="E2647">
        <v>43.66</v>
      </c>
      <c r="F2647">
        <f t="shared" si="206"/>
        <v>56.53</v>
      </c>
      <c r="G2647" t="s">
        <v>752</v>
      </c>
      <c r="H2647">
        <v>2020</v>
      </c>
      <c r="I2647">
        <v>10</v>
      </c>
      <c r="J2647">
        <v>13</v>
      </c>
      <c r="K2647" t="s">
        <v>336</v>
      </c>
      <c r="L2647">
        <f t="shared" si="207"/>
        <v>1</v>
      </c>
      <c r="M2647">
        <f t="shared" si="208"/>
        <v>1</v>
      </c>
      <c r="N2647">
        <f t="shared" si="209"/>
        <v>3</v>
      </c>
      <c r="O2647">
        <f t="shared" si="210"/>
        <v>42</v>
      </c>
    </row>
    <row r="2648" spans="1:15" hidden="1" x14ac:dyDescent="0.2">
      <c r="A2648" s="2">
        <v>44118</v>
      </c>
      <c r="B2648">
        <v>13</v>
      </c>
      <c r="C2648">
        <v>57.94</v>
      </c>
      <c r="D2648">
        <v>58.37</v>
      </c>
      <c r="E2648">
        <v>48.07</v>
      </c>
      <c r="F2648">
        <f t="shared" si="206"/>
        <v>58.37</v>
      </c>
      <c r="G2648" t="s">
        <v>753</v>
      </c>
      <c r="H2648">
        <v>2020</v>
      </c>
      <c r="I2648">
        <v>10</v>
      </c>
      <c r="J2648">
        <v>14</v>
      </c>
      <c r="K2648" t="s">
        <v>337</v>
      </c>
      <c r="L2648">
        <f t="shared" si="207"/>
        <v>1</v>
      </c>
      <c r="M2648">
        <f t="shared" si="208"/>
        <v>1</v>
      </c>
      <c r="N2648">
        <f t="shared" si="209"/>
        <v>3</v>
      </c>
      <c r="O2648">
        <f t="shared" si="210"/>
        <v>42</v>
      </c>
    </row>
    <row r="2649" spans="1:15" hidden="1" x14ac:dyDescent="0.2">
      <c r="A2649" s="2">
        <v>44119</v>
      </c>
      <c r="B2649">
        <v>56</v>
      </c>
      <c r="C2649">
        <v>59.65</v>
      </c>
      <c r="D2649">
        <v>60.05</v>
      </c>
      <c r="E2649">
        <v>48.98</v>
      </c>
      <c r="F2649">
        <f t="shared" si="206"/>
        <v>60.05</v>
      </c>
      <c r="G2649" t="s">
        <v>753</v>
      </c>
      <c r="H2649">
        <v>2020</v>
      </c>
      <c r="I2649">
        <v>10</v>
      </c>
      <c r="J2649">
        <v>15</v>
      </c>
      <c r="K2649" t="s">
        <v>339</v>
      </c>
      <c r="L2649">
        <f t="shared" si="207"/>
        <v>1</v>
      </c>
      <c r="M2649">
        <f t="shared" si="208"/>
        <v>1</v>
      </c>
      <c r="N2649">
        <f t="shared" si="209"/>
        <v>3</v>
      </c>
      <c r="O2649">
        <f t="shared" si="210"/>
        <v>42</v>
      </c>
    </row>
    <row r="2650" spans="1:15" hidden="1" x14ac:dyDescent="0.2">
      <c r="A2650" s="2">
        <v>44120</v>
      </c>
      <c r="B2650">
        <v>40</v>
      </c>
      <c r="C2650">
        <v>58.22</v>
      </c>
      <c r="D2650">
        <v>58.59</v>
      </c>
      <c r="E2650">
        <v>47.67</v>
      </c>
      <c r="F2650">
        <f t="shared" si="206"/>
        <v>58.59</v>
      </c>
      <c r="G2650" t="s">
        <v>753</v>
      </c>
      <c r="H2650">
        <v>2020</v>
      </c>
      <c r="I2650">
        <v>10</v>
      </c>
      <c r="J2650">
        <v>16</v>
      </c>
      <c r="K2650" t="s">
        <v>340</v>
      </c>
      <c r="L2650">
        <f t="shared" si="207"/>
        <v>1</v>
      </c>
      <c r="M2650">
        <f t="shared" si="208"/>
        <v>1</v>
      </c>
      <c r="N2650">
        <f t="shared" si="209"/>
        <v>3</v>
      </c>
      <c r="O2650">
        <f t="shared" si="210"/>
        <v>42</v>
      </c>
    </row>
    <row r="2651" spans="1:15" hidden="1" x14ac:dyDescent="0.2">
      <c r="A2651" s="2">
        <v>44121</v>
      </c>
      <c r="B2651">
        <v>16</v>
      </c>
      <c r="C2651">
        <v>53.56</v>
      </c>
      <c r="D2651">
        <v>53.76</v>
      </c>
      <c r="E2651">
        <v>40.28</v>
      </c>
      <c r="F2651">
        <f t="shared" si="206"/>
        <v>53.76</v>
      </c>
      <c r="G2651" t="s">
        <v>753</v>
      </c>
      <c r="H2651">
        <v>2020</v>
      </c>
      <c r="I2651">
        <v>10</v>
      </c>
      <c r="J2651">
        <v>17</v>
      </c>
      <c r="K2651" t="s">
        <v>341</v>
      </c>
      <c r="L2651">
        <f t="shared" si="207"/>
        <v>1</v>
      </c>
      <c r="M2651">
        <f t="shared" si="208"/>
        <v>1</v>
      </c>
      <c r="N2651">
        <f t="shared" si="209"/>
        <v>3</v>
      </c>
      <c r="O2651">
        <f t="shared" si="210"/>
        <v>42</v>
      </c>
    </row>
    <row r="2652" spans="1:15" hidden="1" x14ac:dyDescent="0.2">
      <c r="A2652" s="2">
        <v>44122</v>
      </c>
      <c r="B2652">
        <v>26</v>
      </c>
      <c r="C2652">
        <v>55.31</v>
      </c>
      <c r="D2652">
        <v>55.58</v>
      </c>
      <c r="E2652">
        <v>39.21</v>
      </c>
      <c r="F2652">
        <f t="shared" si="206"/>
        <v>55.58</v>
      </c>
      <c r="G2652" t="s">
        <v>753</v>
      </c>
      <c r="H2652">
        <v>2020</v>
      </c>
      <c r="I2652">
        <v>10</v>
      </c>
      <c r="J2652">
        <v>18</v>
      </c>
      <c r="K2652" t="s">
        <v>342</v>
      </c>
      <c r="L2652">
        <f t="shared" si="207"/>
        <v>1</v>
      </c>
      <c r="M2652">
        <f t="shared" si="208"/>
        <v>1</v>
      </c>
      <c r="N2652">
        <f t="shared" si="209"/>
        <v>3</v>
      </c>
      <c r="O2652">
        <f t="shared" si="210"/>
        <v>42</v>
      </c>
    </row>
    <row r="2653" spans="1:15" hidden="1" x14ac:dyDescent="0.2">
      <c r="A2653" s="2">
        <v>44123</v>
      </c>
      <c r="B2653">
        <v>21</v>
      </c>
      <c r="C2653">
        <v>54.39</v>
      </c>
      <c r="D2653">
        <v>55</v>
      </c>
      <c r="E2653">
        <v>44.89</v>
      </c>
      <c r="F2653">
        <f t="shared" si="206"/>
        <v>55</v>
      </c>
      <c r="G2653" t="s">
        <v>753</v>
      </c>
      <c r="H2653">
        <v>2020</v>
      </c>
      <c r="I2653">
        <v>10</v>
      </c>
      <c r="J2653">
        <v>19</v>
      </c>
      <c r="K2653" t="s">
        <v>343</v>
      </c>
      <c r="L2653">
        <f t="shared" si="207"/>
        <v>1</v>
      </c>
      <c r="M2653">
        <f t="shared" si="208"/>
        <v>1</v>
      </c>
      <c r="N2653">
        <f t="shared" si="209"/>
        <v>3</v>
      </c>
      <c r="O2653">
        <f t="shared" si="210"/>
        <v>43</v>
      </c>
    </row>
    <row r="2654" spans="1:15" hidden="1" x14ac:dyDescent="0.2">
      <c r="A2654" s="2">
        <v>44124</v>
      </c>
      <c r="B2654">
        <v>11</v>
      </c>
      <c r="C2654">
        <v>53.45</v>
      </c>
      <c r="D2654">
        <v>59.61</v>
      </c>
      <c r="E2654">
        <v>58.41</v>
      </c>
      <c r="F2654">
        <f t="shared" si="206"/>
        <v>59.61</v>
      </c>
      <c r="G2654" t="s">
        <v>753</v>
      </c>
      <c r="H2654">
        <v>2020</v>
      </c>
      <c r="I2654">
        <v>10</v>
      </c>
      <c r="J2654">
        <v>20</v>
      </c>
      <c r="K2654" t="s">
        <v>344</v>
      </c>
      <c r="L2654">
        <f t="shared" si="207"/>
        <v>1</v>
      </c>
      <c r="M2654">
        <f t="shared" si="208"/>
        <v>0</v>
      </c>
      <c r="N2654">
        <f t="shared" si="209"/>
        <v>3</v>
      </c>
      <c r="O2654">
        <f t="shared" si="210"/>
        <v>43</v>
      </c>
    </row>
    <row r="2655" spans="1:15" hidden="1" x14ac:dyDescent="0.2">
      <c r="A2655" s="2">
        <v>44125</v>
      </c>
      <c r="B2655">
        <v>9</v>
      </c>
      <c r="C2655">
        <v>50.26</v>
      </c>
      <c r="D2655">
        <v>51.6</v>
      </c>
      <c r="E2655">
        <v>45.85</v>
      </c>
      <c r="F2655">
        <f t="shared" si="206"/>
        <v>51.6</v>
      </c>
      <c r="G2655" t="s">
        <v>754</v>
      </c>
      <c r="H2655">
        <v>2020</v>
      </c>
      <c r="I2655">
        <v>10</v>
      </c>
      <c r="J2655">
        <v>21</v>
      </c>
      <c r="K2655" t="s">
        <v>345</v>
      </c>
      <c r="L2655">
        <f t="shared" si="207"/>
        <v>1</v>
      </c>
      <c r="M2655">
        <f t="shared" si="208"/>
        <v>1</v>
      </c>
      <c r="N2655">
        <f t="shared" si="209"/>
        <v>3</v>
      </c>
      <c r="O2655">
        <f t="shared" si="210"/>
        <v>43</v>
      </c>
    </row>
    <row r="2656" spans="1:15" hidden="1" x14ac:dyDescent="0.2">
      <c r="A2656" s="2">
        <v>44126</v>
      </c>
      <c r="B2656">
        <v>20</v>
      </c>
      <c r="C2656">
        <v>60.46</v>
      </c>
      <c r="D2656">
        <v>60.66</v>
      </c>
      <c r="E2656">
        <v>47.21</v>
      </c>
      <c r="F2656">
        <f t="shared" si="206"/>
        <v>60.66</v>
      </c>
      <c r="G2656" t="s">
        <v>754</v>
      </c>
      <c r="H2656">
        <v>2020</v>
      </c>
      <c r="I2656">
        <v>10</v>
      </c>
      <c r="J2656">
        <v>22</v>
      </c>
      <c r="K2656" t="s">
        <v>347</v>
      </c>
      <c r="L2656">
        <f t="shared" si="207"/>
        <v>1</v>
      </c>
      <c r="M2656">
        <f t="shared" si="208"/>
        <v>1</v>
      </c>
      <c r="N2656">
        <f t="shared" si="209"/>
        <v>3</v>
      </c>
      <c r="O2656">
        <f t="shared" si="210"/>
        <v>43</v>
      </c>
    </row>
    <row r="2657" spans="1:15" hidden="1" x14ac:dyDescent="0.2">
      <c r="A2657" s="2">
        <v>44127</v>
      </c>
      <c r="B2657">
        <v>33</v>
      </c>
      <c r="C2657">
        <v>61.37</v>
      </c>
      <c r="D2657">
        <v>61.42</v>
      </c>
      <c r="E2657">
        <v>42.22</v>
      </c>
      <c r="F2657">
        <f t="shared" si="206"/>
        <v>61.42</v>
      </c>
      <c r="G2657" t="s">
        <v>754</v>
      </c>
      <c r="H2657">
        <v>2020</v>
      </c>
      <c r="I2657">
        <v>10</v>
      </c>
      <c r="J2657">
        <v>23</v>
      </c>
      <c r="K2657" t="s">
        <v>348</v>
      </c>
      <c r="L2657">
        <f t="shared" si="207"/>
        <v>1</v>
      </c>
      <c r="M2657">
        <f t="shared" si="208"/>
        <v>1</v>
      </c>
      <c r="N2657">
        <f t="shared" si="209"/>
        <v>3</v>
      </c>
      <c r="O2657">
        <f t="shared" si="210"/>
        <v>43</v>
      </c>
    </row>
    <row r="2658" spans="1:15" hidden="1" x14ac:dyDescent="0.2">
      <c r="A2658" s="2">
        <v>44128</v>
      </c>
      <c r="B2658">
        <v>22</v>
      </c>
      <c r="C2658">
        <v>55.46</v>
      </c>
      <c r="D2658">
        <v>55.98</v>
      </c>
      <c r="E2658">
        <v>41.17</v>
      </c>
      <c r="F2658">
        <f t="shared" si="206"/>
        <v>55.98</v>
      </c>
      <c r="G2658" t="s">
        <v>754</v>
      </c>
      <c r="H2658">
        <v>2020</v>
      </c>
      <c r="I2658">
        <v>10</v>
      </c>
      <c r="J2658">
        <v>24</v>
      </c>
      <c r="K2658" t="s">
        <v>349</v>
      </c>
      <c r="L2658">
        <f t="shared" si="207"/>
        <v>1</v>
      </c>
      <c r="M2658">
        <f t="shared" si="208"/>
        <v>1</v>
      </c>
      <c r="N2658">
        <f t="shared" si="209"/>
        <v>3</v>
      </c>
      <c r="O2658">
        <f t="shared" si="210"/>
        <v>43</v>
      </c>
    </row>
    <row r="2659" spans="1:15" hidden="1" x14ac:dyDescent="0.2">
      <c r="A2659" s="2">
        <v>44129</v>
      </c>
      <c r="B2659">
        <v>28</v>
      </c>
      <c r="C2659">
        <v>55.88</v>
      </c>
      <c r="D2659">
        <v>56.5</v>
      </c>
      <c r="E2659">
        <v>47.73</v>
      </c>
      <c r="F2659">
        <f t="shared" si="206"/>
        <v>56.5</v>
      </c>
      <c r="G2659" t="s">
        <v>754</v>
      </c>
      <c r="H2659">
        <v>2020</v>
      </c>
      <c r="I2659">
        <v>10</v>
      </c>
      <c r="J2659">
        <v>25</v>
      </c>
      <c r="K2659" t="s">
        <v>350</v>
      </c>
      <c r="L2659">
        <f t="shared" si="207"/>
        <v>1</v>
      </c>
      <c r="M2659">
        <f t="shared" si="208"/>
        <v>1</v>
      </c>
      <c r="N2659">
        <f t="shared" si="209"/>
        <v>3</v>
      </c>
      <c r="O2659">
        <f t="shared" si="210"/>
        <v>43</v>
      </c>
    </row>
    <row r="2660" spans="1:15" hidden="1" x14ac:dyDescent="0.2">
      <c r="A2660" s="2">
        <v>44130</v>
      </c>
      <c r="B2660">
        <v>52</v>
      </c>
      <c r="C2660">
        <v>56.88</v>
      </c>
      <c r="D2660">
        <v>57.61</v>
      </c>
      <c r="E2660">
        <v>49.49</v>
      </c>
      <c r="F2660">
        <f t="shared" si="206"/>
        <v>57.61</v>
      </c>
      <c r="G2660" t="s">
        <v>754</v>
      </c>
      <c r="H2660">
        <v>2020</v>
      </c>
      <c r="I2660">
        <v>10</v>
      </c>
      <c r="J2660">
        <v>26</v>
      </c>
      <c r="K2660" t="s">
        <v>351</v>
      </c>
      <c r="L2660">
        <f t="shared" si="207"/>
        <v>1</v>
      </c>
      <c r="M2660">
        <f t="shared" si="208"/>
        <v>1</v>
      </c>
      <c r="N2660">
        <f t="shared" si="209"/>
        <v>3</v>
      </c>
      <c r="O2660">
        <f t="shared" si="210"/>
        <v>44</v>
      </c>
    </row>
    <row r="2661" spans="1:15" hidden="1" x14ac:dyDescent="0.2">
      <c r="A2661" s="2">
        <v>44131</v>
      </c>
      <c r="B2661">
        <v>27</v>
      </c>
      <c r="C2661">
        <v>55.31</v>
      </c>
      <c r="D2661">
        <v>55.64</v>
      </c>
      <c r="E2661">
        <v>44.24</v>
      </c>
      <c r="F2661">
        <f t="shared" si="206"/>
        <v>55.64</v>
      </c>
      <c r="G2661" t="s">
        <v>754</v>
      </c>
      <c r="H2661">
        <v>2020</v>
      </c>
      <c r="I2661">
        <v>10</v>
      </c>
      <c r="J2661">
        <v>27</v>
      </c>
      <c r="K2661" t="s">
        <v>352</v>
      </c>
      <c r="L2661">
        <f t="shared" si="207"/>
        <v>1</v>
      </c>
      <c r="M2661">
        <f t="shared" si="208"/>
        <v>1</v>
      </c>
      <c r="N2661">
        <f t="shared" si="209"/>
        <v>3</v>
      </c>
      <c r="O2661">
        <f t="shared" si="210"/>
        <v>44</v>
      </c>
    </row>
    <row r="2662" spans="1:15" hidden="1" x14ac:dyDescent="0.2">
      <c r="A2662" s="2">
        <v>44132</v>
      </c>
      <c r="B2662">
        <v>32</v>
      </c>
      <c r="C2662">
        <v>59.05</v>
      </c>
      <c r="D2662">
        <v>59.45</v>
      </c>
      <c r="E2662">
        <v>44.63</v>
      </c>
      <c r="F2662">
        <f t="shared" si="206"/>
        <v>59.45</v>
      </c>
      <c r="G2662" t="s">
        <v>755</v>
      </c>
      <c r="H2662">
        <v>2020</v>
      </c>
      <c r="I2662">
        <v>10</v>
      </c>
      <c r="J2662">
        <v>28</v>
      </c>
      <c r="K2662" t="s">
        <v>353</v>
      </c>
      <c r="L2662">
        <f t="shared" si="207"/>
        <v>1</v>
      </c>
      <c r="M2662">
        <f t="shared" si="208"/>
        <v>1</v>
      </c>
      <c r="N2662">
        <f t="shared" si="209"/>
        <v>3</v>
      </c>
      <c r="O2662">
        <f t="shared" si="210"/>
        <v>44</v>
      </c>
    </row>
    <row r="2663" spans="1:15" hidden="1" x14ac:dyDescent="0.2">
      <c r="A2663" s="2">
        <v>44133</v>
      </c>
      <c r="B2663">
        <v>14</v>
      </c>
      <c r="C2663">
        <v>53.18</v>
      </c>
      <c r="D2663">
        <v>53.89</v>
      </c>
      <c r="E2663">
        <v>45.65</v>
      </c>
      <c r="F2663">
        <f t="shared" si="206"/>
        <v>53.89</v>
      </c>
      <c r="G2663" t="s">
        <v>755</v>
      </c>
      <c r="H2663">
        <v>2020</v>
      </c>
      <c r="I2663">
        <v>10</v>
      </c>
      <c r="J2663">
        <v>29</v>
      </c>
      <c r="K2663" t="s">
        <v>355</v>
      </c>
      <c r="L2663">
        <f t="shared" si="207"/>
        <v>1</v>
      </c>
      <c r="M2663">
        <f t="shared" si="208"/>
        <v>1</v>
      </c>
      <c r="N2663">
        <f t="shared" si="209"/>
        <v>3</v>
      </c>
      <c r="O2663">
        <f t="shared" si="210"/>
        <v>44</v>
      </c>
    </row>
    <row r="2664" spans="1:15" hidden="1" x14ac:dyDescent="0.2">
      <c r="A2664" s="2">
        <v>44134</v>
      </c>
      <c r="B2664">
        <v>33</v>
      </c>
      <c r="C2664">
        <v>56.14</v>
      </c>
      <c r="D2664">
        <v>56.64</v>
      </c>
      <c r="E2664">
        <v>46.05</v>
      </c>
      <c r="F2664">
        <f t="shared" si="206"/>
        <v>56.64</v>
      </c>
      <c r="G2664" t="s">
        <v>755</v>
      </c>
      <c r="H2664">
        <v>2020</v>
      </c>
      <c r="I2664">
        <v>10</v>
      </c>
      <c r="J2664">
        <v>30</v>
      </c>
      <c r="K2664" t="s">
        <v>356</v>
      </c>
      <c r="L2664">
        <f t="shared" si="207"/>
        <v>1</v>
      </c>
      <c r="M2664">
        <f t="shared" si="208"/>
        <v>1</v>
      </c>
      <c r="N2664">
        <f t="shared" si="209"/>
        <v>3</v>
      </c>
      <c r="O2664">
        <f t="shared" si="210"/>
        <v>44</v>
      </c>
    </row>
    <row r="2665" spans="1:15" hidden="1" x14ac:dyDescent="0.2">
      <c r="A2665" s="2">
        <v>44135</v>
      </c>
      <c r="B2665">
        <v>20</v>
      </c>
      <c r="C2665">
        <v>54.26</v>
      </c>
      <c r="D2665">
        <v>54.35</v>
      </c>
      <c r="E2665">
        <v>37.54</v>
      </c>
      <c r="F2665">
        <f t="shared" si="206"/>
        <v>54.35</v>
      </c>
      <c r="G2665" t="s">
        <v>755</v>
      </c>
      <c r="H2665">
        <v>2020</v>
      </c>
      <c r="I2665">
        <v>10</v>
      </c>
      <c r="J2665">
        <v>31</v>
      </c>
      <c r="K2665" t="s">
        <v>357</v>
      </c>
      <c r="L2665">
        <f t="shared" si="207"/>
        <v>1</v>
      </c>
      <c r="M2665">
        <f t="shared" si="208"/>
        <v>1</v>
      </c>
      <c r="N2665">
        <f t="shared" si="209"/>
        <v>3</v>
      </c>
      <c r="O2665">
        <f t="shared" si="210"/>
        <v>44</v>
      </c>
    </row>
    <row r="2666" spans="1:15" hidden="1" x14ac:dyDescent="0.2">
      <c r="A2666" s="2">
        <v>44136</v>
      </c>
      <c r="B2666">
        <v>51</v>
      </c>
      <c r="C2666">
        <v>56.92</v>
      </c>
      <c r="D2666">
        <v>56.92</v>
      </c>
      <c r="E2666">
        <v>0</v>
      </c>
      <c r="F2666">
        <f t="shared" si="206"/>
        <v>56.92</v>
      </c>
      <c r="G2666" t="s">
        <v>755</v>
      </c>
      <c r="H2666">
        <v>2020</v>
      </c>
      <c r="I2666">
        <v>11</v>
      </c>
      <c r="J2666">
        <v>1</v>
      </c>
      <c r="K2666" t="s">
        <v>358</v>
      </c>
      <c r="L2666">
        <f t="shared" si="207"/>
        <v>1</v>
      </c>
      <c r="M2666">
        <f t="shared" si="208"/>
        <v>1</v>
      </c>
      <c r="N2666">
        <f t="shared" si="209"/>
        <v>3</v>
      </c>
      <c r="O2666">
        <f t="shared" si="210"/>
        <v>44</v>
      </c>
    </row>
    <row r="2667" spans="1:15" hidden="1" x14ac:dyDescent="0.2">
      <c r="A2667" s="2">
        <v>44137</v>
      </c>
      <c r="B2667">
        <v>44</v>
      </c>
      <c r="C2667">
        <v>57.34</v>
      </c>
      <c r="D2667">
        <v>57.52</v>
      </c>
      <c r="E2667">
        <v>43.77</v>
      </c>
      <c r="F2667">
        <f t="shared" si="206"/>
        <v>57.52</v>
      </c>
      <c r="G2667" t="s">
        <v>755</v>
      </c>
      <c r="H2667">
        <v>2020</v>
      </c>
      <c r="I2667">
        <v>11</v>
      </c>
      <c r="J2667">
        <v>2</v>
      </c>
      <c r="K2667" t="s">
        <v>359</v>
      </c>
      <c r="L2667">
        <f t="shared" si="207"/>
        <v>1</v>
      </c>
      <c r="M2667">
        <f t="shared" si="208"/>
        <v>1</v>
      </c>
      <c r="N2667">
        <f t="shared" si="209"/>
        <v>3</v>
      </c>
      <c r="O2667">
        <f t="shared" si="210"/>
        <v>45</v>
      </c>
    </row>
    <row r="2668" spans="1:15" hidden="1" x14ac:dyDescent="0.2">
      <c r="A2668" s="2">
        <v>44138</v>
      </c>
      <c r="B2668">
        <v>20</v>
      </c>
      <c r="C2668">
        <v>53.96</v>
      </c>
      <c r="D2668">
        <v>54.06</v>
      </c>
      <c r="E2668">
        <v>37.619999999999997</v>
      </c>
      <c r="F2668">
        <f t="shared" si="206"/>
        <v>54.06</v>
      </c>
      <c r="G2668" t="s">
        <v>755</v>
      </c>
      <c r="H2668">
        <v>2020</v>
      </c>
      <c r="I2668">
        <v>11</v>
      </c>
      <c r="J2668">
        <v>3</v>
      </c>
      <c r="K2668" t="s">
        <v>360</v>
      </c>
      <c r="L2668">
        <f t="shared" si="207"/>
        <v>1</v>
      </c>
      <c r="M2668">
        <f t="shared" si="208"/>
        <v>1</v>
      </c>
      <c r="N2668">
        <f t="shared" si="209"/>
        <v>3</v>
      </c>
      <c r="O2668">
        <f t="shared" si="210"/>
        <v>45</v>
      </c>
    </row>
    <row r="2669" spans="1:15" hidden="1" x14ac:dyDescent="0.2">
      <c r="A2669" s="2">
        <v>44139</v>
      </c>
      <c r="B2669">
        <v>17</v>
      </c>
      <c r="C2669">
        <v>54.12</v>
      </c>
      <c r="D2669">
        <v>54.6</v>
      </c>
      <c r="E2669">
        <v>44.77</v>
      </c>
      <c r="F2669">
        <f t="shared" si="206"/>
        <v>54.6</v>
      </c>
      <c r="G2669" t="s">
        <v>756</v>
      </c>
      <c r="H2669">
        <v>2020</v>
      </c>
      <c r="I2669">
        <v>11</v>
      </c>
      <c r="J2669">
        <v>4</v>
      </c>
      <c r="K2669" t="s">
        <v>361</v>
      </c>
      <c r="L2669">
        <f t="shared" si="207"/>
        <v>1</v>
      </c>
      <c r="M2669">
        <f t="shared" si="208"/>
        <v>1</v>
      </c>
      <c r="N2669">
        <f t="shared" si="209"/>
        <v>3</v>
      </c>
      <c r="O2669">
        <f t="shared" si="210"/>
        <v>45</v>
      </c>
    </row>
    <row r="2670" spans="1:15" hidden="1" x14ac:dyDescent="0.2">
      <c r="A2670" s="2">
        <v>44140</v>
      </c>
      <c r="B2670">
        <v>5</v>
      </c>
      <c r="C2670">
        <v>51.07</v>
      </c>
      <c r="D2670">
        <v>51.65</v>
      </c>
      <c r="E2670">
        <v>42.64</v>
      </c>
      <c r="F2670">
        <f t="shared" si="206"/>
        <v>51.65</v>
      </c>
      <c r="G2670" t="s">
        <v>756</v>
      </c>
      <c r="H2670">
        <v>2020</v>
      </c>
      <c r="I2670">
        <v>11</v>
      </c>
      <c r="J2670">
        <v>5</v>
      </c>
      <c r="K2670" t="s">
        <v>363</v>
      </c>
      <c r="L2670">
        <f t="shared" si="207"/>
        <v>1</v>
      </c>
      <c r="M2670">
        <f t="shared" si="208"/>
        <v>1</v>
      </c>
      <c r="N2670">
        <f t="shared" si="209"/>
        <v>3</v>
      </c>
      <c r="O2670">
        <f t="shared" si="210"/>
        <v>45</v>
      </c>
    </row>
    <row r="2671" spans="1:15" hidden="1" x14ac:dyDescent="0.2">
      <c r="A2671" s="2">
        <v>44141</v>
      </c>
      <c r="B2671">
        <v>34</v>
      </c>
      <c r="C2671">
        <v>56.57</v>
      </c>
      <c r="D2671">
        <v>56.83</v>
      </c>
      <c r="E2671">
        <v>44.53</v>
      </c>
      <c r="F2671">
        <f t="shared" si="206"/>
        <v>56.83</v>
      </c>
      <c r="G2671" t="s">
        <v>756</v>
      </c>
      <c r="H2671">
        <v>2020</v>
      </c>
      <c r="I2671">
        <v>11</v>
      </c>
      <c r="J2671">
        <v>6</v>
      </c>
      <c r="K2671" t="s">
        <v>364</v>
      </c>
      <c r="L2671">
        <f t="shared" si="207"/>
        <v>1</v>
      </c>
      <c r="M2671">
        <f t="shared" si="208"/>
        <v>1</v>
      </c>
      <c r="N2671">
        <f t="shared" si="209"/>
        <v>3</v>
      </c>
      <c r="O2671">
        <f t="shared" si="210"/>
        <v>45</v>
      </c>
    </row>
    <row r="2672" spans="1:15" hidden="1" x14ac:dyDescent="0.2">
      <c r="A2672" s="2">
        <v>44142</v>
      </c>
      <c r="B2672">
        <v>12</v>
      </c>
      <c r="C2672">
        <v>52.15</v>
      </c>
      <c r="D2672">
        <v>52.17</v>
      </c>
      <c r="E2672">
        <v>29.54</v>
      </c>
      <c r="F2672">
        <f t="shared" si="206"/>
        <v>52.17</v>
      </c>
      <c r="G2672" t="s">
        <v>756</v>
      </c>
      <c r="H2672">
        <v>2020</v>
      </c>
      <c r="I2672">
        <v>11</v>
      </c>
      <c r="J2672">
        <v>7</v>
      </c>
      <c r="K2672" t="s">
        <v>365</v>
      </c>
      <c r="L2672">
        <f t="shared" si="207"/>
        <v>1</v>
      </c>
      <c r="M2672">
        <f t="shared" si="208"/>
        <v>1</v>
      </c>
      <c r="N2672">
        <f t="shared" si="209"/>
        <v>3</v>
      </c>
      <c r="O2672">
        <f t="shared" si="210"/>
        <v>45</v>
      </c>
    </row>
    <row r="2673" spans="1:15" hidden="1" x14ac:dyDescent="0.2">
      <c r="A2673" s="2">
        <v>44143</v>
      </c>
      <c r="B2673">
        <v>31</v>
      </c>
      <c r="C2673">
        <v>56.44</v>
      </c>
      <c r="D2673">
        <v>56.56</v>
      </c>
      <c r="E2673">
        <v>40.770000000000003</v>
      </c>
      <c r="F2673">
        <f t="shared" si="206"/>
        <v>56.56</v>
      </c>
      <c r="G2673" t="s">
        <v>756</v>
      </c>
      <c r="H2673">
        <v>2020</v>
      </c>
      <c r="I2673">
        <v>11</v>
      </c>
      <c r="J2673">
        <v>8</v>
      </c>
      <c r="K2673" t="s">
        <v>366</v>
      </c>
      <c r="L2673">
        <f t="shared" si="207"/>
        <v>1</v>
      </c>
      <c r="M2673">
        <f t="shared" si="208"/>
        <v>1</v>
      </c>
      <c r="N2673">
        <f t="shared" si="209"/>
        <v>3</v>
      </c>
      <c r="O2673">
        <f t="shared" si="210"/>
        <v>45</v>
      </c>
    </row>
    <row r="2674" spans="1:15" hidden="1" x14ac:dyDescent="0.2">
      <c r="A2674" s="2">
        <v>44144</v>
      </c>
      <c r="B2674">
        <v>15</v>
      </c>
      <c r="C2674">
        <v>53.6</v>
      </c>
      <c r="D2674">
        <v>53.87</v>
      </c>
      <c r="E2674">
        <v>41.66</v>
      </c>
      <c r="F2674">
        <f t="shared" si="206"/>
        <v>53.87</v>
      </c>
      <c r="G2674" t="s">
        <v>756</v>
      </c>
      <c r="H2674">
        <v>2020</v>
      </c>
      <c r="I2674">
        <v>11</v>
      </c>
      <c r="J2674">
        <v>9</v>
      </c>
      <c r="K2674" t="s">
        <v>367</v>
      </c>
      <c r="L2674">
        <f t="shared" si="207"/>
        <v>1</v>
      </c>
      <c r="M2674">
        <f t="shared" si="208"/>
        <v>1</v>
      </c>
      <c r="N2674">
        <f t="shared" si="209"/>
        <v>3</v>
      </c>
      <c r="O2674">
        <f t="shared" si="210"/>
        <v>46</v>
      </c>
    </row>
    <row r="2675" spans="1:15" hidden="1" x14ac:dyDescent="0.2">
      <c r="A2675" s="2">
        <v>44145</v>
      </c>
      <c r="B2675">
        <v>16</v>
      </c>
      <c r="C2675">
        <v>54.87</v>
      </c>
      <c r="D2675">
        <v>55.94</v>
      </c>
      <c r="E2675">
        <v>46.74</v>
      </c>
      <c r="F2675">
        <f t="shared" si="206"/>
        <v>55.94</v>
      </c>
      <c r="G2675" t="s">
        <v>756</v>
      </c>
      <c r="H2675">
        <v>2020</v>
      </c>
      <c r="I2675">
        <v>11</v>
      </c>
      <c r="J2675">
        <v>10</v>
      </c>
      <c r="K2675" t="s">
        <v>368</v>
      </c>
      <c r="L2675">
        <f t="shared" si="207"/>
        <v>1</v>
      </c>
      <c r="M2675">
        <f t="shared" si="208"/>
        <v>1</v>
      </c>
      <c r="N2675">
        <f t="shared" si="209"/>
        <v>3</v>
      </c>
      <c r="O2675">
        <f t="shared" si="210"/>
        <v>46</v>
      </c>
    </row>
    <row r="2676" spans="1:15" hidden="1" x14ac:dyDescent="0.2">
      <c r="A2676" s="2">
        <v>44146</v>
      </c>
      <c r="B2676">
        <v>15</v>
      </c>
      <c r="C2676">
        <v>52.08</v>
      </c>
      <c r="D2676">
        <v>53.99</v>
      </c>
      <c r="E2676">
        <v>47.99</v>
      </c>
      <c r="F2676">
        <f t="shared" si="206"/>
        <v>53.99</v>
      </c>
      <c r="G2676" t="s">
        <v>757</v>
      </c>
      <c r="H2676">
        <v>2020</v>
      </c>
      <c r="I2676">
        <v>11</v>
      </c>
      <c r="J2676">
        <v>11</v>
      </c>
      <c r="K2676" t="s">
        <v>369</v>
      </c>
      <c r="L2676">
        <f t="shared" si="207"/>
        <v>1</v>
      </c>
      <c r="M2676">
        <f t="shared" si="208"/>
        <v>1</v>
      </c>
      <c r="N2676">
        <f t="shared" si="209"/>
        <v>3</v>
      </c>
      <c r="O2676">
        <f t="shared" si="210"/>
        <v>46</v>
      </c>
    </row>
    <row r="2677" spans="1:15" hidden="1" x14ac:dyDescent="0.2">
      <c r="A2677" s="2">
        <v>44147</v>
      </c>
      <c r="B2677">
        <v>19</v>
      </c>
      <c r="C2677">
        <v>54</v>
      </c>
      <c r="D2677">
        <v>54.14</v>
      </c>
      <c r="E2677">
        <v>39</v>
      </c>
      <c r="F2677">
        <f t="shared" si="206"/>
        <v>54.14</v>
      </c>
      <c r="G2677" t="s">
        <v>757</v>
      </c>
      <c r="H2677">
        <v>2020</v>
      </c>
      <c r="I2677">
        <v>11</v>
      </c>
      <c r="J2677">
        <v>12</v>
      </c>
      <c r="K2677" t="s">
        <v>371</v>
      </c>
      <c r="L2677">
        <f t="shared" si="207"/>
        <v>1</v>
      </c>
      <c r="M2677">
        <f t="shared" si="208"/>
        <v>1</v>
      </c>
      <c r="N2677">
        <f t="shared" si="209"/>
        <v>3</v>
      </c>
      <c r="O2677">
        <f t="shared" si="210"/>
        <v>46</v>
      </c>
    </row>
    <row r="2678" spans="1:15" hidden="1" x14ac:dyDescent="0.2">
      <c r="A2678" s="2">
        <v>44148</v>
      </c>
      <c r="B2678">
        <v>30</v>
      </c>
      <c r="C2678">
        <v>56.81</v>
      </c>
      <c r="D2678">
        <v>56.96</v>
      </c>
      <c r="E2678">
        <v>42.14</v>
      </c>
      <c r="F2678">
        <f t="shared" si="206"/>
        <v>56.96</v>
      </c>
      <c r="G2678" t="s">
        <v>757</v>
      </c>
      <c r="H2678">
        <v>2020</v>
      </c>
      <c r="I2678">
        <v>11</v>
      </c>
      <c r="J2678">
        <v>13</v>
      </c>
      <c r="K2678" t="s">
        <v>372</v>
      </c>
      <c r="L2678">
        <f t="shared" si="207"/>
        <v>1</v>
      </c>
      <c r="M2678">
        <f t="shared" si="208"/>
        <v>1</v>
      </c>
      <c r="N2678">
        <f t="shared" si="209"/>
        <v>3</v>
      </c>
      <c r="O2678">
        <f t="shared" si="210"/>
        <v>46</v>
      </c>
    </row>
    <row r="2679" spans="1:15" hidden="1" x14ac:dyDescent="0.2">
      <c r="A2679" s="2">
        <v>44149</v>
      </c>
      <c r="B2679">
        <v>7</v>
      </c>
      <c r="C2679">
        <v>50.08</v>
      </c>
      <c r="D2679">
        <v>50.82</v>
      </c>
      <c r="E2679">
        <v>36.549999999999997</v>
      </c>
      <c r="F2679">
        <f t="shared" si="206"/>
        <v>50.82</v>
      </c>
      <c r="G2679" t="s">
        <v>757</v>
      </c>
      <c r="H2679">
        <v>2020</v>
      </c>
      <c r="I2679">
        <v>11</v>
      </c>
      <c r="J2679">
        <v>14</v>
      </c>
      <c r="K2679" t="s">
        <v>373</v>
      </c>
      <c r="L2679">
        <f t="shared" si="207"/>
        <v>1</v>
      </c>
      <c r="M2679">
        <f t="shared" si="208"/>
        <v>1</v>
      </c>
      <c r="N2679">
        <f t="shared" si="209"/>
        <v>3</v>
      </c>
      <c r="O2679">
        <f t="shared" si="210"/>
        <v>46</v>
      </c>
    </row>
    <row r="2680" spans="1:15" hidden="1" x14ac:dyDescent="0.2">
      <c r="A2680" s="2">
        <v>44150</v>
      </c>
      <c r="B2680">
        <v>18</v>
      </c>
      <c r="C2680">
        <v>53.75</v>
      </c>
      <c r="D2680">
        <v>53.75</v>
      </c>
      <c r="E2680">
        <v>0</v>
      </c>
      <c r="F2680">
        <f t="shared" si="206"/>
        <v>53.75</v>
      </c>
      <c r="G2680" t="s">
        <v>757</v>
      </c>
      <c r="H2680">
        <v>2020</v>
      </c>
      <c r="I2680">
        <v>11</v>
      </c>
      <c r="J2680">
        <v>15</v>
      </c>
      <c r="K2680" t="s">
        <v>374</v>
      </c>
      <c r="L2680">
        <f t="shared" si="207"/>
        <v>1</v>
      </c>
      <c r="M2680">
        <f t="shared" si="208"/>
        <v>1</v>
      </c>
      <c r="N2680">
        <f t="shared" si="209"/>
        <v>3</v>
      </c>
      <c r="O2680">
        <f t="shared" si="210"/>
        <v>46</v>
      </c>
    </row>
    <row r="2681" spans="1:15" hidden="1" x14ac:dyDescent="0.2">
      <c r="A2681" s="2">
        <v>44151</v>
      </c>
      <c r="B2681">
        <v>15</v>
      </c>
      <c r="C2681">
        <v>53.09</v>
      </c>
      <c r="D2681">
        <v>54.89</v>
      </c>
      <c r="E2681">
        <v>50.18</v>
      </c>
      <c r="F2681">
        <f t="shared" si="206"/>
        <v>54.89</v>
      </c>
      <c r="G2681" t="s">
        <v>757</v>
      </c>
      <c r="H2681">
        <v>2020</v>
      </c>
      <c r="I2681">
        <v>11</v>
      </c>
      <c r="J2681">
        <v>16</v>
      </c>
      <c r="K2681" t="s">
        <v>375</v>
      </c>
      <c r="L2681">
        <f t="shared" si="207"/>
        <v>1</v>
      </c>
      <c r="M2681">
        <f t="shared" si="208"/>
        <v>1</v>
      </c>
      <c r="N2681">
        <f t="shared" si="209"/>
        <v>3</v>
      </c>
      <c r="O2681">
        <f t="shared" si="210"/>
        <v>47</v>
      </c>
    </row>
    <row r="2682" spans="1:15" hidden="1" x14ac:dyDescent="0.2">
      <c r="A2682" s="2">
        <v>44152</v>
      </c>
      <c r="B2682">
        <v>7</v>
      </c>
      <c r="C2682">
        <v>51.63</v>
      </c>
      <c r="D2682">
        <v>53.6</v>
      </c>
      <c r="E2682">
        <v>48.75</v>
      </c>
      <c r="F2682">
        <f t="shared" si="206"/>
        <v>53.6</v>
      </c>
      <c r="G2682" t="s">
        <v>757</v>
      </c>
      <c r="H2682">
        <v>2020</v>
      </c>
      <c r="I2682">
        <v>11</v>
      </c>
      <c r="J2682">
        <v>17</v>
      </c>
      <c r="K2682" t="s">
        <v>376</v>
      </c>
      <c r="L2682">
        <f t="shared" si="207"/>
        <v>1</v>
      </c>
      <c r="M2682">
        <f t="shared" si="208"/>
        <v>1</v>
      </c>
      <c r="N2682">
        <f t="shared" si="209"/>
        <v>3</v>
      </c>
      <c r="O2682">
        <f t="shared" si="210"/>
        <v>47</v>
      </c>
    </row>
    <row r="2683" spans="1:15" hidden="1" x14ac:dyDescent="0.2">
      <c r="A2683" s="2">
        <v>44153</v>
      </c>
      <c r="B2683">
        <v>12</v>
      </c>
      <c r="C2683">
        <v>58.87</v>
      </c>
      <c r="D2683">
        <v>60.43</v>
      </c>
      <c r="E2683">
        <v>52.15</v>
      </c>
      <c r="F2683">
        <f t="shared" si="206"/>
        <v>60.43</v>
      </c>
      <c r="G2683" t="s">
        <v>758</v>
      </c>
      <c r="H2683">
        <v>2020</v>
      </c>
      <c r="I2683">
        <v>11</v>
      </c>
      <c r="J2683">
        <v>18</v>
      </c>
      <c r="K2683" t="s">
        <v>377</v>
      </c>
      <c r="L2683">
        <f t="shared" si="207"/>
        <v>1</v>
      </c>
      <c r="M2683">
        <f t="shared" si="208"/>
        <v>1</v>
      </c>
      <c r="N2683">
        <f t="shared" si="209"/>
        <v>3</v>
      </c>
      <c r="O2683">
        <f t="shared" si="210"/>
        <v>47</v>
      </c>
    </row>
    <row r="2684" spans="1:15" hidden="1" x14ac:dyDescent="0.2">
      <c r="A2684" s="2">
        <v>44154</v>
      </c>
      <c r="B2684">
        <v>11</v>
      </c>
      <c r="C2684">
        <v>59.35</v>
      </c>
      <c r="D2684">
        <v>59.84</v>
      </c>
      <c r="E2684">
        <v>48.37</v>
      </c>
      <c r="F2684">
        <f t="shared" si="206"/>
        <v>59.84</v>
      </c>
      <c r="G2684" t="s">
        <v>758</v>
      </c>
      <c r="H2684">
        <v>2020</v>
      </c>
      <c r="I2684">
        <v>11</v>
      </c>
      <c r="J2684">
        <v>19</v>
      </c>
      <c r="K2684" t="s">
        <v>379</v>
      </c>
      <c r="L2684">
        <f t="shared" si="207"/>
        <v>1</v>
      </c>
      <c r="M2684">
        <f t="shared" si="208"/>
        <v>1</v>
      </c>
      <c r="N2684">
        <f t="shared" si="209"/>
        <v>3</v>
      </c>
      <c r="O2684">
        <f t="shared" si="210"/>
        <v>47</v>
      </c>
    </row>
    <row r="2685" spans="1:15" hidden="1" x14ac:dyDescent="0.2">
      <c r="A2685" s="2">
        <v>44155</v>
      </c>
      <c r="B2685">
        <v>22</v>
      </c>
      <c r="C2685">
        <v>61.12</v>
      </c>
      <c r="D2685">
        <v>61.73</v>
      </c>
      <c r="E2685">
        <v>52.81</v>
      </c>
      <c r="F2685">
        <f t="shared" si="206"/>
        <v>61.73</v>
      </c>
      <c r="G2685" t="s">
        <v>758</v>
      </c>
      <c r="H2685">
        <v>2020</v>
      </c>
      <c r="I2685">
        <v>11</v>
      </c>
      <c r="J2685">
        <v>20</v>
      </c>
      <c r="K2685" t="s">
        <v>380</v>
      </c>
      <c r="L2685">
        <f t="shared" si="207"/>
        <v>1</v>
      </c>
      <c r="M2685">
        <f t="shared" si="208"/>
        <v>1</v>
      </c>
      <c r="N2685">
        <f t="shared" si="209"/>
        <v>3</v>
      </c>
      <c r="O2685">
        <f t="shared" si="210"/>
        <v>47</v>
      </c>
    </row>
    <row r="2686" spans="1:15" hidden="1" x14ac:dyDescent="0.2">
      <c r="A2686" s="2">
        <v>44156</v>
      </c>
      <c r="B2686">
        <v>8</v>
      </c>
      <c r="C2686">
        <v>53.45</v>
      </c>
      <c r="D2686">
        <v>53.88</v>
      </c>
      <c r="E2686">
        <v>41.35</v>
      </c>
      <c r="F2686">
        <f t="shared" si="206"/>
        <v>53.88</v>
      </c>
      <c r="G2686" t="s">
        <v>758</v>
      </c>
      <c r="H2686">
        <v>2020</v>
      </c>
      <c r="I2686">
        <v>11</v>
      </c>
      <c r="J2686">
        <v>21</v>
      </c>
      <c r="K2686" t="s">
        <v>381</v>
      </c>
      <c r="L2686">
        <f t="shared" si="207"/>
        <v>1</v>
      </c>
      <c r="M2686">
        <f t="shared" si="208"/>
        <v>1</v>
      </c>
      <c r="N2686">
        <f t="shared" si="209"/>
        <v>3</v>
      </c>
      <c r="O2686">
        <f t="shared" si="210"/>
        <v>47</v>
      </c>
    </row>
    <row r="2687" spans="1:15" hidden="1" x14ac:dyDescent="0.2">
      <c r="A2687" s="2">
        <v>44157</v>
      </c>
      <c r="B2687">
        <v>8</v>
      </c>
      <c r="C2687">
        <v>49.57</v>
      </c>
      <c r="D2687">
        <v>49.62</v>
      </c>
      <c r="E2687">
        <v>30.84</v>
      </c>
      <c r="F2687">
        <f t="shared" si="206"/>
        <v>49.62</v>
      </c>
      <c r="G2687" t="s">
        <v>758</v>
      </c>
      <c r="H2687">
        <v>2020</v>
      </c>
      <c r="I2687">
        <v>11</v>
      </c>
      <c r="J2687">
        <v>22</v>
      </c>
      <c r="K2687" t="s">
        <v>382</v>
      </c>
      <c r="L2687">
        <f t="shared" si="207"/>
        <v>1</v>
      </c>
      <c r="M2687">
        <f t="shared" si="208"/>
        <v>1</v>
      </c>
      <c r="N2687">
        <f t="shared" si="209"/>
        <v>3</v>
      </c>
      <c r="O2687">
        <f t="shared" si="210"/>
        <v>47</v>
      </c>
    </row>
    <row r="2688" spans="1:15" hidden="1" x14ac:dyDescent="0.2">
      <c r="A2688" s="2">
        <v>44158</v>
      </c>
      <c r="B2688">
        <v>4</v>
      </c>
      <c r="C2688">
        <v>47.57</v>
      </c>
      <c r="D2688">
        <v>52.27</v>
      </c>
      <c r="E2688">
        <v>45.22</v>
      </c>
      <c r="F2688">
        <f t="shared" si="206"/>
        <v>52.27</v>
      </c>
      <c r="G2688" t="s">
        <v>758</v>
      </c>
      <c r="H2688">
        <v>2020</v>
      </c>
      <c r="I2688">
        <v>11</v>
      </c>
      <c r="J2688">
        <v>23</v>
      </c>
      <c r="K2688" t="s">
        <v>383</v>
      </c>
      <c r="L2688">
        <f t="shared" si="207"/>
        <v>1</v>
      </c>
      <c r="M2688">
        <f t="shared" si="208"/>
        <v>1</v>
      </c>
      <c r="N2688">
        <f t="shared" si="209"/>
        <v>3</v>
      </c>
      <c r="O2688">
        <f t="shared" si="210"/>
        <v>48</v>
      </c>
    </row>
    <row r="2689" spans="1:15" hidden="1" x14ac:dyDescent="0.2">
      <c r="A2689" s="2">
        <v>44159</v>
      </c>
      <c r="B2689">
        <v>7</v>
      </c>
      <c r="C2689">
        <v>51.75</v>
      </c>
      <c r="D2689">
        <v>52.65</v>
      </c>
      <c r="E2689">
        <v>45.39</v>
      </c>
      <c r="F2689">
        <f t="shared" si="206"/>
        <v>52.65</v>
      </c>
      <c r="G2689" t="s">
        <v>758</v>
      </c>
      <c r="H2689">
        <v>2020</v>
      </c>
      <c r="I2689">
        <v>11</v>
      </c>
      <c r="J2689">
        <v>24</v>
      </c>
      <c r="K2689" t="s">
        <v>384</v>
      </c>
      <c r="L2689">
        <f t="shared" si="207"/>
        <v>1</v>
      </c>
      <c r="M2689">
        <f t="shared" si="208"/>
        <v>1</v>
      </c>
      <c r="N2689">
        <f t="shared" si="209"/>
        <v>3</v>
      </c>
      <c r="O2689">
        <f t="shared" si="210"/>
        <v>48</v>
      </c>
    </row>
    <row r="2690" spans="1:15" hidden="1" x14ac:dyDescent="0.2">
      <c r="A2690" s="2">
        <v>44160</v>
      </c>
      <c r="B2690">
        <v>3</v>
      </c>
      <c r="C2690">
        <v>49.53</v>
      </c>
      <c r="D2690">
        <v>50.86</v>
      </c>
      <c r="E2690">
        <v>44.28</v>
      </c>
      <c r="F2690">
        <f t="shared" si="206"/>
        <v>50.86</v>
      </c>
      <c r="G2690" t="s">
        <v>759</v>
      </c>
      <c r="H2690">
        <v>2020</v>
      </c>
      <c r="I2690">
        <v>11</v>
      </c>
      <c r="J2690">
        <v>25</v>
      </c>
      <c r="K2690" t="s">
        <v>385</v>
      </c>
      <c r="L2690">
        <f t="shared" si="207"/>
        <v>1</v>
      </c>
      <c r="M2690">
        <f t="shared" si="208"/>
        <v>1</v>
      </c>
      <c r="N2690">
        <f t="shared" si="209"/>
        <v>3</v>
      </c>
      <c r="O2690">
        <f t="shared" si="210"/>
        <v>48</v>
      </c>
    </row>
    <row r="2691" spans="1:15" hidden="1" x14ac:dyDescent="0.2">
      <c r="A2691" s="2">
        <v>44161</v>
      </c>
      <c r="B2691">
        <v>3</v>
      </c>
      <c r="C2691">
        <v>45.79</v>
      </c>
      <c r="D2691">
        <v>48.62</v>
      </c>
      <c r="E2691">
        <v>45.42</v>
      </c>
      <c r="F2691">
        <f t="shared" ref="F2691:F2754" si="211">IF(OR(ISBLANK(D2691),D2691=9),C2691,D2691)</f>
        <v>48.62</v>
      </c>
      <c r="G2691" t="s">
        <v>759</v>
      </c>
      <c r="H2691">
        <v>2020</v>
      </c>
      <c r="I2691">
        <v>11</v>
      </c>
      <c r="J2691">
        <v>26</v>
      </c>
      <c r="K2691" t="s">
        <v>387</v>
      </c>
      <c r="L2691">
        <f t="shared" ref="L2691:L2754" si="212">IF(ISBLANK(C2691),"Null",IF(C2691&gt;B2691,1,0))</f>
        <v>1</v>
      </c>
      <c r="M2691">
        <f t="shared" ref="M2691:M2754" si="213">IF(ISBLANK(E2691),"Null",IF(C2691&gt;E2691,1,0))</f>
        <v>1</v>
      </c>
      <c r="N2691">
        <f t="shared" ref="N2691:N2754" si="214">IF(AND(I2691&gt;=1,I2691&lt;=4),1,IF(AND(I2691&gt;=9,I2691&lt;=12),3,2))</f>
        <v>3</v>
      </c>
      <c r="O2691">
        <f t="shared" ref="O2691:O2754" si="215">WEEKNUM(A2691,2)</f>
        <v>48</v>
      </c>
    </row>
    <row r="2692" spans="1:15" hidden="1" x14ac:dyDescent="0.2">
      <c r="A2692" s="2">
        <v>44162</v>
      </c>
      <c r="B2692">
        <v>26</v>
      </c>
      <c r="C2692">
        <v>63.2</v>
      </c>
      <c r="D2692">
        <v>63.31</v>
      </c>
      <c r="E2692">
        <v>47.07</v>
      </c>
      <c r="F2692">
        <f t="shared" si="211"/>
        <v>63.31</v>
      </c>
      <c r="G2692" t="s">
        <v>759</v>
      </c>
      <c r="H2692">
        <v>2020</v>
      </c>
      <c r="I2692">
        <v>11</v>
      </c>
      <c r="J2692">
        <v>27</v>
      </c>
      <c r="K2692" t="s">
        <v>388</v>
      </c>
      <c r="L2692">
        <f t="shared" si="212"/>
        <v>1</v>
      </c>
      <c r="M2692">
        <f t="shared" si="213"/>
        <v>1</v>
      </c>
      <c r="N2692">
        <f t="shared" si="214"/>
        <v>3</v>
      </c>
      <c r="O2692">
        <f t="shared" si="215"/>
        <v>48</v>
      </c>
    </row>
    <row r="2693" spans="1:15" hidden="1" x14ac:dyDescent="0.2">
      <c r="A2693" s="2">
        <v>44163</v>
      </c>
      <c r="B2693">
        <v>6</v>
      </c>
      <c r="C2693">
        <v>49.34</v>
      </c>
      <c r="D2693">
        <v>52.15</v>
      </c>
      <c r="E2693">
        <v>40.68</v>
      </c>
      <c r="F2693">
        <f t="shared" si="211"/>
        <v>52.15</v>
      </c>
      <c r="G2693" t="s">
        <v>759</v>
      </c>
      <c r="H2693">
        <v>2020</v>
      </c>
      <c r="I2693">
        <v>11</v>
      </c>
      <c r="J2693">
        <v>28</v>
      </c>
      <c r="K2693" t="s">
        <v>389</v>
      </c>
      <c r="L2693">
        <f t="shared" si="212"/>
        <v>1</v>
      </c>
      <c r="M2693">
        <f t="shared" si="213"/>
        <v>1</v>
      </c>
      <c r="N2693">
        <f t="shared" si="214"/>
        <v>3</v>
      </c>
      <c r="O2693">
        <f t="shared" si="215"/>
        <v>48</v>
      </c>
    </row>
    <row r="2694" spans="1:15" hidden="1" x14ac:dyDescent="0.2">
      <c r="A2694" s="2">
        <v>44164</v>
      </c>
      <c r="B2694">
        <v>15</v>
      </c>
      <c r="C2694">
        <v>52.79</v>
      </c>
      <c r="D2694">
        <v>52.84</v>
      </c>
      <c r="E2694">
        <v>34.01</v>
      </c>
      <c r="F2694">
        <f t="shared" si="211"/>
        <v>52.84</v>
      </c>
      <c r="G2694" t="s">
        <v>759</v>
      </c>
      <c r="H2694">
        <v>2020</v>
      </c>
      <c r="I2694">
        <v>11</v>
      </c>
      <c r="J2694">
        <v>29</v>
      </c>
      <c r="K2694" t="s">
        <v>390</v>
      </c>
      <c r="L2694">
        <f t="shared" si="212"/>
        <v>1</v>
      </c>
      <c r="M2694">
        <f t="shared" si="213"/>
        <v>1</v>
      </c>
      <c r="N2694">
        <f t="shared" si="214"/>
        <v>3</v>
      </c>
      <c r="O2694">
        <f t="shared" si="215"/>
        <v>48</v>
      </c>
    </row>
    <row r="2695" spans="1:15" hidden="1" x14ac:dyDescent="0.2">
      <c r="A2695" s="2">
        <v>44165</v>
      </c>
      <c r="B2695">
        <v>10</v>
      </c>
      <c r="C2695">
        <v>50.51</v>
      </c>
      <c r="D2695">
        <v>51.84</v>
      </c>
      <c r="E2695">
        <v>46.07</v>
      </c>
      <c r="F2695">
        <f t="shared" si="211"/>
        <v>51.84</v>
      </c>
      <c r="G2695" t="s">
        <v>759</v>
      </c>
      <c r="H2695">
        <v>2020</v>
      </c>
      <c r="I2695">
        <v>11</v>
      </c>
      <c r="J2695">
        <v>30</v>
      </c>
      <c r="K2695" t="s">
        <v>391</v>
      </c>
      <c r="L2695">
        <f t="shared" si="212"/>
        <v>1</v>
      </c>
      <c r="M2695">
        <f t="shared" si="213"/>
        <v>1</v>
      </c>
      <c r="N2695">
        <f t="shared" si="214"/>
        <v>3</v>
      </c>
      <c r="O2695">
        <f t="shared" si="215"/>
        <v>49</v>
      </c>
    </row>
    <row r="2696" spans="1:15" hidden="1" x14ac:dyDescent="0.2">
      <c r="A2696" s="2">
        <v>44166</v>
      </c>
      <c r="B2696">
        <v>3</v>
      </c>
      <c r="C2696">
        <v>45.2</v>
      </c>
      <c r="D2696">
        <v>49.22</v>
      </c>
      <c r="E2696">
        <v>47.03</v>
      </c>
      <c r="F2696">
        <f t="shared" si="211"/>
        <v>49.22</v>
      </c>
      <c r="G2696" t="s">
        <v>759</v>
      </c>
      <c r="H2696">
        <v>2020</v>
      </c>
      <c r="I2696">
        <v>12</v>
      </c>
      <c r="J2696">
        <v>1</v>
      </c>
      <c r="K2696" t="s">
        <v>392</v>
      </c>
      <c r="L2696">
        <f t="shared" si="212"/>
        <v>1</v>
      </c>
      <c r="M2696">
        <f t="shared" si="213"/>
        <v>0</v>
      </c>
      <c r="N2696">
        <f t="shared" si="214"/>
        <v>3</v>
      </c>
      <c r="O2696">
        <f t="shared" si="215"/>
        <v>49</v>
      </c>
    </row>
    <row r="2697" spans="1:15" hidden="1" x14ac:dyDescent="0.2">
      <c r="A2697" s="2">
        <v>44167</v>
      </c>
      <c r="B2697">
        <v>21</v>
      </c>
      <c r="C2697">
        <v>59.3</v>
      </c>
      <c r="D2697">
        <v>60.2</v>
      </c>
      <c r="E2697">
        <v>52.25</v>
      </c>
      <c r="F2697">
        <f t="shared" si="211"/>
        <v>60.2</v>
      </c>
      <c r="G2697" t="s">
        <v>760</v>
      </c>
      <c r="H2697">
        <v>2020</v>
      </c>
      <c r="I2697">
        <v>12</v>
      </c>
      <c r="J2697">
        <v>2</v>
      </c>
      <c r="K2697" t="s">
        <v>393</v>
      </c>
      <c r="L2697">
        <f t="shared" si="212"/>
        <v>1</v>
      </c>
      <c r="M2697">
        <f t="shared" si="213"/>
        <v>1</v>
      </c>
      <c r="N2697">
        <f t="shared" si="214"/>
        <v>3</v>
      </c>
      <c r="O2697">
        <f t="shared" si="215"/>
        <v>49</v>
      </c>
    </row>
    <row r="2698" spans="1:15" hidden="1" x14ac:dyDescent="0.2">
      <c r="A2698" s="2">
        <v>44168</v>
      </c>
      <c r="B2698">
        <v>16</v>
      </c>
      <c r="C2698">
        <v>59.96</v>
      </c>
      <c r="D2698">
        <v>60.87</v>
      </c>
      <c r="E2698">
        <v>48.85</v>
      </c>
      <c r="F2698">
        <f t="shared" si="211"/>
        <v>60.87</v>
      </c>
      <c r="G2698" t="s">
        <v>760</v>
      </c>
      <c r="H2698">
        <v>2020</v>
      </c>
      <c r="I2698">
        <v>12</v>
      </c>
      <c r="J2698">
        <v>3</v>
      </c>
      <c r="K2698" t="s">
        <v>395</v>
      </c>
      <c r="L2698">
        <f t="shared" si="212"/>
        <v>1</v>
      </c>
      <c r="M2698">
        <f t="shared" si="213"/>
        <v>1</v>
      </c>
      <c r="N2698">
        <f t="shared" si="214"/>
        <v>3</v>
      </c>
      <c r="O2698">
        <f t="shared" si="215"/>
        <v>49</v>
      </c>
    </row>
    <row r="2699" spans="1:15" hidden="1" x14ac:dyDescent="0.2">
      <c r="A2699" s="2">
        <v>44169</v>
      </c>
      <c r="B2699">
        <v>16</v>
      </c>
      <c r="C2699">
        <v>57.35</v>
      </c>
      <c r="D2699">
        <v>58.06</v>
      </c>
      <c r="E2699">
        <v>49.88</v>
      </c>
      <c r="F2699">
        <f t="shared" si="211"/>
        <v>58.06</v>
      </c>
      <c r="G2699" t="s">
        <v>760</v>
      </c>
      <c r="H2699">
        <v>2020</v>
      </c>
      <c r="I2699">
        <v>12</v>
      </c>
      <c r="J2699">
        <v>4</v>
      </c>
      <c r="K2699" t="s">
        <v>396</v>
      </c>
      <c r="L2699">
        <f t="shared" si="212"/>
        <v>1</v>
      </c>
      <c r="M2699">
        <f t="shared" si="213"/>
        <v>1</v>
      </c>
      <c r="N2699">
        <f t="shared" si="214"/>
        <v>3</v>
      </c>
      <c r="O2699">
        <f t="shared" si="215"/>
        <v>49</v>
      </c>
    </row>
    <row r="2700" spans="1:15" hidden="1" x14ac:dyDescent="0.2">
      <c r="A2700" s="2">
        <v>44170</v>
      </c>
      <c r="B2700">
        <v>11</v>
      </c>
      <c r="C2700">
        <v>67.63</v>
      </c>
      <c r="D2700">
        <v>67.709999999999994</v>
      </c>
      <c r="E2700">
        <v>46.11</v>
      </c>
      <c r="F2700">
        <f t="shared" si="211"/>
        <v>67.709999999999994</v>
      </c>
      <c r="G2700" t="s">
        <v>760</v>
      </c>
      <c r="H2700">
        <v>2020</v>
      </c>
      <c r="I2700">
        <v>12</v>
      </c>
      <c r="J2700">
        <v>5</v>
      </c>
      <c r="K2700" t="s">
        <v>397</v>
      </c>
      <c r="L2700">
        <f t="shared" si="212"/>
        <v>1</v>
      </c>
      <c r="M2700">
        <f t="shared" si="213"/>
        <v>1</v>
      </c>
      <c r="N2700">
        <f t="shared" si="214"/>
        <v>3</v>
      </c>
      <c r="O2700">
        <f t="shared" si="215"/>
        <v>49</v>
      </c>
    </row>
    <row r="2701" spans="1:15" hidden="1" x14ac:dyDescent="0.2">
      <c r="A2701" s="2">
        <v>44171</v>
      </c>
      <c r="B2701">
        <v>18</v>
      </c>
      <c r="C2701">
        <v>55.87</v>
      </c>
      <c r="D2701">
        <v>55.97</v>
      </c>
      <c r="E2701">
        <v>39.590000000000003</v>
      </c>
      <c r="F2701">
        <f t="shared" si="211"/>
        <v>55.97</v>
      </c>
      <c r="G2701" t="s">
        <v>760</v>
      </c>
      <c r="H2701">
        <v>2020</v>
      </c>
      <c r="I2701">
        <v>12</v>
      </c>
      <c r="J2701">
        <v>6</v>
      </c>
      <c r="K2701" t="s">
        <v>398</v>
      </c>
      <c r="L2701">
        <f t="shared" si="212"/>
        <v>1</v>
      </c>
      <c r="M2701">
        <f t="shared" si="213"/>
        <v>1</v>
      </c>
      <c r="N2701">
        <f t="shared" si="214"/>
        <v>3</v>
      </c>
      <c r="O2701">
        <f t="shared" si="215"/>
        <v>49</v>
      </c>
    </row>
    <row r="2702" spans="1:15" hidden="1" x14ac:dyDescent="0.2">
      <c r="A2702" s="2">
        <v>44172</v>
      </c>
      <c r="B2702">
        <v>11</v>
      </c>
      <c r="C2702">
        <v>53.05</v>
      </c>
      <c r="D2702">
        <v>53.94</v>
      </c>
      <c r="E2702">
        <v>46.66</v>
      </c>
      <c r="F2702">
        <f t="shared" si="211"/>
        <v>53.94</v>
      </c>
      <c r="G2702" t="s">
        <v>760</v>
      </c>
      <c r="H2702">
        <v>2020</v>
      </c>
      <c r="I2702">
        <v>12</v>
      </c>
      <c r="J2702">
        <v>7</v>
      </c>
      <c r="K2702" t="s">
        <v>399</v>
      </c>
      <c r="L2702">
        <f t="shared" si="212"/>
        <v>1</v>
      </c>
      <c r="M2702">
        <f t="shared" si="213"/>
        <v>1</v>
      </c>
      <c r="N2702">
        <f t="shared" si="214"/>
        <v>3</v>
      </c>
      <c r="O2702">
        <f t="shared" si="215"/>
        <v>50</v>
      </c>
    </row>
    <row r="2703" spans="1:15" hidden="1" x14ac:dyDescent="0.2">
      <c r="A2703" s="2">
        <v>44173</v>
      </c>
      <c r="B2703">
        <v>8</v>
      </c>
      <c r="C2703">
        <v>52.71</v>
      </c>
      <c r="D2703">
        <v>53.04</v>
      </c>
      <c r="E2703">
        <v>41.64</v>
      </c>
      <c r="F2703">
        <f t="shared" si="211"/>
        <v>53.04</v>
      </c>
      <c r="G2703" t="s">
        <v>760</v>
      </c>
      <c r="H2703">
        <v>2020</v>
      </c>
      <c r="I2703">
        <v>12</v>
      </c>
      <c r="J2703">
        <v>8</v>
      </c>
      <c r="K2703" t="s">
        <v>400</v>
      </c>
      <c r="L2703">
        <f t="shared" si="212"/>
        <v>1</v>
      </c>
      <c r="M2703">
        <f t="shared" si="213"/>
        <v>1</v>
      </c>
      <c r="N2703">
        <f t="shared" si="214"/>
        <v>3</v>
      </c>
      <c r="O2703">
        <f t="shared" si="215"/>
        <v>50</v>
      </c>
    </row>
    <row r="2704" spans="1:15" hidden="1" x14ac:dyDescent="0.2">
      <c r="A2704" s="2">
        <v>44174</v>
      </c>
      <c r="B2704">
        <v>17</v>
      </c>
      <c r="C2704">
        <v>58.52</v>
      </c>
      <c r="D2704">
        <v>58.89</v>
      </c>
      <c r="E2704">
        <v>45.76</v>
      </c>
      <c r="F2704">
        <f t="shared" si="211"/>
        <v>58.89</v>
      </c>
      <c r="G2704" t="s">
        <v>761</v>
      </c>
      <c r="H2704">
        <v>2020</v>
      </c>
      <c r="I2704">
        <v>12</v>
      </c>
      <c r="J2704">
        <v>9</v>
      </c>
      <c r="K2704" t="s">
        <v>401</v>
      </c>
      <c r="L2704">
        <f t="shared" si="212"/>
        <v>1</v>
      </c>
      <c r="M2704">
        <f t="shared" si="213"/>
        <v>1</v>
      </c>
      <c r="N2704">
        <f t="shared" si="214"/>
        <v>3</v>
      </c>
      <c r="O2704">
        <f t="shared" si="215"/>
        <v>50</v>
      </c>
    </row>
    <row r="2705" spans="1:15" hidden="1" x14ac:dyDescent="0.2">
      <c r="A2705" s="2">
        <v>44175</v>
      </c>
      <c r="B2705">
        <v>4</v>
      </c>
      <c r="C2705">
        <v>45.74</v>
      </c>
      <c r="D2705">
        <v>48.67</v>
      </c>
      <c r="E2705">
        <v>44.31</v>
      </c>
      <c r="F2705">
        <f t="shared" si="211"/>
        <v>48.67</v>
      </c>
      <c r="G2705" t="s">
        <v>761</v>
      </c>
      <c r="H2705">
        <v>2020</v>
      </c>
      <c r="I2705">
        <v>12</v>
      </c>
      <c r="J2705">
        <v>10</v>
      </c>
      <c r="K2705" t="s">
        <v>403</v>
      </c>
      <c r="L2705">
        <f t="shared" si="212"/>
        <v>1</v>
      </c>
      <c r="M2705">
        <f t="shared" si="213"/>
        <v>1</v>
      </c>
      <c r="N2705">
        <f t="shared" si="214"/>
        <v>3</v>
      </c>
      <c r="O2705">
        <f t="shared" si="215"/>
        <v>50</v>
      </c>
    </row>
    <row r="2706" spans="1:15" hidden="1" x14ac:dyDescent="0.2">
      <c r="A2706" s="2">
        <v>44176</v>
      </c>
      <c r="B2706">
        <v>17</v>
      </c>
      <c r="C2706">
        <v>60.03</v>
      </c>
      <c r="D2706">
        <v>60.49</v>
      </c>
      <c r="E2706">
        <v>48.7</v>
      </c>
      <c r="F2706">
        <f t="shared" si="211"/>
        <v>60.49</v>
      </c>
      <c r="G2706" t="s">
        <v>761</v>
      </c>
      <c r="H2706">
        <v>2020</v>
      </c>
      <c r="I2706">
        <v>12</v>
      </c>
      <c r="J2706">
        <v>11</v>
      </c>
      <c r="K2706" t="s">
        <v>404</v>
      </c>
      <c r="L2706">
        <f t="shared" si="212"/>
        <v>1</v>
      </c>
      <c r="M2706">
        <f t="shared" si="213"/>
        <v>1</v>
      </c>
      <c r="N2706">
        <f t="shared" si="214"/>
        <v>3</v>
      </c>
      <c r="O2706">
        <f t="shared" si="215"/>
        <v>50</v>
      </c>
    </row>
    <row r="2707" spans="1:15" hidden="1" x14ac:dyDescent="0.2">
      <c r="A2707" s="2">
        <v>44177</v>
      </c>
      <c r="B2707">
        <v>4</v>
      </c>
      <c r="C2707">
        <v>50.15</v>
      </c>
      <c r="D2707">
        <v>51.01</v>
      </c>
      <c r="E2707">
        <v>41.87</v>
      </c>
      <c r="F2707">
        <f t="shared" si="211"/>
        <v>51.01</v>
      </c>
      <c r="G2707" t="s">
        <v>761</v>
      </c>
      <c r="H2707">
        <v>2020</v>
      </c>
      <c r="I2707">
        <v>12</v>
      </c>
      <c r="J2707">
        <v>12</v>
      </c>
      <c r="K2707" t="s">
        <v>405</v>
      </c>
      <c r="L2707">
        <f t="shared" si="212"/>
        <v>1</v>
      </c>
      <c r="M2707">
        <f t="shared" si="213"/>
        <v>1</v>
      </c>
      <c r="N2707">
        <f t="shared" si="214"/>
        <v>3</v>
      </c>
      <c r="O2707">
        <f t="shared" si="215"/>
        <v>50</v>
      </c>
    </row>
    <row r="2708" spans="1:15" hidden="1" x14ac:dyDescent="0.2">
      <c r="A2708" s="2">
        <v>44178</v>
      </c>
      <c r="B2708">
        <v>19</v>
      </c>
      <c r="C2708">
        <v>55.35</v>
      </c>
      <c r="D2708">
        <v>56.87</v>
      </c>
      <c r="E2708">
        <v>51.59</v>
      </c>
      <c r="F2708">
        <f t="shared" si="211"/>
        <v>56.87</v>
      </c>
      <c r="G2708" t="s">
        <v>761</v>
      </c>
      <c r="H2708">
        <v>2020</v>
      </c>
      <c r="I2708">
        <v>12</v>
      </c>
      <c r="J2708">
        <v>13</v>
      </c>
      <c r="K2708" t="s">
        <v>406</v>
      </c>
      <c r="L2708">
        <f t="shared" si="212"/>
        <v>1</v>
      </c>
      <c r="M2708">
        <f t="shared" si="213"/>
        <v>1</v>
      </c>
      <c r="N2708">
        <f t="shared" si="214"/>
        <v>3</v>
      </c>
      <c r="O2708">
        <f t="shared" si="215"/>
        <v>50</v>
      </c>
    </row>
    <row r="2709" spans="1:15" hidden="1" x14ac:dyDescent="0.2">
      <c r="A2709" s="2">
        <v>44179</v>
      </c>
      <c r="B2709">
        <v>18</v>
      </c>
      <c r="C2709">
        <v>55.57</v>
      </c>
      <c r="D2709">
        <v>56.25</v>
      </c>
      <c r="E2709">
        <v>47.82</v>
      </c>
      <c r="F2709">
        <f t="shared" si="211"/>
        <v>56.25</v>
      </c>
      <c r="G2709" t="s">
        <v>761</v>
      </c>
      <c r="H2709">
        <v>2020</v>
      </c>
      <c r="I2709">
        <v>12</v>
      </c>
      <c r="J2709">
        <v>14</v>
      </c>
      <c r="K2709" t="s">
        <v>407</v>
      </c>
      <c r="L2709">
        <f t="shared" si="212"/>
        <v>1</v>
      </c>
      <c r="M2709">
        <f t="shared" si="213"/>
        <v>1</v>
      </c>
      <c r="N2709">
        <f t="shared" si="214"/>
        <v>3</v>
      </c>
      <c r="O2709">
        <f t="shared" si="215"/>
        <v>51</v>
      </c>
    </row>
    <row r="2710" spans="1:15" hidden="1" x14ac:dyDescent="0.2">
      <c r="A2710" s="2">
        <v>44180</v>
      </c>
      <c r="B2710">
        <v>14</v>
      </c>
      <c r="C2710">
        <v>53.74</v>
      </c>
      <c r="D2710">
        <v>57.21</v>
      </c>
      <c r="E2710">
        <v>54.08</v>
      </c>
      <c r="F2710">
        <f t="shared" si="211"/>
        <v>57.21</v>
      </c>
      <c r="G2710" t="s">
        <v>761</v>
      </c>
      <c r="H2710">
        <v>2020</v>
      </c>
      <c r="I2710">
        <v>12</v>
      </c>
      <c r="J2710">
        <v>15</v>
      </c>
      <c r="K2710" t="s">
        <v>408</v>
      </c>
      <c r="L2710">
        <f t="shared" si="212"/>
        <v>1</v>
      </c>
      <c r="M2710">
        <f t="shared" si="213"/>
        <v>0</v>
      </c>
      <c r="N2710">
        <f t="shared" si="214"/>
        <v>3</v>
      </c>
      <c r="O2710">
        <f t="shared" si="215"/>
        <v>51</v>
      </c>
    </row>
    <row r="2711" spans="1:15" hidden="1" x14ac:dyDescent="0.2">
      <c r="A2711" s="2">
        <v>44181</v>
      </c>
      <c r="B2711">
        <v>4</v>
      </c>
      <c r="C2711">
        <v>50.18</v>
      </c>
      <c r="D2711">
        <v>53.26</v>
      </c>
      <c r="E2711">
        <v>49.43</v>
      </c>
      <c r="F2711">
        <f t="shared" si="211"/>
        <v>53.26</v>
      </c>
      <c r="G2711" t="s">
        <v>762</v>
      </c>
      <c r="H2711">
        <v>2020</v>
      </c>
      <c r="I2711">
        <v>12</v>
      </c>
      <c r="J2711">
        <v>16</v>
      </c>
      <c r="K2711" t="s">
        <v>409</v>
      </c>
      <c r="L2711">
        <f t="shared" si="212"/>
        <v>1</v>
      </c>
      <c r="M2711">
        <f t="shared" si="213"/>
        <v>1</v>
      </c>
      <c r="N2711">
        <f t="shared" si="214"/>
        <v>3</v>
      </c>
      <c r="O2711">
        <f t="shared" si="215"/>
        <v>51</v>
      </c>
    </row>
    <row r="2712" spans="1:15" hidden="1" x14ac:dyDescent="0.2">
      <c r="A2712" s="2">
        <v>44182</v>
      </c>
      <c r="B2712">
        <v>12</v>
      </c>
      <c r="C2712">
        <v>53.26</v>
      </c>
      <c r="D2712">
        <v>53.95</v>
      </c>
      <c r="E2712">
        <v>42.66</v>
      </c>
      <c r="F2712">
        <f t="shared" si="211"/>
        <v>53.95</v>
      </c>
      <c r="G2712" t="s">
        <v>762</v>
      </c>
      <c r="H2712">
        <v>2020</v>
      </c>
      <c r="I2712">
        <v>12</v>
      </c>
      <c r="J2712">
        <v>17</v>
      </c>
      <c r="K2712" t="s">
        <v>411</v>
      </c>
      <c r="L2712">
        <f t="shared" si="212"/>
        <v>1</v>
      </c>
      <c r="M2712">
        <f t="shared" si="213"/>
        <v>1</v>
      </c>
      <c r="N2712">
        <f t="shared" si="214"/>
        <v>3</v>
      </c>
      <c r="O2712">
        <f t="shared" si="215"/>
        <v>51</v>
      </c>
    </row>
    <row r="2713" spans="1:15" hidden="1" x14ac:dyDescent="0.2">
      <c r="A2713" s="2">
        <v>44183</v>
      </c>
      <c r="B2713">
        <v>38</v>
      </c>
      <c r="C2713">
        <v>59.8</v>
      </c>
      <c r="D2713">
        <v>59.99</v>
      </c>
      <c r="E2713">
        <v>45.59</v>
      </c>
      <c r="F2713">
        <f t="shared" si="211"/>
        <v>59.99</v>
      </c>
      <c r="G2713" t="s">
        <v>762</v>
      </c>
      <c r="H2713">
        <v>2020</v>
      </c>
      <c r="I2713">
        <v>12</v>
      </c>
      <c r="J2713">
        <v>18</v>
      </c>
      <c r="K2713" t="s">
        <v>412</v>
      </c>
      <c r="L2713">
        <f t="shared" si="212"/>
        <v>1</v>
      </c>
      <c r="M2713">
        <f t="shared" si="213"/>
        <v>1</v>
      </c>
      <c r="N2713">
        <f t="shared" si="214"/>
        <v>3</v>
      </c>
      <c r="O2713">
        <f t="shared" si="215"/>
        <v>51</v>
      </c>
    </row>
    <row r="2714" spans="1:15" hidden="1" x14ac:dyDescent="0.2">
      <c r="A2714" s="2">
        <v>44184</v>
      </c>
      <c r="B2714">
        <v>17</v>
      </c>
      <c r="C2714">
        <v>54.39</v>
      </c>
      <c r="D2714">
        <v>54.62</v>
      </c>
      <c r="E2714">
        <v>41.59</v>
      </c>
      <c r="F2714">
        <f t="shared" si="211"/>
        <v>54.62</v>
      </c>
      <c r="G2714" t="s">
        <v>762</v>
      </c>
      <c r="H2714">
        <v>2020</v>
      </c>
      <c r="I2714">
        <v>12</v>
      </c>
      <c r="J2714">
        <v>19</v>
      </c>
      <c r="K2714" t="s">
        <v>413</v>
      </c>
      <c r="L2714">
        <f t="shared" si="212"/>
        <v>1</v>
      </c>
      <c r="M2714">
        <f t="shared" si="213"/>
        <v>1</v>
      </c>
      <c r="N2714">
        <f t="shared" si="214"/>
        <v>3</v>
      </c>
      <c r="O2714">
        <f t="shared" si="215"/>
        <v>51</v>
      </c>
    </row>
    <row r="2715" spans="1:15" hidden="1" x14ac:dyDescent="0.2">
      <c r="A2715" s="2">
        <v>44185</v>
      </c>
      <c r="B2715">
        <v>17</v>
      </c>
      <c r="C2715">
        <v>55.06</v>
      </c>
      <c r="D2715">
        <v>55.23</v>
      </c>
      <c r="E2715">
        <v>34.49</v>
      </c>
      <c r="F2715">
        <f t="shared" si="211"/>
        <v>55.23</v>
      </c>
      <c r="G2715" t="s">
        <v>762</v>
      </c>
      <c r="H2715">
        <v>2020</v>
      </c>
      <c r="I2715">
        <v>12</v>
      </c>
      <c r="J2715">
        <v>20</v>
      </c>
      <c r="K2715" t="s">
        <v>414</v>
      </c>
      <c r="L2715">
        <f t="shared" si="212"/>
        <v>1</v>
      </c>
      <c r="M2715">
        <f t="shared" si="213"/>
        <v>1</v>
      </c>
      <c r="N2715">
        <f t="shared" si="214"/>
        <v>3</v>
      </c>
      <c r="O2715">
        <f t="shared" si="215"/>
        <v>51</v>
      </c>
    </row>
    <row r="2716" spans="1:15" hidden="1" x14ac:dyDescent="0.2">
      <c r="A2716" s="2">
        <v>44186</v>
      </c>
      <c r="B2716">
        <v>10</v>
      </c>
      <c r="C2716">
        <v>53.3</v>
      </c>
      <c r="D2716">
        <v>53.91</v>
      </c>
      <c r="E2716">
        <v>44.18</v>
      </c>
      <c r="F2716">
        <f t="shared" si="211"/>
        <v>53.91</v>
      </c>
      <c r="G2716" t="s">
        <v>762</v>
      </c>
      <c r="H2716">
        <v>2020</v>
      </c>
      <c r="I2716">
        <v>12</v>
      </c>
      <c r="J2716">
        <v>21</v>
      </c>
      <c r="K2716" t="s">
        <v>415</v>
      </c>
      <c r="L2716">
        <f t="shared" si="212"/>
        <v>1</v>
      </c>
      <c r="M2716">
        <f t="shared" si="213"/>
        <v>1</v>
      </c>
      <c r="N2716">
        <f t="shared" si="214"/>
        <v>3</v>
      </c>
      <c r="O2716">
        <f t="shared" si="215"/>
        <v>52</v>
      </c>
    </row>
    <row r="2717" spans="1:15" hidden="1" x14ac:dyDescent="0.2">
      <c r="A2717" s="2">
        <v>44187</v>
      </c>
      <c r="B2717">
        <v>16</v>
      </c>
      <c r="C2717">
        <v>55.53</v>
      </c>
      <c r="D2717">
        <v>56.09</v>
      </c>
      <c r="E2717">
        <v>46.89</v>
      </c>
      <c r="F2717">
        <f t="shared" si="211"/>
        <v>56.09</v>
      </c>
      <c r="G2717" t="s">
        <v>762</v>
      </c>
      <c r="H2717">
        <v>2020</v>
      </c>
      <c r="I2717">
        <v>12</v>
      </c>
      <c r="J2717">
        <v>22</v>
      </c>
      <c r="K2717" t="s">
        <v>416</v>
      </c>
      <c r="L2717">
        <f t="shared" si="212"/>
        <v>1</v>
      </c>
      <c r="M2717">
        <f t="shared" si="213"/>
        <v>1</v>
      </c>
      <c r="N2717">
        <f t="shared" si="214"/>
        <v>3</v>
      </c>
      <c r="O2717">
        <f t="shared" si="215"/>
        <v>52</v>
      </c>
    </row>
    <row r="2718" spans="1:15" hidden="1" x14ac:dyDescent="0.2">
      <c r="A2718" s="2">
        <v>44188</v>
      </c>
      <c r="B2718">
        <v>13</v>
      </c>
      <c r="C2718">
        <v>52.59</v>
      </c>
      <c r="D2718">
        <v>55.14</v>
      </c>
      <c r="E2718">
        <v>51.6</v>
      </c>
      <c r="F2718">
        <f t="shared" si="211"/>
        <v>55.14</v>
      </c>
      <c r="G2718" t="s">
        <v>763</v>
      </c>
      <c r="H2718">
        <v>2020</v>
      </c>
      <c r="I2718">
        <v>12</v>
      </c>
      <c r="J2718">
        <v>23</v>
      </c>
      <c r="K2718" t="s">
        <v>417</v>
      </c>
      <c r="L2718">
        <f t="shared" si="212"/>
        <v>1</v>
      </c>
      <c r="M2718">
        <f t="shared" si="213"/>
        <v>1</v>
      </c>
      <c r="N2718">
        <f t="shared" si="214"/>
        <v>3</v>
      </c>
      <c r="O2718">
        <f t="shared" si="215"/>
        <v>52</v>
      </c>
    </row>
    <row r="2719" spans="1:15" hidden="1" x14ac:dyDescent="0.2">
      <c r="A2719" s="2">
        <v>44189</v>
      </c>
      <c r="B2719">
        <v>33</v>
      </c>
      <c r="C2719">
        <v>55.09</v>
      </c>
      <c r="D2719">
        <v>55.17</v>
      </c>
      <c r="E2719">
        <v>38.14</v>
      </c>
      <c r="F2719">
        <f t="shared" si="211"/>
        <v>55.17</v>
      </c>
      <c r="G2719" t="s">
        <v>763</v>
      </c>
      <c r="H2719">
        <v>2020</v>
      </c>
      <c r="I2719">
        <v>12</v>
      </c>
      <c r="J2719">
        <v>24</v>
      </c>
      <c r="K2719" t="s">
        <v>419</v>
      </c>
      <c r="L2719">
        <f t="shared" si="212"/>
        <v>1</v>
      </c>
      <c r="M2719">
        <f t="shared" si="213"/>
        <v>1</v>
      </c>
      <c r="N2719">
        <f t="shared" si="214"/>
        <v>3</v>
      </c>
      <c r="O2719">
        <f t="shared" si="215"/>
        <v>52</v>
      </c>
    </row>
    <row r="2720" spans="1:15" hidden="1" x14ac:dyDescent="0.2">
      <c r="A2720" s="2">
        <v>44190</v>
      </c>
      <c r="B2720">
        <v>4</v>
      </c>
      <c r="C2720">
        <v>47.38</v>
      </c>
      <c r="D2720">
        <v>50.4</v>
      </c>
      <c r="E2720">
        <v>39.22</v>
      </c>
      <c r="F2720">
        <f t="shared" si="211"/>
        <v>50.4</v>
      </c>
      <c r="G2720" t="s">
        <v>763</v>
      </c>
      <c r="H2720">
        <v>2020</v>
      </c>
      <c r="I2720">
        <v>12</v>
      </c>
      <c r="J2720">
        <v>25</v>
      </c>
      <c r="K2720" t="s">
        <v>420</v>
      </c>
      <c r="L2720">
        <f t="shared" si="212"/>
        <v>1</v>
      </c>
      <c r="M2720">
        <f t="shared" si="213"/>
        <v>1</v>
      </c>
      <c r="N2720">
        <f t="shared" si="214"/>
        <v>3</v>
      </c>
      <c r="O2720">
        <f t="shared" si="215"/>
        <v>52</v>
      </c>
    </row>
    <row r="2721" spans="1:15" hidden="1" x14ac:dyDescent="0.2">
      <c r="A2721" s="2">
        <v>44191</v>
      </c>
      <c r="B2721">
        <v>9</v>
      </c>
      <c r="C2721">
        <v>50.72</v>
      </c>
      <c r="D2721">
        <v>51.74</v>
      </c>
      <c r="E2721">
        <v>36.97</v>
      </c>
      <c r="F2721">
        <f t="shared" si="211"/>
        <v>51.74</v>
      </c>
      <c r="G2721" t="s">
        <v>763</v>
      </c>
      <c r="H2721">
        <v>2020</v>
      </c>
      <c r="I2721">
        <v>12</v>
      </c>
      <c r="J2721">
        <v>26</v>
      </c>
      <c r="K2721" t="s">
        <v>421</v>
      </c>
      <c r="L2721">
        <f t="shared" si="212"/>
        <v>1</v>
      </c>
      <c r="M2721">
        <f t="shared" si="213"/>
        <v>1</v>
      </c>
      <c r="N2721">
        <f t="shared" si="214"/>
        <v>3</v>
      </c>
      <c r="O2721">
        <f t="shared" si="215"/>
        <v>52</v>
      </c>
    </row>
    <row r="2722" spans="1:15" hidden="1" x14ac:dyDescent="0.2">
      <c r="A2722" s="2">
        <v>44192</v>
      </c>
      <c r="B2722">
        <v>28</v>
      </c>
      <c r="C2722">
        <v>54.64</v>
      </c>
      <c r="D2722">
        <v>54.69</v>
      </c>
      <c r="E2722">
        <v>34.54</v>
      </c>
      <c r="F2722">
        <f t="shared" si="211"/>
        <v>54.69</v>
      </c>
      <c r="G2722" t="s">
        <v>763</v>
      </c>
      <c r="H2722">
        <v>2020</v>
      </c>
      <c r="I2722">
        <v>12</v>
      </c>
      <c r="J2722">
        <v>27</v>
      </c>
      <c r="K2722" t="s">
        <v>422</v>
      </c>
      <c r="L2722">
        <f t="shared" si="212"/>
        <v>1</v>
      </c>
      <c r="M2722">
        <f t="shared" si="213"/>
        <v>1</v>
      </c>
      <c r="N2722">
        <f t="shared" si="214"/>
        <v>3</v>
      </c>
      <c r="O2722">
        <f t="shared" si="215"/>
        <v>52</v>
      </c>
    </row>
    <row r="2723" spans="1:15" hidden="1" x14ac:dyDescent="0.2">
      <c r="A2723" s="2">
        <v>44193</v>
      </c>
      <c r="B2723">
        <v>28</v>
      </c>
      <c r="C2723">
        <v>56.71</v>
      </c>
      <c r="D2723">
        <v>58.54</v>
      </c>
      <c r="E2723">
        <v>50.05</v>
      </c>
      <c r="F2723">
        <f t="shared" si="211"/>
        <v>58.54</v>
      </c>
      <c r="G2723" t="s">
        <v>763</v>
      </c>
      <c r="H2723">
        <v>2020</v>
      </c>
      <c r="I2723">
        <v>12</v>
      </c>
      <c r="J2723">
        <v>28</v>
      </c>
      <c r="K2723" t="s">
        <v>423</v>
      </c>
      <c r="L2723">
        <f t="shared" si="212"/>
        <v>1</v>
      </c>
      <c r="M2723">
        <f t="shared" si="213"/>
        <v>1</v>
      </c>
      <c r="N2723">
        <f t="shared" si="214"/>
        <v>3</v>
      </c>
      <c r="O2723">
        <f t="shared" si="215"/>
        <v>53</v>
      </c>
    </row>
    <row r="2724" spans="1:15" hidden="1" x14ac:dyDescent="0.2">
      <c r="A2724" s="2">
        <v>44194</v>
      </c>
      <c r="B2724">
        <v>26</v>
      </c>
      <c r="C2724">
        <v>55.4</v>
      </c>
      <c r="D2724">
        <v>55.63</v>
      </c>
      <c r="E2724">
        <v>40.79</v>
      </c>
      <c r="F2724">
        <f t="shared" si="211"/>
        <v>55.63</v>
      </c>
      <c r="G2724" t="s">
        <v>763</v>
      </c>
      <c r="H2724">
        <v>2020</v>
      </c>
      <c r="I2724">
        <v>12</v>
      </c>
      <c r="J2724">
        <v>29</v>
      </c>
      <c r="K2724" t="s">
        <v>424</v>
      </c>
      <c r="L2724">
        <f t="shared" si="212"/>
        <v>1</v>
      </c>
      <c r="M2724">
        <f t="shared" si="213"/>
        <v>1</v>
      </c>
      <c r="N2724">
        <f t="shared" si="214"/>
        <v>3</v>
      </c>
      <c r="O2724">
        <f t="shared" si="215"/>
        <v>53</v>
      </c>
    </row>
    <row r="2725" spans="1:15" hidden="1" x14ac:dyDescent="0.2">
      <c r="A2725" s="2">
        <v>44197</v>
      </c>
      <c r="B2725">
        <v>7</v>
      </c>
      <c r="C2725">
        <v>49.59</v>
      </c>
      <c r="D2725">
        <v>58.74</v>
      </c>
      <c r="E2725">
        <v>48.4</v>
      </c>
      <c r="F2725">
        <f t="shared" si="211"/>
        <v>58.74</v>
      </c>
      <c r="G2725" t="s">
        <v>764</v>
      </c>
      <c r="H2725">
        <v>2021</v>
      </c>
      <c r="I2725">
        <v>1</v>
      </c>
      <c r="J2725">
        <v>1</v>
      </c>
      <c r="K2725" t="s">
        <v>11</v>
      </c>
      <c r="L2725">
        <f t="shared" si="212"/>
        <v>1</v>
      </c>
      <c r="M2725">
        <f t="shared" si="213"/>
        <v>1</v>
      </c>
      <c r="N2725">
        <f t="shared" si="214"/>
        <v>1</v>
      </c>
      <c r="O2725">
        <f t="shared" si="215"/>
        <v>1</v>
      </c>
    </row>
    <row r="2726" spans="1:15" hidden="1" x14ac:dyDescent="0.2">
      <c r="A2726" s="2">
        <v>44198</v>
      </c>
      <c r="B2726">
        <v>4</v>
      </c>
      <c r="C2726">
        <v>46.62</v>
      </c>
      <c r="D2726">
        <v>51.77</v>
      </c>
      <c r="E2726">
        <v>41.89</v>
      </c>
      <c r="F2726">
        <f t="shared" si="211"/>
        <v>51.77</v>
      </c>
      <c r="G2726" t="s">
        <v>764</v>
      </c>
      <c r="H2726">
        <v>2021</v>
      </c>
      <c r="I2726">
        <v>1</v>
      </c>
      <c r="J2726">
        <v>2</v>
      </c>
      <c r="K2726" t="s">
        <v>12</v>
      </c>
      <c r="L2726">
        <f t="shared" si="212"/>
        <v>1</v>
      </c>
      <c r="M2726">
        <f t="shared" si="213"/>
        <v>1</v>
      </c>
      <c r="N2726">
        <f t="shared" si="214"/>
        <v>1</v>
      </c>
      <c r="O2726">
        <f t="shared" si="215"/>
        <v>1</v>
      </c>
    </row>
    <row r="2727" spans="1:15" hidden="1" x14ac:dyDescent="0.2">
      <c r="A2727" s="2">
        <v>44199</v>
      </c>
      <c r="B2727">
        <v>22</v>
      </c>
      <c r="C2727">
        <v>54.83</v>
      </c>
      <c r="D2727">
        <v>55.1</v>
      </c>
      <c r="E2727">
        <v>42.97</v>
      </c>
      <c r="F2727">
        <f t="shared" si="211"/>
        <v>55.1</v>
      </c>
      <c r="G2727" t="s">
        <v>764</v>
      </c>
      <c r="H2727">
        <v>2021</v>
      </c>
      <c r="I2727">
        <v>1</v>
      </c>
      <c r="J2727">
        <v>3</v>
      </c>
      <c r="K2727" t="s">
        <v>13</v>
      </c>
      <c r="L2727">
        <f t="shared" si="212"/>
        <v>1</v>
      </c>
      <c r="M2727">
        <f t="shared" si="213"/>
        <v>1</v>
      </c>
      <c r="N2727">
        <f t="shared" si="214"/>
        <v>1</v>
      </c>
      <c r="O2727">
        <f t="shared" si="215"/>
        <v>1</v>
      </c>
    </row>
    <row r="2728" spans="1:15" hidden="1" x14ac:dyDescent="0.2">
      <c r="A2728" s="2">
        <v>44200</v>
      </c>
      <c r="B2728">
        <v>17</v>
      </c>
      <c r="C2728">
        <v>53.59</v>
      </c>
      <c r="D2728">
        <v>54.82</v>
      </c>
      <c r="E2728">
        <v>41.23</v>
      </c>
      <c r="F2728">
        <f t="shared" si="211"/>
        <v>54.82</v>
      </c>
      <c r="G2728" t="s">
        <v>764</v>
      </c>
      <c r="H2728">
        <v>2021</v>
      </c>
      <c r="I2728">
        <v>1</v>
      </c>
      <c r="J2728">
        <v>4</v>
      </c>
      <c r="K2728" t="s">
        <v>14</v>
      </c>
      <c r="L2728">
        <f t="shared" si="212"/>
        <v>1</v>
      </c>
      <c r="M2728">
        <f t="shared" si="213"/>
        <v>1</v>
      </c>
      <c r="N2728">
        <f t="shared" si="214"/>
        <v>1</v>
      </c>
      <c r="O2728">
        <f t="shared" si="215"/>
        <v>2</v>
      </c>
    </row>
    <row r="2729" spans="1:15" hidden="1" x14ac:dyDescent="0.2">
      <c r="A2729" s="2">
        <v>44201</v>
      </c>
      <c r="B2729">
        <v>10</v>
      </c>
      <c r="C2729">
        <v>52.08</v>
      </c>
      <c r="D2729">
        <v>52.2</v>
      </c>
      <c r="E2729">
        <v>36.67</v>
      </c>
      <c r="F2729">
        <f t="shared" si="211"/>
        <v>52.2</v>
      </c>
      <c r="G2729" t="s">
        <v>764</v>
      </c>
      <c r="H2729">
        <v>2021</v>
      </c>
      <c r="I2729">
        <v>1</v>
      </c>
      <c r="J2729">
        <v>5</v>
      </c>
      <c r="K2729" t="s">
        <v>15</v>
      </c>
      <c r="L2729">
        <f t="shared" si="212"/>
        <v>1</v>
      </c>
      <c r="M2729">
        <f t="shared" si="213"/>
        <v>1</v>
      </c>
      <c r="N2729">
        <f t="shared" si="214"/>
        <v>1</v>
      </c>
      <c r="O2729">
        <f t="shared" si="215"/>
        <v>2</v>
      </c>
    </row>
    <row r="2730" spans="1:15" hidden="1" x14ac:dyDescent="0.2">
      <c r="A2730" s="2">
        <v>44202</v>
      </c>
      <c r="B2730">
        <v>5</v>
      </c>
      <c r="C2730">
        <v>49.38</v>
      </c>
      <c r="D2730">
        <v>50.61</v>
      </c>
      <c r="E2730">
        <v>37.409999999999997</v>
      </c>
      <c r="F2730">
        <f t="shared" si="211"/>
        <v>50.61</v>
      </c>
      <c r="G2730" t="s">
        <v>764</v>
      </c>
      <c r="H2730">
        <v>2021</v>
      </c>
      <c r="I2730">
        <v>1</v>
      </c>
      <c r="J2730">
        <v>6</v>
      </c>
      <c r="K2730" t="s">
        <v>16</v>
      </c>
      <c r="L2730">
        <f t="shared" si="212"/>
        <v>1</v>
      </c>
      <c r="M2730">
        <f t="shared" si="213"/>
        <v>1</v>
      </c>
      <c r="N2730">
        <f t="shared" si="214"/>
        <v>1</v>
      </c>
      <c r="O2730">
        <f t="shared" si="215"/>
        <v>2</v>
      </c>
    </row>
    <row r="2731" spans="1:15" hidden="1" x14ac:dyDescent="0.2">
      <c r="A2731" s="2">
        <v>44203</v>
      </c>
      <c r="B2731">
        <v>3</v>
      </c>
      <c r="C2731">
        <v>45.31</v>
      </c>
      <c r="D2731">
        <v>48.94</v>
      </c>
      <c r="E2731">
        <v>40.869999999999997</v>
      </c>
      <c r="F2731">
        <f t="shared" si="211"/>
        <v>48.94</v>
      </c>
      <c r="G2731" t="s">
        <v>764</v>
      </c>
      <c r="H2731">
        <v>2021</v>
      </c>
      <c r="I2731">
        <v>1</v>
      </c>
      <c r="J2731">
        <v>7</v>
      </c>
      <c r="K2731" t="s">
        <v>17</v>
      </c>
      <c r="L2731">
        <f t="shared" si="212"/>
        <v>1</v>
      </c>
      <c r="M2731">
        <f t="shared" si="213"/>
        <v>1</v>
      </c>
      <c r="N2731">
        <f t="shared" si="214"/>
        <v>1</v>
      </c>
      <c r="O2731">
        <f t="shared" si="215"/>
        <v>2</v>
      </c>
    </row>
    <row r="2732" spans="1:15" hidden="1" x14ac:dyDescent="0.2">
      <c r="A2732" s="2">
        <v>44204</v>
      </c>
      <c r="B2732">
        <v>24</v>
      </c>
      <c r="C2732">
        <v>56.87</v>
      </c>
      <c r="D2732">
        <v>57.67</v>
      </c>
      <c r="E2732">
        <v>46.07</v>
      </c>
      <c r="F2732">
        <f t="shared" si="211"/>
        <v>57.67</v>
      </c>
      <c r="G2732" t="s">
        <v>765</v>
      </c>
      <c r="H2732">
        <v>2021</v>
      </c>
      <c r="I2732">
        <v>1</v>
      </c>
      <c r="J2732">
        <v>8</v>
      </c>
      <c r="K2732" t="s">
        <v>19</v>
      </c>
      <c r="L2732">
        <f t="shared" si="212"/>
        <v>1</v>
      </c>
      <c r="M2732">
        <f t="shared" si="213"/>
        <v>1</v>
      </c>
      <c r="N2732">
        <f t="shared" si="214"/>
        <v>1</v>
      </c>
      <c r="O2732">
        <f t="shared" si="215"/>
        <v>2</v>
      </c>
    </row>
    <row r="2733" spans="1:15" hidden="1" x14ac:dyDescent="0.2">
      <c r="A2733" s="2">
        <v>44205</v>
      </c>
      <c r="B2733">
        <v>2</v>
      </c>
      <c r="C2733">
        <v>40.42</v>
      </c>
      <c r="D2733">
        <v>47.58</v>
      </c>
      <c r="E2733">
        <v>43.29</v>
      </c>
      <c r="F2733">
        <f t="shared" si="211"/>
        <v>47.58</v>
      </c>
      <c r="G2733" t="s">
        <v>765</v>
      </c>
      <c r="H2733">
        <v>2021</v>
      </c>
      <c r="I2733">
        <v>1</v>
      </c>
      <c r="J2733">
        <v>9</v>
      </c>
      <c r="K2733" t="s">
        <v>20</v>
      </c>
      <c r="L2733">
        <f t="shared" si="212"/>
        <v>1</v>
      </c>
      <c r="M2733">
        <f t="shared" si="213"/>
        <v>0</v>
      </c>
      <c r="N2733">
        <f t="shared" si="214"/>
        <v>1</v>
      </c>
      <c r="O2733">
        <f t="shared" si="215"/>
        <v>2</v>
      </c>
    </row>
    <row r="2734" spans="1:15" hidden="1" x14ac:dyDescent="0.2">
      <c r="A2734" s="2">
        <v>44206</v>
      </c>
      <c r="B2734">
        <v>19</v>
      </c>
      <c r="C2734">
        <v>56.21</v>
      </c>
      <c r="D2734">
        <v>56.81</v>
      </c>
      <c r="E2734">
        <v>42.02</v>
      </c>
      <c r="F2734">
        <f t="shared" si="211"/>
        <v>56.81</v>
      </c>
      <c r="G2734" t="s">
        <v>765</v>
      </c>
      <c r="H2734">
        <v>2021</v>
      </c>
      <c r="I2734">
        <v>1</v>
      </c>
      <c r="J2734">
        <v>10</v>
      </c>
      <c r="K2734" t="s">
        <v>21</v>
      </c>
      <c r="L2734">
        <f t="shared" si="212"/>
        <v>1</v>
      </c>
      <c r="M2734">
        <f t="shared" si="213"/>
        <v>1</v>
      </c>
      <c r="N2734">
        <f t="shared" si="214"/>
        <v>1</v>
      </c>
      <c r="O2734">
        <f t="shared" si="215"/>
        <v>2</v>
      </c>
    </row>
    <row r="2735" spans="1:15" hidden="1" x14ac:dyDescent="0.2">
      <c r="A2735" s="2">
        <v>44207</v>
      </c>
      <c r="B2735">
        <v>7</v>
      </c>
      <c r="C2735">
        <v>51.32</v>
      </c>
      <c r="D2735">
        <v>54.85</v>
      </c>
      <c r="E2735">
        <v>48.98</v>
      </c>
      <c r="F2735">
        <f t="shared" si="211"/>
        <v>54.85</v>
      </c>
      <c r="G2735" t="s">
        <v>765</v>
      </c>
      <c r="H2735">
        <v>2021</v>
      </c>
      <c r="I2735">
        <v>1</v>
      </c>
      <c r="J2735">
        <v>11</v>
      </c>
      <c r="K2735" t="s">
        <v>22</v>
      </c>
      <c r="L2735">
        <f t="shared" si="212"/>
        <v>1</v>
      </c>
      <c r="M2735">
        <f t="shared" si="213"/>
        <v>1</v>
      </c>
      <c r="N2735">
        <f t="shared" si="214"/>
        <v>1</v>
      </c>
      <c r="O2735">
        <f t="shared" si="215"/>
        <v>3</v>
      </c>
    </row>
    <row r="2736" spans="1:15" hidden="1" x14ac:dyDescent="0.2">
      <c r="A2736" s="2">
        <v>44208</v>
      </c>
      <c r="B2736">
        <v>4</v>
      </c>
      <c r="C2736">
        <v>45.41</v>
      </c>
      <c r="D2736">
        <v>50.6</v>
      </c>
      <c r="E2736">
        <v>48.16</v>
      </c>
      <c r="F2736">
        <f t="shared" si="211"/>
        <v>50.6</v>
      </c>
      <c r="G2736" t="s">
        <v>765</v>
      </c>
      <c r="H2736">
        <v>2021</v>
      </c>
      <c r="I2736">
        <v>1</v>
      </c>
      <c r="J2736">
        <v>12</v>
      </c>
      <c r="K2736" t="s">
        <v>23</v>
      </c>
      <c r="L2736">
        <f t="shared" si="212"/>
        <v>1</v>
      </c>
      <c r="M2736">
        <f t="shared" si="213"/>
        <v>0</v>
      </c>
      <c r="N2736">
        <f t="shared" si="214"/>
        <v>1</v>
      </c>
      <c r="O2736">
        <f t="shared" si="215"/>
        <v>3</v>
      </c>
    </row>
    <row r="2737" spans="1:15" hidden="1" x14ac:dyDescent="0.2">
      <c r="A2737" s="2">
        <v>44209</v>
      </c>
      <c r="B2737">
        <v>5</v>
      </c>
      <c r="C2737">
        <v>47.01</v>
      </c>
      <c r="D2737">
        <v>52.21</v>
      </c>
      <c r="E2737">
        <v>49.26</v>
      </c>
      <c r="F2737">
        <f t="shared" si="211"/>
        <v>52.21</v>
      </c>
      <c r="G2737" t="s">
        <v>765</v>
      </c>
      <c r="H2737">
        <v>2021</v>
      </c>
      <c r="I2737">
        <v>1</v>
      </c>
      <c r="J2737">
        <v>13</v>
      </c>
      <c r="K2737" t="s">
        <v>24</v>
      </c>
      <c r="L2737">
        <f t="shared" si="212"/>
        <v>1</v>
      </c>
      <c r="M2737">
        <f t="shared" si="213"/>
        <v>0</v>
      </c>
      <c r="N2737">
        <f t="shared" si="214"/>
        <v>1</v>
      </c>
      <c r="O2737">
        <f t="shared" si="215"/>
        <v>3</v>
      </c>
    </row>
    <row r="2738" spans="1:15" hidden="1" x14ac:dyDescent="0.2">
      <c r="A2738" s="2">
        <v>44210</v>
      </c>
      <c r="B2738">
        <v>7</v>
      </c>
      <c r="C2738">
        <v>49.22</v>
      </c>
      <c r="D2738">
        <v>52.31</v>
      </c>
      <c r="E2738">
        <v>48.99</v>
      </c>
      <c r="F2738">
        <f t="shared" si="211"/>
        <v>52.31</v>
      </c>
      <c r="G2738" t="s">
        <v>765</v>
      </c>
      <c r="H2738">
        <v>2021</v>
      </c>
      <c r="I2738">
        <v>1</v>
      </c>
      <c r="J2738">
        <v>14</v>
      </c>
      <c r="K2738" t="s">
        <v>25</v>
      </c>
      <c r="L2738">
        <f t="shared" si="212"/>
        <v>1</v>
      </c>
      <c r="M2738">
        <f t="shared" si="213"/>
        <v>1</v>
      </c>
      <c r="N2738">
        <f t="shared" si="214"/>
        <v>1</v>
      </c>
      <c r="O2738">
        <f t="shared" si="215"/>
        <v>3</v>
      </c>
    </row>
    <row r="2739" spans="1:15" hidden="1" x14ac:dyDescent="0.2">
      <c r="A2739" s="2">
        <v>44211</v>
      </c>
      <c r="B2739">
        <v>12</v>
      </c>
      <c r="C2739">
        <v>53.58</v>
      </c>
      <c r="D2739">
        <v>56.19</v>
      </c>
      <c r="E2739">
        <v>52.74</v>
      </c>
      <c r="F2739">
        <f t="shared" si="211"/>
        <v>56.19</v>
      </c>
      <c r="G2739" t="s">
        <v>766</v>
      </c>
      <c r="H2739">
        <v>2021</v>
      </c>
      <c r="I2739">
        <v>1</v>
      </c>
      <c r="J2739">
        <v>15</v>
      </c>
      <c r="K2739" t="s">
        <v>27</v>
      </c>
      <c r="L2739">
        <f t="shared" si="212"/>
        <v>1</v>
      </c>
      <c r="M2739">
        <f t="shared" si="213"/>
        <v>1</v>
      </c>
      <c r="N2739">
        <f t="shared" si="214"/>
        <v>1</v>
      </c>
      <c r="O2739">
        <f t="shared" si="215"/>
        <v>3</v>
      </c>
    </row>
    <row r="2740" spans="1:15" hidden="1" x14ac:dyDescent="0.2">
      <c r="A2740" s="2">
        <v>44212</v>
      </c>
      <c r="B2740">
        <v>3</v>
      </c>
      <c r="C2740">
        <v>46.22</v>
      </c>
      <c r="D2740">
        <v>51</v>
      </c>
      <c r="E2740">
        <v>49.24</v>
      </c>
      <c r="F2740">
        <f t="shared" si="211"/>
        <v>51</v>
      </c>
      <c r="G2740" t="s">
        <v>766</v>
      </c>
      <c r="H2740">
        <v>2021</v>
      </c>
      <c r="I2740">
        <v>1</v>
      </c>
      <c r="J2740">
        <v>16</v>
      </c>
      <c r="K2740" t="s">
        <v>28</v>
      </c>
      <c r="L2740">
        <f t="shared" si="212"/>
        <v>1</v>
      </c>
      <c r="M2740">
        <f t="shared" si="213"/>
        <v>0</v>
      </c>
      <c r="N2740">
        <f t="shared" si="214"/>
        <v>1</v>
      </c>
      <c r="O2740">
        <f t="shared" si="215"/>
        <v>3</v>
      </c>
    </row>
    <row r="2741" spans="1:15" hidden="1" x14ac:dyDescent="0.2">
      <c r="A2741" s="2">
        <v>44213</v>
      </c>
      <c r="B2741">
        <v>2</v>
      </c>
      <c r="C2741">
        <v>47.27</v>
      </c>
      <c r="D2741">
        <v>47.47</v>
      </c>
      <c r="E2741">
        <v>33.97</v>
      </c>
      <c r="F2741">
        <f t="shared" si="211"/>
        <v>47.47</v>
      </c>
      <c r="G2741" t="s">
        <v>766</v>
      </c>
      <c r="H2741">
        <v>2021</v>
      </c>
      <c r="I2741">
        <v>1</v>
      </c>
      <c r="J2741">
        <v>17</v>
      </c>
      <c r="K2741" t="s">
        <v>29</v>
      </c>
      <c r="L2741">
        <f t="shared" si="212"/>
        <v>1</v>
      </c>
      <c r="M2741">
        <f t="shared" si="213"/>
        <v>1</v>
      </c>
      <c r="N2741">
        <f t="shared" si="214"/>
        <v>1</v>
      </c>
      <c r="O2741">
        <f t="shared" si="215"/>
        <v>3</v>
      </c>
    </row>
    <row r="2742" spans="1:15" hidden="1" x14ac:dyDescent="0.2">
      <c r="A2742" s="2">
        <v>44214</v>
      </c>
      <c r="B2742">
        <v>3</v>
      </c>
      <c r="C2742">
        <v>49.38</v>
      </c>
      <c r="D2742">
        <v>51.76</v>
      </c>
      <c r="E2742">
        <v>46.54</v>
      </c>
      <c r="F2742">
        <f t="shared" si="211"/>
        <v>51.76</v>
      </c>
      <c r="G2742" t="s">
        <v>766</v>
      </c>
      <c r="H2742">
        <v>2021</v>
      </c>
      <c r="I2742">
        <v>1</v>
      </c>
      <c r="J2742">
        <v>18</v>
      </c>
      <c r="K2742" t="s">
        <v>30</v>
      </c>
      <c r="L2742">
        <f t="shared" si="212"/>
        <v>1</v>
      </c>
      <c r="M2742">
        <f t="shared" si="213"/>
        <v>1</v>
      </c>
      <c r="N2742">
        <f t="shared" si="214"/>
        <v>1</v>
      </c>
      <c r="O2742">
        <f t="shared" si="215"/>
        <v>4</v>
      </c>
    </row>
    <row r="2743" spans="1:15" hidden="1" x14ac:dyDescent="0.2">
      <c r="A2743" s="2">
        <v>44215</v>
      </c>
      <c r="B2743">
        <v>15</v>
      </c>
      <c r="C2743">
        <v>59.66</v>
      </c>
      <c r="D2743">
        <v>60.06</v>
      </c>
      <c r="E2743">
        <v>49.24</v>
      </c>
      <c r="F2743">
        <f t="shared" si="211"/>
        <v>60.06</v>
      </c>
      <c r="G2743" t="s">
        <v>766</v>
      </c>
      <c r="H2743">
        <v>2021</v>
      </c>
      <c r="I2743">
        <v>1</v>
      </c>
      <c r="J2743">
        <v>19</v>
      </c>
      <c r="K2743" t="s">
        <v>31</v>
      </c>
      <c r="L2743">
        <f t="shared" si="212"/>
        <v>1</v>
      </c>
      <c r="M2743">
        <f t="shared" si="213"/>
        <v>1</v>
      </c>
      <c r="N2743">
        <f t="shared" si="214"/>
        <v>1</v>
      </c>
      <c r="O2743">
        <f t="shared" si="215"/>
        <v>4</v>
      </c>
    </row>
    <row r="2744" spans="1:15" hidden="1" x14ac:dyDescent="0.2">
      <c r="A2744" s="2">
        <v>44216</v>
      </c>
      <c r="B2744">
        <v>3</v>
      </c>
      <c r="C2744">
        <v>47.42</v>
      </c>
      <c r="D2744">
        <v>50.17</v>
      </c>
      <c r="E2744">
        <v>44.69</v>
      </c>
      <c r="F2744">
        <f t="shared" si="211"/>
        <v>50.17</v>
      </c>
      <c r="G2744" t="s">
        <v>766</v>
      </c>
      <c r="H2744">
        <v>2021</v>
      </c>
      <c r="I2744">
        <v>1</v>
      </c>
      <c r="J2744">
        <v>20</v>
      </c>
      <c r="K2744" t="s">
        <v>32</v>
      </c>
      <c r="L2744">
        <f t="shared" si="212"/>
        <v>1</v>
      </c>
      <c r="M2744">
        <f t="shared" si="213"/>
        <v>1</v>
      </c>
      <c r="N2744">
        <f t="shared" si="214"/>
        <v>1</v>
      </c>
      <c r="O2744">
        <f t="shared" si="215"/>
        <v>4</v>
      </c>
    </row>
    <row r="2745" spans="1:15" hidden="1" x14ac:dyDescent="0.2">
      <c r="A2745" s="2">
        <v>44217</v>
      </c>
      <c r="B2745">
        <v>5</v>
      </c>
      <c r="C2745">
        <v>49.35</v>
      </c>
      <c r="D2745">
        <v>50.28</v>
      </c>
      <c r="E2745">
        <v>43.1</v>
      </c>
      <c r="F2745">
        <f t="shared" si="211"/>
        <v>50.28</v>
      </c>
      <c r="G2745" t="s">
        <v>766</v>
      </c>
      <c r="H2745">
        <v>2021</v>
      </c>
      <c r="I2745">
        <v>1</v>
      </c>
      <c r="J2745">
        <v>21</v>
      </c>
      <c r="K2745" t="s">
        <v>33</v>
      </c>
      <c r="L2745">
        <f t="shared" si="212"/>
        <v>1</v>
      </c>
      <c r="M2745">
        <f t="shared" si="213"/>
        <v>1</v>
      </c>
      <c r="N2745">
        <f t="shared" si="214"/>
        <v>1</v>
      </c>
      <c r="O2745">
        <f t="shared" si="215"/>
        <v>4</v>
      </c>
    </row>
    <row r="2746" spans="1:15" hidden="1" x14ac:dyDescent="0.2">
      <c r="A2746" s="2">
        <v>44218</v>
      </c>
      <c r="B2746">
        <v>13</v>
      </c>
      <c r="C2746">
        <v>53.72</v>
      </c>
      <c r="D2746">
        <v>54.28</v>
      </c>
      <c r="E2746">
        <v>45.13</v>
      </c>
      <c r="F2746">
        <f t="shared" si="211"/>
        <v>54.28</v>
      </c>
      <c r="G2746" t="s">
        <v>767</v>
      </c>
      <c r="H2746">
        <v>2021</v>
      </c>
      <c r="I2746">
        <v>1</v>
      </c>
      <c r="J2746">
        <v>22</v>
      </c>
      <c r="K2746" t="s">
        <v>35</v>
      </c>
      <c r="L2746">
        <f t="shared" si="212"/>
        <v>1</v>
      </c>
      <c r="M2746">
        <f t="shared" si="213"/>
        <v>1</v>
      </c>
      <c r="N2746">
        <f t="shared" si="214"/>
        <v>1</v>
      </c>
      <c r="O2746">
        <f t="shared" si="215"/>
        <v>4</v>
      </c>
    </row>
    <row r="2747" spans="1:15" hidden="1" x14ac:dyDescent="0.2">
      <c r="A2747" s="2">
        <v>44219</v>
      </c>
      <c r="F2747">
        <f t="shared" si="211"/>
        <v>0</v>
      </c>
      <c r="G2747" t="s">
        <v>767</v>
      </c>
      <c r="H2747">
        <v>2021</v>
      </c>
      <c r="I2747">
        <v>1</v>
      </c>
      <c r="J2747">
        <v>23</v>
      </c>
      <c r="K2747" t="s">
        <v>36</v>
      </c>
      <c r="L2747" t="str">
        <f t="shared" si="212"/>
        <v>Null</v>
      </c>
      <c r="M2747" t="str">
        <f t="shared" si="213"/>
        <v>Null</v>
      </c>
      <c r="N2747">
        <f t="shared" si="214"/>
        <v>1</v>
      </c>
      <c r="O2747">
        <f t="shared" si="215"/>
        <v>4</v>
      </c>
    </row>
    <row r="2748" spans="1:15" hidden="1" x14ac:dyDescent="0.2">
      <c r="A2748" s="2">
        <v>44220</v>
      </c>
      <c r="F2748">
        <f t="shared" si="211"/>
        <v>0</v>
      </c>
      <c r="G2748" t="s">
        <v>767</v>
      </c>
      <c r="H2748">
        <v>2021</v>
      </c>
      <c r="I2748">
        <v>1</v>
      </c>
      <c r="J2748">
        <v>24</v>
      </c>
      <c r="K2748" t="s">
        <v>37</v>
      </c>
      <c r="L2748" t="str">
        <f t="shared" si="212"/>
        <v>Null</v>
      </c>
      <c r="M2748" t="str">
        <f t="shared" si="213"/>
        <v>Null</v>
      </c>
      <c r="N2748">
        <f t="shared" si="214"/>
        <v>1</v>
      </c>
      <c r="O2748">
        <f t="shared" si="215"/>
        <v>4</v>
      </c>
    </row>
    <row r="2749" spans="1:15" hidden="1" x14ac:dyDescent="0.2">
      <c r="A2749" s="2">
        <v>44221</v>
      </c>
      <c r="F2749">
        <f t="shared" si="211"/>
        <v>0</v>
      </c>
      <c r="G2749" t="s">
        <v>767</v>
      </c>
      <c r="H2749">
        <v>2021</v>
      </c>
      <c r="I2749">
        <v>1</v>
      </c>
      <c r="J2749">
        <v>25</v>
      </c>
      <c r="K2749" t="s">
        <v>38</v>
      </c>
      <c r="L2749" t="str">
        <f t="shared" si="212"/>
        <v>Null</v>
      </c>
      <c r="M2749" t="str">
        <f t="shared" si="213"/>
        <v>Null</v>
      </c>
      <c r="N2749">
        <f t="shared" si="214"/>
        <v>1</v>
      </c>
      <c r="O2749">
        <f t="shared" si="215"/>
        <v>5</v>
      </c>
    </row>
    <row r="2750" spans="1:15" hidden="1" x14ac:dyDescent="0.2">
      <c r="A2750" s="2">
        <v>44222</v>
      </c>
      <c r="F2750">
        <f t="shared" si="211"/>
        <v>0</v>
      </c>
      <c r="G2750" t="s">
        <v>767</v>
      </c>
      <c r="H2750">
        <v>2021</v>
      </c>
      <c r="I2750">
        <v>1</v>
      </c>
      <c r="J2750">
        <v>26</v>
      </c>
      <c r="K2750" t="s">
        <v>39</v>
      </c>
      <c r="L2750" t="str">
        <f t="shared" si="212"/>
        <v>Null</v>
      </c>
      <c r="M2750" t="str">
        <f t="shared" si="213"/>
        <v>Null</v>
      </c>
      <c r="N2750">
        <f t="shared" si="214"/>
        <v>1</v>
      </c>
      <c r="O2750">
        <f t="shared" si="215"/>
        <v>5</v>
      </c>
    </row>
    <row r="2751" spans="1:15" hidden="1" x14ac:dyDescent="0.2">
      <c r="A2751" s="2">
        <v>44223</v>
      </c>
      <c r="F2751">
        <f t="shared" si="211"/>
        <v>0</v>
      </c>
      <c r="G2751" t="s">
        <v>767</v>
      </c>
      <c r="H2751">
        <v>2021</v>
      </c>
      <c r="I2751">
        <v>1</v>
      </c>
      <c r="J2751">
        <v>27</v>
      </c>
      <c r="K2751" t="s">
        <v>40</v>
      </c>
      <c r="L2751" t="str">
        <f t="shared" si="212"/>
        <v>Null</v>
      </c>
      <c r="M2751" t="str">
        <f t="shared" si="213"/>
        <v>Null</v>
      </c>
      <c r="N2751">
        <f t="shared" si="214"/>
        <v>1</v>
      </c>
      <c r="O2751">
        <f t="shared" si="215"/>
        <v>5</v>
      </c>
    </row>
    <row r="2752" spans="1:15" hidden="1" x14ac:dyDescent="0.2">
      <c r="A2752" s="2">
        <v>44224</v>
      </c>
      <c r="F2752">
        <f t="shared" si="211"/>
        <v>0</v>
      </c>
      <c r="G2752" t="s">
        <v>767</v>
      </c>
      <c r="H2752">
        <v>2021</v>
      </c>
      <c r="I2752">
        <v>1</v>
      </c>
      <c r="J2752">
        <v>28</v>
      </c>
      <c r="K2752" t="s">
        <v>41</v>
      </c>
      <c r="L2752" t="str">
        <f t="shared" si="212"/>
        <v>Null</v>
      </c>
      <c r="M2752" t="str">
        <f t="shared" si="213"/>
        <v>Null</v>
      </c>
      <c r="N2752">
        <f t="shared" si="214"/>
        <v>1</v>
      </c>
      <c r="O2752">
        <f t="shared" si="215"/>
        <v>5</v>
      </c>
    </row>
    <row r="2753" spans="1:15" hidden="1" x14ac:dyDescent="0.2">
      <c r="A2753" s="2">
        <v>44225</v>
      </c>
      <c r="F2753">
        <f t="shared" si="211"/>
        <v>0</v>
      </c>
      <c r="G2753" t="s">
        <v>768</v>
      </c>
      <c r="H2753">
        <v>2021</v>
      </c>
      <c r="I2753">
        <v>1</v>
      </c>
      <c r="J2753">
        <v>29</v>
      </c>
      <c r="K2753" t="s">
        <v>43</v>
      </c>
      <c r="L2753" t="str">
        <f t="shared" si="212"/>
        <v>Null</v>
      </c>
      <c r="M2753" t="str">
        <f t="shared" si="213"/>
        <v>Null</v>
      </c>
      <c r="N2753">
        <f t="shared" si="214"/>
        <v>1</v>
      </c>
      <c r="O2753">
        <f t="shared" si="215"/>
        <v>5</v>
      </c>
    </row>
    <row r="2754" spans="1:15" hidden="1" x14ac:dyDescent="0.2">
      <c r="A2754" s="2">
        <v>44226</v>
      </c>
      <c r="F2754">
        <f t="shared" si="211"/>
        <v>0</v>
      </c>
      <c r="G2754" t="s">
        <v>768</v>
      </c>
      <c r="H2754">
        <v>2021</v>
      </c>
      <c r="I2754">
        <v>1</v>
      </c>
      <c r="J2754">
        <v>30</v>
      </c>
      <c r="K2754" t="s">
        <v>44</v>
      </c>
      <c r="L2754" t="str">
        <f t="shared" si="212"/>
        <v>Null</v>
      </c>
      <c r="M2754" t="str">
        <f t="shared" si="213"/>
        <v>Null</v>
      </c>
      <c r="N2754">
        <f t="shared" si="214"/>
        <v>1</v>
      </c>
      <c r="O2754">
        <f t="shared" si="215"/>
        <v>5</v>
      </c>
    </row>
    <row r="2755" spans="1:15" hidden="1" x14ac:dyDescent="0.2">
      <c r="A2755" s="2">
        <v>44227</v>
      </c>
      <c r="F2755">
        <f t="shared" ref="F2755:F2818" si="216">IF(OR(ISBLANK(D2755),D2755=9),C2755,D2755)</f>
        <v>0</v>
      </c>
      <c r="G2755" t="s">
        <v>768</v>
      </c>
      <c r="H2755">
        <v>2021</v>
      </c>
      <c r="I2755">
        <v>1</v>
      </c>
      <c r="J2755">
        <v>31</v>
      </c>
      <c r="K2755" t="s">
        <v>45</v>
      </c>
      <c r="L2755" t="str">
        <f t="shared" ref="L2755:L2818" si="217">IF(ISBLANK(C2755),"Null",IF(C2755&gt;B2755,1,0))</f>
        <v>Null</v>
      </c>
      <c r="M2755" t="str">
        <f t="shared" ref="M2755:M2818" si="218">IF(ISBLANK(E2755),"Null",IF(C2755&gt;E2755,1,0))</f>
        <v>Null</v>
      </c>
      <c r="N2755">
        <f t="shared" ref="N2755:N2818" si="219">IF(AND(I2755&gt;=1,I2755&lt;=4),1,IF(AND(I2755&gt;=9,I2755&lt;=12),3,2))</f>
        <v>1</v>
      </c>
      <c r="O2755">
        <f t="shared" ref="O2755:O2818" si="220">WEEKNUM(A2755,2)</f>
        <v>5</v>
      </c>
    </row>
    <row r="2756" spans="1:15" hidden="1" x14ac:dyDescent="0.2">
      <c r="A2756" s="2">
        <v>44228</v>
      </c>
      <c r="F2756">
        <f t="shared" si="216"/>
        <v>0</v>
      </c>
      <c r="G2756" t="s">
        <v>768</v>
      </c>
      <c r="H2756">
        <v>2021</v>
      </c>
      <c r="I2756">
        <v>2</v>
      </c>
      <c r="J2756">
        <v>1</v>
      </c>
      <c r="K2756" t="s">
        <v>46</v>
      </c>
      <c r="L2756" t="str">
        <f t="shared" si="217"/>
        <v>Null</v>
      </c>
      <c r="M2756" t="str">
        <f t="shared" si="218"/>
        <v>Null</v>
      </c>
      <c r="N2756">
        <f t="shared" si="219"/>
        <v>1</v>
      </c>
      <c r="O2756">
        <f t="shared" si="220"/>
        <v>6</v>
      </c>
    </row>
    <row r="2757" spans="1:15" hidden="1" x14ac:dyDescent="0.2">
      <c r="A2757" s="2">
        <v>44229</v>
      </c>
      <c r="B2757">
        <v>5</v>
      </c>
      <c r="C2757">
        <v>58.76</v>
      </c>
      <c r="D2757">
        <v>58.83</v>
      </c>
      <c r="E2757">
        <v>40.840000000000003</v>
      </c>
      <c r="F2757">
        <f t="shared" si="216"/>
        <v>58.83</v>
      </c>
      <c r="G2757" t="s">
        <v>768</v>
      </c>
      <c r="H2757">
        <v>2021</v>
      </c>
      <c r="I2757">
        <v>2</v>
      </c>
      <c r="J2757">
        <v>2</v>
      </c>
      <c r="K2757" t="s">
        <v>47</v>
      </c>
      <c r="L2757">
        <f t="shared" si="217"/>
        <v>1</v>
      </c>
      <c r="M2757">
        <f t="shared" si="218"/>
        <v>1</v>
      </c>
      <c r="N2757">
        <f t="shared" si="219"/>
        <v>1</v>
      </c>
      <c r="O2757">
        <f t="shared" si="220"/>
        <v>6</v>
      </c>
    </row>
    <row r="2758" spans="1:15" hidden="1" x14ac:dyDescent="0.2">
      <c r="A2758" s="2">
        <v>44230</v>
      </c>
      <c r="B2758">
        <v>3</v>
      </c>
      <c r="C2758">
        <v>49.55</v>
      </c>
      <c r="D2758">
        <v>50.49</v>
      </c>
      <c r="E2758">
        <v>43.38</v>
      </c>
      <c r="F2758">
        <f t="shared" si="216"/>
        <v>50.49</v>
      </c>
      <c r="G2758" t="s">
        <v>768</v>
      </c>
      <c r="H2758">
        <v>2021</v>
      </c>
      <c r="I2758">
        <v>2</v>
      </c>
      <c r="J2758">
        <v>3</v>
      </c>
      <c r="K2758" t="s">
        <v>48</v>
      </c>
      <c r="L2758">
        <f t="shared" si="217"/>
        <v>1</v>
      </c>
      <c r="M2758">
        <f t="shared" si="218"/>
        <v>1</v>
      </c>
      <c r="N2758">
        <f t="shared" si="219"/>
        <v>1</v>
      </c>
      <c r="O2758">
        <f t="shared" si="220"/>
        <v>6</v>
      </c>
    </row>
    <row r="2759" spans="1:15" hidden="1" x14ac:dyDescent="0.2">
      <c r="A2759" s="2">
        <v>44231</v>
      </c>
      <c r="B2759">
        <v>4</v>
      </c>
      <c r="C2759">
        <v>47.9</v>
      </c>
      <c r="D2759">
        <v>49.59</v>
      </c>
      <c r="E2759">
        <v>44.66</v>
      </c>
      <c r="F2759">
        <f t="shared" si="216"/>
        <v>49.59</v>
      </c>
      <c r="G2759" t="s">
        <v>768</v>
      </c>
      <c r="H2759">
        <v>2021</v>
      </c>
      <c r="I2759">
        <v>2</v>
      </c>
      <c r="J2759">
        <v>4</v>
      </c>
      <c r="K2759" t="s">
        <v>49</v>
      </c>
      <c r="L2759">
        <f t="shared" si="217"/>
        <v>1</v>
      </c>
      <c r="M2759">
        <f t="shared" si="218"/>
        <v>1</v>
      </c>
      <c r="N2759">
        <f t="shared" si="219"/>
        <v>1</v>
      </c>
      <c r="O2759">
        <f t="shared" si="220"/>
        <v>6</v>
      </c>
    </row>
    <row r="2760" spans="1:15" hidden="1" x14ac:dyDescent="0.2">
      <c r="A2760" s="2">
        <v>44232</v>
      </c>
      <c r="B2760">
        <v>16</v>
      </c>
      <c r="C2760">
        <v>54.32</v>
      </c>
      <c r="D2760">
        <v>54.36</v>
      </c>
      <c r="E2760">
        <v>33.86</v>
      </c>
      <c r="F2760">
        <f t="shared" si="216"/>
        <v>54.36</v>
      </c>
      <c r="G2760" t="s">
        <v>769</v>
      </c>
      <c r="H2760">
        <v>2021</v>
      </c>
      <c r="I2760">
        <v>2</v>
      </c>
      <c r="J2760">
        <v>5</v>
      </c>
      <c r="K2760" t="s">
        <v>51</v>
      </c>
      <c r="L2760">
        <f t="shared" si="217"/>
        <v>1</v>
      </c>
      <c r="M2760">
        <f t="shared" si="218"/>
        <v>1</v>
      </c>
      <c r="N2760">
        <f t="shared" si="219"/>
        <v>1</v>
      </c>
      <c r="O2760">
        <f t="shared" si="220"/>
        <v>6</v>
      </c>
    </row>
    <row r="2761" spans="1:15" hidden="1" x14ac:dyDescent="0.2">
      <c r="A2761" s="2">
        <v>44233</v>
      </c>
      <c r="B2761">
        <v>4</v>
      </c>
      <c r="C2761">
        <v>45.21</v>
      </c>
      <c r="D2761">
        <v>46.81</v>
      </c>
      <c r="E2761">
        <v>40.380000000000003</v>
      </c>
      <c r="F2761">
        <f t="shared" si="216"/>
        <v>46.81</v>
      </c>
      <c r="G2761" t="s">
        <v>769</v>
      </c>
      <c r="H2761">
        <v>2021</v>
      </c>
      <c r="I2761">
        <v>2</v>
      </c>
      <c r="J2761">
        <v>6</v>
      </c>
      <c r="K2761" t="s">
        <v>52</v>
      </c>
      <c r="L2761">
        <f t="shared" si="217"/>
        <v>1</v>
      </c>
      <c r="M2761">
        <f t="shared" si="218"/>
        <v>1</v>
      </c>
      <c r="N2761">
        <f t="shared" si="219"/>
        <v>1</v>
      </c>
      <c r="O2761">
        <f t="shared" si="220"/>
        <v>6</v>
      </c>
    </row>
    <row r="2762" spans="1:15" hidden="1" x14ac:dyDescent="0.2">
      <c r="A2762" s="2">
        <v>44234</v>
      </c>
      <c r="B2762">
        <v>7</v>
      </c>
      <c r="C2762">
        <v>50.42</v>
      </c>
      <c r="D2762">
        <v>50.5</v>
      </c>
      <c r="E2762">
        <v>33.39</v>
      </c>
      <c r="F2762">
        <f t="shared" si="216"/>
        <v>50.5</v>
      </c>
      <c r="G2762" t="s">
        <v>769</v>
      </c>
      <c r="H2762">
        <v>2021</v>
      </c>
      <c r="I2762">
        <v>2</v>
      </c>
      <c r="J2762">
        <v>7</v>
      </c>
      <c r="K2762" t="s">
        <v>53</v>
      </c>
      <c r="L2762">
        <f t="shared" si="217"/>
        <v>1</v>
      </c>
      <c r="M2762">
        <f t="shared" si="218"/>
        <v>1</v>
      </c>
      <c r="N2762">
        <f t="shared" si="219"/>
        <v>1</v>
      </c>
      <c r="O2762">
        <f t="shared" si="220"/>
        <v>6</v>
      </c>
    </row>
    <row r="2763" spans="1:15" hidden="1" x14ac:dyDescent="0.2">
      <c r="A2763" s="2">
        <v>44235</v>
      </c>
      <c r="B2763">
        <v>4</v>
      </c>
      <c r="C2763">
        <v>50.1</v>
      </c>
      <c r="D2763">
        <v>50.57</v>
      </c>
      <c r="E2763">
        <v>40.659999999999997</v>
      </c>
      <c r="F2763">
        <f t="shared" si="216"/>
        <v>50.57</v>
      </c>
      <c r="G2763" t="s">
        <v>769</v>
      </c>
      <c r="H2763">
        <v>2021</v>
      </c>
      <c r="I2763">
        <v>2</v>
      </c>
      <c r="J2763">
        <v>8</v>
      </c>
      <c r="K2763" t="s">
        <v>54</v>
      </c>
      <c r="L2763">
        <f t="shared" si="217"/>
        <v>1</v>
      </c>
      <c r="M2763">
        <f t="shared" si="218"/>
        <v>1</v>
      </c>
      <c r="N2763">
        <f t="shared" si="219"/>
        <v>1</v>
      </c>
      <c r="O2763">
        <f t="shared" si="220"/>
        <v>7</v>
      </c>
    </row>
    <row r="2764" spans="1:15" hidden="1" x14ac:dyDescent="0.2">
      <c r="A2764" s="2">
        <v>44236</v>
      </c>
      <c r="B2764">
        <v>1</v>
      </c>
      <c r="C2764">
        <v>41.33</v>
      </c>
      <c r="D2764">
        <v>43.4</v>
      </c>
      <c r="E2764">
        <v>39.19</v>
      </c>
      <c r="F2764">
        <f t="shared" si="216"/>
        <v>43.4</v>
      </c>
      <c r="G2764" t="s">
        <v>769</v>
      </c>
      <c r="H2764">
        <v>2021</v>
      </c>
      <c r="I2764">
        <v>2</v>
      </c>
      <c r="J2764">
        <v>9</v>
      </c>
      <c r="K2764" t="s">
        <v>55</v>
      </c>
      <c r="L2764">
        <f t="shared" si="217"/>
        <v>1</v>
      </c>
      <c r="M2764">
        <f t="shared" si="218"/>
        <v>1</v>
      </c>
      <c r="N2764">
        <f t="shared" si="219"/>
        <v>1</v>
      </c>
      <c r="O2764">
        <f t="shared" si="220"/>
        <v>7</v>
      </c>
    </row>
    <row r="2765" spans="1:15" hidden="1" x14ac:dyDescent="0.2">
      <c r="A2765" s="2">
        <v>44237</v>
      </c>
      <c r="B2765">
        <v>8</v>
      </c>
      <c r="C2765">
        <v>53.22</v>
      </c>
      <c r="D2765">
        <v>53.76</v>
      </c>
      <c r="E2765">
        <v>44.46</v>
      </c>
      <c r="F2765">
        <f t="shared" si="216"/>
        <v>53.76</v>
      </c>
      <c r="G2765" t="s">
        <v>769</v>
      </c>
      <c r="H2765">
        <v>2021</v>
      </c>
      <c r="I2765">
        <v>2</v>
      </c>
      <c r="J2765">
        <v>10</v>
      </c>
      <c r="K2765" t="s">
        <v>56</v>
      </c>
      <c r="L2765">
        <f t="shared" si="217"/>
        <v>1</v>
      </c>
      <c r="M2765">
        <f t="shared" si="218"/>
        <v>1</v>
      </c>
      <c r="N2765">
        <f t="shared" si="219"/>
        <v>1</v>
      </c>
      <c r="O2765">
        <f t="shared" si="220"/>
        <v>7</v>
      </c>
    </row>
    <row r="2766" spans="1:15" hidden="1" x14ac:dyDescent="0.2">
      <c r="A2766" s="2">
        <v>44238</v>
      </c>
      <c r="B2766">
        <v>10</v>
      </c>
      <c r="C2766">
        <v>57.89</v>
      </c>
      <c r="D2766">
        <v>58.11</v>
      </c>
      <c r="E2766">
        <v>45.02</v>
      </c>
      <c r="F2766">
        <f t="shared" si="216"/>
        <v>58.11</v>
      </c>
      <c r="G2766" t="s">
        <v>769</v>
      </c>
      <c r="H2766">
        <v>2021</v>
      </c>
      <c r="I2766">
        <v>2</v>
      </c>
      <c r="J2766">
        <v>11</v>
      </c>
      <c r="K2766" t="s">
        <v>57</v>
      </c>
      <c r="L2766">
        <f t="shared" si="217"/>
        <v>1</v>
      </c>
      <c r="M2766">
        <f t="shared" si="218"/>
        <v>1</v>
      </c>
      <c r="N2766">
        <f t="shared" si="219"/>
        <v>1</v>
      </c>
      <c r="O2766">
        <f t="shared" si="220"/>
        <v>7</v>
      </c>
    </row>
    <row r="2767" spans="1:15" hidden="1" x14ac:dyDescent="0.2">
      <c r="A2767" s="2">
        <v>44239</v>
      </c>
      <c r="B2767">
        <v>20</v>
      </c>
      <c r="C2767">
        <v>54.73</v>
      </c>
      <c r="D2767">
        <v>56.66</v>
      </c>
      <c r="E2767">
        <v>52.2</v>
      </c>
      <c r="F2767">
        <f t="shared" si="216"/>
        <v>56.66</v>
      </c>
      <c r="G2767" t="s">
        <v>770</v>
      </c>
      <c r="H2767">
        <v>2021</v>
      </c>
      <c r="I2767">
        <v>2</v>
      </c>
      <c r="J2767">
        <v>12</v>
      </c>
      <c r="K2767" t="s">
        <v>59</v>
      </c>
      <c r="L2767">
        <f t="shared" si="217"/>
        <v>1</v>
      </c>
      <c r="M2767">
        <f t="shared" si="218"/>
        <v>1</v>
      </c>
      <c r="N2767">
        <f t="shared" si="219"/>
        <v>1</v>
      </c>
      <c r="O2767">
        <f t="shared" si="220"/>
        <v>7</v>
      </c>
    </row>
    <row r="2768" spans="1:15" hidden="1" x14ac:dyDescent="0.2">
      <c r="A2768" s="2">
        <v>44240</v>
      </c>
      <c r="B2768">
        <v>8</v>
      </c>
      <c r="C2768">
        <v>48.22</v>
      </c>
      <c r="D2768">
        <v>49.7</v>
      </c>
      <c r="E2768">
        <v>37.26</v>
      </c>
      <c r="F2768">
        <f t="shared" si="216"/>
        <v>49.7</v>
      </c>
      <c r="G2768" t="s">
        <v>770</v>
      </c>
      <c r="H2768">
        <v>2021</v>
      </c>
      <c r="I2768">
        <v>2</v>
      </c>
      <c r="J2768">
        <v>13</v>
      </c>
      <c r="K2768" t="s">
        <v>60</v>
      </c>
      <c r="L2768">
        <f t="shared" si="217"/>
        <v>1</v>
      </c>
      <c r="M2768">
        <f t="shared" si="218"/>
        <v>1</v>
      </c>
      <c r="N2768">
        <f t="shared" si="219"/>
        <v>1</v>
      </c>
      <c r="O2768">
        <f t="shared" si="220"/>
        <v>7</v>
      </c>
    </row>
    <row r="2769" spans="1:15" hidden="1" x14ac:dyDescent="0.2">
      <c r="A2769" s="2">
        <v>44241</v>
      </c>
      <c r="B2769">
        <v>10</v>
      </c>
      <c r="C2769">
        <v>51.9</v>
      </c>
      <c r="D2769">
        <v>52.21</v>
      </c>
      <c r="E2769">
        <v>40.549999999999997</v>
      </c>
      <c r="F2769">
        <f t="shared" si="216"/>
        <v>52.21</v>
      </c>
      <c r="G2769" t="s">
        <v>770</v>
      </c>
      <c r="H2769">
        <v>2021</v>
      </c>
      <c r="I2769">
        <v>2</v>
      </c>
      <c r="J2769">
        <v>14</v>
      </c>
      <c r="K2769" t="s">
        <v>61</v>
      </c>
      <c r="L2769">
        <f t="shared" si="217"/>
        <v>1</v>
      </c>
      <c r="M2769">
        <f t="shared" si="218"/>
        <v>1</v>
      </c>
      <c r="N2769">
        <f t="shared" si="219"/>
        <v>1</v>
      </c>
      <c r="O2769">
        <f t="shared" si="220"/>
        <v>7</v>
      </c>
    </row>
    <row r="2770" spans="1:15" hidden="1" x14ac:dyDescent="0.2">
      <c r="A2770" s="2">
        <v>44242</v>
      </c>
      <c r="B2770">
        <v>6</v>
      </c>
      <c r="C2770">
        <v>48.39</v>
      </c>
      <c r="D2770">
        <v>49.56</v>
      </c>
      <c r="E2770">
        <v>41.78</v>
      </c>
      <c r="F2770">
        <f t="shared" si="216"/>
        <v>49.56</v>
      </c>
      <c r="G2770" t="s">
        <v>770</v>
      </c>
      <c r="H2770">
        <v>2021</v>
      </c>
      <c r="I2770">
        <v>2</v>
      </c>
      <c r="J2770">
        <v>15</v>
      </c>
      <c r="K2770" t="s">
        <v>62</v>
      </c>
      <c r="L2770">
        <f t="shared" si="217"/>
        <v>1</v>
      </c>
      <c r="M2770">
        <f t="shared" si="218"/>
        <v>1</v>
      </c>
      <c r="N2770">
        <f t="shared" si="219"/>
        <v>1</v>
      </c>
      <c r="O2770">
        <f t="shared" si="220"/>
        <v>8</v>
      </c>
    </row>
    <row r="2771" spans="1:15" hidden="1" x14ac:dyDescent="0.2">
      <c r="A2771" s="2">
        <v>44243</v>
      </c>
      <c r="B2771">
        <v>2</v>
      </c>
      <c r="C2771">
        <v>42.29</v>
      </c>
      <c r="D2771">
        <v>48.35</v>
      </c>
      <c r="E2771">
        <v>47.11</v>
      </c>
      <c r="F2771">
        <f t="shared" si="216"/>
        <v>48.35</v>
      </c>
      <c r="G2771" t="s">
        <v>770</v>
      </c>
      <c r="H2771">
        <v>2021</v>
      </c>
      <c r="I2771">
        <v>2</v>
      </c>
      <c r="J2771">
        <v>16</v>
      </c>
      <c r="K2771" t="s">
        <v>63</v>
      </c>
      <c r="L2771">
        <f t="shared" si="217"/>
        <v>1</v>
      </c>
      <c r="M2771">
        <f t="shared" si="218"/>
        <v>0</v>
      </c>
      <c r="N2771">
        <f t="shared" si="219"/>
        <v>1</v>
      </c>
      <c r="O2771">
        <f t="shared" si="220"/>
        <v>8</v>
      </c>
    </row>
    <row r="2772" spans="1:15" hidden="1" x14ac:dyDescent="0.2">
      <c r="A2772" s="2">
        <v>44244</v>
      </c>
      <c r="B2772">
        <v>16</v>
      </c>
      <c r="C2772">
        <v>52.47</v>
      </c>
      <c r="D2772">
        <v>52.8</v>
      </c>
      <c r="E2772">
        <v>41.49</v>
      </c>
      <c r="F2772">
        <f t="shared" si="216"/>
        <v>52.8</v>
      </c>
      <c r="G2772" t="s">
        <v>770</v>
      </c>
      <c r="H2772">
        <v>2021</v>
      </c>
      <c r="I2772">
        <v>2</v>
      </c>
      <c r="J2772">
        <v>17</v>
      </c>
      <c r="K2772" t="s">
        <v>64</v>
      </c>
      <c r="L2772">
        <f t="shared" si="217"/>
        <v>1</v>
      </c>
      <c r="M2772">
        <f t="shared" si="218"/>
        <v>1</v>
      </c>
      <c r="N2772">
        <f t="shared" si="219"/>
        <v>1</v>
      </c>
      <c r="O2772">
        <f t="shared" si="220"/>
        <v>8</v>
      </c>
    </row>
    <row r="2773" spans="1:15" hidden="1" x14ac:dyDescent="0.2">
      <c r="A2773" s="2">
        <v>44245</v>
      </c>
      <c r="B2773">
        <v>6</v>
      </c>
      <c r="C2773">
        <v>47.3</v>
      </c>
      <c r="D2773">
        <v>48.71</v>
      </c>
      <c r="E2773">
        <v>43.14</v>
      </c>
      <c r="F2773">
        <f t="shared" si="216"/>
        <v>48.71</v>
      </c>
      <c r="G2773" t="s">
        <v>770</v>
      </c>
      <c r="H2773">
        <v>2021</v>
      </c>
      <c r="I2773">
        <v>2</v>
      </c>
      <c r="J2773">
        <v>18</v>
      </c>
      <c r="K2773" t="s">
        <v>65</v>
      </c>
      <c r="L2773">
        <f t="shared" si="217"/>
        <v>1</v>
      </c>
      <c r="M2773">
        <f t="shared" si="218"/>
        <v>1</v>
      </c>
      <c r="N2773">
        <f t="shared" si="219"/>
        <v>1</v>
      </c>
      <c r="O2773">
        <f t="shared" si="220"/>
        <v>8</v>
      </c>
    </row>
    <row r="2774" spans="1:15" hidden="1" x14ac:dyDescent="0.2">
      <c r="A2774" s="2">
        <v>44246</v>
      </c>
      <c r="B2774">
        <v>12</v>
      </c>
      <c r="C2774">
        <v>52.67</v>
      </c>
      <c r="D2774">
        <v>52.82</v>
      </c>
      <c r="E2774">
        <v>37.9</v>
      </c>
      <c r="F2774">
        <f t="shared" si="216"/>
        <v>52.82</v>
      </c>
      <c r="G2774" t="s">
        <v>771</v>
      </c>
      <c r="H2774">
        <v>2021</v>
      </c>
      <c r="I2774">
        <v>2</v>
      </c>
      <c r="J2774">
        <v>19</v>
      </c>
      <c r="K2774" t="s">
        <v>67</v>
      </c>
      <c r="L2774">
        <f t="shared" si="217"/>
        <v>1</v>
      </c>
      <c r="M2774">
        <f t="shared" si="218"/>
        <v>1</v>
      </c>
      <c r="N2774">
        <f t="shared" si="219"/>
        <v>1</v>
      </c>
      <c r="O2774">
        <f t="shared" si="220"/>
        <v>8</v>
      </c>
    </row>
    <row r="2775" spans="1:15" hidden="1" x14ac:dyDescent="0.2">
      <c r="A2775" s="2">
        <v>44247</v>
      </c>
      <c r="B2775">
        <v>4</v>
      </c>
      <c r="C2775">
        <v>44.25</v>
      </c>
      <c r="D2775">
        <v>47.09</v>
      </c>
      <c r="E2775">
        <v>42.52</v>
      </c>
      <c r="F2775">
        <f t="shared" si="216"/>
        <v>47.09</v>
      </c>
      <c r="G2775" t="s">
        <v>771</v>
      </c>
      <c r="H2775">
        <v>2021</v>
      </c>
      <c r="I2775">
        <v>2</v>
      </c>
      <c r="J2775">
        <v>20</v>
      </c>
      <c r="K2775" t="s">
        <v>68</v>
      </c>
      <c r="L2775">
        <f t="shared" si="217"/>
        <v>1</v>
      </c>
      <c r="M2775">
        <f t="shared" si="218"/>
        <v>1</v>
      </c>
      <c r="N2775">
        <f t="shared" si="219"/>
        <v>1</v>
      </c>
      <c r="O2775">
        <f t="shared" si="220"/>
        <v>8</v>
      </c>
    </row>
    <row r="2776" spans="1:15" hidden="1" x14ac:dyDescent="0.2">
      <c r="A2776" s="2">
        <v>44248</v>
      </c>
      <c r="B2776">
        <v>0</v>
      </c>
      <c r="C2776">
        <v>0</v>
      </c>
      <c r="D2776">
        <v>39.04</v>
      </c>
      <c r="E2776">
        <v>39.04</v>
      </c>
      <c r="F2776">
        <f t="shared" si="216"/>
        <v>39.04</v>
      </c>
      <c r="G2776" t="s">
        <v>771</v>
      </c>
      <c r="H2776">
        <v>2021</v>
      </c>
      <c r="I2776">
        <v>2</v>
      </c>
      <c r="J2776">
        <v>21</v>
      </c>
      <c r="K2776" t="s">
        <v>69</v>
      </c>
      <c r="L2776">
        <f t="shared" si="217"/>
        <v>0</v>
      </c>
      <c r="M2776">
        <f t="shared" si="218"/>
        <v>0</v>
      </c>
      <c r="N2776">
        <f t="shared" si="219"/>
        <v>1</v>
      </c>
      <c r="O2776">
        <f t="shared" si="220"/>
        <v>8</v>
      </c>
    </row>
    <row r="2777" spans="1:15" hidden="1" x14ac:dyDescent="0.2">
      <c r="A2777" s="2">
        <v>44249</v>
      </c>
      <c r="B2777">
        <v>7</v>
      </c>
      <c r="C2777">
        <v>50.36</v>
      </c>
      <c r="D2777">
        <v>58.31</v>
      </c>
      <c r="E2777">
        <v>48.76</v>
      </c>
      <c r="F2777">
        <f t="shared" si="216"/>
        <v>58.31</v>
      </c>
      <c r="G2777" t="s">
        <v>771</v>
      </c>
      <c r="H2777">
        <v>2021</v>
      </c>
      <c r="I2777">
        <v>2</v>
      </c>
      <c r="J2777">
        <v>22</v>
      </c>
      <c r="K2777" t="s">
        <v>70</v>
      </c>
      <c r="L2777">
        <f t="shared" si="217"/>
        <v>1</v>
      </c>
      <c r="M2777">
        <f t="shared" si="218"/>
        <v>1</v>
      </c>
      <c r="N2777">
        <f t="shared" si="219"/>
        <v>1</v>
      </c>
      <c r="O2777">
        <f t="shared" si="220"/>
        <v>9</v>
      </c>
    </row>
    <row r="2778" spans="1:15" hidden="1" x14ac:dyDescent="0.2">
      <c r="A2778" s="2">
        <v>44250</v>
      </c>
      <c r="B2778">
        <v>3</v>
      </c>
      <c r="C2778">
        <v>47.7</v>
      </c>
      <c r="D2778">
        <v>48.97</v>
      </c>
      <c r="E2778">
        <v>43</v>
      </c>
      <c r="F2778">
        <f t="shared" si="216"/>
        <v>48.97</v>
      </c>
      <c r="G2778" t="s">
        <v>771</v>
      </c>
      <c r="H2778">
        <v>2021</v>
      </c>
      <c r="I2778">
        <v>2</v>
      </c>
      <c r="J2778">
        <v>23</v>
      </c>
      <c r="K2778" t="s">
        <v>71</v>
      </c>
      <c r="L2778">
        <f t="shared" si="217"/>
        <v>1</v>
      </c>
      <c r="M2778">
        <f t="shared" si="218"/>
        <v>1</v>
      </c>
      <c r="N2778">
        <f t="shared" si="219"/>
        <v>1</v>
      </c>
      <c r="O2778">
        <f t="shared" si="220"/>
        <v>9</v>
      </c>
    </row>
    <row r="2779" spans="1:15" hidden="1" x14ac:dyDescent="0.2">
      <c r="A2779" s="2">
        <v>44251</v>
      </c>
      <c r="B2779">
        <v>12</v>
      </c>
      <c r="C2779">
        <v>52.53</v>
      </c>
      <c r="D2779">
        <v>53.4</v>
      </c>
      <c r="E2779">
        <v>44.18</v>
      </c>
      <c r="F2779">
        <f t="shared" si="216"/>
        <v>53.4</v>
      </c>
      <c r="G2779" t="s">
        <v>771</v>
      </c>
      <c r="H2779">
        <v>2021</v>
      </c>
      <c r="I2779">
        <v>2</v>
      </c>
      <c r="J2779">
        <v>24</v>
      </c>
      <c r="K2779" t="s">
        <v>72</v>
      </c>
      <c r="L2779">
        <f t="shared" si="217"/>
        <v>1</v>
      </c>
      <c r="M2779">
        <f t="shared" si="218"/>
        <v>1</v>
      </c>
      <c r="N2779">
        <f t="shared" si="219"/>
        <v>1</v>
      </c>
      <c r="O2779">
        <f t="shared" si="220"/>
        <v>9</v>
      </c>
    </row>
    <row r="2780" spans="1:15" hidden="1" x14ac:dyDescent="0.2">
      <c r="A2780" s="2">
        <v>44252</v>
      </c>
      <c r="B2780">
        <v>13</v>
      </c>
      <c r="C2780">
        <v>50.77</v>
      </c>
      <c r="D2780">
        <v>51.52</v>
      </c>
      <c r="E2780">
        <v>43.52</v>
      </c>
      <c r="F2780">
        <f t="shared" si="216"/>
        <v>51.52</v>
      </c>
      <c r="G2780" t="s">
        <v>771</v>
      </c>
      <c r="H2780">
        <v>2021</v>
      </c>
      <c r="I2780">
        <v>2</v>
      </c>
      <c r="J2780">
        <v>25</v>
      </c>
      <c r="K2780" t="s">
        <v>73</v>
      </c>
      <c r="L2780">
        <f t="shared" si="217"/>
        <v>1</v>
      </c>
      <c r="M2780">
        <f t="shared" si="218"/>
        <v>1</v>
      </c>
      <c r="N2780">
        <f t="shared" si="219"/>
        <v>1</v>
      </c>
      <c r="O2780">
        <f t="shared" si="220"/>
        <v>9</v>
      </c>
    </row>
    <row r="2781" spans="1:15" hidden="1" x14ac:dyDescent="0.2">
      <c r="A2781" s="2">
        <v>44253</v>
      </c>
      <c r="B2781">
        <v>1</v>
      </c>
      <c r="C2781">
        <v>41.03</v>
      </c>
      <c r="D2781">
        <v>42.97</v>
      </c>
      <c r="E2781">
        <v>38.520000000000003</v>
      </c>
      <c r="F2781">
        <f t="shared" si="216"/>
        <v>42.97</v>
      </c>
      <c r="G2781" t="s">
        <v>772</v>
      </c>
      <c r="H2781">
        <v>2021</v>
      </c>
      <c r="I2781">
        <v>2</v>
      </c>
      <c r="J2781">
        <v>26</v>
      </c>
      <c r="K2781" t="s">
        <v>75</v>
      </c>
      <c r="L2781">
        <f t="shared" si="217"/>
        <v>1</v>
      </c>
      <c r="M2781">
        <f t="shared" si="218"/>
        <v>1</v>
      </c>
      <c r="N2781">
        <f t="shared" si="219"/>
        <v>1</v>
      </c>
      <c r="O2781">
        <f t="shared" si="220"/>
        <v>9</v>
      </c>
    </row>
    <row r="2782" spans="1:15" hidden="1" x14ac:dyDescent="0.2">
      <c r="A2782" s="2">
        <v>44254</v>
      </c>
      <c r="B2782">
        <v>7</v>
      </c>
      <c r="C2782">
        <v>48.09</v>
      </c>
      <c r="D2782">
        <v>48.97</v>
      </c>
      <c r="E2782">
        <v>39.33</v>
      </c>
      <c r="F2782">
        <f t="shared" si="216"/>
        <v>48.97</v>
      </c>
      <c r="G2782" t="s">
        <v>772</v>
      </c>
      <c r="H2782">
        <v>2021</v>
      </c>
      <c r="I2782">
        <v>2</v>
      </c>
      <c r="J2782">
        <v>27</v>
      </c>
      <c r="K2782" t="s">
        <v>76</v>
      </c>
      <c r="L2782">
        <f t="shared" si="217"/>
        <v>1</v>
      </c>
      <c r="M2782">
        <f t="shared" si="218"/>
        <v>1</v>
      </c>
      <c r="N2782">
        <f t="shared" si="219"/>
        <v>1</v>
      </c>
      <c r="O2782">
        <f t="shared" si="220"/>
        <v>9</v>
      </c>
    </row>
    <row r="2783" spans="1:15" hidden="1" x14ac:dyDescent="0.2">
      <c r="A2783" s="2">
        <v>44255</v>
      </c>
      <c r="B2783">
        <v>3</v>
      </c>
      <c r="C2783">
        <v>49.26</v>
      </c>
      <c r="D2783">
        <v>49.4</v>
      </c>
      <c r="E2783">
        <v>34.5</v>
      </c>
      <c r="F2783">
        <f t="shared" si="216"/>
        <v>49.4</v>
      </c>
      <c r="G2783" t="s">
        <v>772</v>
      </c>
      <c r="H2783">
        <v>2021</v>
      </c>
      <c r="I2783">
        <v>2</v>
      </c>
      <c r="J2783">
        <v>28</v>
      </c>
      <c r="K2783" t="s">
        <v>77</v>
      </c>
      <c r="L2783">
        <f t="shared" si="217"/>
        <v>1</v>
      </c>
      <c r="M2783">
        <f t="shared" si="218"/>
        <v>1</v>
      </c>
      <c r="N2783">
        <f t="shared" si="219"/>
        <v>1</v>
      </c>
      <c r="O2783">
        <f t="shared" si="220"/>
        <v>9</v>
      </c>
    </row>
    <row r="2784" spans="1:15" hidden="1" x14ac:dyDescent="0.2">
      <c r="A2784" s="2">
        <v>44256</v>
      </c>
      <c r="B2784">
        <v>13</v>
      </c>
      <c r="C2784">
        <v>52.21</v>
      </c>
      <c r="D2784">
        <v>52.21</v>
      </c>
      <c r="E2784">
        <v>0</v>
      </c>
      <c r="F2784">
        <f t="shared" si="216"/>
        <v>52.21</v>
      </c>
      <c r="G2784" t="s">
        <v>772</v>
      </c>
      <c r="H2784">
        <v>2021</v>
      </c>
      <c r="I2784">
        <v>3</v>
      </c>
      <c r="J2784">
        <v>1</v>
      </c>
      <c r="K2784" t="s">
        <v>78</v>
      </c>
      <c r="L2784">
        <f t="shared" si="217"/>
        <v>1</v>
      </c>
      <c r="M2784">
        <f t="shared" si="218"/>
        <v>1</v>
      </c>
      <c r="N2784">
        <f t="shared" si="219"/>
        <v>1</v>
      </c>
      <c r="O2784">
        <f t="shared" si="220"/>
        <v>10</v>
      </c>
    </row>
    <row r="2785" spans="1:15" hidden="1" x14ac:dyDescent="0.2">
      <c r="A2785" s="2">
        <v>44257</v>
      </c>
      <c r="B2785">
        <v>8</v>
      </c>
      <c r="C2785">
        <v>45.52</v>
      </c>
      <c r="D2785">
        <v>48.67</v>
      </c>
      <c r="E2785">
        <v>44.6</v>
      </c>
      <c r="F2785">
        <f t="shared" si="216"/>
        <v>48.67</v>
      </c>
      <c r="G2785" t="s">
        <v>772</v>
      </c>
      <c r="H2785">
        <v>2021</v>
      </c>
      <c r="I2785">
        <v>3</v>
      </c>
      <c r="J2785">
        <v>2</v>
      </c>
      <c r="K2785" t="s">
        <v>79</v>
      </c>
      <c r="L2785">
        <f t="shared" si="217"/>
        <v>1</v>
      </c>
      <c r="M2785">
        <f t="shared" si="218"/>
        <v>1</v>
      </c>
      <c r="N2785">
        <f t="shared" si="219"/>
        <v>1</v>
      </c>
      <c r="O2785">
        <f t="shared" si="220"/>
        <v>10</v>
      </c>
    </row>
    <row r="2786" spans="1:15" hidden="1" x14ac:dyDescent="0.2">
      <c r="A2786" s="2">
        <v>44258</v>
      </c>
      <c r="B2786">
        <v>12</v>
      </c>
      <c r="C2786">
        <v>43.75</v>
      </c>
      <c r="D2786">
        <v>47.24</v>
      </c>
      <c r="E2786">
        <v>43.9</v>
      </c>
      <c r="F2786">
        <f t="shared" si="216"/>
        <v>47.24</v>
      </c>
      <c r="G2786" t="s">
        <v>772</v>
      </c>
      <c r="H2786">
        <v>2021</v>
      </c>
      <c r="I2786">
        <v>3</v>
      </c>
      <c r="J2786">
        <v>3</v>
      </c>
      <c r="K2786" t="s">
        <v>80</v>
      </c>
      <c r="L2786">
        <f t="shared" si="217"/>
        <v>1</v>
      </c>
      <c r="M2786">
        <f t="shared" si="218"/>
        <v>0</v>
      </c>
      <c r="N2786">
        <f t="shared" si="219"/>
        <v>1</v>
      </c>
      <c r="O2786">
        <f t="shared" si="220"/>
        <v>10</v>
      </c>
    </row>
    <row r="2787" spans="1:15" hidden="1" x14ac:dyDescent="0.2">
      <c r="A2787" s="2">
        <v>44259</v>
      </c>
      <c r="B2787">
        <v>9</v>
      </c>
      <c r="C2787">
        <v>46.51</v>
      </c>
      <c r="D2787">
        <v>55.9</v>
      </c>
      <c r="E2787">
        <v>55.37</v>
      </c>
      <c r="F2787">
        <f t="shared" si="216"/>
        <v>55.9</v>
      </c>
      <c r="G2787" t="s">
        <v>772</v>
      </c>
      <c r="H2787">
        <v>2021</v>
      </c>
      <c r="I2787">
        <v>3</v>
      </c>
      <c r="J2787">
        <v>4</v>
      </c>
      <c r="K2787" t="s">
        <v>81</v>
      </c>
      <c r="L2787">
        <f t="shared" si="217"/>
        <v>1</v>
      </c>
      <c r="M2787">
        <f t="shared" si="218"/>
        <v>0</v>
      </c>
      <c r="N2787">
        <f t="shared" si="219"/>
        <v>1</v>
      </c>
      <c r="O2787">
        <f t="shared" si="220"/>
        <v>10</v>
      </c>
    </row>
    <row r="2788" spans="1:15" hidden="1" x14ac:dyDescent="0.2">
      <c r="A2788" s="2">
        <v>44260</v>
      </c>
      <c r="B2788">
        <v>15</v>
      </c>
      <c r="C2788">
        <v>53.37</v>
      </c>
      <c r="D2788">
        <v>53.49</v>
      </c>
      <c r="E2788">
        <v>37.76</v>
      </c>
      <c r="F2788">
        <f t="shared" si="216"/>
        <v>53.49</v>
      </c>
      <c r="G2788" t="s">
        <v>773</v>
      </c>
      <c r="H2788">
        <v>2021</v>
      </c>
      <c r="I2788">
        <v>3</v>
      </c>
      <c r="J2788">
        <v>5</v>
      </c>
      <c r="K2788" t="s">
        <v>83</v>
      </c>
      <c r="L2788">
        <f t="shared" si="217"/>
        <v>1</v>
      </c>
      <c r="M2788">
        <f t="shared" si="218"/>
        <v>1</v>
      </c>
      <c r="N2788">
        <f t="shared" si="219"/>
        <v>1</v>
      </c>
      <c r="O2788">
        <f t="shared" si="220"/>
        <v>10</v>
      </c>
    </row>
    <row r="2789" spans="1:15" hidden="1" x14ac:dyDescent="0.2">
      <c r="A2789" s="2">
        <v>44261</v>
      </c>
      <c r="B2789">
        <v>15</v>
      </c>
      <c r="C2789">
        <v>51.69</v>
      </c>
      <c r="D2789">
        <v>51.95</v>
      </c>
      <c r="E2789">
        <v>36.54</v>
      </c>
      <c r="F2789">
        <f t="shared" si="216"/>
        <v>51.95</v>
      </c>
      <c r="G2789" t="s">
        <v>773</v>
      </c>
      <c r="H2789">
        <v>2021</v>
      </c>
      <c r="I2789">
        <v>3</v>
      </c>
      <c r="J2789">
        <v>6</v>
      </c>
      <c r="K2789" t="s">
        <v>84</v>
      </c>
      <c r="L2789">
        <f t="shared" si="217"/>
        <v>1</v>
      </c>
      <c r="M2789">
        <f t="shared" si="218"/>
        <v>1</v>
      </c>
      <c r="N2789">
        <f t="shared" si="219"/>
        <v>1</v>
      </c>
      <c r="O2789">
        <f t="shared" si="220"/>
        <v>10</v>
      </c>
    </row>
    <row r="2790" spans="1:15" hidden="1" x14ac:dyDescent="0.2">
      <c r="A2790" s="2">
        <v>44262</v>
      </c>
      <c r="B2790">
        <v>8</v>
      </c>
      <c r="C2790">
        <v>50.06</v>
      </c>
      <c r="D2790">
        <v>50.06</v>
      </c>
      <c r="E2790">
        <v>0</v>
      </c>
      <c r="F2790">
        <f t="shared" si="216"/>
        <v>50.06</v>
      </c>
      <c r="G2790" t="s">
        <v>773</v>
      </c>
      <c r="H2790">
        <v>2021</v>
      </c>
      <c r="I2790">
        <v>3</v>
      </c>
      <c r="J2790">
        <v>7</v>
      </c>
      <c r="K2790" t="s">
        <v>85</v>
      </c>
      <c r="L2790">
        <f t="shared" si="217"/>
        <v>1</v>
      </c>
      <c r="M2790">
        <f t="shared" si="218"/>
        <v>1</v>
      </c>
      <c r="N2790">
        <f t="shared" si="219"/>
        <v>1</v>
      </c>
      <c r="O2790">
        <f t="shared" si="220"/>
        <v>10</v>
      </c>
    </row>
    <row r="2791" spans="1:15" hidden="1" x14ac:dyDescent="0.2">
      <c r="A2791" s="2">
        <v>44263</v>
      </c>
      <c r="B2791">
        <v>15</v>
      </c>
      <c r="C2791">
        <v>53.09</v>
      </c>
      <c r="D2791">
        <v>53.88</v>
      </c>
      <c r="E2791">
        <v>46.08</v>
      </c>
      <c r="F2791">
        <f t="shared" si="216"/>
        <v>53.88</v>
      </c>
      <c r="G2791" t="s">
        <v>773</v>
      </c>
      <c r="H2791">
        <v>2021</v>
      </c>
      <c r="I2791">
        <v>3</v>
      </c>
      <c r="J2791">
        <v>8</v>
      </c>
      <c r="K2791" t="s">
        <v>86</v>
      </c>
      <c r="L2791">
        <f t="shared" si="217"/>
        <v>1</v>
      </c>
      <c r="M2791">
        <f t="shared" si="218"/>
        <v>1</v>
      </c>
      <c r="N2791">
        <f t="shared" si="219"/>
        <v>1</v>
      </c>
      <c r="O2791">
        <f t="shared" si="220"/>
        <v>11</v>
      </c>
    </row>
    <row r="2792" spans="1:15" hidden="1" x14ac:dyDescent="0.2">
      <c r="A2792" s="2">
        <v>44264</v>
      </c>
      <c r="B2792">
        <v>2</v>
      </c>
      <c r="C2792">
        <v>47.1</v>
      </c>
      <c r="D2792">
        <v>52.72</v>
      </c>
      <c r="E2792">
        <v>51.33</v>
      </c>
      <c r="F2792">
        <f t="shared" si="216"/>
        <v>52.72</v>
      </c>
      <c r="G2792" t="s">
        <v>773</v>
      </c>
      <c r="H2792">
        <v>2021</v>
      </c>
      <c r="I2792">
        <v>3</v>
      </c>
      <c r="J2792">
        <v>9</v>
      </c>
      <c r="K2792" t="s">
        <v>87</v>
      </c>
      <c r="L2792">
        <f t="shared" si="217"/>
        <v>1</v>
      </c>
      <c r="M2792">
        <f t="shared" si="218"/>
        <v>0</v>
      </c>
      <c r="N2792">
        <f t="shared" si="219"/>
        <v>1</v>
      </c>
      <c r="O2792">
        <f t="shared" si="220"/>
        <v>11</v>
      </c>
    </row>
    <row r="2793" spans="1:15" hidden="1" x14ac:dyDescent="0.2">
      <c r="A2793" s="2">
        <v>44265</v>
      </c>
      <c r="B2793">
        <v>4</v>
      </c>
      <c r="C2793">
        <v>43.15</v>
      </c>
      <c r="D2793">
        <v>50.83</v>
      </c>
      <c r="E2793">
        <v>46.27</v>
      </c>
      <c r="F2793">
        <f t="shared" si="216"/>
        <v>50.83</v>
      </c>
      <c r="G2793" t="s">
        <v>773</v>
      </c>
      <c r="H2793">
        <v>2021</v>
      </c>
      <c r="I2793">
        <v>3</v>
      </c>
      <c r="J2793">
        <v>10</v>
      </c>
      <c r="K2793" t="s">
        <v>88</v>
      </c>
      <c r="L2793">
        <f t="shared" si="217"/>
        <v>1</v>
      </c>
      <c r="M2793">
        <f t="shared" si="218"/>
        <v>0</v>
      </c>
      <c r="N2793">
        <f t="shared" si="219"/>
        <v>1</v>
      </c>
      <c r="O2793">
        <f t="shared" si="220"/>
        <v>11</v>
      </c>
    </row>
    <row r="2794" spans="1:15" hidden="1" x14ac:dyDescent="0.2">
      <c r="A2794" s="2">
        <v>44266</v>
      </c>
      <c r="B2794">
        <v>3</v>
      </c>
      <c r="C2794">
        <v>41.87</v>
      </c>
      <c r="D2794">
        <v>47.08</v>
      </c>
      <c r="E2794">
        <v>45.52</v>
      </c>
      <c r="F2794">
        <f t="shared" si="216"/>
        <v>47.08</v>
      </c>
      <c r="G2794" t="s">
        <v>773</v>
      </c>
      <c r="H2794">
        <v>2021</v>
      </c>
      <c r="I2794">
        <v>3</v>
      </c>
      <c r="J2794">
        <v>11</v>
      </c>
      <c r="K2794" t="s">
        <v>89</v>
      </c>
      <c r="L2794">
        <f t="shared" si="217"/>
        <v>1</v>
      </c>
      <c r="M2794">
        <f t="shared" si="218"/>
        <v>0</v>
      </c>
      <c r="N2794">
        <f t="shared" si="219"/>
        <v>1</v>
      </c>
      <c r="O2794">
        <f t="shared" si="220"/>
        <v>11</v>
      </c>
    </row>
    <row r="2795" spans="1:15" hidden="1" x14ac:dyDescent="0.2">
      <c r="A2795" s="2">
        <v>44267</v>
      </c>
      <c r="B2795">
        <v>8</v>
      </c>
      <c r="C2795">
        <v>51.88</v>
      </c>
      <c r="D2795">
        <v>53.18</v>
      </c>
      <c r="E2795">
        <v>47.33</v>
      </c>
      <c r="F2795">
        <f t="shared" si="216"/>
        <v>53.18</v>
      </c>
      <c r="G2795" t="s">
        <v>774</v>
      </c>
      <c r="H2795">
        <v>2021</v>
      </c>
      <c r="I2795">
        <v>3</v>
      </c>
      <c r="J2795">
        <v>12</v>
      </c>
      <c r="K2795" t="s">
        <v>91</v>
      </c>
      <c r="L2795">
        <f t="shared" si="217"/>
        <v>1</v>
      </c>
      <c r="M2795">
        <f t="shared" si="218"/>
        <v>1</v>
      </c>
      <c r="N2795">
        <f t="shared" si="219"/>
        <v>1</v>
      </c>
      <c r="O2795">
        <f t="shared" si="220"/>
        <v>11</v>
      </c>
    </row>
    <row r="2796" spans="1:15" hidden="1" x14ac:dyDescent="0.2">
      <c r="A2796" s="2">
        <v>44268</v>
      </c>
      <c r="B2796">
        <v>8</v>
      </c>
      <c r="C2796">
        <v>47.08</v>
      </c>
      <c r="D2796">
        <v>47.66</v>
      </c>
      <c r="E2796">
        <v>38.6</v>
      </c>
      <c r="F2796">
        <f t="shared" si="216"/>
        <v>47.66</v>
      </c>
      <c r="G2796" t="s">
        <v>774</v>
      </c>
      <c r="H2796">
        <v>2021</v>
      </c>
      <c r="I2796">
        <v>3</v>
      </c>
      <c r="J2796">
        <v>13</v>
      </c>
      <c r="K2796" t="s">
        <v>92</v>
      </c>
      <c r="L2796">
        <f t="shared" si="217"/>
        <v>1</v>
      </c>
      <c r="M2796">
        <f t="shared" si="218"/>
        <v>1</v>
      </c>
      <c r="N2796">
        <f t="shared" si="219"/>
        <v>1</v>
      </c>
      <c r="O2796">
        <f t="shared" si="220"/>
        <v>11</v>
      </c>
    </row>
    <row r="2797" spans="1:15" hidden="1" x14ac:dyDescent="0.2">
      <c r="A2797" s="2">
        <v>44269</v>
      </c>
      <c r="B2797">
        <v>19</v>
      </c>
      <c r="C2797">
        <v>52.65</v>
      </c>
      <c r="D2797">
        <v>55.26</v>
      </c>
      <c r="E2797">
        <v>51.82</v>
      </c>
      <c r="F2797">
        <f t="shared" si="216"/>
        <v>55.26</v>
      </c>
      <c r="G2797" t="s">
        <v>774</v>
      </c>
      <c r="H2797">
        <v>2021</v>
      </c>
      <c r="I2797">
        <v>3</v>
      </c>
      <c r="J2797">
        <v>14</v>
      </c>
      <c r="K2797" t="s">
        <v>93</v>
      </c>
      <c r="L2797">
        <f t="shared" si="217"/>
        <v>1</v>
      </c>
      <c r="M2797">
        <f t="shared" si="218"/>
        <v>1</v>
      </c>
      <c r="N2797">
        <f t="shared" si="219"/>
        <v>1</v>
      </c>
      <c r="O2797">
        <f t="shared" si="220"/>
        <v>11</v>
      </c>
    </row>
    <row r="2798" spans="1:15" hidden="1" x14ac:dyDescent="0.2">
      <c r="A2798" s="2">
        <v>44270</v>
      </c>
      <c r="B2798">
        <v>9</v>
      </c>
      <c r="C2798">
        <v>61.04</v>
      </c>
      <c r="D2798">
        <v>61.11</v>
      </c>
      <c r="E2798">
        <v>42.75</v>
      </c>
      <c r="F2798">
        <f t="shared" si="216"/>
        <v>61.11</v>
      </c>
      <c r="G2798" t="s">
        <v>774</v>
      </c>
      <c r="H2798">
        <v>2021</v>
      </c>
      <c r="I2798">
        <v>3</v>
      </c>
      <c r="J2798">
        <v>15</v>
      </c>
      <c r="K2798" t="s">
        <v>94</v>
      </c>
      <c r="L2798">
        <f t="shared" si="217"/>
        <v>1</v>
      </c>
      <c r="M2798">
        <f t="shared" si="218"/>
        <v>1</v>
      </c>
      <c r="N2798">
        <f t="shared" si="219"/>
        <v>1</v>
      </c>
      <c r="O2798">
        <f t="shared" si="220"/>
        <v>12</v>
      </c>
    </row>
    <row r="2799" spans="1:15" hidden="1" x14ac:dyDescent="0.2">
      <c r="A2799" s="2">
        <v>44271</v>
      </c>
      <c r="B2799">
        <v>13</v>
      </c>
      <c r="C2799">
        <v>48.51</v>
      </c>
      <c r="D2799">
        <v>52.57</v>
      </c>
      <c r="E2799">
        <v>50.21</v>
      </c>
      <c r="F2799">
        <f t="shared" si="216"/>
        <v>52.57</v>
      </c>
      <c r="G2799" t="s">
        <v>774</v>
      </c>
      <c r="H2799">
        <v>2021</v>
      </c>
      <c r="I2799">
        <v>3</v>
      </c>
      <c r="J2799">
        <v>16</v>
      </c>
      <c r="K2799" t="s">
        <v>95</v>
      </c>
      <c r="L2799">
        <f t="shared" si="217"/>
        <v>1</v>
      </c>
      <c r="M2799">
        <f t="shared" si="218"/>
        <v>0</v>
      </c>
      <c r="N2799">
        <f t="shared" si="219"/>
        <v>1</v>
      </c>
      <c r="O2799">
        <f t="shared" si="220"/>
        <v>12</v>
      </c>
    </row>
    <row r="2800" spans="1:15" hidden="1" x14ac:dyDescent="0.2">
      <c r="A2800" s="2">
        <v>44272</v>
      </c>
      <c r="B2800">
        <v>13</v>
      </c>
      <c r="C2800">
        <v>50.22</v>
      </c>
      <c r="D2800">
        <v>52.56</v>
      </c>
      <c r="E2800">
        <v>48.77</v>
      </c>
      <c r="F2800">
        <f t="shared" si="216"/>
        <v>52.56</v>
      </c>
      <c r="G2800" t="s">
        <v>774</v>
      </c>
      <c r="H2800">
        <v>2021</v>
      </c>
      <c r="I2800">
        <v>3</v>
      </c>
      <c r="J2800">
        <v>17</v>
      </c>
      <c r="K2800" t="s">
        <v>96</v>
      </c>
      <c r="L2800">
        <f t="shared" si="217"/>
        <v>1</v>
      </c>
      <c r="M2800">
        <f t="shared" si="218"/>
        <v>1</v>
      </c>
      <c r="N2800">
        <f t="shared" si="219"/>
        <v>1</v>
      </c>
      <c r="O2800">
        <f t="shared" si="220"/>
        <v>12</v>
      </c>
    </row>
    <row r="2801" spans="1:15" hidden="1" x14ac:dyDescent="0.2">
      <c r="A2801" s="2">
        <v>44273</v>
      </c>
      <c r="B2801">
        <v>18</v>
      </c>
      <c r="C2801">
        <v>50.46</v>
      </c>
      <c r="D2801">
        <v>51.34</v>
      </c>
      <c r="E2801">
        <v>44</v>
      </c>
      <c r="F2801">
        <f t="shared" si="216"/>
        <v>51.34</v>
      </c>
      <c r="G2801" t="s">
        <v>774</v>
      </c>
      <c r="H2801">
        <v>2021</v>
      </c>
      <c r="I2801">
        <v>3</v>
      </c>
      <c r="J2801">
        <v>18</v>
      </c>
      <c r="K2801" t="s">
        <v>97</v>
      </c>
      <c r="L2801">
        <f t="shared" si="217"/>
        <v>1</v>
      </c>
      <c r="M2801">
        <f t="shared" si="218"/>
        <v>1</v>
      </c>
      <c r="N2801">
        <f t="shared" si="219"/>
        <v>1</v>
      </c>
      <c r="O2801">
        <f t="shared" si="220"/>
        <v>12</v>
      </c>
    </row>
    <row r="2802" spans="1:15" hidden="1" x14ac:dyDescent="0.2">
      <c r="A2802" s="2">
        <v>44274</v>
      </c>
      <c r="B2802">
        <v>15</v>
      </c>
      <c r="C2802">
        <v>52.01</v>
      </c>
      <c r="D2802">
        <v>53.16</v>
      </c>
      <c r="E2802">
        <v>46.84</v>
      </c>
      <c r="F2802">
        <f t="shared" si="216"/>
        <v>53.16</v>
      </c>
      <c r="G2802" t="s">
        <v>775</v>
      </c>
      <c r="H2802">
        <v>2021</v>
      </c>
      <c r="I2802">
        <v>3</v>
      </c>
      <c r="J2802">
        <v>19</v>
      </c>
      <c r="K2802" t="s">
        <v>99</v>
      </c>
      <c r="L2802">
        <f t="shared" si="217"/>
        <v>1</v>
      </c>
      <c r="M2802">
        <f t="shared" si="218"/>
        <v>1</v>
      </c>
      <c r="N2802">
        <f t="shared" si="219"/>
        <v>1</v>
      </c>
      <c r="O2802">
        <f t="shared" si="220"/>
        <v>12</v>
      </c>
    </row>
    <row r="2803" spans="1:15" hidden="1" x14ac:dyDescent="0.2">
      <c r="A2803" s="2">
        <v>44275</v>
      </c>
      <c r="B2803">
        <v>9</v>
      </c>
      <c r="C2803">
        <v>47.21</v>
      </c>
      <c r="D2803">
        <v>47.91</v>
      </c>
      <c r="E2803">
        <v>39.64</v>
      </c>
      <c r="F2803">
        <f t="shared" si="216"/>
        <v>47.91</v>
      </c>
      <c r="G2803" t="s">
        <v>775</v>
      </c>
      <c r="H2803">
        <v>2021</v>
      </c>
      <c r="I2803">
        <v>3</v>
      </c>
      <c r="J2803">
        <v>20</v>
      </c>
      <c r="K2803" t="s">
        <v>100</v>
      </c>
      <c r="L2803">
        <f t="shared" si="217"/>
        <v>1</v>
      </c>
      <c r="M2803">
        <f t="shared" si="218"/>
        <v>1</v>
      </c>
      <c r="N2803">
        <f t="shared" si="219"/>
        <v>1</v>
      </c>
      <c r="O2803">
        <f t="shared" si="220"/>
        <v>12</v>
      </c>
    </row>
    <row r="2804" spans="1:15" hidden="1" x14ac:dyDescent="0.2">
      <c r="A2804" s="2">
        <v>44276</v>
      </c>
      <c r="B2804">
        <v>11</v>
      </c>
      <c r="C2804">
        <v>49.69</v>
      </c>
      <c r="D2804">
        <v>50.81</v>
      </c>
      <c r="E2804">
        <v>44.35</v>
      </c>
      <c r="F2804">
        <f t="shared" si="216"/>
        <v>50.81</v>
      </c>
      <c r="G2804" t="s">
        <v>775</v>
      </c>
      <c r="H2804">
        <v>2021</v>
      </c>
      <c r="I2804">
        <v>3</v>
      </c>
      <c r="J2804">
        <v>21</v>
      </c>
      <c r="K2804" t="s">
        <v>101</v>
      </c>
      <c r="L2804">
        <f t="shared" si="217"/>
        <v>1</v>
      </c>
      <c r="M2804">
        <f t="shared" si="218"/>
        <v>1</v>
      </c>
      <c r="N2804">
        <f t="shared" si="219"/>
        <v>1</v>
      </c>
      <c r="O2804">
        <f t="shared" si="220"/>
        <v>12</v>
      </c>
    </row>
    <row r="2805" spans="1:15" hidden="1" x14ac:dyDescent="0.2">
      <c r="A2805" s="2">
        <v>44277</v>
      </c>
      <c r="B2805">
        <v>17</v>
      </c>
      <c r="C2805">
        <v>49.84</v>
      </c>
      <c r="D2805">
        <v>49.92</v>
      </c>
      <c r="E2805">
        <v>32.47</v>
      </c>
      <c r="F2805">
        <f t="shared" si="216"/>
        <v>49.92</v>
      </c>
      <c r="G2805" t="s">
        <v>775</v>
      </c>
      <c r="H2805">
        <v>2021</v>
      </c>
      <c r="I2805">
        <v>3</v>
      </c>
      <c r="J2805">
        <v>22</v>
      </c>
      <c r="K2805" t="s">
        <v>102</v>
      </c>
      <c r="L2805">
        <f t="shared" si="217"/>
        <v>1</v>
      </c>
      <c r="M2805">
        <f t="shared" si="218"/>
        <v>1</v>
      </c>
      <c r="N2805">
        <f t="shared" si="219"/>
        <v>1</v>
      </c>
      <c r="O2805">
        <f t="shared" si="220"/>
        <v>13</v>
      </c>
    </row>
    <row r="2806" spans="1:15" hidden="1" x14ac:dyDescent="0.2">
      <c r="A2806" s="2">
        <v>44278</v>
      </c>
      <c r="B2806">
        <v>11</v>
      </c>
      <c r="C2806">
        <v>49.37</v>
      </c>
      <c r="D2806">
        <v>50.23</v>
      </c>
      <c r="E2806">
        <v>38.619999999999997</v>
      </c>
      <c r="F2806">
        <f t="shared" si="216"/>
        <v>50.23</v>
      </c>
      <c r="G2806" t="s">
        <v>775</v>
      </c>
      <c r="H2806">
        <v>2021</v>
      </c>
      <c r="I2806">
        <v>3</v>
      </c>
      <c r="J2806">
        <v>23</v>
      </c>
      <c r="K2806" t="s">
        <v>103</v>
      </c>
      <c r="L2806">
        <f t="shared" si="217"/>
        <v>1</v>
      </c>
      <c r="M2806">
        <f t="shared" si="218"/>
        <v>1</v>
      </c>
      <c r="N2806">
        <f t="shared" si="219"/>
        <v>1</v>
      </c>
      <c r="O2806">
        <f t="shared" si="220"/>
        <v>13</v>
      </c>
    </row>
    <row r="2807" spans="1:15" hidden="1" x14ac:dyDescent="0.2">
      <c r="A2807" s="2">
        <v>44279</v>
      </c>
      <c r="B2807">
        <v>12</v>
      </c>
      <c r="C2807">
        <v>49.28</v>
      </c>
      <c r="D2807">
        <v>50.11</v>
      </c>
      <c r="E2807">
        <v>42.52</v>
      </c>
      <c r="F2807">
        <f t="shared" si="216"/>
        <v>50.11</v>
      </c>
      <c r="G2807" t="s">
        <v>775</v>
      </c>
      <c r="H2807">
        <v>2021</v>
      </c>
      <c r="I2807">
        <v>3</v>
      </c>
      <c r="J2807">
        <v>24</v>
      </c>
      <c r="K2807" t="s">
        <v>104</v>
      </c>
      <c r="L2807">
        <f t="shared" si="217"/>
        <v>1</v>
      </c>
      <c r="M2807">
        <f t="shared" si="218"/>
        <v>1</v>
      </c>
      <c r="N2807">
        <f t="shared" si="219"/>
        <v>1</v>
      </c>
      <c r="O2807">
        <f t="shared" si="220"/>
        <v>13</v>
      </c>
    </row>
    <row r="2808" spans="1:15" hidden="1" x14ac:dyDescent="0.2">
      <c r="A2808" s="2">
        <v>44280</v>
      </c>
      <c r="B2808">
        <v>9</v>
      </c>
      <c r="C2808">
        <v>50.46</v>
      </c>
      <c r="D2808">
        <v>51.79</v>
      </c>
      <c r="E2808">
        <v>45.01</v>
      </c>
      <c r="F2808">
        <f t="shared" si="216"/>
        <v>51.79</v>
      </c>
      <c r="G2808" t="s">
        <v>775</v>
      </c>
      <c r="H2808">
        <v>2021</v>
      </c>
      <c r="I2808">
        <v>3</v>
      </c>
      <c r="J2808">
        <v>25</v>
      </c>
      <c r="K2808" t="s">
        <v>105</v>
      </c>
      <c r="L2808">
        <f t="shared" si="217"/>
        <v>1</v>
      </c>
      <c r="M2808">
        <f t="shared" si="218"/>
        <v>1</v>
      </c>
      <c r="N2808">
        <f t="shared" si="219"/>
        <v>1</v>
      </c>
      <c r="O2808">
        <f t="shared" si="220"/>
        <v>13</v>
      </c>
    </row>
    <row r="2809" spans="1:15" hidden="1" x14ac:dyDescent="0.2">
      <c r="A2809" s="2">
        <v>44281</v>
      </c>
      <c r="B2809">
        <v>22</v>
      </c>
      <c r="C2809">
        <v>54.4</v>
      </c>
      <c r="D2809">
        <v>54.5</v>
      </c>
      <c r="E2809">
        <v>38.28</v>
      </c>
      <c r="F2809">
        <f t="shared" si="216"/>
        <v>54.5</v>
      </c>
      <c r="G2809" t="s">
        <v>776</v>
      </c>
      <c r="H2809">
        <v>2021</v>
      </c>
      <c r="I2809">
        <v>3</v>
      </c>
      <c r="J2809">
        <v>26</v>
      </c>
      <c r="K2809" t="s">
        <v>107</v>
      </c>
      <c r="L2809">
        <f t="shared" si="217"/>
        <v>1</v>
      </c>
      <c r="M2809">
        <f t="shared" si="218"/>
        <v>1</v>
      </c>
      <c r="N2809">
        <f t="shared" si="219"/>
        <v>1</v>
      </c>
      <c r="O2809">
        <f t="shared" si="220"/>
        <v>13</v>
      </c>
    </row>
    <row r="2810" spans="1:15" hidden="1" x14ac:dyDescent="0.2">
      <c r="A2810" s="2">
        <v>44282</v>
      </c>
      <c r="B2810">
        <v>10</v>
      </c>
      <c r="C2810">
        <v>47.23</v>
      </c>
      <c r="D2810">
        <v>48.44</v>
      </c>
      <c r="E2810">
        <v>42.28</v>
      </c>
      <c r="F2810">
        <f t="shared" si="216"/>
        <v>48.44</v>
      </c>
      <c r="G2810" t="s">
        <v>776</v>
      </c>
      <c r="H2810">
        <v>2021</v>
      </c>
      <c r="I2810">
        <v>3</v>
      </c>
      <c r="J2810">
        <v>27</v>
      </c>
      <c r="K2810" t="s">
        <v>108</v>
      </c>
      <c r="L2810">
        <f t="shared" si="217"/>
        <v>1</v>
      </c>
      <c r="M2810">
        <f t="shared" si="218"/>
        <v>1</v>
      </c>
      <c r="N2810">
        <f t="shared" si="219"/>
        <v>1</v>
      </c>
      <c r="O2810">
        <f t="shared" si="220"/>
        <v>13</v>
      </c>
    </row>
    <row r="2811" spans="1:15" hidden="1" x14ac:dyDescent="0.2">
      <c r="A2811" s="2">
        <v>44283</v>
      </c>
      <c r="B2811">
        <v>16</v>
      </c>
      <c r="C2811">
        <v>49.77</v>
      </c>
      <c r="D2811">
        <v>51.88</v>
      </c>
      <c r="E2811">
        <v>47.73</v>
      </c>
      <c r="F2811">
        <f t="shared" si="216"/>
        <v>51.88</v>
      </c>
      <c r="G2811" t="s">
        <v>776</v>
      </c>
      <c r="H2811">
        <v>2021</v>
      </c>
      <c r="I2811">
        <v>3</v>
      </c>
      <c r="J2811">
        <v>28</v>
      </c>
      <c r="K2811" t="s">
        <v>109</v>
      </c>
      <c r="L2811">
        <f t="shared" si="217"/>
        <v>1</v>
      </c>
      <c r="M2811">
        <f t="shared" si="218"/>
        <v>1</v>
      </c>
      <c r="N2811">
        <f t="shared" si="219"/>
        <v>1</v>
      </c>
      <c r="O2811">
        <f t="shared" si="220"/>
        <v>13</v>
      </c>
    </row>
    <row r="2812" spans="1:15" hidden="1" x14ac:dyDescent="0.2">
      <c r="A2812" s="2">
        <v>44284</v>
      </c>
      <c r="B2812">
        <v>11</v>
      </c>
      <c r="C2812">
        <v>48.53</v>
      </c>
      <c r="D2812">
        <v>50.68</v>
      </c>
      <c r="E2812">
        <v>46.6</v>
      </c>
      <c r="F2812">
        <f t="shared" si="216"/>
        <v>50.68</v>
      </c>
      <c r="G2812" t="s">
        <v>776</v>
      </c>
      <c r="H2812">
        <v>2021</v>
      </c>
      <c r="I2812">
        <v>3</v>
      </c>
      <c r="J2812">
        <v>29</v>
      </c>
      <c r="K2812" t="s">
        <v>110</v>
      </c>
      <c r="L2812">
        <f t="shared" si="217"/>
        <v>1</v>
      </c>
      <c r="M2812">
        <f t="shared" si="218"/>
        <v>1</v>
      </c>
      <c r="N2812">
        <f t="shared" si="219"/>
        <v>1</v>
      </c>
      <c r="O2812">
        <f t="shared" si="220"/>
        <v>14</v>
      </c>
    </row>
    <row r="2813" spans="1:15" hidden="1" x14ac:dyDescent="0.2">
      <c r="A2813" s="2">
        <v>44285</v>
      </c>
      <c r="B2813">
        <v>9</v>
      </c>
      <c r="C2813">
        <v>42.61</v>
      </c>
      <c r="D2813">
        <v>44.97</v>
      </c>
      <c r="E2813">
        <v>34.369999999999997</v>
      </c>
      <c r="F2813">
        <f t="shared" si="216"/>
        <v>44.97</v>
      </c>
      <c r="G2813" t="s">
        <v>776</v>
      </c>
      <c r="H2813">
        <v>2021</v>
      </c>
      <c r="I2813">
        <v>3</v>
      </c>
      <c r="J2813">
        <v>30</v>
      </c>
      <c r="K2813" t="s">
        <v>111</v>
      </c>
      <c r="L2813">
        <f t="shared" si="217"/>
        <v>1</v>
      </c>
      <c r="M2813">
        <f t="shared" si="218"/>
        <v>1</v>
      </c>
      <c r="N2813">
        <f t="shared" si="219"/>
        <v>1</v>
      </c>
      <c r="O2813">
        <f t="shared" si="220"/>
        <v>14</v>
      </c>
    </row>
    <row r="2814" spans="1:15" hidden="1" x14ac:dyDescent="0.2">
      <c r="A2814" s="2">
        <v>44286</v>
      </c>
      <c r="B2814">
        <v>11</v>
      </c>
      <c r="C2814">
        <v>50.95</v>
      </c>
      <c r="D2814">
        <v>51.66</v>
      </c>
      <c r="E2814">
        <v>42.39</v>
      </c>
      <c r="F2814">
        <f t="shared" si="216"/>
        <v>51.66</v>
      </c>
      <c r="G2814" t="s">
        <v>776</v>
      </c>
      <c r="H2814">
        <v>2021</v>
      </c>
      <c r="I2814">
        <v>3</v>
      </c>
      <c r="J2814">
        <v>31</v>
      </c>
      <c r="K2814" t="s">
        <v>112</v>
      </c>
      <c r="L2814">
        <f t="shared" si="217"/>
        <v>1</v>
      </c>
      <c r="M2814">
        <f t="shared" si="218"/>
        <v>1</v>
      </c>
      <c r="N2814">
        <f t="shared" si="219"/>
        <v>1</v>
      </c>
      <c r="O2814">
        <f t="shared" si="220"/>
        <v>14</v>
      </c>
    </row>
    <row r="2815" spans="1:15" hidden="1" x14ac:dyDescent="0.2">
      <c r="A2815" s="2">
        <v>44287</v>
      </c>
      <c r="B2815">
        <v>21</v>
      </c>
      <c r="C2815">
        <v>52.17</v>
      </c>
      <c r="D2815">
        <v>52.87</v>
      </c>
      <c r="E2815">
        <v>44.58</v>
      </c>
      <c r="F2815">
        <f t="shared" si="216"/>
        <v>52.87</v>
      </c>
      <c r="G2815" t="s">
        <v>776</v>
      </c>
      <c r="H2815">
        <v>2021</v>
      </c>
      <c r="I2815">
        <v>4</v>
      </c>
      <c r="J2815">
        <v>1</v>
      </c>
      <c r="K2815" t="s">
        <v>113</v>
      </c>
      <c r="L2815">
        <f t="shared" si="217"/>
        <v>1</v>
      </c>
      <c r="M2815">
        <f t="shared" si="218"/>
        <v>1</v>
      </c>
      <c r="N2815">
        <f t="shared" si="219"/>
        <v>1</v>
      </c>
      <c r="O2815">
        <f t="shared" si="220"/>
        <v>14</v>
      </c>
    </row>
    <row r="2816" spans="1:15" hidden="1" x14ac:dyDescent="0.2">
      <c r="A2816" s="2">
        <v>44288</v>
      </c>
      <c r="B2816">
        <v>23</v>
      </c>
      <c r="C2816">
        <v>54.37</v>
      </c>
      <c r="D2816">
        <v>54.46</v>
      </c>
      <c r="E2816">
        <v>37.630000000000003</v>
      </c>
      <c r="F2816">
        <f t="shared" si="216"/>
        <v>54.46</v>
      </c>
      <c r="G2816" t="s">
        <v>777</v>
      </c>
      <c r="H2816">
        <v>2021</v>
      </c>
      <c r="I2816">
        <v>4</v>
      </c>
      <c r="J2816">
        <v>2</v>
      </c>
      <c r="K2816" t="s">
        <v>115</v>
      </c>
      <c r="L2816">
        <f t="shared" si="217"/>
        <v>1</v>
      </c>
      <c r="M2816">
        <f t="shared" si="218"/>
        <v>1</v>
      </c>
      <c r="N2816">
        <f t="shared" si="219"/>
        <v>1</v>
      </c>
      <c r="O2816">
        <f t="shared" si="220"/>
        <v>14</v>
      </c>
    </row>
    <row r="2817" spans="1:15" hidden="1" x14ac:dyDescent="0.2">
      <c r="A2817" s="2">
        <v>44289</v>
      </c>
      <c r="B2817">
        <v>10</v>
      </c>
      <c r="C2817">
        <v>48.38</v>
      </c>
      <c r="D2817">
        <v>48.65</v>
      </c>
      <c r="E2817">
        <v>36.42</v>
      </c>
      <c r="F2817">
        <f t="shared" si="216"/>
        <v>48.65</v>
      </c>
      <c r="G2817" t="s">
        <v>777</v>
      </c>
      <c r="H2817">
        <v>2021</v>
      </c>
      <c r="I2817">
        <v>4</v>
      </c>
      <c r="J2817">
        <v>3</v>
      </c>
      <c r="K2817" t="s">
        <v>116</v>
      </c>
      <c r="L2817">
        <f t="shared" si="217"/>
        <v>1</v>
      </c>
      <c r="M2817">
        <f t="shared" si="218"/>
        <v>1</v>
      </c>
      <c r="N2817">
        <f t="shared" si="219"/>
        <v>1</v>
      </c>
      <c r="O2817">
        <f t="shared" si="220"/>
        <v>14</v>
      </c>
    </row>
    <row r="2818" spans="1:15" hidden="1" x14ac:dyDescent="0.2">
      <c r="A2818" s="2">
        <v>44290</v>
      </c>
      <c r="B2818">
        <v>19</v>
      </c>
      <c r="C2818">
        <v>52.18</v>
      </c>
      <c r="D2818">
        <v>52.3</v>
      </c>
      <c r="E2818">
        <v>36.81</v>
      </c>
      <c r="F2818">
        <f t="shared" si="216"/>
        <v>52.3</v>
      </c>
      <c r="G2818" t="s">
        <v>777</v>
      </c>
      <c r="H2818">
        <v>2021</v>
      </c>
      <c r="I2818">
        <v>4</v>
      </c>
      <c r="J2818">
        <v>4</v>
      </c>
      <c r="K2818" t="s">
        <v>117</v>
      </c>
      <c r="L2818">
        <f t="shared" si="217"/>
        <v>1</v>
      </c>
      <c r="M2818">
        <f t="shared" si="218"/>
        <v>1</v>
      </c>
      <c r="N2818">
        <f t="shared" si="219"/>
        <v>1</v>
      </c>
      <c r="O2818">
        <f t="shared" si="220"/>
        <v>14</v>
      </c>
    </row>
    <row r="2819" spans="1:15" hidden="1" x14ac:dyDescent="0.2">
      <c r="A2819" s="2">
        <v>44291</v>
      </c>
      <c r="B2819">
        <v>12</v>
      </c>
      <c r="C2819">
        <v>48.86</v>
      </c>
      <c r="D2819">
        <v>49.11</v>
      </c>
      <c r="E2819">
        <v>36.56</v>
      </c>
      <c r="F2819">
        <f t="shared" ref="F2819:F2882" si="221">IF(OR(ISBLANK(D2819),D2819=9),C2819,D2819)</f>
        <v>49.11</v>
      </c>
      <c r="G2819" t="s">
        <v>777</v>
      </c>
      <c r="H2819">
        <v>2021</v>
      </c>
      <c r="I2819">
        <v>4</v>
      </c>
      <c r="J2819">
        <v>5</v>
      </c>
      <c r="K2819" t="s">
        <v>118</v>
      </c>
      <c r="L2819">
        <f t="shared" ref="L2819:L2882" si="222">IF(ISBLANK(C2819),"Null",IF(C2819&gt;B2819,1,0))</f>
        <v>1</v>
      </c>
      <c r="M2819">
        <f t="shared" ref="M2819:M2882" si="223">IF(ISBLANK(E2819),"Null",IF(C2819&gt;E2819,1,0))</f>
        <v>1</v>
      </c>
      <c r="N2819">
        <f t="shared" ref="N2819:N2882" si="224">IF(AND(I2819&gt;=1,I2819&lt;=4),1,IF(AND(I2819&gt;=9,I2819&lt;=12),3,2))</f>
        <v>1</v>
      </c>
      <c r="O2819">
        <f t="shared" ref="O2819:O2882" si="225">WEEKNUM(A2819,2)</f>
        <v>15</v>
      </c>
    </row>
    <row r="2820" spans="1:15" hidden="1" x14ac:dyDescent="0.2">
      <c r="A2820" s="2">
        <v>44292</v>
      </c>
      <c r="B2820">
        <v>23</v>
      </c>
      <c r="C2820">
        <v>52.66</v>
      </c>
      <c r="D2820">
        <v>54.02</v>
      </c>
      <c r="E2820">
        <v>48.34</v>
      </c>
      <c r="F2820">
        <f t="shared" si="221"/>
        <v>54.02</v>
      </c>
      <c r="G2820" t="s">
        <v>777</v>
      </c>
      <c r="H2820">
        <v>2021</v>
      </c>
      <c r="I2820">
        <v>4</v>
      </c>
      <c r="J2820">
        <v>6</v>
      </c>
      <c r="K2820" t="s">
        <v>119</v>
      </c>
      <c r="L2820">
        <f t="shared" si="222"/>
        <v>1</v>
      </c>
      <c r="M2820">
        <f t="shared" si="223"/>
        <v>1</v>
      </c>
      <c r="N2820">
        <f t="shared" si="224"/>
        <v>1</v>
      </c>
      <c r="O2820">
        <f t="shared" si="225"/>
        <v>15</v>
      </c>
    </row>
    <row r="2821" spans="1:15" hidden="1" x14ac:dyDescent="0.2">
      <c r="A2821" s="2">
        <v>44293</v>
      </c>
      <c r="B2821">
        <v>12</v>
      </c>
      <c r="C2821">
        <v>51.95</v>
      </c>
      <c r="D2821">
        <v>52.81</v>
      </c>
      <c r="E2821">
        <v>45.37</v>
      </c>
      <c r="F2821">
        <f t="shared" si="221"/>
        <v>52.81</v>
      </c>
      <c r="G2821" t="s">
        <v>777</v>
      </c>
      <c r="H2821">
        <v>2021</v>
      </c>
      <c r="I2821">
        <v>4</v>
      </c>
      <c r="J2821">
        <v>7</v>
      </c>
      <c r="K2821" t="s">
        <v>120</v>
      </c>
      <c r="L2821">
        <f t="shared" si="222"/>
        <v>1</v>
      </c>
      <c r="M2821">
        <f t="shared" si="223"/>
        <v>1</v>
      </c>
      <c r="N2821">
        <f t="shared" si="224"/>
        <v>1</v>
      </c>
      <c r="O2821">
        <f t="shared" si="225"/>
        <v>15</v>
      </c>
    </row>
    <row r="2822" spans="1:15" hidden="1" x14ac:dyDescent="0.2">
      <c r="A2822" s="2">
        <v>44294</v>
      </c>
      <c r="B2822">
        <v>10</v>
      </c>
      <c r="C2822">
        <v>46.96</v>
      </c>
      <c r="D2822">
        <v>46.96</v>
      </c>
      <c r="E2822">
        <v>0</v>
      </c>
      <c r="F2822">
        <f t="shared" si="221"/>
        <v>46.96</v>
      </c>
      <c r="G2822" t="s">
        <v>777</v>
      </c>
      <c r="H2822">
        <v>2021</v>
      </c>
      <c r="I2822">
        <v>4</v>
      </c>
      <c r="J2822">
        <v>8</v>
      </c>
      <c r="K2822" t="s">
        <v>121</v>
      </c>
      <c r="L2822">
        <f t="shared" si="222"/>
        <v>1</v>
      </c>
      <c r="M2822">
        <f t="shared" si="223"/>
        <v>1</v>
      </c>
      <c r="N2822">
        <f t="shared" si="224"/>
        <v>1</v>
      </c>
      <c r="O2822">
        <f t="shared" si="225"/>
        <v>15</v>
      </c>
    </row>
    <row r="2823" spans="1:15" hidden="1" x14ac:dyDescent="0.2">
      <c r="A2823" s="2">
        <v>44295</v>
      </c>
      <c r="B2823">
        <v>24</v>
      </c>
      <c r="C2823">
        <v>54.15</v>
      </c>
      <c r="D2823">
        <v>54.26</v>
      </c>
      <c r="E2823">
        <v>38.44</v>
      </c>
      <c r="F2823">
        <f t="shared" si="221"/>
        <v>54.26</v>
      </c>
      <c r="G2823" t="s">
        <v>778</v>
      </c>
      <c r="H2823">
        <v>2021</v>
      </c>
      <c r="I2823">
        <v>4</v>
      </c>
      <c r="J2823">
        <v>9</v>
      </c>
      <c r="K2823" t="s">
        <v>123</v>
      </c>
      <c r="L2823">
        <f t="shared" si="222"/>
        <v>1</v>
      </c>
      <c r="M2823">
        <f t="shared" si="223"/>
        <v>1</v>
      </c>
      <c r="N2823">
        <f t="shared" si="224"/>
        <v>1</v>
      </c>
      <c r="O2823">
        <f t="shared" si="225"/>
        <v>15</v>
      </c>
    </row>
    <row r="2824" spans="1:15" hidden="1" x14ac:dyDescent="0.2">
      <c r="A2824" s="2">
        <v>44296</v>
      </c>
      <c r="B2824">
        <v>10</v>
      </c>
      <c r="C2824">
        <v>47.86</v>
      </c>
      <c r="D2824">
        <v>48.16</v>
      </c>
      <c r="E2824">
        <v>36.29</v>
      </c>
      <c r="F2824">
        <f t="shared" si="221"/>
        <v>48.16</v>
      </c>
      <c r="G2824" t="s">
        <v>778</v>
      </c>
      <c r="H2824">
        <v>2021</v>
      </c>
      <c r="I2824">
        <v>4</v>
      </c>
      <c r="J2824">
        <v>10</v>
      </c>
      <c r="K2824" t="s">
        <v>124</v>
      </c>
      <c r="L2824">
        <f t="shared" si="222"/>
        <v>1</v>
      </c>
      <c r="M2824">
        <f t="shared" si="223"/>
        <v>1</v>
      </c>
      <c r="N2824">
        <f t="shared" si="224"/>
        <v>1</v>
      </c>
      <c r="O2824">
        <f t="shared" si="225"/>
        <v>15</v>
      </c>
    </row>
    <row r="2825" spans="1:15" hidden="1" x14ac:dyDescent="0.2">
      <c r="A2825" s="2">
        <v>44297</v>
      </c>
      <c r="B2825">
        <v>19</v>
      </c>
      <c r="C2825">
        <v>53.32</v>
      </c>
      <c r="D2825">
        <v>53.43</v>
      </c>
      <c r="E2825">
        <v>37.229999999999997</v>
      </c>
      <c r="F2825">
        <f t="shared" si="221"/>
        <v>53.43</v>
      </c>
      <c r="G2825" t="s">
        <v>778</v>
      </c>
      <c r="H2825">
        <v>2021</v>
      </c>
      <c r="I2825">
        <v>4</v>
      </c>
      <c r="J2825">
        <v>11</v>
      </c>
      <c r="K2825" t="s">
        <v>125</v>
      </c>
      <c r="L2825">
        <f t="shared" si="222"/>
        <v>1</v>
      </c>
      <c r="M2825">
        <f t="shared" si="223"/>
        <v>1</v>
      </c>
      <c r="N2825">
        <f t="shared" si="224"/>
        <v>1</v>
      </c>
      <c r="O2825">
        <f t="shared" si="225"/>
        <v>15</v>
      </c>
    </row>
    <row r="2826" spans="1:15" hidden="1" x14ac:dyDescent="0.2">
      <c r="A2826" s="2">
        <v>44298</v>
      </c>
      <c r="B2826">
        <v>18</v>
      </c>
      <c r="C2826">
        <v>53.89</v>
      </c>
      <c r="D2826">
        <v>54.54</v>
      </c>
      <c r="E2826">
        <v>45.96</v>
      </c>
      <c r="F2826">
        <f t="shared" si="221"/>
        <v>54.54</v>
      </c>
      <c r="G2826" t="s">
        <v>778</v>
      </c>
      <c r="H2826">
        <v>2021</v>
      </c>
      <c r="I2826">
        <v>4</v>
      </c>
      <c r="J2826">
        <v>12</v>
      </c>
      <c r="K2826" t="s">
        <v>126</v>
      </c>
      <c r="L2826">
        <f t="shared" si="222"/>
        <v>1</v>
      </c>
      <c r="M2826">
        <f t="shared" si="223"/>
        <v>1</v>
      </c>
      <c r="N2826">
        <f t="shared" si="224"/>
        <v>1</v>
      </c>
      <c r="O2826">
        <f t="shared" si="225"/>
        <v>16</v>
      </c>
    </row>
    <row r="2827" spans="1:15" hidden="1" x14ac:dyDescent="0.2">
      <c r="A2827" s="2">
        <v>44299</v>
      </c>
      <c r="B2827">
        <v>21</v>
      </c>
      <c r="C2827">
        <v>61.09</v>
      </c>
      <c r="D2827">
        <v>61.32</v>
      </c>
      <c r="E2827">
        <v>47.44</v>
      </c>
      <c r="F2827">
        <f t="shared" si="221"/>
        <v>61.32</v>
      </c>
      <c r="G2827" t="s">
        <v>778</v>
      </c>
      <c r="H2827">
        <v>2021</v>
      </c>
      <c r="I2827">
        <v>4</v>
      </c>
      <c r="J2827">
        <v>13</v>
      </c>
      <c r="K2827" t="s">
        <v>127</v>
      </c>
      <c r="L2827">
        <f t="shared" si="222"/>
        <v>1</v>
      </c>
      <c r="M2827">
        <f t="shared" si="223"/>
        <v>1</v>
      </c>
      <c r="N2827">
        <f t="shared" si="224"/>
        <v>1</v>
      </c>
      <c r="O2827">
        <f t="shared" si="225"/>
        <v>16</v>
      </c>
    </row>
    <row r="2828" spans="1:15" hidden="1" x14ac:dyDescent="0.2">
      <c r="A2828" s="2">
        <v>44300</v>
      </c>
      <c r="B2828">
        <v>22</v>
      </c>
      <c r="C2828">
        <v>52.77</v>
      </c>
      <c r="D2828">
        <v>53.2</v>
      </c>
      <c r="E2828">
        <v>42.96</v>
      </c>
      <c r="F2828">
        <f t="shared" si="221"/>
        <v>53.2</v>
      </c>
      <c r="G2828" t="s">
        <v>778</v>
      </c>
      <c r="H2828">
        <v>2021</v>
      </c>
      <c r="I2828">
        <v>4</v>
      </c>
      <c r="J2828">
        <v>14</v>
      </c>
      <c r="K2828" t="s">
        <v>128</v>
      </c>
      <c r="L2828">
        <f t="shared" si="222"/>
        <v>1</v>
      </c>
      <c r="M2828">
        <f t="shared" si="223"/>
        <v>1</v>
      </c>
      <c r="N2828">
        <f t="shared" si="224"/>
        <v>1</v>
      </c>
      <c r="O2828">
        <f t="shared" si="225"/>
        <v>16</v>
      </c>
    </row>
    <row r="2829" spans="1:15" hidden="1" x14ac:dyDescent="0.2">
      <c r="A2829" s="2">
        <v>44301</v>
      </c>
      <c r="B2829">
        <v>15</v>
      </c>
      <c r="C2829">
        <v>52.07</v>
      </c>
      <c r="D2829">
        <v>52.79</v>
      </c>
      <c r="E2829">
        <v>44.62</v>
      </c>
      <c r="F2829">
        <f t="shared" si="221"/>
        <v>52.79</v>
      </c>
      <c r="G2829" t="s">
        <v>778</v>
      </c>
      <c r="H2829">
        <v>2021</v>
      </c>
      <c r="I2829">
        <v>4</v>
      </c>
      <c r="J2829">
        <v>15</v>
      </c>
      <c r="K2829" t="s">
        <v>129</v>
      </c>
      <c r="L2829">
        <f t="shared" si="222"/>
        <v>1</v>
      </c>
      <c r="M2829">
        <f t="shared" si="223"/>
        <v>1</v>
      </c>
      <c r="N2829">
        <f t="shared" si="224"/>
        <v>1</v>
      </c>
      <c r="O2829">
        <f t="shared" si="225"/>
        <v>16</v>
      </c>
    </row>
    <row r="2830" spans="1:15" hidden="1" x14ac:dyDescent="0.2">
      <c r="A2830" s="2">
        <v>44302</v>
      </c>
      <c r="B2830">
        <v>22</v>
      </c>
      <c r="C2830">
        <v>53.34</v>
      </c>
      <c r="D2830">
        <v>54.69</v>
      </c>
      <c r="E2830">
        <v>48.95</v>
      </c>
      <c r="F2830">
        <f t="shared" si="221"/>
        <v>54.69</v>
      </c>
      <c r="G2830" t="s">
        <v>779</v>
      </c>
      <c r="H2830">
        <v>2021</v>
      </c>
      <c r="I2830">
        <v>4</v>
      </c>
      <c r="J2830">
        <v>16</v>
      </c>
      <c r="K2830" t="s">
        <v>131</v>
      </c>
      <c r="L2830">
        <f t="shared" si="222"/>
        <v>1</v>
      </c>
      <c r="M2830">
        <f t="shared" si="223"/>
        <v>1</v>
      </c>
      <c r="N2830">
        <f t="shared" si="224"/>
        <v>1</v>
      </c>
      <c r="O2830">
        <f t="shared" si="225"/>
        <v>16</v>
      </c>
    </row>
    <row r="2831" spans="1:15" hidden="1" x14ac:dyDescent="0.2">
      <c r="A2831" s="2">
        <v>44303</v>
      </c>
      <c r="B2831">
        <v>10</v>
      </c>
      <c r="C2831">
        <v>49.14</v>
      </c>
      <c r="D2831">
        <v>51.84</v>
      </c>
      <c r="E2831">
        <v>48.5</v>
      </c>
      <c r="F2831">
        <f t="shared" si="221"/>
        <v>51.84</v>
      </c>
      <c r="G2831" t="s">
        <v>779</v>
      </c>
      <c r="H2831">
        <v>2021</v>
      </c>
      <c r="I2831">
        <v>4</v>
      </c>
      <c r="J2831">
        <v>17</v>
      </c>
      <c r="K2831" t="s">
        <v>132</v>
      </c>
      <c r="L2831">
        <f t="shared" si="222"/>
        <v>1</v>
      </c>
      <c r="M2831">
        <f t="shared" si="223"/>
        <v>1</v>
      </c>
      <c r="N2831">
        <f t="shared" si="224"/>
        <v>1</v>
      </c>
      <c r="O2831">
        <f t="shared" si="225"/>
        <v>16</v>
      </c>
    </row>
    <row r="2832" spans="1:15" hidden="1" x14ac:dyDescent="0.2">
      <c r="A2832" s="2">
        <v>44304</v>
      </c>
      <c r="B2832">
        <v>28</v>
      </c>
      <c r="C2832">
        <v>53.66</v>
      </c>
      <c r="D2832">
        <v>53.68</v>
      </c>
      <c r="E2832">
        <v>31.24</v>
      </c>
      <c r="F2832">
        <f t="shared" si="221"/>
        <v>53.68</v>
      </c>
      <c r="G2832" t="s">
        <v>779</v>
      </c>
      <c r="H2832">
        <v>2021</v>
      </c>
      <c r="I2832">
        <v>4</v>
      </c>
      <c r="J2832">
        <v>18</v>
      </c>
      <c r="K2832" t="s">
        <v>133</v>
      </c>
      <c r="L2832">
        <f t="shared" si="222"/>
        <v>1</v>
      </c>
      <c r="M2832">
        <f t="shared" si="223"/>
        <v>1</v>
      </c>
      <c r="N2832">
        <f t="shared" si="224"/>
        <v>1</v>
      </c>
      <c r="O2832">
        <f t="shared" si="225"/>
        <v>16</v>
      </c>
    </row>
    <row r="2833" spans="1:15" hidden="1" x14ac:dyDescent="0.2">
      <c r="A2833" s="2">
        <v>44305</v>
      </c>
      <c r="B2833">
        <v>22</v>
      </c>
      <c r="C2833">
        <v>54.64</v>
      </c>
      <c r="D2833">
        <v>55.26</v>
      </c>
      <c r="E2833">
        <v>46.48</v>
      </c>
      <c r="F2833">
        <f t="shared" si="221"/>
        <v>55.26</v>
      </c>
      <c r="G2833" t="s">
        <v>779</v>
      </c>
      <c r="H2833">
        <v>2021</v>
      </c>
      <c r="I2833">
        <v>4</v>
      </c>
      <c r="J2833">
        <v>19</v>
      </c>
      <c r="K2833" t="s">
        <v>134</v>
      </c>
      <c r="L2833">
        <f t="shared" si="222"/>
        <v>1</v>
      </c>
      <c r="M2833">
        <f t="shared" si="223"/>
        <v>1</v>
      </c>
      <c r="N2833">
        <f t="shared" si="224"/>
        <v>1</v>
      </c>
      <c r="O2833">
        <f t="shared" si="225"/>
        <v>17</v>
      </c>
    </row>
    <row r="2834" spans="1:15" hidden="1" x14ac:dyDescent="0.2">
      <c r="A2834" s="2">
        <v>44306</v>
      </c>
      <c r="B2834">
        <v>8</v>
      </c>
      <c r="C2834">
        <v>49.28</v>
      </c>
      <c r="D2834">
        <v>50.89</v>
      </c>
      <c r="E2834">
        <v>45.79</v>
      </c>
      <c r="F2834">
        <f t="shared" si="221"/>
        <v>50.89</v>
      </c>
      <c r="G2834" t="s">
        <v>779</v>
      </c>
      <c r="H2834">
        <v>2021</v>
      </c>
      <c r="I2834">
        <v>4</v>
      </c>
      <c r="J2834">
        <v>20</v>
      </c>
      <c r="K2834" t="s">
        <v>135</v>
      </c>
      <c r="L2834">
        <f t="shared" si="222"/>
        <v>1</v>
      </c>
      <c r="M2834">
        <f t="shared" si="223"/>
        <v>1</v>
      </c>
      <c r="N2834">
        <f t="shared" si="224"/>
        <v>1</v>
      </c>
      <c r="O2834">
        <f t="shared" si="225"/>
        <v>17</v>
      </c>
    </row>
    <row r="2835" spans="1:15" hidden="1" x14ac:dyDescent="0.2">
      <c r="A2835" s="2">
        <v>44307</v>
      </c>
      <c r="B2835">
        <v>7</v>
      </c>
      <c r="C2835">
        <v>49.81</v>
      </c>
      <c r="D2835">
        <v>51.56</v>
      </c>
      <c r="E2835">
        <v>45.88</v>
      </c>
      <c r="F2835">
        <f t="shared" si="221"/>
        <v>51.56</v>
      </c>
      <c r="G2835" t="s">
        <v>779</v>
      </c>
      <c r="H2835">
        <v>2021</v>
      </c>
      <c r="I2835">
        <v>4</v>
      </c>
      <c r="J2835">
        <v>21</v>
      </c>
      <c r="K2835" t="s">
        <v>136</v>
      </c>
      <c r="L2835">
        <f t="shared" si="222"/>
        <v>1</v>
      </c>
      <c r="M2835">
        <f t="shared" si="223"/>
        <v>1</v>
      </c>
      <c r="N2835">
        <f t="shared" si="224"/>
        <v>1</v>
      </c>
      <c r="O2835">
        <f t="shared" si="225"/>
        <v>17</v>
      </c>
    </row>
    <row r="2836" spans="1:15" hidden="1" x14ac:dyDescent="0.2">
      <c r="A2836" s="2">
        <v>44308</v>
      </c>
      <c r="B2836">
        <v>1</v>
      </c>
      <c r="C2836">
        <v>42.43</v>
      </c>
      <c r="D2836">
        <v>46.43</v>
      </c>
      <c r="E2836">
        <v>44.23</v>
      </c>
      <c r="F2836">
        <f t="shared" si="221"/>
        <v>46.43</v>
      </c>
      <c r="G2836" t="s">
        <v>779</v>
      </c>
      <c r="H2836">
        <v>2021</v>
      </c>
      <c r="I2836">
        <v>4</v>
      </c>
      <c r="J2836">
        <v>22</v>
      </c>
      <c r="K2836" t="s">
        <v>137</v>
      </c>
      <c r="L2836">
        <f t="shared" si="222"/>
        <v>1</v>
      </c>
      <c r="M2836">
        <f t="shared" si="223"/>
        <v>0</v>
      </c>
      <c r="N2836">
        <f t="shared" si="224"/>
        <v>1</v>
      </c>
      <c r="O2836">
        <f t="shared" si="225"/>
        <v>17</v>
      </c>
    </row>
    <row r="2837" spans="1:15" hidden="1" x14ac:dyDescent="0.2">
      <c r="A2837" s="2">
        <v>44309</v>
      </c>
      <c r="B2837">
        <v>11</v>
      </c>
      <c r="C2837">
        <v>52.16</v>
      </c>
      <c r="D2837">
        <v>52.62</v>
      </c>
      <c r="E2837">
        <v>42.69</v>
      </c>
      <c r="F2837">
        <f t="shared" si="221"/>
        <v>52.62</v>
      </c>
      <c r="G2837" t="s">
        <v>780</v>
      </c>
      <c r="H2837">
        <v>2021</v>
      </c>
      <c r="I2837">
        <v>4</v>
      </c>
      <c r="J2837">
        <v>23</v>
      </c>
      <c r="K2837" t="s">
        <v>139</v>
      </c>
      <c r="L2837">
        <f t="shared" si="222"/>
        <v>1</v>
      </c>
      <c r="M2837">
        <f t="shared" si="223"/>
        <v>1</v>
      </c>
      <c r="N2837">
        <f t="shared" si="224"/>
        <v>1</v>
      </c>
      <c r="O2837">
        <f t="shared" si="225"/>
        <v>17</v>
      </c>
    </row>
    <row r="2838" spans="1:15" hidden="1" x14ac:dyDescent="0.2">
      <c r="A2838" s="2">
        <v>44310</v>
      </c>
      <c r="B2838">
        <v>5</v>
      </c>
      <c r="C2838">
        <v>49.18</v>
      </c>
      <c r="D2838">
        <v>49.82</v>
      </c>
      <c r="E2838">
        <v>37.590000000000003</v>
      </c>
      <c r="F2838">
        <f t="shared" si="221"/>
        <v>49.82</v>
      </c>
      <c r="G2838" t="s">
        <v>780</v>
      </c>
      <c r="H2838">
        <v>2021</v>
      </c>
      <c r="I2838">
        <v>4</v>
      </c>
      <c r="J2838">
        <v>24</v>
      </c>
      <c r="K2838" t="s">
        <v>140</v>
      </c>
      <c r="L2838">
        <f t="shared" si="222"/>
        <v>1</v>
      </c>
      <c r="M2838">
        <f t="shared" si="223"/>
        <v>1</v>
      </c>
      <c r="N2838">
        <f t="shared" si="224"/>
        <v>1</v>
      </c>
      <c r="O2838">
        <f t="shared" si="225"/>
        <v>17</v>
      </c>
    </row>
    <row r="2839" spans="1:15" hidden="1" x14ac:dyDescent="0.2">
      <c r="A2839" s="2">
        <v>44311</v>
      </c>
      <c r="B2839">
        <v>5</v>
      </c>
      <c r="C2839">
        <v>47.64</v>
      </c>
      <c r="D2839">
        <v>47.76</v>
      </c>
      <c r="E2839">
        <v>32.270000000000003</v>
      </c>
      <c r="F2839">
        <f t="shared" si="221"/>
        <v>47.76</v>
      </c>
      <c r="G2839" t="s">
        <v>780</v>
      </c>
      <c r="H2839">
        <v>2021</v>
      </c>
      <c r="I2839">
        <v>4</v>
      </c>
      <c r="J2839">
        <v>25</v>
      </c>
      <c r="K2839" t="s">
        <v>141</v>
      </c>
      <c r="L2839">
        <f t="shared" si="222"/>
        <v>1</v>
      </c>
      <c r="M2839">
        <f t="shared" si="223"/>
        <v>1</v>
      </c>
      <c r="N2839">
        <f t="shared" si="224"/>
        <v>1</v>
      </c>
      <c r="O2839">
        <f t="shared" si="225"/>
        <v>17</v>
      </c>
    </row>
    <row r="2840" spans="1:15" hidden="1" x14ac:dyDescent="0.2">
      <c r="A2840" s="2">
        <v>44312</v>
      </c>
      <c r="B2840">
        <v>5</v>
      </c>
      <c r="C2840">
        <v>50.06</v>
      </c>
      <c r="D2840">
        <v>51.44</v>
      </c>
      <c r="E2840">
        <v>45.8</v>
      </c>
      <c r="F2840">
        <f t="shared" si="221"/>
        <v>51.44</v>
      </c>
      <c r="G2840" t="s">
        <v>780</v>
      </c>
      <c r="H2840">
        <v>2021</v>
      </c>
      <c r="I2840">
        <v>4</v>
      </c>
      <c r="J2840">
        <v>26</v>
      </c>
      <c r="K2840" t="s">
        <v>142</v>
      </c>
      <c r="L2840">
        <f t="shared" si="222"/>
        <v>1</v>
      </c>
      <c r="M2840">
        <f t="shared" si="223"/>
        <v>1</v>
      </c>
      <c r="N2840">
        <f t="shared" si="224"/>
        <v>1</v>
      </c>
      <c r="O2840">
        <f t="shared" si="225"/>
        <v>18</v>
      </c>
    </row>
    <row r="2841" spans="1:15" hidden="1" x14ac:dyDescent="0.2">
      <c r="A2841" s="2">
        <v>44313</v>
      </c>
      <c r="B2841">
        <v>8</v>
      </c>
      <c r="C2841">
        <v>45.8</v>
      </c>
      <c r="D2841">
        <v>47.81</v>
      </c>
      <c r="E2841">
        <v>43.5</v>
      </c>
      <c r="F2841">
        <f t="shared" si="221"/>
        <v>47.81</v>
      </c>
      <c r="G2841" t="s">
        <v>780</v>
      </c>
      <c r="H2841">
        <v>2021</v>
      </c>
      <c r="I2841">
        <v>4</v>
      </c>
      <c r="J2841">
        <v>27</v>
      </c>
      <c r="K2841" t="s">
        <v>143</v>
      </c>
      <c r="L2841">
        <f t="shared" si="222"/>
        <v>1</v>
      </c>
      <c r="M2841">
        <f t="shared" si="223"/>
        <v>1</v>
      </c>
      <c r="N2841">
        <f t="shared" si="224"/>
        <v>1</v>
      </c>
      <c r="O2841">
        <f t="shared" si="225"/>
        <v>18</v>
      </c>
    </row>
    <row r="2842" spans="1:15" hidden="1" x14ac:dyDescent="0.2">
      <c r="A2842" s="2">
        <v>44314</v>
      </c>
      <c r="B2842">
        <v>13</v>
      </c>
      <c r="C2842">
        <v>52.4</v>
      </c>
      <c r="D2842">
        <v>52.79</v>
      </c>
      <c r="E2842">
        <v>42.1</v>
      </c>
      <c r="F2842">
        <f t="shared" si="221"/>
        <v>52.79</v>
      </c>
      <c r="G2842" t="s">
        <v>780</v>
      </c>
      <c r="H2842">
        <v>2021</v>
      </c>
      <c r="I2842">
        <v>4</v>
      </c>
      <c r="J2842">
        <v>28</v>
      </c>
      <c r="K2842" t="s">
        <v>144</v>
      </c>
      <c r="L2842">
        <f t="shared" si="222"/>
        <v>1</v>
      </c>
      <c r="M2842">
        <f t="shared" si="223"/>
        <v>1</v>
      </c>
      <c r="N2842">
        <f t="shared" si="224"/>
        <v>1</v>
      </c>
      <c r="O2842">
        <f t="shared" si="225"/>
        <v>18</v>
      </c>
    </row>
    <row r="2843" spans="1:15" hidden="1" x14ac:dyDescent="0.2">
      <c r="A2843" s="2">
        <v>44315</v>
      </c>
      <c r="B2843">
        <v>14</v>
      </c>
      <c r="C2843">
        <v>53.48</v>
      </c>
      <c r="D2843">
        <v>54.32</v>
      </c>
      <c r="E2843">
        <v>45.39</v>
      </c>
      <c r="F2843">
        <f t="shared" si="221"/>
        <v>54.32</v>
      </c>
      <c r="G2843" t="s">
        <v>780</v>
      </c>
      <c r="H2843">
        <v>2021</v>
      </c>
      <c r="I2843">
        <v>4</v>
      </c>
      <c r="J2843">
        <v>29</v>
      </c>
      <c r="K2843" t="s">
        <v>145</v>
      </c>
      <c r="L2843">
        <f t="shared" si="222"/>
        <v>1</v>
      </c>
      <c r="M2843">
        <f t="shared" si="223"/>
        <v>1</v>
      </c>
      <c r="N2843">
        <f t="shared" si="224"/>
        <v>1</v>
      </c>
      <c r="O2843">
        <f t="shared" si="225"/>
        <v>18</v>
      </c>
    </row>
    <row r="2844" spans="1:15" hidden="1" x14ac:dyDescent="0.2">
      <c r="A2844" s="2">
        <v>44316</v>
      </c>
      <c r="B2844">
        <v>9</v>
      </c>
      <c r="C2844">
        <v>52.04</v>
      </c>
      <c r="D2844">
        <v>52.59</v>
      </c>
      <c r="E2844">
        <v>43.33</v>
      </c>
      <c r="F2844">
        <f t="shared" si="221"/>
        <v>52.59</v>
      </c>
      <c r="G2844" t="s">
        <v>781</v>
      </c>
      <c r="H2844">
        <v>2021</v>
      </c>
      <c r="I2844">
        <v>4</v>
      </c>
      <c r="J2844">
        <v>30</v>
      </c>
      <c r="K2844" t="s">
        <v>147</v>
      </c>
      <c r="L2844">
        <f t="shared" si="222"/>
        <v>1</v>
      </c>
      <c r="M2844">
        <f t="shared" si="223"/>
        <v>1</v>
      </c>
      <c r="N2844">
        <f t="shared" si="224"/>
        <v>1</v>
      </c>
      <c r="O2844">
        <f t="shared" si="225"/>
        <v>18</v>
      </c>
    </row>
    <row r="2845" spans="1:15" hidden="1" x14ac:dyDescent="0.2">
      <c r="A2845" s="2">
        <v>44317</v>
      </c>
      <c r="B2845">
        <v>11</v>
      </c>
      <c r="C2845">
        <v>52.06</v>
      </c>
      <c r="D2845">
        <v>52.19</v>
      </c>
      <c r="E2845">
        <v>36.630000000000003</v>
      </c>
      <c r="F2845">
        <f t="shared" si="221"/>
        <v>52.19</v>
      </c>
      <c r="G2845" t="s">
        <v>781</v>
      </c>
      <c r="H2845">
        <v>2021</v>
      </c>
      <c r="I2845">
        <v>5</v>
      </c>
      <c r="J2845">
        <v>1</v>
      </c>
      <c r="K2845" t="s">
        <v>148</v>
      </c>
      <c r="L2845">
        <f t="shared" si="222"/>
        <v>1</v>
      </c>
      <c r="M2845">
        <f t="shared" si="223"/>
        <v>1</v>
      </c>
      <c r="N2845">
        <f t="shared" si="224"/>
        <v>2</v>
      </c>
      <c r="O2845">
        <f t="shared" si="225"/>
        <v>18</v>
      </c>
    </row>
    <row r="2846" spans="1:15" hidden="1" x14ac:dyDescent="0.2">
      <c r="A2846" s="2">
        <v>44318</v>
      </c>
      <c r="B2846">
        <v>20</v>
      </c>
      <c r="C2846">
        <v>53.84</v>
      </c>
      <c r="D2846">
        <v>54.57</v>
      </c>
      <c r="E2846">
        <v>46.48</v>
      </c>
      <c r="F2846">
        <f t="shared" si="221"/>
        <v>54.57</v>
      </c>
      <c r="G2846" t="s">
        <v>781</v>
      </c>
      <c r="H2846">
        <v>2021</v>
      </c>
      <c r="I2846">
        <v>5</v>
      </c>
      <c r="J2846">
        <v>2</v>
      </c>
      <c r="K2846" t="s">
        <v>149</v>
      </c>
      <c r="L2846">
        <f t="shared" si="222"/>
        <v>1</v>
      </c>
      <c r="M2846">
        <f t="shared" si="223"/>
        <v>1</v>
      </c>
      <c r="N2846">
        <f t="shared" si="224"/>
        <v>2</v>
      </c>
      <c r="O2846">
        <f t="shared" si="225"/>
        <v>18</v>
      </c>
    </row>
    <row r="2847" spans="1:15" hidden="1" x14ac:dyDescent="0.2">
      <c r="A2847" s="2">
        <v>44319</v>
      </c>
      <c r="B2847">
        <v>15</v>
      </c>
      <c r="C2847">
        <v>50.92</v>
      </c>
      <c r="D2847">
        <v>51.23</v>
      </c>
      <c r="E2847">
        <v>39.68</v>
      </c>
      <c r="F2847">
        <f t="shared" si="221"/>
        <v>51.23</v>
      </c>
      <c r="G2847" t="s">
        <v>781</v>
      </c>
      <c r="H2847">
        <v>2021</v>
      </c>
      <c r="I2847">
        <v>5</v>
      </c>
      <c r="J2847">
        <v>3</v>
      </c>
      <c r="K2847" t="s">
        <v>150</v>
      </c>
      <c r="L2847">
        <f t="shared" si="222"/>
        <v>1</v>
      </c>
      <c r="M2847">
        <f t="shared" si="223"/>
        <v>1</v>
      </c>
      <c r="N2847">
        <f t="shared" si="224"/>
        <v>2</v>
      </c>
      <c r="O2847">
        <f t="shared" si="225"/>
        <v>19</v>
      </c>
    </row>
    <row r="2848" spans="1:15" hidden="1" x14ac:dyDescent="0.2">
      <c r="A2848" s="2">
        <v>44320</v>
      </c>
      <c r="B2848">
        <v>11</v>
      </c>
      <c r="C2848">
        <v>50.64</v>
      </c>
      <c r="D2848">
        <v>52.49</v>
      </c>
      <c r="E2848">
        <v>47.89</v>
      </c>
      <c r="F2848">
        <f t="shared" si="221"/>
        <v>52.49</v>
      </c>
      <c r="G2848" t="s">
        <v>781</v>
      </c>
      <c r="H2848">
        <v>2021</v>
      </c>
      <c r="I2848">
        <v>5</v>
      </c>
      <c r="J2848">
        <v>4</v>
      </c>
      <c r="K2848" t="s">
        <v>151</v>
      </c>
      <c r="L2848">
        <f t="shared" si="222"/>
        <v>1</v>
      </c>
      <c r="M2848">
        <f t="shared" si="223"/>
        <v>1</v>
      </c>
      <c r="N2848">
        <f t="shared" si="224"/>
        <v>2</v>
      </c>
      <c r="O2848">
        <f t="shared" si="225"/>
        <v>19</v>
      </c>
    </row>
    <row r="2849" spans="1:15" hidden="1" x14ac:dyDescent="0.2">
      <c r="A2849" s="2">
        <v>44321</v>
      </c>
      <c r="B2849">
        <v>17</v>
      </c>
      <c r="C2849">
        <v>51.8</v>
      </c>
      <c r="D2849">
        <v>52.14</v>
      </c>
      <c r="E2849">
        <v>40.96</v>
      </c>
      <c r="F2849">
        <f t="shared" si="221"/>
        <v>52.14</v>
      </c>
      <c r="G2849" t="s">
        <v>781</v>
      </c>
      <c r="H2849">
        <v>2021</v>
      </c>
      <c r="I2849">
        <v>5</v>
      </c>
      <c r="J2849">
        <v>5</v>
      </c>
      <c r="K2849" t="s">
        <v>152</v>
      </c>
      <c r="L2849">
        <f t="shared" si="222"/>
        <v>1</v>
      </c>
      <c r="M2849">
        <f t="shared" si="223"/>
        <v>1</v>
      </c>
      <c r="N2849">
        <f t="shared" si="224"/>
        <v>2</v>
      </c>
      <c r="O2849">
        <f t="shared" si="225"/>
        <v>19</v>
      </c>
    </row>
    <row r="2850" spans="1:15" hidden="1" x14ac:dyDescent="0.2">
      <c r="A2850" s="2">
        <v>44322</v>
      </c>
      <c r="B2850">
        <v>14</v>
      </c>
      <c r="C2850">
        <v>50</v>
      </c>
      <c r="D2850">
        <v>50.35</v>
      </c>
      <c r="E2850">
        <v>39.22</v>
      </c>
      <c r="F2850">
        <f t="shared" si="221"/>
        <v>50.35</v>
      </c>
      <c r="G2850" t="s">
        <v>781</v>
      </c>
      <c r="H2850">
        <v>2021</v>
      </c>
      <c r="I2850">
        <v>5</v>
      </c>
      <c r="J2850">
        <v>6</v>
      </c>
      <c r="K2850" t="s">
        <v>153</v>
      </c>
      <c r="L2850">
        <f t="shared" si="222"/>
        <v>1</v>
      </c>
      <c r="M2850">
        <f t="shared" si="223"/>
        <v>1</v>
      </c>
      <c r="N2850">
        <f t="shared" si="224"/>
        <v>2</v>
      </c>
      <c r="O2850">
        <f t="shared" si="225"/>
        <v>19</v>
      </c>
    </row>
    <row r="2851" spans="1:15" hidden="1" x14ac:dyDescent="0.2">
      <c r="A2851" s="2">
        <v>44323</v>
      </c>
      <c r="B2851">
        <v>24</v>
      </c>
      <c r="C2851">
        <v>55.91</v>
      </c>
      <c r="D2851">
        <v>56.01</v>
      </c>
      <c r="E2851">
        <v>39.549999999999997</v>
      </c>
      <c r="F2851">
        <f t="shared" si="221"/>
        <v>56.01</v>
      </c>
      <c r="G2851" t="s">
        <v>782</v>
      </c>
      <c r="H2851">
        <v>2021</v>
      </c>
      <c r="I2851">
        <v>5</v>
      </c>
      <c r="J2851">
        <v>7</v>
      </c>
      <c r="K2851" t="s">
        <v>155</v>
      </c>
      <c r="L2851">
        <f t="shared" si="222"/>
        <v>1</v>
      </c>
      <c r="M2851">
        <f t="shared" si="223"/>
        <v>1</v>
      </c>
      <c r="N2851">
        <f t="shared" si="224"/>
        <v>2</v>
      </c>
      <c r="O2851">
        <f t="shared" si="225"/>
        <v>19</v>
      </c>
    </row>
    <row r="2852" spans="1:15" hidden="1" x14ac:dyDescent="0.2">
      <c r="A2852" s="2">
        <v>44324</v>
      </c>
      <c r="B2852">
        <v>14</v>
      </c>
      <c r="C2852">
        <v>51.67</v>
      </c>
      <c r="D2852">
        <v>52.05</v>
      </c>
      <c r="E2852">
        <v>41.35</v>
      </c>
      <c r="F2852">
        <f t="shared" si="221"/>
        <v>52.05</v>
      </c>
      <c r="G2852" t="s">
        <v>782</v>
      </c>
      <c r="H2852">
        <v>2021</v>
      </c>
      <c r="I2852">
        <v>5</v>
      </c>
      <c r="J2852">
        <v>8</v>
      </c>
      <c r="K2852" t="s">
        <v>156</v>
      </c>
      <c r="L2852">
        <f t="shared" si="222"/>
        <v>1</v>
      </c>
      <c r="M2852">
        <f t="shared" si="223"/>
        <v>1</v>
      </c>
      <c r="N2852">
        <f t="shared" si="224"/>
        <v>2</v>
      </c>
      <c r="O2852">
        <f t="shared" si="225"/>
        <v>19</v>
      </c>
    </row>
    <row r="2853" spans="1:15" hidden="1" x14ac:dyDescent="0.2">
      <c r="A2853" s="2">
        <v>44325</v>
      </c>
      <c r="B2853">
        <v>12</v>
      </c>
      <c r="C2853">
        <v>50.7</v>
      </c>
      <c r="D2853">
        <v>50.88</v>
      </c>
      <c r="E2853">
        <v>36.93</v>
      </c>
      <c r="F2853">
        <f t="shared" si="221"/>
        <v>50.88</v>
      </c>
      <c r="G2853" t="s">
        <v>782</v>
      </c>
      <c r="H2853">
        <v>2021</v>
      </c>
      <c r="I2853">
        <v>5</v>
      </c>
      <c r="J2853">
        <v>9</v>
      </c>
      <c r="K2853" t="s">
        <v>157</v>
      </c>
      <c r="L2853">
        <f t="shared" si="222"/>
        <v>1</v>
      </c>
      <c r="M2853">
        <f t="shared" si="223"/>
        <v>1</v>
      </c>
      <c r="N2853">
        <f t="shared" si="224"/>
        <v>2</v>
      </c>
      <c r="O2853">
        <f t="shared" si="225"/>
        <v>19</v>
      </c>
    </row>
    <row r="2854" spans="1:15" hidden="1" x14ac:dyDescent="0.2">
      <c r="A2854" s="2">
        <v>44326</v>
      </c>
      <c r="B2854">
        <v>17</v>
      </c>
      <c r="C2854">
        <v>55.25</v>
      </c>
      <c r="D2854">
        <v>55.52</v>
      </c>
      <c r="E2854">
        <v>43.28</v>
      </c>
      <c r="F2854">
        <f t="shared" si="221"/>
        <v>55.52</v>
      </c>
      <c r="G2854" t="s">
        <v>782</v>
      </c>
      <c r="H2854">
        <v>2021</v>
      </c>
      <c r="I2854">
        <v>5</v>
      </c>
      <c r="J2854">
        <v>10</v>
      </c>
      <c r="K2854" t="s">
        <v>158</v>
      </c>
      <c r="L2854">
        <f t="shared" si="222"/>
        <v>1</v>
      </c>
      <c r="M2854">
        <f t="shared" si="223"/>
        <v>1</v>
      </c>
      <c r="N2854">
        <f t="shared" si="224"/>
        <v>2</v>
      </c>
      <c r="O2854">
        <f t="shared" si="225"/>
        <v>20</v>
      </c>
    </row>
    <row r="2855" spans="1:15" hidden="1" x14ac:dyDescent="0.2">
      <c r="A2855" s="2">
        <v>44327</v>
      </c>
      <c r="B2855">
        <v>13</v>
      </c>
      <c r="C2855">
        <v>50.47</v>
      </c>
      <c r="D2855">
        <v>55.89</v>
      </c>
      <c r="E2855">
        <v>47.75</v>
      </c>
      <c r="F2855">
        <f t="shared" si="221"/>
        <v>55.89</v>
      </c>
      <c r="G2855" t="s">
        <v>782</v>
      </c>
      <c r="H2855">
        <v>2021</v>
      </c>
      <c r="I2855">
        <v>5</v>
      </c>
      <c r="J2855">
        <v>11</v>
      </c>
      <c r="K2855" t="s">
        <v>159</v>
      </c>
      <c r="L2855">
        <f t="shared" si="222"/>
        <v>1</v>
      </c>
      <c r="M2855">
        <f t="shared" si="223"/>
        <v>1</v>
      </c>
      <c r="N2855">
        <f t="shared" si="224"/>
        <v>2</v>
      </c>
      <c r="O2855">
        <f t="shared" si="225"/>
        <v>20</v>
      </c>
    </row>
    <row r="2856" spans="1:15" hidden="1" x14ac:dyDescent="0.2">
      <c r="A2856" s="2">
        <v>44328</v>
      </c>
      <c r="B2856">
        <v>15</v>
      </c>
      <c r="C2856">
        <v>53.16</v>
      </c>
      <c r="D2856">
        <v>54.42</v>
      </c>
      <c r="E2856">
        <v>47.67</v>
      </c>
      <c r="F2856">
        <f t="shared" si="221"/>
        <v>54.42</v>
      </c>
      <c r="G2856" t="s">
        <v>782</v>
      </c>
      <c r="H2856">
        <v>2021</v>
      </c>
      <c r="I2856">
        <v>5</v>
      </c>
      <c r="J2856">
        <v>12</v>
      </c>
      <c r="K2856" t="s">
        <v>160</v>
      </c>
      <c r="L2856">
        <f t="shared" si="222"/>
        <v>1</v>
      </c>
      <c r="M2856">
        <f t="shared" si="223"/>
        <v>1</v>
      </c>
      <c r="N2856">
        <f t="shared" si="224"/>
        <v>2</v>
      </c>
      <c r="O2856">
        <f t="shared" si="225"/>
        <v>20</v>
      </c>
    </row>
    <row r="2857" spans="1:15" hidden="1" x14ac:dyDescent="0.2">
      <c r="A2857" s="2">
        <v>44329</v>
      </c>
      <c r="B2857">
        <v>8</v>
      </c>
      <c r="C2857">
        <v>48.69</v>
      </c>
      <c r="D2857">
        <v>50.9</v>
      </c>
      <c r="E2857">
        <v>46.24</v>
      </c>
      <c r="F2857">
        <f t="shared" si="221"/>
        <v>50.9</v>
      </c>
      <c r="G2857" t="s">
        <v>782</v>
      </c>
      <c r="H2857">
        <v>2021</v>
      </c>
      <c r="I2857">
        <v>5</v>
      </c>
      <c r="J2857">
        <v>13</v>
      </c>
      <c r="K2857" t="s">
        <v>161</v>
      </c>
      <c r="L2857">
        <f t="shared" si="222"/>
        <v>1</v>
      </c>
      <c r="M2857">
        <f t="shared" si="223"/>
        <v>1</v>
      </c>
      <c r="N2857">
        <f t="shared" si="224"/>
        <v>2</v>
      </c>
      <c r="O2857">
        <f t="shared" si="225"/>
        <v>20</v>
      </c>
    </row>
    <row r="2858" spans="1:15" hidden="1" x14ac:dyDescent="0.2">
      <c r="A2858" s="2">
        <v>44330</v>
      </c>
      <c r="B2858">
        <v>24</v>
      </c>
      <c r="C2858">
        <v>55.98</v>
      </c>
      <c r="D2858">
        <v>56.18</v>
      </c>
      <c r="E2858">
        <v>42.78</v>
      </c>
      <c r="F2858">
        <f t="shared" si="221"/>
        <v>56.18</v>
      </c>
      <c r="G2858" t="s">
        <v>783</v>
      </c>
      <c r="H2858">
        <v>2021</v>
      </c>
      <c r="I2858">
        <v>5</v>
      </c>
      <c r="J2858">
        <v>14</v>
      </c>
      <c r="K2858" t="s">
        <v>163</v>
      </c>
      <c r="L2858">
        <f t="shared" si="222"/>
        <v>1</v>
      </c>
      <c r="M2858">
        <f t="shared" si="223"/>
        <v>1</v>
      </c>
      <c r="N2858">
        <f t="shared" si="224"/>
        <v>2</v>
      </c>
      <c r="O2858">
        <f t="shared" si="225"/>
        <v>20</v>
      </c>
    </row>
    <row r="2859" spans="1:15" hidden="1" x14ac:dyDescent="0.2">
      <c r="A2859" s="2">
        <v>44331</v>
      </c>
      <c r="B2859">
        <v>4</v>
      </c>
      <c r="C2859">
        <v>45.45</v>
      </c>
      <c r="D2859">
        <v>51.7</v>
      </c>
      <c r="E2859">
        <v>49.29</v>
      </c>
      <c r="F2859">
        <f t="shared" si="221"/>
        <v>51.7</v>
      </c>
      <c r="G2859" t="s">
        <v>783</v>
      </c>
      <c r="H2859">
        <v>2021</v>
      </c>
      <c r="I2859">
        <v>5</v>
      </c>
      <c r="J2859">
        <v>15</v>
      </c>
      <c r="K2859" t="s">
        <v>164</v>
      </c>
      <c r="L2859">
        <f t="shared" si="222"/>
        <v>1</v>
      </c>
      <c r="M2859">
        <f t="shared" si="223"/>
        <v>0</v>
      </c>
      <c r="N2859">
        <f t="shared" si="224"/>
        <v>2</v>
      </c>
      <c r="O2859">
        <f t="shared" si="225"/>
        <v>20</v>
      </c>
    </row>
    <row r="2860" spans="1:15" hidden="1" x14ac:dyDescent="0.2">
      <c r="A2860" s="2">
        <v>44332</v>
      </c>
      <c r="B2860">
        <v>18</v>
      </c>
      <c r="C2860">
        <v>53.96</v>
      </c>
      <c r="D2860">
        <v>54.2</v>
      </c>
      <c r="E2860">
        <v>41.48</v>
      </c>
      <c r="F2860">
        <f t="shared" si="221"/>
        <v>54.2</v>
      </c>
      <c r="G2860" t="s">
        <v>783</v>
      </c>
      <c r="H2860">
        <v>2021</v>
      </c>
      <c r="I2860">
        <v>5</v>
      </c>
      <c r="J2860">
        <v>16</v>
      </c>
      <c r="K2860" t="s">
        <v>165</v>
      </c>
      <c r="L2860">
        <f t="shared" si="222"/>
        <v>1</v>
      </c>
      <c r="M2860">
        <f t="shared" si="223"/>
        <v>1</v>
      </c>
      <c r="N2860">
        <f t="shared" si="224"/>
        <v>2</v>
      </c>
      <c r="O2860">
        <f t="shared" si="225"/>
        <v>20</v>
      </c>
    </row>
    <row r="2861" spans="1:15" hidden="1" x14ac:dyDescent="0.2">
      <c r="A2861" s="2">
        <v>44333</v>
      </c>
      <c r="B2861">
        <v>25</v>
      </c>
      <c r="C2861">
        <v>54.55</v>
      </c>
      <c r="D2861">
        <v>56.01</v>
      </c>
      <c r="E2861">
        <v>45.42</v>
      </c>
      <c r="F2861">
        <f t="shared" si="221"/>
        <v>56.01</v>
      </c>
      <c r="G2861" t="s">
        <v>783</v>
      </c>
      <c r="H2861">
        <v>2021</v>
      </c>
      <c r="I2861">
        <v>5</v>
      </c>
      <c r="J2861">
        <v>17</v>
      </c>
      <c r="K2861" t="s">
        <v>166</v>
      </c>
      <c r="L2861">
        <f t="shared" si="222"/>
        <v>1</v>
      </c>
      <c r="M2861">
        <f t="shared" si="223"/>
        <v>1</v>
      </c>
      <c r="N2861">
        <f t="shared" si="224"/>
        <v>2</v>
      </c>
      <c r="O2861">
        <f t="shared" si="225"/>
        <v>21</v>
      </c>
    </row>
    <row r="2862" spans="1:15" hidden="1" x14ac:dyDescent="0.2">
      <c r="A2862" s="2">
        <v>44334</v>
      </c>
      <c r="B2862">
        <v>12</v>
      </c>
      <c r="C2862">
        <v>55.9</v>
      </c>
      <c r="D2862">
        <v>56.25</v>
      </c>
      <c r="E2862">
        <v>45.14</v>
      </c>
      <c r="F2862">
        <f t="shared" si="221"/>
        <v>56.25</v>
      </c>
      <c r="G2862" t="s">
        <v>783</v>
      </c>
      <c r="H2862">
        <v>2021</v>
      </c>
      <c r="I2862">
        <v>5</v>
      </c>
      <c r="J2862">
        <v>18</v>
      </c>
      <c r="K2862" t="s">
        <v>167</v>
      </c>
      <c r="L2862">
        <f t="shared" si="222"/>
        <v>1</v>
      </c>
      <c r="M2862">
        <f t="shared" si="223"/>
        <v>1</v>
      </c>
      <c r="N2862">
        <f t="shared" si="224"/>
        <v>2</v>
      </c>
      <c r="O2862">
        <f t="shared" si="225"/>
        <v>21</v>
      </c>
    </row>
    <row r="2863" spans="1:15" hidden="1" x14ac:dyDescent="0.2">
      <c r="A2863" s="2">
        <v>44335</v>
      </c>
      <c r="B2863">
        <v>23</v>
      </c>
      <c r="C2863">
        <v>54.16</v>
      </c>
      <c r="D2863">
        <v>55.73</v>
      </c>
      <c r="E2863">
        <v>50.57</v>
      </c>
      <c r="F2863">
        <f t="shared" si="221"/>
        <v>55.73</v>
      </c>
      <c r="G2863" t="s">
        <v>783</v>
      </c>
      <c r="H2863">
        <v>2021</v>
      </c>
      <c r="I2863">
        <v>5</v>
      </c>
      <c r="J2863">
        <v>19</v>
      </c>
      <c r="K2863" t="s">
        <v>168</v>
      </c>
      <c r="L2863">
        <f t="shared" si="222"/>
        <v>1</v>
      </c>
      <c r="M2863">
        <f t="shared" si="223"/>
        <v>1</v>
      </c>
      <c r="N2863">
        <f t="shared" si="224"/>
        <v>2</v>
      </c>
      <c r="O2863">
        <f t="shared" si="225"/>
        <v>21</v>
      </c>
    </row>
    <row r="2864" spans="1:15" hidden="1" x14ac:dyDescent="0.2">
      <c r="A2864" s="2">
        <v>44336</v>
      </c>
      <c r="B2864">
        <v>22</v>
      </c>
      <c r="C2864">
        <v>54.63</v>
      </c>
      <c r="D2864">
        <v>55.05</v>
      </c>
      <c r="E2864">
        <v>44.69</v>
      </c>
      <c r="F2864">
        <f t="shared" si="221"/>
        <v>55.05</v>
      </c>
      <c r="G2864" t="s">
        <v>783</v>
      </c>
      <c r="H2864">
        <v>2021</v>
      </c>
      <c r="I2864">
        <v>5</v>
      </c>
      <c r="J2864">
        <v>20</v>
      </c>
      <c r="K2864" t="s">
        <v>169</v>
      </c>
      <c r="L2864">
        <f t="shared" si="222"/>
        <v>1</v>
      </c>
      <c r="M2864">
        <f t="shared" si="223"/>
        <v>1</v>
      </c>
      <c r="N2864">
        <f t="shared" si="224"/>
        <v>2</v>
      </c>
      <c r="O2864">
        <f t="shared" si="225"/>
        <v>21</v>
      </c>
    </row>
    <row r="2865" spans="1:15" hidden="1" x14ac:dyDescent="0.2">
      <c r="A2865" s="2">
        <v>44337</v>
      </c>
      <c r="B2865">
        <v>23</v>
      </c>
      <c r="C2865">
        <v>54.36</v>
      </c>
      <c r="D2865">
        <v>55</v>
      </c>
      <c r="E2865">
        <v>45.07</v>
      </c>
      <c r="F2865">
        <f t="shared" si="221"/>
        <v>55</v>
      </c>
      <c r="G2865" t="s">
        <v>784</v>
      </c>
      <c r="H2865">
        <v>2021</v>
      </c>
      <c r="I2865">
        <v>5</v>
      </c>
      <c r="J2865">
        <v>21</v>
      </c>
      <c r="K2865" t="s">
        <v>171</v>
      </c>
      <c r="L2865">
        <f t="shared" si="222"/>
        <v>1</v>
      </c>
      <c r="M2865">
        <f t="shared" si="223"/>
        <v>1</v>
      </c>
      <c r="N2865">
        <f t="shared" si="224"/>
        <v>2</v>
      </c>
      <c r="O2865">
        <f t="shared" si="225"/>
        <v>21</v>
      </c>
    </row>
    <row r="2866" spans="1:15" hidden="1" x14ac:dyDescent="0.2">
      <c r="A2866" s="2">
        <v>44338</v>
      </c>
      <c r="B2866">
        <v>7</v>
      </c>
      <c r="C2866">
        <v>48.5</v>
      </c>
      <c r="D2866">
        <v>49.8</v>
      </c>
      <c r="E2866">
        <v>42.63</v>
      </c>
      <c r="F2866">
        <f t="shared" si="221"/>
        <v>49.8</v>
      </c>
      <c r="G2866" t="s">
        <v>784</v>
      </c>
      <c r="H2866">
        <v>2021</v>
      </c>
      <c r="I2866">
        <v>5</v>
      </c>
      <c r="J2866">
        <v>22</v>
      </c>
      <c r="K2866" t="s">
        <v>172</v>
      </c>
      <c r="L2866">
        <f t="shared" si="222"/>
        <v>1</v>
      </c>
      <c r="M2866">
        <f t="shared" si="223"/>
        <v>1</v>
      </c>
      <c r="N2866">
        <f t="shared" si="224"/>
        <v>2</v>
      </c>
      <c r="O2866">
        <f t="shared" si="225"/>
        <v>21</v>
      </c>
    </row>
    <row r="2867" spans="1:15" hidden="1" x14ac:dyDescent="0.2">
      <c r="A2867" s="2">
        <v>44339</v>
      </c>
      <c r="B2867">
        <v>18</v>
      </c>
      <c r="C2867">
        <v>54.66</v>
      </c>
      <c r="D2867">
        <v>54.95</v>
      </c>
      <c r="E2867">
        <v>40.08</v>
      </c>
      <c r="F2867">
        <f t="shared" si="221"/>
        <v>54.95</v>
      </c>
      <c r="G2867" t="s">
        <v>784</v>
      </c>
      <c r="H2867">
        <v>2021</v>
      </c>
      <c r="I2867">
        <v>5</v>
      </c>
      <c r="J2867">
        <v>23</v>
      </c>
      <c r="K2867" t="s">
        <v>173</v>
      </c>
      <c r="L2867">
        <f t="shared" si="222"/>
        <v>1</v>
      </c>
      <c r="M2867">
        <f t="shared" si="223"/>
        <v>1</v>
      </c>
      <c r="N2867">
        <f t="shared" si="224"/>
        <v>2</v>
      </c>
      <c r="O2867">
        <f t="shared" si="225"/>
        <v>21</v>
      </c>
    </row>
    <row r="2868" spans="1:15" hidden="1" x14ac:dyDescent="0.2">
      <c r="A2868" s="2">
        <v>44340</v>
      </c>
      <c r="B2868">
        <v>22</v>
      </c>
      <c r="C2868">
        <v>54.72</v>
      </c>
      <c r="D2868">
        <v>55.46</v>
      </c>
      <c r="E2868">
        <v>47.4</v>
      </c>
      <c r="F2868">
        <f t="shared" si="221"/>
        <v>55.46</v>
      </c>
      <c r="G2868" t="s">
        <v>784</v>
      </c>
      <c r="H2868">
        <v>2021</v>
      </c>
      <c r="I2868">
        <v>5</v>
      </c>
      <c r="J2868">
        <v>24</v>
      </c>
      <c r="K2868" t="s">
        <v>174</v>
      </c>
      <c r="L2868">
        <f t="shared" si="222"/>
        <v>1</v>
      </c>
      <c r="M2868">
        <f t="shared" si="223"/>
        <v>1</v>
      </c>
      <c r="N2868">
        <f t="shared" si="224"/>
        <v>2</v>
      </c>
      <c r="O2868">
        <f t="shared" si="225"/>
        <v>22</v>
      </c>
    </row>
    <row r="2869" spans="1:15" hidden="1" x14ac:dyDescent="0.2">
      <c r="A2869" s="2">
        <v>44341</v>
      </c>
      <c r="B2869">
        <v>15</v>
      </c>
      <c r="C2869">
        <v>52.58</v>
      </c>
      <c r="D2869">
        <v>52.88</v>
      </c>
      <c r="E2869">
        <v>41.11</v>
      </c>
      <c r="F2869">
        <f t="shared" si="221"/>
        <v>52.88</v>
      </c>
      <c r="G2869" t="s">
        <v>784</v>
      </c>
      <c r="H2869">
        <v>2021</v>
      </c>
      <c r="I2869">
        <v>5</v>
      </c>
      <c r="J2869">
        <v>25</v>
      </c>
      <c r="K2869" t="s">
        <v>175</v>
      </c>
      <c r="L2869">
        <f t="shared" si="222"/>
        <v>1</v>
      </c>
      <c r="M2869">
        <f t="shared" si="223"/>
        <v>1</v>
      </c>
      <c r="N2869">
        <f t="shared" si="224"/>
        <v>2</v>
      </c>
      <c r="O2869">
        <f t="shared" si="225"/>
        <v>22</v>
      </c>
    </row>
    <row r="2870" spans="1:15" hidden="1" x14ac:dyDescent="0.2">
      <c r="A2870" s="2">
        <v>44342</v>
      </c>
      <c r="B2870">
        <v>25</v>
      </c>
      <c r="C2870">
        <v>54.55</v>
      </c>
      <c r="D2870">
        <v>54.92</v>
      </c>
      <c r="E2870">
        <v>43.93</v>
      </c>
      <c r="F2870">
        <f t="shared" si="221"/>
        <v>54.92</v>
      </c>
      <c r="G2870" t="s">
        <v>784</v>
      </c>
      <c r="H2870">
        <v>2021</v>
      </c>
      <c r="I2870">
        <v>5</v>
      </c>
      <c r="J2870">
        <v>26</v>
      </c>
      <c r="K2870" t="s">
        <v>176</v>
      </c>
      <c r="L2870">
        <f t="shared" si="222"/>
        <v>1</v>
      </c>
      <c r="M2870">
        <f t="shared" si="223"/>
        <v>1</v>
      </c>
      <c r="N2870">
        <f t="shared" si="224"/>
        <v>2</v>
      </c>
      <c r="O2870">
        <f t="shared" si="225"/>
        <v>22</v>
      </c>
    </row>
    <row r="2871" spans="1:15" hidden="1" x14ac:dyDescent="0.2">
      <c r="A2871" s="2">
        <v>44343</v>
      </c>
      <c r="B2871">
        <v>16</v>
      </c>
      <c r="C2871">
        <v>51.43</v>
      </c>
      <c r="D2871">
        <v>51.52</v>
      </c>
      <c r="E2871">
        <v>35.08</v>
      </c>
      <c r="F2871">
        <f t="shared" si="221"/>
        <v>51.52</v>
      </c>
      <c r="G2871" t="s">
        <v>784</v>
      </c>
      <c r="H2871">
        <v>2021</v>
      </c>
      <c r="I2871">
        <v>5</v>
      </c>
      <c r="J2871">
        <v>27</v>
      </c>
      <c r="K2871" t="s">
        <v>177</v>
      </c>
      <c r="L2871">
        <f t="shared" si="222"/>
        <v>1</v>
      </c>
      <c r="M2871">
        <f t="shared" si="223"/>
        <v>1</v>
      </c>
      <c r="N2871">
        <f t="shared" si="224"/>
        <v>2</v>
      </c>
      <c r="O2871">
        <f t="shared" si="225"/>
        <v>22</v>
      </c>
    </row>
    <row r="2872" spans="1:15" hidden="1" x14ac:dyDescent="0.2">
      <c r="A2872" s="2">
        <v>44344</v>
      </c>
      <c r="B2872">
        <v>0</v>
      </c>
      <c r="C2872">
        <v>0</v>
      </c>
      <c r="D2872">
        <v>0</v>
      </c>
      <c r="E2872">
        <v>0</v>
      </c>
      <c r="F2872">
        <f t="shared" si="221"/>
        <v>0</v>
      </c>
      <c r="G2872" t="s">
        <v>785</v>
      </c>
      <c r="H2872">
        <v>2021</v>
      </c>
      <c r="I2872">
        <v>5</v>
      </c>
      <c r="J2872">
        <v>28</v>
      </c>
      <c r="K2872" t="s">
        <v>179</v>
      </c>
      <c r="L2872">
        <f t="shared" si="222"/>
        <v>0</v>
      </c>
      <c r="M2872">
        <f t="shared" si="223"/>
        <v>0</v>
      </c>
      <c r="N2872">
        <f t="shared" si="224"/>
        <v>2</v>
      </c>
      <c r="O2872">
        <f t="shared" si="225"/>
        <v>22</v>
      </c>
    </row>
    <row r="2873" spans="1:15" hidden="1" x14ac:dyDescent="0.2">
      <c r="A2873" s="2">
        <v>44345</v>
      </c>
      <c r="B2873">
        <v>0</v>
      </c>
      <c r="C2873">
        <v>0</v>
      </c>
      <c r="D2873">
        <v>0</v>
      </c>
      <c r="E2873">
        <v>0</v>
      </c>
      <c r="F2873">
        <f t="shared" si="221"/>
        <v>0</v>
      </c>
      <c r="G2873" t="s">
        <v>785</v>
      </c>
      <c r="H2873">
        <v>2021</v>
      </c>
      <c r="I2873">
        <v>5</v>
      </c>
      <c r="J2873">
        <v>29</v>
      </c>
      <c r="K2873" t="s">
        <v>180</v>
      </c>
      <c r="L2873">
        <f t="shared" si="222"/>
        <v>0</v>
      </c>
      <c r="M2873">
        <f t="shared" si="223"/>
        <v>0</v>
      </c>
      <c r="N2873">
        <f t="shared" si="224"/>
        <v>2</v>
      </c>
      <c r="O2873">
        <f t="shared" si="225"/>
        <v>22</v>
      </c>
    </row>
    <row r="2874" spans="1:15" hidden="1" x14ac:dyDescent="0.2">
      <c r="A2874" s="2">
        <v>44346</v>
      </c>
      <c r="B2874">
        <v>0</v>
      </c>
      <c r="C2874">
        <v>0</v>
      </c>
      <c r="D2874">
        <v>0</v>
      </c>
      <c r="E2874">
        <v>0</v>
      </c>
      <c r="F2874">
        <f t="shared" si="221"/>
        <v>0</v>
      </c>
      <c r="G2874" t="s">
        <v>785</v>
      </c>
      <c r="H2874">
        <v>2021</v>
      </c>
      <c r="I2874">
        <v>5</v>
      </c>
      <c r="J2874">
        <v>30</v>
      </c>
      <c r="K2874" t="s">
        <v>181</v>
      </c>
      <c r="L2874">
        <f t="shared" si="222"/>
        <v>0</v>
      </c>
      <c r="M2874">
        <f t="shared" si="223"/>
        <v>0</v>
      </c>
      <c r="N2874">
        <f t="shared" si="224"/>
        <v>2</v>
      </c>
      <c r="O2874">
        <f t="shared" si="225"/>
        <v>22</v>
      </c>
    </row>
    <row r="2875" spans="1:15" hidden="1" x14ac:dyDescent="0.2">
      <c r="A2875" s="2">
        <v>44347</v>
      </c>
      <c r="B2875">
        <v>0</v>
      </c>
      <c r="C2875">
        <v>0</v>
      </c>
      <c r="D2875">
        <v>0</v>
      </c>
      <c r="E2875">
        <v>0</v>
      </c>
      <c r="F2875">
        <f t="shared" si="221"/>
        <v>0</v>
      </c>
      <c r="G2875" t="s">
        <v>785</v>
      </c>
      <c r="H2875">
        <v>2021</v>
      </c>
      <c r="I2875">
        <v>5</v>
      </c>
      <c r="J2875">
        <v>31</v>
      </c>
      <c r="K2875" t="s">
        <v>182</v>
      </c>
      <c r="L2875">
        <f t="shared" si="222"/>
        <v>0</v>
      </c>
      <c r="M2875">
        <f t="shared" si="223"/>
        <v>0</v>
      </c>
      <c r="N2875">
        <f t="shared" si="224"/>
        <v>2</v>
      </c>
      <c r="O2875">
        <f t="shared" si="225"/>
        <v>23</v>
      </c>
    </row>
    <row r="2876" spans="1:15" hidden="1" x14ac:dyDescent="0.2">
      <c r="A2876" s="2">
        <v>44348</v>
      </c>
      <c r="F2876">
        <f t="shared" si="221"/>
        <v>0</v>
      </c>
      <c r="G2876" t="s">
        <v>785</v>
      </c>
      <c r="H2876">
        <v>2021</v>
      </c>
      <c r="I2876">
        <v>6</v>
      </c>
      <c r="J2876">
        <v>1</v>
      </c>
      <c r="K2876" t="s">
        <v>183</v>
      </c>
      <c r="L2876" t="str">
        <f t="shared" si="222"/>
        <v>Null</v>
      </c>
      <c r="M2876" t="str">
        <f t="shared" si="223"/>
        <v>Null</v>
      </c>
      <c r="N2876">
        <f t="shared" si="224"/>
        <v>2</v>
      </c>
      <c r="O2876">
        <f t="shared" si="225"/>
        <v>23</v>
      </c>
    </row>
    <row r="2877" spans="1:15" hidden="1" x14ac:dyDescent="0.2">
      <c r="A2877" s="2">
        <v>44349</v>
      </c>
      <c r="F2877">
        <f t="shared" si="221"/>
        <v>0</v>
      </c>
      <c r="G2877" t="s">
        <v>785</v>
      </c>
      <c r="H2877">
        <v>2021</v>
      </c>
      <c r="I2877">
        <v>6</v>
      </c>
      <c r="J2877">
        <v>2</v>
      </c>
      <c r="K2877" t="s">
        <v>184</v>
      </c>
      <c r="L2877" t="str">
        <f t="shared" si="222"/>
        <v>Null</v>
      </c>
      <c r="M2877" t="str">
        <f t="shared" si="223"/>
        <v>Null</v>
      </c>
      <c r="N2877">
        <f t="shared" si="224"/>
        <v>2</v>
      </c>
      <c r="O2877">
        <f t="shared" si="225"/>
        <v>23</v>
      </c>
    </row>
    <row r="2878" spans="1:15" hidden="1" x14ac:dyDescent="0.2">
      <c r="A2878" s="2">
        <v>44350</v>
      </c>
      <c r="B2878">
        <v>19</v>
      </c>
      <c r="C2878">
        <v>52.01</v>
      </c>
      <c r="D2878">
        <v>52.01</v>
      </c>
      <c r="E2878">
        <v>0</v>
      </c>
      <c r="F2878">
        <f t="shared" si="221"/>
        <v>52.01</v>
      </c>
      <c r="G2878" t="s">
        <v>785</v>
      </c>
      <c r="H2878">
        <v>2021</v>
      </c>
      <c r="I2878">
        <v>6</v>
      </c>
      <c r="J2878">
        <v>3</v>
      </c>
      <c r="K2878" t="s">
        <v>185</v>
      </c>
      <c r="L2878">
        <f t="shared" si="222"/>
        <v>1</v>
      </c>
      <c r="M2878">
        <f t="shared" si="223"/>
        <v>1</v>
      </c>
      <c r="N2878">
        <f t="shared" si="224"/>
        <v>2</v>
      </c>
      <c r="O2878">
        <f t="shared" si="225"/>
        <v>23</v>
      </c>
    </row>
    <row r="2879" spans="1:15" hidden="1" x14ac:dyDescent="0.2">
      <c r="A2879" s="2">
        <v>44351</v>
      </c>
      <c r="B2879">
        <v>56</v>
      </c>
      <c r="C2879">
        <v>58.94</v>
      </c>
      <c r="D2879">
        <v>58.96</v>
      </c>
      <c r="E2879">
        <v>35.979999999999997</v>
      </c>
      <c r="F2879">
        <f t="shared" si="221"/>
        <v>58.96</v>
      </c>
      <c r="G2879" t="s">
        <v>786</v>
      </c>
      <c r="H2879">
        <v>2021</v>
      </c>
      <c r="I2879">
        <v>6</v>
      </c>
      <c r="J2879">
        <v>4</v>
      </c>
      <c r="K2879" t="s">
        <v>187</v>
      </c>
      <c r="L2879">
        <f t="shared" si="222"/>
        <v>1</v>
      </c>
      <c r="M2879">
        <f t="shared" si="223"/>
        <v>1</v>
      </c>
      <c r="N2879">
        <f t="shared" si="224"/>
        <v>2</v>
      </c>
      <c r="O2879">
        <f t="shared" si="225"/>
        <v>23</v>
      </c>
    </row>
    <row r="2880" spans="1:15" hidden="1" x14ac:dyDescent="0.2">
      <c r="A2880" s="2">
        <v>44352</v>
      </c>
      <c r="B2880">
        <v>23</v>
      </c>
      <c r="C2880">
        <v>56.53</v>
      </c>
      <c r="D2880">
        <v>56.58</v>
      </c>
      <c r="E2880">
        <v>37.049999999999997</v>
      </c>
      <c r="F2880">
        <f t="shared" si="221"/>
        <v>56.58</v>
      </c>
      <c r="G2880" t="s">
        <v>786</v>
      </c>
      <c r="H2880">
        <v>2021</v>
      </c>
      <c r="I2880">
        <v>6</v>
      </c>
      <c r="J2880">
        <v>5</v>
      </c>
      <c r="K2880" t="s">
        <v>188</v>
      </c>
      <c r="L2880">
        <f t="shared" si="222"/>
        <v>1</v>
      </c>
      <c r="M2880">
        <f t="shared" si="223"/>
        <v>1</v>
      </c>
      <c r="N2880">
        <f t="shared" si="224"/>
        <v>2</v>
      </c>
      <c r="O2880">
        <f t="shared" si="225"/>
        <v>23</v>
      </c>
    </row>
    <row r="2881" spans="1:15" hidden="1" x14ac:dyDescent="0.2">
      <c r="A2881" s="2">
        <v>44353</v>
      </c>
      <c r="B2881">
        <v>42</v>
      </c>
      <c r="C2881">
        <v>57.55</v>
      </c>
      <c r="D2881">
        <v>57.75</v>
      </c>
      <c r="E2881">
        <v>44.22</v>
      </c>
      <c r="F2881">
        <f t="shared" si="221"/>
        <v>57.75</v>
      </c>
      <c r="G2881" t="s">
        <v>786</v>
      </c>
      <c r="H2881">
        <v>2021</v>
      </c>
      <c r="I2881">
        <v>6</v>
      </c>
      <c r="J2881">
        <v>6</v>
      </c>
      <c r="K2881" t="s">
        <v>189</v>
      </c>
      <c r="L2881">
        <f t="shared" si="222"/>
        <v>1</v>
      </c>
      <c r="M2881">
        <f t="shared" si="223"/>
        <v>1</v>
      </c>
      <c r="N2881">
        <f t="shared" si="224"/>
        <v>2</v>
      </c>
      <c r="O2881">
        <f t="shared" si="225"/>
        <v>23</v>
      </c>
    </row>
    <row r="2882" spans="1:15" hidden="1" x14ac:dyDescent="0.2">
      <c r="A2882" s="2">
        <v>44354</v>
      </c>
      <c r="B2882">
        <v>64</v>
      </c>
      <c r="C2882">
        <v>61.34</v>
      </c>
      <c r="D2882">
        <v>61.52</v>
      </c>
      <c r="E2882">
        <v>45.33</v>
      </c>
      <c r="F2882">
        <f t="shared" si="221"/>
        <v>61.52</v>
      </c>
      <c r="G2882" t="s">
        <v>786</v>
      </c>
      <c r="H2882">
        <v>2021</v>
      </c>
      <c r="I2882">
        <v>6</v>
      </c>
      <c r="J2882">
        <v>7</v>
      </c>
      <c r="K2882" t="s">
        <v>190</v>
      </c>
      <c r="L2882">
        <f t="shared" si="222"/>
        <v>0</v>
      </c>
      <c r="M2882">
        <f t="shared" si="223"/>
        <v>1</v>
      </c>
      <c r="N2882">
        <f t="shared" si="224"/>
        <v>2</v>
      </c>
      <c r="O2882">
        <f t="shared" si="225"/>
        <v>24</v>
      </c>
    </row>
    <row r="2883" spans="1:15" hidden="1" x14ac:dyDescent="0.2">
      <c r="A2883" s="2">
        <v>44355</v>
      </c>
      <c r="B2883">
        <v>31</v>
      </c>
      <c r="C2883">
        <v>57.21</v>
      </c>
      <c r="D2883">
        <v>57.95</v>
      </c>
      <c r="E2883">
        <v>49.91</v>
      </c>
      <c r="F2883">
        <f t="shared" ref="F2883:F2946" si="226">IF(OR(ISBLANK(D2883),D2883=9),C2883,D2883)</f>
        <v>57.95</v>
      </c>
      <c r="G2883" t="s">
        <v>786</v>
      </c>
      <c r="H2883">
        <v>2021</v>
      </c>
      <c r="I2883">
        <v>6</v>
      </c>
      <c r="J2883">
        <v>8</v>
      </c>
      <c r="K2883" t="s">
        <v>191</v>
      </c>
      <c r="L2883">
        <f t="shared" ref="L2883:L2946" si="227">IF(ISBLANK(C2883),"Null",IF(C2883&gt;B2883,1,0))</f>
        <v>1</v>
      </c>
      <c r="M2883">
        <f t="shared" ref="M2883:M2946" si="228">IF(ISBLANK(E2883),"Null",IF(C2883&gt;E2883,1,0))</f>
        <v>1</v>
      </c>
      <c r="N2883">
        <f t="shared" ref="N2883:N2946" si="229">IF(AND(I2883&gt;=1,I2883&lt;=4),1,IF(AND(I2883&gt;=9,I2883&lt;=12),3,2))</f>
        <v>2</v>
      </c>
      <c r="O2883">
        <f t="shared" ref="O2883:O2946" si="230">WEEKNUM(A2883,2)</f>
        <v>24</v>
      </c>
    </row>
    <row r="2884" spans="1:15" hidden="1" x14ac:dyDescent="0.2">
      <c r="A2884" s="2">
        <v>44356</v>
      </c>
      <c r="B2884">
        <v>34</v>
      </c>
      <c r="C2884">
        <v>56.9</v>
      </c>
      <c r="D2884">
        <v>57.4</v>
      </c>
      <c r="E2884">
        <v>47.72</v>
      </c>
      <c r="F2884">
        <f t="shared" si="226"/>
        <v>57.4</v>
      </c>
      <c r="G2884" t="s">
        <v>786</v>
      </c>
      <c r="H2884">
        <v>2021</v>
      </c>
      <c r="I2884">
        <v>6</v>
      </c>
      <c r="J2884">
        <v>9</v>
      </c>
      <c r="K2884" t="s">
        <v>192</v>
      </c>
      <c r="L2884">
        <f t="shared" si="227"/>
        <v>1</v>
      </c>
      <c r="M2884">
        <f t="shared" si="228"/>
        <v>1</v>
      </c>
      <c r="N2884">
        <f t="shared" si="229"/>
        <v>2</v>
      </c>
      <c r="O2884">
        <f t="shared" si="230"/>
        <v>24</v>
      </c>
    </row>
    <row r="2885" spans="1:15" hidden="1" x14ac:dyDescent="0.2">
      <c r="A2885" s="2">
        <v>44357</v>
      </c>
      <c r="B2885">
        <v>29</v>
      </c>
      <c r="C2885">
        <v>56.1</v>
      </c>
      <c r="D2885">
        <v>56.28</v>
      </c>
      <c r="E2885">
        <v>42.34</v>
      </c>
      <c r="F2885">
        <f t="shared" si="226"/>
        <v>56.28</v>
      </c>
      <c r="G2885" t="s">
        <v>786</v>
      </c>
      <c r="H2885">
        <v>2021</v>
      </c>
      <c r="I2885">
        <v>6</v>
      </c>
      <c r="J2885">
        <v>10</v>
      </c>
      <c r="K2885" t="s">
        <v>193</v>
      </c>
      <c r="L2885">
        <f t="shared" si="227"/>
        <v>1</v>
      </c>
      <c r="M2885">
        <f t="shared" si="228"/>
        <v>1</v>
      </c>
      <c r="N2885">
        <f t="shared" si="229"/>
        <v>2</v>
      </c>
      <c r="O2885">
        <f t="shared" si="230"/>
        <v>24</v>
      </c>
    </row>
    <row r="2886" spans="1:15" hidden="1" x14ac:dyDescent="0.2">
      <c r="A2886" s="2">
        <v>44358</v>
      </c>
      <c r="B2886">
        <v>45</v>
      </c>
      <c r="C2886">
        <v>57.41</v>
      </c>
      <c r="D2886">
        <v>58.03</v>
      </c>
      <c r="E2886">
        <v>49.25</v>
      </c>
      <c r="F2886">
        <f t="shared" si="226"/>
        <v>58.03</v>
      </c>
      <c r="G2886" t="s">
        <v>787</v>
      </c>
      <c r="H2886">
        <v>2021</v>
      </c>
      <c r="I2886">
        <v>6</v>
      </c>
      <c r="J2886">
        <v>11</v>
      </c>
      <c r="K2886" t="s">
        <v>195</v>
      </c>
      <c r="L2886">
        <f t="shared" si="227"/>
        <v>1</v>
      </c>
      <c r="M2886">
        <f t="shared" si="228"/>
        <v>1</v>
      </c>
      <c r="N2886">
        <f t="shared" si="229"/>
        <v>2</v>
      </c>
      <c r="O2886">
        <f t="shared" si="230"/>
        <v>24</v>
      </c>
    </row>
    <row r="2887" spans="1:15" hidden="1" x14ac:dyDescent="0.2">
      <c r="A2887" s="2">
        <v>44359</v>
      </c>
      <c r="B2887">
        <v>36</v>
      </c>
      <c r="C2887">
        <v>56.46</v>
      </c>
      <c r="D2887">
        <v>56.51</v>
      </c>
      <c r="E2887">
        <v>37.119999999999997</v>
      </c>
      <c r="F2887">
        <f t="shared" si="226"/>
        <v>56.51</v>
      </c>
      <c r="G2887" t="s">
        <v>787</v>
      </c>
      <c r="H2887">
        <v>2021</v>
      </c>
      <c r="I2887">
        <v>6</v>
      </c>
      <c r="J2887">
        <v>12</v>
      </c>
      <c r="K2887" t="s">
        <v>196</v>
      </c>
      <c r="L2887">
        <f t="shared" si="227"/>
        <v>1</v>
      </c>
      <c r="M2887">
        <f t="shared" si="228"/>
        <v>1</v>
      </c>
      <c r="N2887">
        <f t="shared" si="229"/>
        <v>2</v>
      </c>
      <c r="O2887">
        <f t="shared" si="230"/>
        <v>24</v>
      </c>
    </row>
    <row r="2888" spans="1:15" hidden="1" x14ac:dyDescent="0.2">
      <c r="A2888" s="2">
        <v>44360</v>
      </c>
      <c r="B2888">
        <v>53</v>
      </c>
      <c r="C2888">
        <v>59.22</v>
      </c>
      <c r="D2888">
        <v>59.24</v>
      </c>
      <c r="E2888">
        <v>35.43</v>
      </c>
      <c r="F2888">
        <f t="shared" si="226"/>
        <v>59.24</v>
      </c>
      <c r="G2888" t="s">
        <v>787</v>
      </c>
      <c r="H2888">
        <v>2021</v>
      </c>
      <c r="I2888">
        <v>6</v>
      </c>
      <c r="J2888">
        <v>13</v>
      </c>
      <c r="K2888" t="s">
        <v>197</v>
      </c>
      <c r="L2888">
        <f t="shared" si="227"/>
        <v>1</v>
      </c>
      <c r="M2888">
        <f t="shared" si="228"/>
        <v>1</v>
      </c>
      <c r="N2888">
        <f t="shared" si="229"/>
        <v>2</v>
      </c>
      <c r="O2888">
        <f t="shared" si="230"/>
        <v>24</v>
      </c>
    </row>
    <row r="2889" spans="1:15" hidden="1" x14ac:dyDescent="0.2">
      <c r="A2889" s="2">
        <v>44361</v>
      </c>
      <c r="B2889">
        <v>59</v>
      </c>
      <c r="C2889">
        <v>58.12</v>
      </c>
      <c r="D2889">
        <v>58.31</v>
      </c>
      <c r="E2889">
        <v>44.74</v>
      </c>
      <c r="F2889">
        <f t="shared" si="226"/>
        <v>58.31</v>
      </c>
      <c r="G2889" t="s">
        <v>787</v>
      </c>
      <c r="H2889">
        <v>2021</v>
      </c>
      <c r="I2889">
        <v>6</v>
      </c>
      <c r="J2889">
        <v>14</v>
      </c>
      <c r="K2889" t="s">
        <v>198</v>
      </c>
      <c r="L2889">
        <f t="shared" si="227"/>
        <v>0</v>
      </c>
      <c r="M2889">
        <f t="shared" si="228"/>
        <v>1</v>
      </c>
      <c r="N2889">
        <f t="shared" si="229"/>
        <v>2</v>
      </c>
      <c r="O2889">
        <f t="shared" si="230"/>
        <v>25</v>
      </c>
    </row>
    <row r="2890" spans="1:15" hidden="1" x14ac:dyDescent="0.2">
      <c r="A2890" s="2">
        <v>44362</v>
      </c>
      <c r="B2890">
        <v>33</v>
      </c>
      <c r="C2890">
        <v>55.99</v>
      </c>
      <c r="D2890">
        <v>56.53</v>
      </c>
      <c r="E2890">
        <v>47.26</v>
      </c>
      <c r="F2890">
        <f t="shared" si="226"/>
        <v>56.53</v>
      </c>
      <c r="G2890" t="s">
        <v>787</v>
      </c>
      <c r="H2890">
        <v>2021</v>
      </c>
      <c r="I2890">
        <v>6</v>
      </c>
      <c r="J2890">
        <v>15</v>
      </c>
      <c r="K2890" t="s">
        <v>199</v>
      </c>
      <c r="L2890">
        <f t="shared" si="227"/>
        <v>1</v>
      </c>
      <c r="M2890">
        <f t="shared" si="228"/>
        <v>1</v>
      </c>
      <c r="N2890">
        <f t="shared" si="229"/>
        <v>2</v>
      </c>
      <c r="O2890">
        <f t="shared" si="230"/>
        <v>25</v>
      </c>
    </row>
    <row r="2891" spans="1:15" hidden="1" x14ac:dyDescent="0.2">
      <c r="A2891" s="2">
        <v>44363</v>
      </c>
      <c r="B2891">
        <v>47</v>
      </c>
      <c r="C2891">
        <v>57.72</v>
      </c>
      <c r="D2891">
        <v>57.85</v>
      </c>
      <c r="E2891">
        <v>42.71</v>
      </c>
      <c r="F2891">
        <f t="shared" si="226"/>
        <v>57.85</v>
      </c>
      <c r="G2891" t="s">
        <v>787</v>
      </c>
      <c r="H2891">
        <v>2021</v>
      </c>
      <c r="I2891">
        <v>6</v>
      </c>
      <c r="J2891">
        <v>16</v>
      </c>
      <c r="K2891" t="s">
        <v>200</v>
      </c>
      <c r="L2891">
        <f t="shared" si="227"/>
        <v>1</v>
      </c>
      <c r="M2891">
        <f t="shared" si="228"/>
        <v>1</v>
      </c>
      <c r="N2891">
        <f t="shared" si="229"/>
        <v>2</v>
      </c>
      <c r="O2891">
        <f t="shared" si="230"/>
        <v>25</v>
      </c>
    </row>
    <row r="2892" spans="1:15" hidden="1" x14ac:dyDescent="0.2">
      <c r="A2892" s="2">
        <v>44364</v>
      </c>
      <c r="B2892">
        <v>30</v>
      </c>
      <c r="C2892">
        <v>54.79</v>
      </c>
      <c r="D2892">
        <v>55.94</v>
      </c>
      <c r="E2892">
        <v>48.79</v>
      </c>
      <c r="F2892">
        <f t="shared" si="226"/>
        <v>55.94</v>
      </c>
      <c r="G2892" t="s">
        <v>787</v>
      </c>
      <c r="H2892">
        <v>2021</v>
      </c>
      <c r="I2892">
        <v>6</v>
      </c>
      <c r="J2892">
        <v>17</v>
      </c>
      <c r="K2892" t="s">
        <v>201</v>
      </c>
      <c r="L2892">
        <f t="shared" si="227"/>
        <v>1</v>
      </c>
      <c r="M2892">
        <f t="shared" si="228"/>
        <v>1</v>
      </c>
      <c r="N2892">
        <f t="shared" si="229"/>
        <v>2</v>
      </c>
      <c r="O2892">
        <f t="shared" si="230"/>
        <v>25</v>
      </c>
    </row>
    <row r="2893" spans="1:15" hidden="1" x14ac:dyDescent="0.2">
      <c r="A2893" s="2">
        <v>44365</v>
      </c>
      <c r="B2893">
        <v>45</v>
      </c>
      <c r="C2893">
        <v>57.94</v>
      </c>
      <c r="D2893">
        <v>58.32</v>
      </c>
      <c r="E2893">
        <v>43.82</v>
      </c>
      <c r="F2893">
        <f t="shared" si="226"/>
        <v>58.32</v>
      </c>
      <c r="G2893" t="s">
        <v>788</v>
      </c>
      <c r="H2893">
        <v>2021</v>
      </c>
      <c r="I2893">
        <v>6</v>
      </c>
      <c r="J2893">
        <v>18</v>
      </c>
      <c r="K2893" t="s">
        <v>203</v>
      </c>
      <c r="L2893">
        <f t="shared" si="227"/>
        <v>1</v>
      </c>
      <c r="M2893">
        <f t="shared" si="228"/>
        <v>1</v>
      </c>
      <c r="N2893">
        <f t="shared" si="229"/>
        <v>2</v>
      </c>
      <c r="O2893">
        <f t="shared" si="230"/>
        <v>25</v>
      </c>
    </row>
    <row r="2894" spans="1:15" hidden="1" x14ac:dyDescent="0.2">
      <c r="A2894" s="2">
        <v>44366</v>
      </c>
      <c r="B2894">
        <v>23</v>
      </c>
      <c r="C2894">
        <v>54.97</v>
      </c>
      <c r="D2894">
        <v>55</v>
      </c>
      <c r="E2894">
        <v>33.25</v>
      </c>
      <c r="F2894">
        <f t="shared" si="226"/>
        <v>55</v>
      </c>
      <c r="G2894" t="s">
        <v>788</v>
      </c>
      <c r="H2894">
        <v>2021</v>
      </c>
      <c r="I2894">
        <v>6</v>
      </c>
      <c r="J2894">
        <v>19</v>
      </c>
      <c r="K2894" t="s">
        <v>204</v>
      </c>
      <c r="L2894">
        <f t="shared" si="227"/>
        <v>1</v>
      </c>
      <c r="M2894">
        <f t="shared" si="228"/>
        <v>1</v>
      </c>
      <c r="N2894">
        <f t="shared" si="229"/>
        <v>2</v>
      </c>
      <c r="O2894">
        <f t="shared" si="230"/>
        <v>25</v>
      </c>
    </row>
    <row r="2895" spans="1:15" hidden="1" x14ac:dyDescent="0.2">
      <c r="A2895" s="2">
        <v>44367</v>
      </c>
      <c r="B2895">
        <v>49</v>
      </c>
      <c r="C2895">
        <v>58.02</v>
      </c>
      <c r="D2895">
        <v>58.03</v>
      </c>
      <c r="E2895">
        <v>29.34</v>
      </c>
      <c r="F2895">
        <f t="shared" si="226"/>
        <v>58.03</v>
      </c>
      <c r="G2895" t="s">
        <v>788</v>
      </c>
      <c r="H2895">
        <v>2021</v>
      </c>
      <c r="I2895">
        <v>6</v>
      </c>
      <c r="J2895">
        <v>20</v>
      </c>
      <c r="K2895" t="s">
        <v>205</v>
      </c>
      <c r="L2895">
        <f t="shared" si="227"/>
        <v>1</v>
      </c>
      <c r="M2895">
        <f t="shared" si="228"/>
        <v>1</v>
      </c>
      <c r="N2895">
        <f t="shared" si="229"/>
        <v>2</v>
      </c>
      <c r="O2895">
        <f t="shared" si="230"/>
        <v>25</v>
      </c>
    </row>
    <row r="2896" spans="1:15" hidden="1" x14ac:dyDescent="0.2">
      <c r="A2896" s="2">
        <v>44368</v>
      </c>
      <c r="B2896">
        <v>57</v>
      </c>
      <c r="C2896">
        <v>59.19</v>
      </c>
      <c r="D2896">
        <v>59.46</v>
      </c>
      <c r="E2896">
        <v>41.69</v>
      </c>
      <c r="F2896">
        <f t="shared" si="226"/>
        <v>59.46</v>
      </c>
      <c r="G2896" t="s">
        <v>788</v>
      </c>
      <c r="H2896">
        <v>2021</v>
      </c>
      <c r="I2896">
        <v>6</v>
      </c>
      <c r="J2896">
        <v>21</v>
      </c>
      <c r="K2896" t="s">
        <v>206</v>
      </c>
      <c r="L2896">
        <f t="shared" si="227"/>
        <v>1</v>
      </c>
      <c r="M2896">
        <f t="shared" si="228"/>
        <v>1</v>
      </c>
      <c r="N2896">
        <f t="shared" si="229"/>
        <v>2</v>
      </c>
      <c r="O2896">
        <f t="shared" si="230"/>
        <v>26</v>
      </c>
    </row>
    <row r="2897" spans="1:15" hidden="1" x14ac:dyDescent="0.2">
      <c r="A2897" s="2">
        <v>44369</v>
      </c>
      <c r="B2897">
        <v>42</v>
      </c>
      <c r="C2897">
        <v>57.03</v>
      </c>
      <c r="D2897">
        <v>57.15</v>
      </c>
      <c r="E2897">
        <v>41.66</v>
      </c>
      <c r="F2897">
        <f t="shared" si="226"/>
        <v>57.15</v>
      </c>
      <c r="G2897" t="s">
        <v>788</v>
      </c>
      <c r="H2897">
        <v>2021</v>
      </c>
      <c r="I2897">
        <v>6</v>
      </c>
      <c r="J2897">
        <v>22</v>
      </c>
      <c r="K2897" t="s">
        <v>207</v>
      </c>
      <c r="L2897">
        <f t="shared" si="227"/>
        <v>1</v>
      </c>
      <c r="M2897">
        <f t="shared" si="228"/>
        <v>1</v>
      </c>
      <c r="N2897">
        <f t="shared" si="229"/>
        <v>2</v>
      </c>
      <c r="O2897">
        <f t="shared" si="230"/>
        <v>26</v>
      </c>
    </row>
    <row r="2898" spans="1:15" hidden="1" x14ac:dyDescent="0.2">
      <c r="A2898" s="2">
        <v>44370</v>
      </c>
      <c r="B2898">
        <v>44</v>
      </c>
      <c r="C2898">
        <v>58.87</v>
      </c>
      <c r="D2898">
        <v>58.87</v>
      </c>
      <c r="E2898">
        <v>0</v>
      </c>
      <c r="F2898">
        <f t="shared" si="226"/>
        <v>58.87</v>
      </c>
      <c r="G2898" t="s">
        <v>788</v>
      </c>
      <c r="H2898">
        <v>2021</v>
      </c>
      <c r="I2898">
        <v>6</v>
      </c>
      <c r="J2898">
        <v>23</v>
      </c>
      <c r="K2898" t="s">
        <v>208</v>
      </c>
      <c r="L2898">
        <f t="shared" si="227"/>
        <v>1</v>
      </c>
      <c r="M2898">
        <f t="shared" si="228"/>
        <v>1</v>
      </c>
      <c r="N2898">
        <f t="shared" si="229"/>
        <v>2</v>
      </c>
      <c r="O2898">
        <f t="shared" si="230"/>
        <v>26</v>
      </c>
    </row>
    <row r="2899" spans="1:15" hidden="1" x14ac:dyDescent="0.2">
      <c r="A2899" s="2">
        <v>44371</v>
      </c>
      <c r="B2899">
        <v>37</v>
      </c>
      <c r="C2899">
        <v>58.4</v>
      </c>
      <c r="D2899">
        <v>58.55</v>
      </c>
      <c r="E2899">
        <v>43.89</v>
      </c>
      <c r="F2899">
        <f t="shared" si="226"/>
        <v>58.55</v>
      </c>
      <c r="G2899" t="s">
        <v>788</v>
      </c>
      <c r="H2899">
        <v>2021</v>
      </c>
      <c r="I2899">
        <v>6</v>
      </c>
      <c r="J2899">
        <v>24</v>
      </c>
      <c r="K2899" t="s">
        <v>209</v>
      </c>
      <c r="L2899">
        <f t="shared" si="227"/>
        <v>1</v>
      </c>
      <c r="M2899">
        <f t="shared" si="228"/>
        <v>1</v>
      </c>
      <c r="N2899">
        <f t="shared" si="229"/>
        <v>2</v>
      </c>
      <c r="O2899">
        <f t="shared" si="230"/>
        <v>26</v>
      </c>
    </row>
    <row r="2900" spans="1:15" hidden="1" x14ac:dyDescent="0.2">
      <c r="A2900" s="2">
        <v>44372</v>
      </c>
      <c r="B2900">
        <v>59</v>
      </c>
      <c r="C2900">
        <v>59.67</v>
      </c>
      <c r="D2900">
        <v>60.65</v>
      </c>
      <c r="E2900">
        <v>53.25</v>
      </c>
      <c r="F2900">
        <f t="shared" si="226"/>
        <v>60.65</v>
      </c>
      <c r="G2900" t="s">
        <v>789</v>
      </c>
      <c r="H2900">
        <v>2021</v>
      </c>
      <c r="I2900">
        <v>6</v>
      </c>
      <c r="J2900">
        <v>25</v>
      </c>
      <c r="K2900" t="s">
        <v>211</v>
      </c>
      <c r="L2900">
        <f t="shared" si="227"/>
        <v>1</v>
      </c>
      <c r="M2900">
        <f t="shared" si="228"/>
        <v>1</v>
      </c>
      <c r="N2900">
        <f t="shared" si="229"/>
        <v>2</v>
      </c>
      <c r="O2900">
        <f t="shared" si="230"/>
        <v>26</v>
      </c>
    </row>
    <row r="2901" spans="1:15" hidden="1" x14ac:dyDescent="0.2">
      <c r="A2901" s="2">
        <v>44373</v>
      </c>
      <c r="B2901">
        <v>50</v>
      </c>
      <c r="C2901">
        <v>59.06</v>
      </c>
      <c r="D2901">
        <v>59.29</v>
      </c>
      <c r="E2901">
        <v>40.51</v>
      </c>
      <c r="F2901">
        <f t="shared" si="226"/>
        <v>59.29</v>
      </c>
      <c r="G2901" t="s">
        <v>789</v>
      </c>
      <c r="H2901">
        <v>2021</v>
      </c>
      <c r="I2901">
        <v>6</v>
      </c>
      <c r="J2901">
        <v>26</v>
      </c>
      <c r="K2901" t="s">
        <v>212</v>
      </c>
      <c r="L2901">
        <f t="shared" si="227"/>
        <v>1</v>
      </c>
      <c r="M2901">
        <f t="shared" si="228"/>
        <v>1</v>
      </c>
      <c r="N2901">
        <f t="shared" si="229"/>
        <v>2</v>
      </c>
      <c r="O2901">
        <f t="shared" si="230"/>
        <v>26</v>
      </c>
    </row>
    <row r="2902" spans="1:15" hidden="1" x14ac:dyDescent="0.2">
      <c r="A2902" s="2">
        <v>44374</v>
      </c>
      <c r="B2902">
        <v>53</v>
      </c>
      <c r="C2902">
        <v>58.21</v>
      </c>
      <c r="D2902">
        <v>58.21</v>
      </c>
      <c r="E2902">
        <v>0</v>
      </c>
      <c r="F2902">
        <f t="shared" si="226"/>
        <v>58.21</v>
      </c>
      <c r="G2902" t="s">
        <v>789</v>
      </c>
      <c r="H2902">
        <v>2021</v>
      </c>
      <c r="I2902">
        <v>6</v>
      </c>
      <c r="J2902">
        <v>27</v>
      </c>
      <c r="K2902" t="s">
        <v>213</v>
      </c>
      <c r="L2902">
        <f t="shared" si="227"/>
        <v>1</v>
      </c>
      <c r="M2902">
        <f t="shared" si="228"/>
        <v>1</v>
      </c>
      <c r="N2902">
        <f t="shared" si="229"/>
        <v>2</v>
      </c>
      <c r="O2902">
        <f t="shared" si="230"/>
        <v>26</v>
      </c>
    </row>
    <row r="2903" spans="1:15" hidden="1" x14ac:dyDescent="0.2">
      <c r="A2903" s="2">
        <v>44375</v>
      </c>
      <c r="B2903">
        <v>69</v>
      </c>
      <c r="C2903">
        <v>58.9</v>
      </c>
      <c r="D2903">
        <v>59</v>
      </c>
      <c r="E2903">
        <v>39.58</v>
      </c>
      <c r="F2903">
        <f t="shared" si="226"/>
        <v>59</v>
      </c>
      <c r="G2903" t="s">
        <v>789</v>
      </c>
      <c r="H2903">
        <v>2021</v>
      </c>
      <c r="I2903">
        <v>6</v>
      </c>
      <c r="J2903">
        <v>28</v>
      </c>
      <c r="K2903" t="s">
        <v>214</v>
      </c>
      <c r="L2903">
        <f t="shared" si="227"/>
        <v>0</v>
      </c>
      <c r="M2903">
        <f t="shared" si="228"/>
        <v>1</v>
      </c>
      <c r="N2903">
        <f t="shared" si="229"/>
        <v>2</v>
      </c>
      <c r="O2903">
        <f t="shared" si="230"/>
        <v>27</v>
      </c>
    </row>
    <row r="2904" spans="1:15" hidden="1" x14ac:dyDescent="0.2">
      <c r="A2904" s="2">
        <v>44376</v>
      </c>
      <c r="B2904">
        <v>50</v>
      </c>
      <c r="C2904">
        <v>58.36</v>
      </c>
      <c r="D2904">
        <v>58.64</v>
      </c>
      <c r="E2904">
        <v>45.39</v>
      </c>
      <c r="F2904">
        <f t="shared" si="226"/>
        <v>58.64</v>
      </c>
      <c r="G2904" t="s">
        <v>789</v>
      </c>
      <c r="H2904">
        <v>2021</v>
      </c>
      <c r="I2904">
        <v>6</v>
      </c>
      <c r="J2904">
        <v>29</v>
      </c>
      <c r="K2904" t="s">
        <v>215</v>
      </c>
      <c r="L2904">
        <f t="shared" si="227"/>
        <v>1</v>
      </c>
      <c r="M2904">
        <f t="shared" si="228"/>
        <v>1</v>
      </c>
      <c r="N2904">
        <f t="shared" si="229"/>
        <v>2</v>
      </c>
      <c r="O2904">
        <f t="shared" si="230"/>
        <v>27</v>
      </c>
    </row>
    <row r="2905" spans="1:15" hidden="1" x14ac:dyDescent="0.2">
      <c r="A2905" s="2">
        <v>44377</v>
      </c>
      <c r="B2905">
        <v>57</v>
      </c>
      <c r="C2905">
        <v>58.42</v>
      </c>
      <c r="D2905">
        <v>58.64</v>
      </c>
      <c r="E2905">
        <v>45.67</v>
      </c>
      <c r="F2905">
        <f t="shared" si="226"/>
        <v>58.64</v>
      </c>
      <c r="G2905" t="s">
        <v>789</v>
      </c>
      <c r="H2905">
        <v>2021</v>
      </c>
      <c r="I2905">
        <v>6</v>
      </c>
      <c r="J2905">
        <v>30</v>
      </c>
      <c r="K2905" t="s">
        <v>216</v>
      </c>
      <c r="L2905">
        <f t="shared" si="227"/>
        <v>1</v>
      </c>
      <c r="M2905">
        <f t="shared" si="228"/>
        <v>1</v>
      </c>
      <c r="N2905">
        <f t="shared" si="229"/>
        <v>2</v>
      </c>
      <c r="O2905">
        <f t="shared" si="230"/>
        <v>27</v>
      </c>
    </row>
    <row r="2906" spans="1:15" hidden="1" x14ac:dyDescent="0.2">
      <c r="A2906" s="2">
        <v>44378</v>
      </c>
      <c r="B2906">
        <v>48</v>
      </c>
      <c r="C2906">
        <v>59.25</v>
      </c>
      <c r="D2906">
        <v>59.95</v>
      </c>
      <c r="E2906">
        <v>51.68</v>
      </c>
      <c r="F2906">
        <f t="shared" si="226"/>
        <v>59.95</v>
      </c>
      <c r="G2906" t="s">
        <v>789</v>
      </c>
      <c r="H2906">
        <v>2021</v>
      </c>
      <c r="I2906">
        <v>7</v>
      </c>
      <c r="J2906">
        <v>1</v>
      </c>
      <c r="K2906" t="s">
        <v>217</v>
      </c>
      <c r="L2906">
        <f t="shared" si="227"/>
        <v>1</v>
      </c>
      <c r="M2906">
        <f t="shared" si="228"/>
        <v>1</v>
      </c>
      <c r="N2906">
        <f t="shared" si="229"/>
        <v>2</v>
      </c>
      <c r="O2906">
        <f t="shared" si="230"/>
        <v>27</v>
      </c>
    </row>
    <row r="2907" spans="1:15" hidden="1" x14ac:dyDescent="0.2">
      <c r="A2907" s="2">
        <v>44379</v>
      </c>
      <c r="B2907">
        <v>80</v>
      </c>
      <c r="C2907">
        <v>60.71</v>
      </c>
      <c r="D2907">
        <v>61.07</v>
      </c>
      <c r="E2907">
        <v>50.13</v>
      </c>
      <c r="F2907">
        <f t="shared" si="226"/>
        <v>61.07</v>
      </c>
      <c r="G2907" t="s">
        <v>790</v>
      </c>
      <c r="H2907">
        <v>2021</v>
      </c>
      <c r="I2907">
        <v>7</v>
      </c>
      <c r="J2907">
        <v>2</v>
      </c>
      <c r="K2907" t="s">
        <v>219</v>
      </c>
      <c r="L2907">
        <f t="shared" si="227"/>
        <v>0</v>
      </c>
      <c r="M2907">
        <f t="shared" si="228"/>
        <v>1</v>
      </c>
      <c r="N2907">
        <f t="shared" si="229"/>
        <v>2</v>
      </c>
      <c r="O2907">
        <f t="shared" si="230"/>
        <v>27</v>
      </c>
    </row>
    <row r="2908" spans="1:15" hidden="1" x14ac:dyDescent="0.2">
      <c r="A2908" s="2">
        <v>44380</v>
      </c>
      <c r="B2908">
        <v>45</v>
      </c>
      <c r="C2908">
        <v>57.87</v>
      </c>
      <c r="D2908">
        <v>58.35</v>
      </c>
      <c r="E2908">
        <v>45</v>
      </c>
      <c r="F2908">
        <f t="shared" si="226"/>
        <v>58.35</v>
      </c>
      <c r="G2908" t="s">
        <v>790</v>
      </c>
      <c r="H2908">
        <v>2021</v>
      </c>
      <c r="I2908">
        <v>7</v>
      </c>
      <c r="J2908">
        <v>3</v>
      </c>
      <c r="K2908" t="s">
        <v>220</v>
      </c>
      <c r="L2908">
        <f t="shared" si="227"/>
        <v>1</v>
      </c>
      <c r="M2908">
        <f t="shared" si="228"/>
        <v>1</v>
      </c>
      <c r="N2908">
        <f t="shared" si="229"/>
        <v>2</v>
      </c>
      <c r="O2908">
        <f t="shared" si="230"/>
        <v>27</v>
      </c>
    </row>
    <row r="2909" spans="1:15" hidden="1" x14ac:dyDescent="0.2">
      <c r="A2909" s="2">
        <v>44381</v>
      </c>
      <c r="B2909">
        <v>76</v>
      </c>
      <c r="C2909">
        <v>62.93</v>
      </c>
      <c r="D2909">
        <v>62.98</v>
      </c>
      <c r="E2909">
        <v>41.03</v>
      </c>
      <c r="F2909">
        <f t="shared" si="226"/>
        <v>62.98</v>
      </c>
      <c r="G2909" t="s">
        <v>790</v>
      </c>
      <c r="H2909">
        <v>2021</v>
      </c>
      <c r="I2909">
        <v>7</v>
      </c>
      <c r="J2909">
        <v>4</v>
      </c>
      <c r="K2909" t="s">
        <v>221</v>
      </c>
      <c r="L2909">
        <f t="shared" si="227"/>
        <v>0</v>
      </c>
      <c r="M2909">
        <f t="shared" si="228"/>
        <v>1</v>
      </c>
      <c r="N2909">
        <f t="shared" si="229"/>
        <v>2</v>
      </c>
      <c r="O2909">
        <f t="shared" si="230"/>
        <v>27</v>
      </c>
    </row>
    <row r="2910" spans="1:15" hidden="1" x14ac:dyDescent="0.2">
      <c r="A2910" s="2">
        <v>44382</v>
      </c>
      <c r="B2910">
        <v>77</v>
      </c>
      <c r="C2910">
        <v>60.95</v>
      </c>
      <c r="D2910">
        <v>61.56</v>
      </c>
      <c r="E2910">
        <v>52.68</v>
      </c>
      <c r="F2910">
        <f t="shared" si="226"/>
        <v>61.56</v>
      </c>
      <c r="G2910" t="s">
        <v>790</v>
      </c>
      <c r="H2910">
        <v>2021</v>
      </c>
      <c r="I2910">
        <v>7</v>
      </c>
      <c r="J2910">
        <v>5</v>
      </c>
      <c r="K2910" t="s">
        <v>222</v>
      </c>
      <c r="L2910">
        <f t="shared" si="227"/>
        <v>0</v>
      </c>
      <c r="M2910">
        <f t="shared" si="228"/>
        <v>1</v>
      </c>
      <c r="N2910">
        <f t="shared" si="229"/>
        <v>2</v>
      </c>
      <c r="O2910">
        <f t="shared" si="230"/>
        <v>28</v>
      </c>
    </row>
    <row r="2911" spans="1:15" hidden="1" x14ac:dyDescent="0.2">
      <c r="A2911" s="2">
        <v>44383</v>
      </c>
      <c r="B2911">
        <v>40</v>
      </c>
      <c r="C2911">
        <v>59.3</v>
      </c>
      <c r="D2911">
        <v>61.33</v>
      </c>
      <c r="E2911">
        <v>54.84</v>
      </c>
      <c r="F2911">
        <f t="shared" si="226"/>
        <v>61.33</v>
      </c>
      <c r="G2911" t="s">
        <v>790</v>
      </c>
      <c r="H2911">
        <v>2021</v>
      </c>
      <c r="I2911">
        <v>7</v>
      </c>
      <c r="J2911">
        <v>6</v>
      </c>
      <c r="K2911" t="s">
        <v>223</v>
      </c>
      <c r="L2911">
        <f t="shared" si="227"/>
        <v>1</v>
      </c>
      <c r="M2911">
        <f t="shared" si="228"/>
        <v>1</v>
      </c>
      <c r="N2911">
        <f t="shared" si="229"/>
        <v>2</v>
      </c>
      <c r="O2911">
        <f t="shared" si="230"/>
        <v>28</v>
      </c>
    </row>
    <row r="2912" spans="1:15" hidden="1" x14ac:dyDescent="0.2">
      <c r="A2912" s="2">
        <v>44384</v>
      </c>
      <c r="B2912">
        <v>71</v>
      </c>
      <c r="C2912">
        <v>59.54</v>
      </c>
      <c r="D2912">
        <v>64.86</v>
      </c>
      <c r="E2912">
        <v>56.27</v>
      </c>
      <c r="F2912">
        <f t="shared" si="226"/>
        <v>64.86</v>
      </c>
      <c r="G2912" t="s">
        <v>790</v>
      </c>
      <c r="H2912">
        <v>2021</v>
      </c>
      <c r="I2912">
        <v>7</v>
      </c>
      <c r="J2912">
        <v>7</v>
      </c>
      <c r="K2912" t="s">
        <v>224</v>
      </c>
      <c r="L2912">
        <f t="shared" si="227"/>
        <v>0</v>
      </c>
      <c r="M2912">
        <f t="shared" si="228"/>
        <v>1</v>
      </c>
      <c r="N2912">
        <f t="shared" si="229"/>
        <v>2</v>
      </c>
      <c r="O2912">
        <f t="shared" si="230"/>
        <v>28</v>
      </c>
    </row>
    <row r="2913" spans="1:15" hidden="1" x14ac:dyDescent="0.2">
      <c r="A2913" s="2">
        <v>44385</v>
      </c>
      <c r="B2913">
        <v>60</v>
      </c>
      <c r="C2913">
        <v>59.04</v>
      </c>
      <c r="D2913">
        <v>60.99</v>
      </c>
      <c r="E2913">
        <v>56.51</v>
      </c>
      <c r="F2913">
        <f t="shared" si="226"/>
        <v>60.99</v>
      </c>
      <c r="G2913" t="s">
        <v>790</v>
      </c>
      <c r="H2913">
        <v>2021</v>
      </c>
      <c r="I2913">
        <v>7</v>
      </c>
      <c r="J2913">
        <v>8</v>
      </c>
      <c r="K2913" t="s">
        <v>225</v>
      </c>
      <c r="L2913">
        <f t="shared" si="227"/>
        <v>0</v>
      </c>
      <c r="M2913">
        <f t="shared" si="228"/>
        <v>1</v>
      </c>
      <c r="N2913">
        <f t="shared" si="229"/>
        <v>2</v>
      </c>
      <c r="O2913">
        <f t="shared" si="230"/>
        <v>28</v>
      </c>
    </row>
    <row r="2914" spans="1:15" hidden="1" x14ac:dyDescent="0.2">
      <c r="A2914" s="2">
        <v>44386</v>
      </c>
      <c r="B2914">
        <v>78</v>
      </c>
      <c r="C2914">
        <v>60.56</v>
      </c>
      <c r="D2914">
        <v>61.54</v>
      </c>
      <c r="E2914">
        <v>54.48</v>
      </c>
      <c r="F2914">
        <f t="shared" si="226"/>
        <v>61.54</v>
      </c>
      <c r="G2914" t="s">
        <v>791</v>
      </c>
      <c r="H2914">
        <v>2021</v>
      </c>
      <c r="I2914">
        <v>7</v>
      </c>
      <c r="J2914">
        <v>9</v>
      </c>
      <c r="K2914" t="s">
        <v>227</v>
      </c>
      <c r="L2914">
        <f t="shared" si="227"/>
        <v>0</v>
      </c>
      <c r="M2914">
        <f t="shared" si="228"/>
        <v>1</v>
      </c>
      <c r="N2914">
        <f t="shared" si="229"/>
        <v>2</v>
      </c>
      <c r="O2914">
        <f t="shared" si="230"/>
        <v>28</v>
      </c>
    </row>
    <row r="2915" spans="1:15" hidden="1" x14ac:dyDescent="0.2">
      <c r="A2915" s="2">
        <v>44387</v>
      </c>
      <c r="B2915">
        <v>54</v>
      </c>
      <c r="C2915">
        <v>59.84</v>
      </c>
      <c r="D2915">
        <v>61.07</v>
      </c>
      <c r="E2915">
        <v>54.86</v>
      </c>
      <c r="F2915">
        <f t="shared" si="226"/>
        <v>61.07</v>
      </c>
      <c r="G2915" t="s">
        <v>791</v>
      </c>
      <c r="H2915">
        <v>2021</v>
      </c>
      <c r="I2915">
        <v>7</v>
      </c>
      <c r="J2915">
        <v>10</v>
      </c>
      <c r="K2915" t="s">
        <v>228</v>
      </c>
      <c r="L2915">
        <f t="shared" si="227"/>
        <v>1</v>
      </c>
      <c r="M2915">
        <f t="shared" si="228"/>
        <v>1</v>
      </c>
      <c r="N2915">
        <f t="shared" si="229"/>
        <v>2</v>
      </c>
      <c r="O2915">
        <f t="shared" si="230"/>
        <v>28</v>
      </c>
    </row>
    <row r="2916" spans="1:15" hidden="1" x14ac:dyDescent="0.2">
      <c r="A2916" s="2">
        <v>44388</v>
      </c>
      <c r="B2916">
        <v>78</v>
      </c>
      <c r="C2916">
        <v>60.81</v>
      </c>
      <c r="D2916">
        <v>63.72</v>
      </c>
      <c r="E2916">
        <v>56.87</v>
      </c>
      <c r="F2916">
        <f t="shared" si="226"/>
        <v>63.72</v>
      </c>
      <c r="G2916" t="s">
        <v>791</v>
      </c>
      <c r="H2916">
        <v>2021</v>
      </c>
      <c r="I2916">
        <v>7</v>
      </c>
      <c r="J2916">
        <v>11</v>
      </c>
      <c r="K2916" t="s">
        <v>229</v>
      </c>
      <c r="L2916">
        <f t="shared" si="227"/>
        <v>0</v>
      </c>
      <c r="M2916">
        <f t="shared" si="228"/>
        <v>1</v>
      </c>
      <c r="N2916">
        <f t="shared" si="229"/>
        <v>2</v>
      </c>
      <c r="O2916">
        <f t="shared" si="230"/>
        <v>28</v>
      </c>
    </row>
    <row r="2917" spans="1:15" hidden="1" x14ac:dyDescent="0.2">
      <c r="A2917" s="2">
        <v>44389</v>
      </c>
      <c r="B2917">
        <v>76</v>
      </c>
      <c r="C2917">
        <v>60.78</v>
      </c>
      <c r="D2917">
        <v>63.73</v>
      </c>
      <c r="E2917">
        <v>55.57</v>
      </c>
      <c r="F2917">
        <f t="shared" si="226"/>
        <v>63.73</v>
      </c>
      <c r="G2917" t="s">
        <v>791</v>
      </c>
      <c r="H2917">
        <v>2021</v>
      </c>
      <c r="I2917">
        <v>7</v>
      </c>
      <c r="J2917">
        <v>12</v>
      </c>
      <c r="K2917" t="s">
        <v>230</v>
      </c>
      <c r="L2917">
        <f t="shared" si="227"/>
        <v>0</v>
      </c>
      <c r="M2917">
        <f t="shared" si="228"/>
        <v>1</v>
      </c>
      <c r="N2917">
        <f t="shared" si="229"/>
        <v>2</v>
      </c>
      <c r="O2917">
        <f t="shared" si="230"/>
        <v>29</v>
      </c>
    </row>
    <row r="2918" spans="1:15" hidden="1" x14ac:dyDescent="0.2">
      <c r="A2918" s="2">
        <v>44390</v>
      </c>
      <c r="B2918">
        <v>64</v>
      </c>
      <c r="C2918">
        <v>60.01</v>
      </c>
      <c r="D2918">
        <v>60.9</v>
      </c>
      <c r="E2918">
        <v>53.56</v>
      </c>
      <c r="F2918">
        <f t="shared" si="226"/>
        <v>60.9</v>
      </c>
      <c r="G2918" t="s">
        <v>791</v>
      </c>
      <c r="H2918">
        <v>2021</v>
      </c>
      <c r="I2918">
        <v>7</v>
      </c>
      <c r="J2918">
        <v>13</v>
      </c>
      <c r="K2918" t="s">
        <v>231</v>
      </c>
      <c r="L2918">
        <f t="shared" si="227"/>
        <v>0</v>
      </c>
      <c r="M2918">
        <f t="shared" si="228"/>
        <v>1</v>
      </c>
      <c r="N2918">
        <f t="shared" si="229"/>
        <v>2</v>
      </c>
      <c r="O2918">
        <f t="shared" si="230"/>
        <v>29</v>
      </c>
    </row>
    <row r="2919" spans="1:15" hidden="1" x14ac:dyDescent="0.2">
      <c r="A2919" s="2">
        <v>44391</v>
      </c>
      <c r="B2919">
        <v>68</v>
      </c>
      <c r="C2919">
        <v>59.97</v>
      </c>
      <c r="D2919">
        <v>61.53</v>
      </c>
      <c r="E2919">
        <v>56.33</v>
      </c>
      <c r="F2919">
        <f t="shared" si="226"/>
        <v>61.53</v>
      </c>
      <c r="G2919" t="s">
        <v>791</v>
      </c>
      <c r="H2919">
        <v>2021</v>
      </c>
      <c r="I2919">
        <v>7</v>
      </c>
      <c r="J2919">
        <v>14</v>
      </c>
      <c r="K2919" t="s">
        <v>232</v>
      </c>
      <c r="L2919">
        <f t="shared" si="227"/>
        <v>0</v>
      </c>
      <c r="M2919">
        <f t="shared" si="228"/>
        <v>1</v>
      </c>
      <c r="N2919">
        <f t="shared" si="229"/>
        <v>2</v>
      </c>
      <c r="O2919">
        <f t="shared" si="230"/>
        <v>29</v>
      </c>
    </row>
    <row r="2920" spans="1:15" hidden="1" x14ac:dyDescent="0.2">
      <c r="A2920" s="2">
        <v>44392</v>
      </c>
      <c r="B2920">
        <v>49</v>
      </c>
      <c r="C2920">
        <v>59.02</v>
      </c>
      <c r="D2920">
        <v>59.09</v>
      </c>
      <c r="E2920">
        <v>41.2</v>
      </c>
      <c r="F2920">
        <f t="shared" si="226"/>
        <v>59.09</v>
      </c>
      <c r="G2920" t="s">
        <v>791</v>
      </c>
      <c r="H2920">
        <v>2021</v>
      </c>
      <c r="I2920">
        <v>7</v>
      </c>
      <c r="J2920">
        <v>15</v>
      </c>
      <c r="K2920" t="s">
        <v>233</v>
      </c>
      <c r="L2920">
        <f t="shared" si="227"/>
        <v>1</v>
      </c>
      <c r="M2920">
        <f t="shared" si="228"/>
        <v>1</v>
      </c>
      <c r="N2920">
        <f t="shared" si="229"/>
        <v>2</v>
      </c>
      <c r="O2920">
        <f t="shared" si="230"/>
        <v>29</v>
      </c>
    </row>
    <row r="2921" spans="1:15" hidden="1" x14ac:dyDescent="0.2">
      <c r="A2921" s="2">
        <v>44393</v>
      </c>
      <c r="B2921">
        <v>97</v>
      </c>
      <c r="C2921">
        <v>62.65</v>
      </c>
      <c r="D2921">
        <v>63.17</v>
      </c>
      <c r="E2921">
        <v>53.74</v>
      </c>
      <c r="F2921">
        <f t="shared" si="226"/>
        <v>63.17</v>
      </c>
      <c r="G2921" t="s">
        <v>792</v>
      </c>
      <c r="H2921">
        <v>2021</v>
      </c>
      <c r="I2921">
        <v>7</v>
      </c>
      <c r="J2921">
        <v>16</v>
      </c>
      <c r="K2921" t="s">
        <v>235</v>
      </c>
      <c r="L2921">
        <f t="shared" si="227"/>
        <v>0</v>
      </c>
      <c r="M2921">
        <f t="shared" si="228"/>
        <v>1</v>
      </c>
      <c r="N2921">
        <f t="shared" si="229"/>
        <v>2</v>
      </c>
      <c r="O2921">
        <f t="shared" si="230"/>
        <v>29</v>
      </c>
    </row>
    <row r="2922" spans="1:15" hidden="1" x14ac:dyDescent="0.2">
      <c r="A2922" s="2">
        <v>44394</v>
      </c>
      <c r="B2922">
        <v>63</v>
      </c>
      <c r="C2922">
        <v>60.85</v>
      </c>
      <c r="D2922">
        <v>60.98</v>
      </c>
      <c r="E2922">
        <v>45.69</v>
      </c>
      <c r="F2922">
        <f t="shared" si="226"/>
        <v>60.98</v>
      </c>
      <c r="G2922" t="s">
        <v>792</v>
      </c>
      <c r="H2922">
        <v>2021</v>
      </c>
      <c r="I2922">
        <v>7</v>
      </c>
      <c r="J2922">
        <v>17</v>
      </c>
      <c r="K2922" t="s">
        <v>236</v>
      </c>
      <c r="L2922">
        <f t="shared" si="227"/>
        <v>0</v>
      </c>
      <c r="M2922">
        <f t="shared" si="228"/>
        <v>1</v>
      </c>
      <c r="N2922">
        <f t="shared" si="229"/>
        <v>2</v>
      </c>
      <c r="O2922">
        <f t="shared" si="230"/>
        <v>29</v>
      </c>
    </row>
    <row r="2923" spans="1:15" hidden="1" x14ac:dyDescent="0.2">
      <c r="A2923" s="2">
        <v>44395</v>
      </c>
      <c r="B2923">
        <v>80</v>
      </c>
      <c r="C2923">
        <v>60.44</v>
      </c>
      <c r="D2923">
        <v>60.66</v>
      </c>
      <c r="E2923">
        <v>47.58</v>
      </c>
      <c r="F2923">
        <f t="shared" si="226"/>
        <v>60.66</v>
      </c>
      <c r="G2923" t="s">
        <v>792</v>
      </c>
      <c r="H2923">
        <v>2021</v>
      </c>
      <c r="I2923">
        <v>7</v>
      </c>
      <c r="J2923">
        <v>18</v>
      </c>
      <c r="K2923" t="s">
        <v>237</v>
      </c>
      <c r="L2923">
        <f t="shared" si="227"/>
        <v>0</v>
      </c>
      <c r="M2923">
        <f t="shared" si="228"/>
        <v>1</v>
      </c>
      <c r="N2923">
        <f t="shared" si="229"/>
        <v>2</v>
      </c>
      <c r="O2923">
        <f t="shared" si="230"/>
        <v>29</v>
      </c>
    </row>
    <row r="2924" spans="1:15" hidden="1" x14ac:dyDescent="0.2">
      <c r="A2924" s="2">
        <v>44396</v>
      </c>
      <c r="B2924">
        <v>72</v>
      </c>
      <c r="C2924">
        <v>60.25</v>
      </c>
      <c r="D2924">
        <v>60.26</v>
      </c>
      <c r="E2924">
        <v>34.909999999999997</v>
      </c>
      <c r="F2924">
        <f t="shared" si="226"/>
        <v>60.26</v>
      </c>
      <c r="G2924" t="s">
        <v>792</v>
      </c>
      <c r="H2924">
        <v>2021</v>
      </c>
      <c r="I2924">
        <v>7</v>
      </c>
      <c r="J2924">
        <v>19</v>
      </c>
      <c r="K2924" t="s">
        <v>238</v>
      </c>
      <c r="L2924">
        <f t="shared" si="227"/>
        <v>0</v>
      </c>
      <c r="M2924">
        <f t="shared" si="228"/>
        <v>1</v>
      </c>
      <c r="N2924">
        <f t="shared" si="229"/>
        <v>2</v>
      </c>
      <c r="O2924">
        <f t="shared" si="230"/>
        <v>30</v>
      </c>
    </row>
    <row r="2925" spans="1:15" hidden="1" x14ac:dyDescent="0.2">
      <c r="A2925" s="2">
        <v>44397</v>
      </c>
      <c r="B2925">
        <v>50</v>
      </c>
      <c r="C2925">
        <v>58.32</v>
      </c>
      <c r="D2925">
        <v>58.34</v>
      </c>
      <c r="E2925">
        <v>35.72</v>
      </c>
      <c r="F2925">
        <f t="shared" si="226"/>
        <v>58.34</v>
      </c>
      <c r="G2925" t="s">
        <v>792</v>
      </c>
      <c r="H2925">
        <v>2021</v>
      </c>
      <c r="I2925">
        <v>7</v>
      </c>
      <c r="J2925">
        <v>20</v>
      </c>
      <c r="K2925" t="s">
        <v>239</v>
      </c>
      <c r="L2925">
        <f t="shared" si="227"/>
        <v>1</v>
      </c>
      <c r="M2925">
        <f t="shared" si="228"/>
        <v>1</v>
      </c>
      <c r="N2925">
        <f t="shared" si="229"/>
        <v>2</v>
      </c>
      <c r="O2925">
        <f t="shared" si="230"/>
        <v>30</v>
      </c>
    </row>
    <row r="2926" spans="1:15" hidden="1" x14ac:dyDescent="0.2">
      <c r="A2926" s="2">
        <v>44398</v>
      </c>
      <c r="B2926">
        <v>70</v>
      </c>
      <c r="C2926">
        <v>59.39</v>
      </c>
      <c r="D2926">
        <v>59.44</v>
      </c>
      <c r="E2926">
        <v>40.47</v>
      </c>
      <c r="F2926">
        <f t="shared" si="226"/>
        <v>59.44</v>
      </c>
      <c r="G2926" t="s">
        <v>792</v>
      </c>
      <c r="H2926">
        <v>2021</v>
      </c>
      <c r="I2926">
        <v>7</v>
      </c>
      <c r="J2926">
        <v>21</v>
      </c>
      <c r="K2926" t="s">
        <v>240</v>
      </c>
      <c r="L2926">
        <f t="shared" si="227"/>
        <v>0</v>
      </c>
      <c r="M2926">
        <f t="shared" si="228"/>
        <v>1</v>
      </c>
      <c r="N2926">
        <f t="shared" si="229"/>
        <v>2</v>
      </c>
      <c r="O2926">
        <f t="shared" si="230"/>
        <v>30</v>
      </c>
    </row>
    <row r="2927" spans="1:15" hidden="1" x14ac:dyDescent="0.2">
      <c r="A2927" s="2">
        <v>44399</v>
      </c>
      <c r="B2927">
        <v>67</v>
      </c>
      <c r="C2927">
        <v>58.47</v>
      </c>
      <c r="D2927">
        <v>58.49</v>
      </c>
      <c r="E2927">
        <v>33.1</v>
      </c>
      <c r="F2927">
        <f t="shared" si="226"/>
        <v>58.49</v>
      </c>
      <c r="G2927" t="s">
        <v>792</v>
      </c>
      <c r="H2927">
        <v>2021</v>
      </c>
      <c r="I2927">
        <v>7</v>
      </c>
      <c r="J2927">
        <v>22</v>
      </c>
      <c r="K2927" t="s">
        <v>241</v>
      </c>
      <c r="L2927">
        <f t="shared" si="227"/>
        <v>0</v>
      </c>
      <c r="M2927">
        <f t="shared" si="228"/>
        <v>1</v>
      </c>
      <c r="N2927">
        <f t="shared" si="229"/>
        <v>2</v>
      </c>
      <c r="O2927">
        <f t="shared" si="230"/>
        <v>30</v>
      </c>
    </row>
    <row r="2928" spans="1:15" hidden="1" x14ac:dyDescent="0.2">
      <c r="A2928" s="2">
        <v>44400</v>
      </c>
      <c r="B2928">
        <v>84</v>
      </c>
      <c r="C2928">
        <v>60.79</v>
      </c>
      <c r="D2928">
        <v>61.01</v>
      </c>
      <c r="E2928">
        <v>47.96</v>
      </c>
      <c r="F2928">
        <f t="shared" si="226"/>
        <v>61.01</v>
      </c>
      <c r="G2928" t="s">
        <v>793</v>
      </c>
      <c r="H2928">
        <v>2021</v>
      </c>
      <c r="I2928">
        <v>7</v>
      </c>
      <c r="J2928">
        <v>23</v>
      </c>
      <c r="K2928" t="s">
        <v>243</v>
      </c>
      <c r="L2928">
        <f t="shared" si="227"/>
        <v>0</v>
      </c>
      <c r="M2928">
        <f t="shared" si="228"/>
        <v>1</v>
      </c>
      <c r="N2928">
        <f t="shared" si="229"/>
        <v>2</v>
      </c>
      <c r="O2928">
        <f t="shared" si="230"/>
        <v>30</v>
      </c>
    </row>
    <row r="2929" spans="1:15" hidden="1" x14ac:dyDescent="0.2">
      <c r="A2929" s="2">
        <v>44401</v>
      </c>
      <c r="B2929">
        <v>62</v>
      </c>
      <c r="C2929">
        <v>59.95</v>
      </c>
      <c r="D2929">
        <v>59.95</v>
      </c>
      <c r="E2929">
        <v>0</v>
      </c>
      <c r="F2929">
        <f t="shared" si="226"/>
        <v>59.95</v>
      </c>
      <c r="G2929" t="s">
        <v>793</v>
      </c>
      <c r="H2929">
        <v>2021</v>
      </c>
      <c r="I2929">
        <v>7</v>
      </c>
      <c r="J2929">
        <v>24</v>
      </c>
      <c r="K2929" t="s">
        <v>244</v>
      </c>
      <c r="L2929">
        <f t="shared" si="227"/>
        <v>0</v>
      </c>
      <c r="M2929">
        <f t="shared" si="228"/>
        <v>1</v>
      </c>
      <c r="N2929">
        <f t="shared" si="229"/>
        <v>2</v>
      </c>
      <c r="O2929">
        <f t="shared" si="230"/>
        <v>30</v>
      </c>
    </row>
    <row r="2930" spans="1:15" hidden="1" x14ac:dyDescent="0.2">
      <c r="A2930" s="2">
        <v>44402</v>
      </c>
      <c r="B2930">
        <v>81</v>
      </c>
      <c r="C2930">
        <v>60.72</v>
      </c>
      <c r="D2930">
        <v>60.72</v>
      </c>
      <c r="E2930">
        <v>0</v>
      </c>
      <c r="F2930">
        <f t="shared" si="226"/>
        <v>60.72</v>
      </c>
      <c r="G2930" t="s">
        <v>793</v>
      </c>
      <c r="H2930">
        <v>2021</v>
      </c>
      <c r="I2930">
        <v>7</v>
      </c>
      <c r="J2930">
        <v>25</v>
      </c>
      <c r="K2930" t="s">
        <v>245</v>
      </c>
      <c r="L2930">
        <f t="shared" si="227"/>
        <v>0</v>
      </c>
      <c r="M2930">
        <f t="shared" si="228"/>
        <v>1</v>
      </c>
      <c r="N2930">
        <f t="shared" si="229"/>
        <v>2</v>
      </c>
      <c r="O2930">
        <f t="shared" si="230"/>
        <v>30</v>
      </c>
    </row>
    <row r="2931" spans="1:15" hidden="1" x14ac:dyDescent="0.2">
      <c r="A2931" s="2">
        <v>44403</v>
      </c>
      <c r="B2931">
        <v>42</v>
      </c>
      <c r="C2931">
        <v>57.67</v>
      </c>
      <c r="D2931">
        <v>58.75</v>
      </c>
      <c r="E2931">
        <v>47.04</v>
      </c>
      <c r="F2931">
        <f t="shared" si="226"/>
        <v>58.75</v>
      </c>
      <c r="G2931" t="s">
        <v>793</v>
      </c>
      <c r="H2931">
        <v>2021</v>
      </c>
      <c r="I2931">
        <v>7</v>
      </c>
      <c r="J2931">
        <v>26</v>
      </c>
      <c r="K2931" t="s">
        <v>246</v>
      </c>
      <c r="L2931">
        <f t="shared" si="227"/>
        <v>1</v>
      </c>
      <c r="M2931">
        <f t="shared" si="228"/>
        <v>1</v>
      </c>
      <c r="N2931">
        <f t="shared" si="229"/>
        <v>2</v>
      </c>
      <c r="O2931">
        <f t="shared" si="230"/>
        <v>31</v>
      </c>
    </row>
    <row r="2932" spans="1:15" hidden="1" x14ac:dyDescent="0.2">
      <c r="A2932" s="2">
        <v>44404</v>
      </c>
      <c r="B2932">
        <v>75</v>
      </c>
      <c r="C2932">
        <v>61.1</v>
      </c>
      <c r="D2932">
        <v>61.12</v>
      </c>
      <c r="E2932">
        <v>38.97</v>
      </c>
      <c r="F2932">
        <f t="shared" si="226"/>
        <v>61.12</v>
      </c>
      <c r="G2932" t="s">
        <v>793</v>
      </c>
      <c r="H2932">
        <v>2021</v>
      </c>
      <c r="I2932">
        <v>7</v>
      </c>
      <c r="J2932">
        <v>27</v>
      </c>
      <c r="K2932" t="s">
        <v>247</v>
      </c>
      <c r="L2932">
        <f t="shared" si="227"/>
        <v>0</v>
      </c>
      <c r="M2932">
        <f t="shared" si="228"/>
        <v>1</v>
      </c>
      <c r="N2932">
        <f t="shared" si="229"/>
        <v>2</v>
      </c>
      <c r="O2932">
        <f t="shared" si="230"/>
        <v>31</v>
      </c>
    </row>
    <row r="2933" spans="1:15" hidden="1" x14ac:dyDescent="0.2">
      <c r="A2933" s="2">
        <v>44405</v>
      </c>
      <c r="B2933">
        <v>79</v>
      </c>
      <c r="C2933">
        <v>60.86</v>
      </c>
      <c r="D2933">
        <v>60.87</v>
      </c>
      <c r="E2933">
        <v>30.34</v>
      </c>
      <c r="F2933">
        <f t="shared" si="226"/>
        <v>60.87</v>
      </c>
      <c r="G2933" t="s">
        <v>793</v>
      </c>
      <c r="H2933">
        <v>2021</v>
      </c>
      <c r="I2933">
        <v>7</v>
      </c>
      <c r="J2933">
        <v>28</v>
      </c>
      <c r="K2933" t="s">
        <v>248</v>
      </c>
      <c r="L2933">
        <f t="shared" si="227"/>
        <v>0</v>
      </c>
      <c r="M2933">
        <f t="shared" si="228"/>
        <v>1</v>
      </c>
      <c r="N2933">
        <f t="shared" si="229"/>
        <v>2</v>
      </c>
      <c r="O2933">
        <f t="shared" si="230"/>
        <v>31</v>
      </c>
    </row>
    <row r="2934" spans="1:15" hidden="1" x14ac:dyDescent="0.2">
      <c r="A2934" s="2">
        <v>44406</v>
      </c>
      <c r="B2934">
        <v>59</v>
      </c>
      <c r="C2934">
        <v>59.53</v>
      </c>
      <c r="D2934">
        <v>59.54</v>
      </c>
      <c r="E2934">
        <v>30.24</v>
      </c>
      <c r="F2934">
        <f t="shared" si="226"/>
        <v>59.54</v>
      </c>
      <c r="G2934" t="s">
        <v>793</v>
      </c>
      <c r="H2934">
        <v>2021</v>
      </c>
      <c r="I2934">
        <v>7</v>
      </c>
      <c r="J2934">
        <v>29</v>
      </c>
      <c r="K2934" t="s">
        <v>249</v>
      </c>
      <c r="L2934">
        <f t="shared" si="227"/>
        <v>1</v>
      </c>
      <c r="M2934">
        <f t="shared" si="228"/>
        <v>1</v>
      </c>
      <c r="N2934">
        <f t="shared" si="229"/>
        <v>2</v>
      </c>
      <c r="O2934">
        <f t="shared" si="230"/>
        <v>31</v>
      </c>
    </row>
    <row r="2935" spans="1:15" hidden="1" x14ac:dyDescent="0.2">
      <c r="A2935" s="2">
        <v>44407</v>
      </c>
      <c r="B2935">
        <v>87</v>
      </c>
      <c r="C2935">
        <v>61.41</v>
      </c>
      <c r="D2935">
        <v>61.42</v>
      </c>
      <c r="E2935">
        <v>35.619999999999997</v>
      </c>
      <c r="F2935">
        <f t="shared" si="226"/>
        <v>61.42</v>
      </c>
      <c r="G2935" t="s">
        <v>794</v>
      </c>
      <c r="H2935">
        <v>2021</v>
      </c>
      <c r="I2935">
        <v>7</v>
      </c>
      <c r="J2935">
        <v>30</v>
      </c>
      <c r="K2935" t="s">
        <v>251</v>
      </c>
      <c r="L2935">
        <f t="shared" si="227"/>
        <v>0</v>
      </c>
      <c r="M2935">
        <f t="shared" si="228"/>
        <v>1</v>
      </c>
      <c r="N2935">
        <f t="shared" si="229"/>
        <v>2</v>
      </c>
      <c r="O2935">
        <f t="shared" si="230"/>
        <v>31</v>
      </c>
    </row>
    <row r="2936" spans="1:15" hidden="1" x14ac:dyDescent="0.2">
      <c r="A2936" s="2">
        <v>44408</v>
      </c>
      <c r="B2936">
        <v>61</v>
      </c>
      <c r="C2936">
        <v>60.33</v>
      </c>
      <c r="D2936">
        <v>60.41</v>
      </c>
      <c r="E2936">
        <v>42.95</v>
      </c>
      <c r="F2936">
        <f t="shared" si="226"/>
        <v>60.41</v>
      </c>
      <c r="G2936" t="s">
        <v>794</v>
      </c>
      <c r="H2936">
        <v>2021</v>
      </c>
      <c r="I2936">
        <v>7</v>
      </c>
      <c r="J2936">
        <v>31</v>
      </c>
      <c r="K2936" t="s">
        <v>252</v>
      </c>
      <c r="L2936">
        <f t="shared" si="227"/>
        <v>0</v>
      </c>
      <c r="M2936">
        <f t="shared" si="228"/>
        <v>1</v>
      </c>
      <c r="N2936">
        <f t="shared" si="229"/>
        <v>2</v>
      </c>
      <c r="O2936">
        <f t="shared" si="230"/>
        <v>31</v>
      </c>
    </row>
    <row r="2937" spans="1:15" hidden="1" x14ac:dyDescent="0.2">
      <c r="A2937" s="2">
        <v>44409</v>
      </c>
      <c r="B2937">
        <v>93</v>
      </c>
      <c r="C2937">
        <v>61.39</v>
      </c>
      <c r="D2937">
        <v>61.6</v>
      </c>
      <c r="E2937">
        <v>48.38</v>
      </c>
      <c r="F2937">
        <f t="shared" si="226"/>
        <v>61.6</v>
      </c>
      <c r="G2937" t="s">
        <v>794</v>
      </c>
      <c r="H2937">
        <v>2021</v>
      </c>
      <c r="I2937">
        <v>8</v>
      </c>
      <c r="J2937">
        <v>1</v>
      </c>
      <c r="K2937" t="s">
        <v>253</v>
      </c>
      <c r="L2937">
        <f t="shared" si="227"/>
        <v>0</v>
      </c>
      <c r="M2937">
        <f t="shared" si="228"/>
        <v>1</v>
      </c>
      <c r="N2937">
        <f t="shared" si="229"/>
        <v>2</v>
      </c>
      <c r="O2937">
        <f t="shared" si="230"/>
        <v>31</v>
      </c>
    </row>
    <row r="2938" spans="1:15" hidden="1" x14ac:dyDescent="0.2">
      <c r="A2938" s="2">
        <v>44410</v>
      </c>
      <c r="B2938">
        <v>84</v>
      </c>
      <c r="C2938">
        <v>60.51</v>
      </c>
      <c r="D2938">
        <v>60.56</v>
      </c>
      <c r="E2938">
        <v>41.29</v>
      </c>
      <c r="F2938">
        <f t="shared" si="226"/>
        <v>60.56</v>
      </c>
      <c r="G2938" t="s">
        <v>794</v>
      </c>
      <c r="H2938">
        <v>2021</v>
      </c>
      <c r="I2938">
        <v>8</v>
      </c>
      <c r="J2938">
        <v>2</v>
      </c>
      <c r="K2938" t="s">
        <v>254</v>
      </c>
      <c r="L2938">
        <f t="shared" si="227"/>
        <v>0</v>
      </c>
      <c r="M2938">
        <f t="shared" si="228"/>
        <v>1</v>
      </c>
      <c r="N2938">
        <f t="shared" si="229"/>
        <v>2</v>
      </c>
      <c r="O2938">
        <f t="shared" si="230"/>
        <v>32</v>
      </c>
    </row>
    <row r="2939" spans="1:15" hidden="1" x14ac:dyDescent="0.2">
      <c r="A2939" s="2">
        <v>44411</v>
      </c>
      <c r="B2939">
        <v>57</v>
      </c>
      <c r="C2939">
        <v>59.93</v>
      </c>
      <c r="D2939">
        <v>60.01</v>
      </c>
      <c r="E2939">
        <v>42.84</v>
      </c>
      <c r="F2939">
        <f t="shared" si="226"/>
        <v>60.01</v>
      </c>
      <c r="G2939" t="s">
        <v>794</v>
      </c>
      <c r="H2939">
        <v>2021</v>
      </c>
      <c r="I2939">
        <v>8</v>
      </c>
      <c r="J2939">
        <v>3</v>
      </c>
      <c r="K2939" t="s">
        <v>255</v>
      </c>
      <c r="L2939">
        <f t="shared" si="227"/>
        <v>1</v>
      </c>
      <c r="M2939">
        <f t="shared" si="228"/>
        <v>1</v>
      </c>
      <c r="N2939">
        <f t="shared" si="229"/>
        <v>2</v>
      </c>
      <c r="O2939">
        <f t="shared" si="230"/>
        <v>32</v>
      </c>
    </row>
    <row r="2940" spans="1:15" hidden="1" x14ac:dyDescent="0.2">
      <c r="A2940" s="2">
        <v>44412</v>
      </c>
      <c r="B2940">
        <v>76</v>
      </c>
      <c r="C2940">
        <v>60.96</v>
      </c>
      <c r="D2940">
        <v>61.01</v>
      </c>
      <c r="E2940">
        <v>40.99</v>
      </c>
      <c r="F2940">
        <f t="shared" si="226"/>
        <v>61.01</v>
      </c>
      <c r="G2940" t="s">
        <v>794</v>
      </c>
      <c r="H2940">
        <v>2021</v>
      </c>
      <c r="I2940">
        <v>8</v>
      </c>
      <c r="J2940">
        <v>4</v>
      </c>
      <c r="K2940" t="s">
        <v>256</v>
      </c>
      <c r="L2940">
        <f t="shared" si="227"/>
        <v>0</v>
      </c>
      <c r="M2940">
        <f t="shared" si="228"/>
        <v>1</v>
      </c>
      <c r="N2940">
        <f t="shared" si="229"/>
        <v>2</v>
      </c>
      <c r="O2940">
        <f t="shared" si="230"/>
        <v>32</v>
      </c>
    </row>
    <row r="2941" spans="1:15" hidden="1" x14ac:dyDescent="0.2">
      <c r="A2941" s="2">
        <v>44413</v>
      </c>
      <c r="B2941">
        <v>71</v>
      </c>
      <c r="C2941">
        <v>61.64</v>
      </c>
      <c r="D2941">
        <v>61.73</v>
      </c>
      <c r="E2941">
        <v>45</v>
      </c>
      <c r="F2941">
        <f t="shared" si="226"/>
        <v>61.73</v>
      </c>
      <c r="G2941" t="s">
        <v>794</v>
      </c>
      <c r="H2941">
        <v>2021</v>
      </c>
      <c r="I2941">
        <v>8</v>
      </c>
      <c r="J2941">
        <v>5</v>
      </c>
      <c r="K2941" t="s">
        <v>257</v>
      </c>
      <c r="L2941">
        <f t="shared" si="227"/>
        <v>0</v>
      </c>
      <c r="M2941">
        <f t="shared" si="228"/>
        <v>1</v>
      </c>
      <c r="N2941">
        <f t="shared" si="229"/>
        <v>2</v>
      </c>
      <c r="O2941">
        <f t="shared" si="230"/>
        <v>32</v>
      </c>
    </row>
    <row r="2942" spans="1:15" hidden="1" x14ac:dyDescent="0.2">
      <c r="A2942" s="2">
        <v>44414</v>
      </c>
      <c r="B2942">
        <v>84</v>
      </c>
      <c r="C2942">
        <v>61.72</v>
      </c>
      <c r="D2942">
        <v>61.74</v>
      </c>
      <c r="E2942">
        <v>36.78</v>
      </c>
      <c r="F2942">
        <f t="shared" si="226"/>
        <v>61.74</v>
      </c>
      <c r="G2942" t="s">
        <v>795</v>
      </c>
      <c r="H2942">
        <v>2021</v>
      </c>
      <c r="I2942">
        <v>8</v>
      </c>
      <c r="J2942">
        <v>6</v>
      </c>
      <c r="K2942" t="s">
        <v>259</v>
      </c>
      <c r="L2942">
        <f t="shared" si="227"/>
        <v>0</v>
      </c>
      <c r="M2942">
        <f t="shared" si="228"/>
        <v>1</v>
      </c>
      <c r="N2942">
        <f t="shared" si="229"/>
        <v>2</v>
      </c>
      <c r="O2942">
        <f t="shared" si="230"/>
        <v>32</v>
      </c>
    </row>
    <row r="2943" spans="1:15" hidden="1" x14ac:dyDescent="0.2">
      <c r="A2943" s="2">
        <v>44415</v>
      </c>
      <c r="B2943">
        <v>68</v>
      </c>
      <c r="C2943">
        <v>60.41</v>
      </c>
      <c r="D2943">
        <v>60.42</v>
      </c>
      <c r="E2943">
        <v>27.64</v>
      </c>
      <c r="F2943">
        <f t="shared" si="226"/>
        <v>60.42</v>
      </c>
      <c r="G2943" t="s">
        <v>795</v>
      </c>
      <c r="H2943">
        <v>2021</v>
      </c>
      <c r="I2943">
        <v>8</v>
      </c>
      <c r="J2943">
        <v>7</v>
      </c>
      <c r="K2943" t="s">
        <v>260</v>
      </c>
      <c r="L2943">
        <f t="shared" si="227"/>
        <v>0</v>
      </c>
      <c r="M2943">
        <f t="shared" si="228"/>
        <v>1</v>
      </c>
      <c r="N2943">
        <f t="shared" si="229"/>
        <v>2</v>
      </c>
      <c r="O2943">
        <f t="shared" si="230"/>
        <v>32</v>
      </c>
    </row>
    <row r="2944" spans="1:15" hidden="1" x14ac:dyDescent="0.2">
      <c r="A2944" s="2">
        <v>44416</v>
      </c>
      <c r="B2944">
        <v>86</v>
      </c>
      <c r="C2944">
        <v>61.04</v>
      </c>
      <c r="D2944">
        <v>61.07</v>
      </c>
      <c r="E2944">
        <v>40.26</v>
      </c>
      <c r="F2944">
        <f t="shared" si="226"/>
        <v>61.07</v>
      </c>
      <c r="G2944" t="s">
        <v>795</v>
      </c>
      <c r="H2944">
        <v>2021</v>
      </c>
      <c r="I2944">
        <v>8</v>
      </c>
      <c r="J2944">
        <v>8</v>
      </c>
      <c r="K2944" t="s">
        <v>261</v>
      </c>
      <c r="L2944">
        <f t="shared" si="227"/>
        <v>0</v>
      </c>
      <c r="M2944">
        <f t="shared" si="228"/>
        <v>1</v>
      </c>
      <c r="N2944">
        <f t="shared" si="229"/>
        <v>2</v>
      </c>
      <c r="O2944">
        <f t="shared" si="230"/>
        <v>32</v>
      </c>
    </row>
    <row r="2945" spans="1:15" hidden="1" x14ac:dyDescent="0.2">
      <c r="A2945" s="2">
        <v>44417</v>
      </c>
      <c r="B2945">
        <v>75</v>
      </c>
      <c r="C2945">
        <v>60.4</v>
      </c>
      <c r="D2945">
        <v>60.45</v>
      </c>
      <c r="E2945">
        <v>40.94</v>
      </c>
      <c r="F2945">
        <f t="shared" si="226"/>
        <v>60.45</v>
      </c>
      <c r="G2945" t="s">
        <v>795</v>
      </c>
      <c r="H2945">
        <v>2021</v>
      </c>
      <c r="I2945">
        <v>8</v>
      </c>
      <c r="J2945">
        <v>9</v>
      </c>
      <c r="K2945" t="s">
        <v>262</v>
      </c>
      <c r="L2945">
        <f t="shared" si="227"/>
        <v>0</v>
      </c>
      <c r="M2945">
        <f t="shared" si="228"/>
        <v>1</v>
      </c>
      <c r="N2945">
        <f t="shared" si="229"/>
        <v>2</v>
      </c>
      <c r="O2945">
        <f t="shared" si="230"/>
        <v>33</v>
      </c>
    </row>
    <row r="2946" spans="1:15" hidden="1" x14ac:dyDescent="0.2">
      <c r="A2946" s="2">
        <v>44418</v>
      </c>
      <c r="B2946">
        <v>61</v>
      </c>
      <c r="C2946">
        <v>59.57</v>
      </c>
      <c r="D2946">
        <v>59.57</v>
      </c>
      <c r="E2946">
        <v>0</v>
      </c>
      <c r="F2946">
        <f t="shared" si="226"/>
        <v>59.57</v>
      </c>
      <c r="G2946" t="s">
        <v>795</v>
      </c>
      <c r="H2946">
        <v>2021</v>
      </c>
      <c r="I2946">
        <v>8</v>
      </c>
      <c r="J2946">
        <v>10</v>
      </c>
      <c r="K2946" t="s">
        <v>263</v>
      </c>
      <c r="L2946">
        <f t="shared" si="227"/>
        <v>0</v>
      </c>
      <c r="M2946">
        <f t="shared" si="228"/>
        <v>1</v>
      </c>
      <c r="N2946">
        <f t="shared" si="229"/>
        <v>2</v>
      </c>
      <c r="O2946">
        <f t="shared" si="230"/>
        <v>33</v>
      </c>
    </row>
    <row r="2947" spans="1:15" hidden="1" x14ac:dyDescent="0.2">
      <c r="A2947" s="2">
        <v>44419</v>
      </c>
      <c r="B2947">
        <v>72</v>
      </c>
      <c r="C2947">
        <v>60.81</v>
      </c>
      <c r="D2947">
        <v>60.82</v>
      </c>
      <c r="E2947">
        <v>35.36</v>
      </c>
      <c r="F2947">
        <f t="shared" ref="F2947:F3010" si="231">IF(OR(ISBLANK(D2947),D2947=9),C2947,D2947)</f>
        <v>60.82</v>
      </c>
      <c r="G2947" t="s">
        <v>795</v>
      </c>
      <c r="H2947">
        <v>2021</v>
      </c>
      <c r="I2947">
        <v>8</v>
      </c>
      <c r="J2947">
        <v>11</v>
      </c>
      <c r="K2947" t="s">
        <v>264</v>
      </c>
      <c r="L2947">
        <f t="shared" ref="L2947:L3010" si="232">IF(ISBLANK(C2947),"Null",IF(C2947&gt;B2947,1,0))</f>
        <v>0</v>
      </c>
      <c r="M2947">
        <f t="shared" ref="M2947:M3010" si="233">IF(ISBLANK(E2947),"Null",IF(C2947&gt;E2947,1,0))</f>
        <v>1</v>
      </c>
      <c r="N2947">
        <f t="shared" ref="N2947:N3010" si="234">IF(AND(I2947&gt;=1,I2947&lt;=4),1,IF(AND(I2947&gt;=9,I2947&lt;=12),3,2))</f>
        <v>2</v>
      </c>
      <c r="O2947">
        <f t="shared" ref="O2947:O3010" si="235">WEEKNUM(A2947,2)</f>
        <v>33</v>
      </c>
    </row>
    <row r="2948" spans="1:15" hidden="1" x14ac:dyDescent="0.2">
      <c r="A2948" s="2">
        <v>44420</v>
      </c>
      <c r="B2948">
        <v>58</v>
      </c>
      <c r="C2948">
        <v>58.83</v>
      </c>
      <c r="D2948">
        <v>58.83</v>
      </c>
      <c r="E2948">
        <v>0</v>
      </c>
      <c r="F2948">
        <f t="shared" si="231"/>
        <v>58.83</v>
      </c>
      <c r="G2948" t="s">
        <v>795</v>
      </c>
      <c r="H2948">
        <v>2021</v>
      </c>
      <c r="I2948">
        <v>8</v>
      </c>
      <c r="J2948">
        <v>12</v>
      </c>
      <c r="K2948" t="s">
        <v>265</v>
      </c>
      <c r="L2948">
        <f t="shared" si="232"/>
        <v>1</v>
      </c>
      <c r="M2948">
        <f t="shared" si="233"/>
        <v>1</v>
      </c>
      <c r="N2948">
        <f t="shared" si="234"/>
        <v>2</v>
      </c>
      <c r="O2948">
        <f t="shared" si="235"/>
        <v>33</v>
      </c>
    </row>
    <row r="2949" spans="1:15" hidden="1" x14ac:dyDescent="0.2">
      <c r="A2949" s="2">
        <v>44421</v>
      </c>
      <c r="B2949">
        <v>78</v>
      </c>
      <c r="C2949">
        <v>60.4</v>
      </c>
      <c r="D2949">
        <v>60.41</v>
      </c>
      <c r="E2949">
        <v>35.56</v>
      </c>
      <c r="F2949">
        <f t="shared" si="231"/>
        <v>60.41</v>
      </c>
      <c r="G2949" t="s">
        <v>796</v>
      </c>
      <c r="H2949">
        <v>2021</v>
      </c>
      <c r="I2949">
        <v>8</v>
      </c>
      <c r="J2949">
        <v>13</v>
      </c>
      <c r="K2949" t="s">
        <v>267</v>
      </c>
      <c r="L2949">
        <f t="shared" si="232"/>
        <v>0</v>
      </c>
      <c r="M2949">
        <f t="shared" si="233"/>
        <v>1</v>
      </c>
      <c r="N2949">
        <f t="shared" si="234"/>
        <v>2</v>
      </c>
      <c r="O2949">
        <f t="shared" si="235"/>
        <v>33</v>
      </c>
    </row>
    <row r="2950" spans="1:15" hidden="1" x14ac:dyDescent="0.2">
      <c r="A2950" s="2">
        <v>44422</v>
      </c>
      <c r="B2950">
        <v>64</v>
      </c>
      <c r="C2950">
        <v>59.54</v>
      </c>
      <c r="D2950">
        <v>59.64</v>
      </c>
      <c r="E2950">
        <v>43.49</v>
      </c>
      <c r="F2950">
        <f t="shared" si="231"/>
        <v>59.64</v>
      </c>
      <c r="G2950" t="s">
        <v>796</v>
      </c>
      <c r="H2950">
        <v>2021</v>
      </c>
      <c r="I2950">
        <v>8</v>
      </c>
      <c r="J2950">
        <v>14</v>
      </c>
      <c r="K2950" t="s">
        <v>268</v>
      </c>
      <c r="L2950">
        <f t="shared" si="232"/>
        <v>0</v>
      </c>
      <c r="M2950">
        <f t="shared" si="233"/>
        <v>1</v>
      </c>
      <c r="N2950">
        <f t="shared" si="234"/>
        <v>2</v>
      </c>
      <c r="O2950">
        <f t="shared" si="235"/>
        <v>33</v>
      </c>
    </row>
    <row r="2951" spans="1:15" hidden="1" x14ac:dyDescent="0.2">
      <c r="A2951" s="2">
        <v>44423</v>
      </c>
      <c r="B2951">
        <v>74</v>
      </c>
      <c r="C2951">
        <v>60.73</v>
      </c>
      <c r="D2951">
        <v>60.78</v>
      </c>
      <c r="E2951">
        <v>41.04</v>
      </c>
      <c r="F2951">
        <f t="shared" si="231"/>
        <v>60.78</v>
      </c>
      <c r="G2951" t="s">
        <v>796</v>
      </c>
      <c r="H2951">
        <v>2021</v>
      </c>
      <c r="I2951">
        <v>8</v>
      </c>
      <c r="J2951">
        <v>15</v>
      </c>
      <c r="K2951" t="s">
        <v>269</v>
      </c>
      <c r="L2951">
        <f t="shared" si="232"/>
        <v>0</v>
      </c>
      <c r="M2951">
        <f t="shared" si="233"/>
        <v>1</v>
      </c>
      <c r="N2951">
        <f t="shared" si="234"/>
        <v>2</v>
      </c>
      <c r="O2951">
        <f t="shared" si="235"/>
        <v>33</v>
      </c>
    </row>
    <row r="2952" spans="1:15" hidden="1" x14ac:dyDescent="0.2">
      <c r="A2952" s="2">
        <v>44424</v>
      </c>
      <c r="B2952">
        <v>76</v>
      </c>
      <c r="C2952">
        <v>61.91</v>
      </c>
      <c r="D2952">
        <v>61.93</v>
      </c>
      <c r="E2952">
        <v>36.840000000000003</v>
      </c>
      <c r="F2952">
        <f t="shared" si="231"/>
        <v>61.93</v>
      </c>
      <c r="G2952" t="s">
        <v>796</v>
      </c>
      <c r="H2952">
        <v>2021</v>
      </c>
      <c r="I2952">
        <v>8</v>
      </c>
      <c r="J2952">
        <v>16</v>
      </c>
      <c r="K2952" t="s">
        <v>270</v>
      </c>
      <c r="L2952">
        <f t="shared" si="232"/>
        <v>0</v>
      </c>
      <c r="M2952">
        <f t="shared" si="233"/>
        <v>1</v>
      </c>
      <c r="N2952">
        <f t="shared" si="234"/>
        <v>2</v>
      </c>
      <c r="O2952">
        <f t="shared" si="235"/>
        <v>34</v>
      </c>
    </row>
    <row r="2953" spans="1:15" hidden="1" x14ac:dyDescent="0.2">
      <c r="A2953" s="2">
        <v>44425</v>
      </c>
      <c r="B2953">
        <v>67</v>
      </c>
      <c r="C2953">
        <v>63.52</v>
      </c>
      <c r="D2953">
        <v>63.52</v>
      </c>
      <c r="E2953">
        <v>0</v>
      </c>
      <c r="F2953">
        <f t="shared" si="231"/>
        <v>63.52</v>
      </c>
      <c r="G2953" t="s">
        <v>796</v>
      </c>
      <c r="H2953">
        <v>2021</v>
      </c>
      <c r="I2953">
        <v>8</v>
      </c>
      <c r="J2953">
        <v>17</v>
      </c>
      <c r="K2953" t="s">
        <v>271</v>
      </c>
      <c r="L2953">
        <f t="shared" si="232"/>
        <v>0</v>
      </c>
      <c r="M2953">
        <f t="shared" si="233"/>
        <v>1</v>
      </c>
      <c r="N2953">
        <f t="shared" si="234"/>
        <v>2</v>
      </c>
      <c r="O2953">
        <f t="shared" si="235"/>
        <v>34</v>
      </c>
    </row>
    <row r="2954" spans="1:15" hidden="1" x14ac:dyDescent="0.2">
      <c r="A2954" s="2">
        <v>44426</v>
      </c>
      <c r="B2954">
        <v>75</v>
      </c>
      <c r="C2954">
        <v>60.4</v>
      </c>
      <c r="D2954">
        <v>60.4</v>
      </c>
      <c r="E2954">
        <v>0</v>
      </c>
      <c r="F2954">
        <f t="shared" si="231"/>
        <v>60.4</v>
      </c>
      <c r="G2954" t="s">
        <v>796</v>
      </c>
      <c r="H2954">
        <v>2021</v>
      </c>
      <c r="I2954">
        <v>8</v>
      </c>
      <c r="J2954">
        <v>18</v>
      </c>
      <c r="K2954" t="s">
        <v>272</v>
      </c>
      <c r="L2954">
        <f t="shared" si="232"/>
        <v>0</v>
      </c>
      <c r="M2954">
        <f t="shared" si="233"/>
        <v>1</v>
      </c>
      <c r="N2954">
        <f t="shared" si="234"/>
        <v>2</v>
      </c>
      <c r="O2954">
        <f t="shared" si="235"/>
        <v>34</v>
      </c>
    </row>
    <row r="2955" spans="1:15" hidden="1" x14ac:dyDescent="0.2">
      <c r="A2955" s="2">
        <v>44427</v>
      </c>
      <c r="B2955">
        <v>57</v>
      </c>
      <c r="C2955">
        <v>58.75</v>
      </c>
      <c r="D2955">
        <v>58.76</v>
      </c>
      <c r="E2955">
        <v>33.22</v>
      </c>
      <c r="F2955">
        <f t="shared" si="231"/>
        <v>58.76</v>
      </c>
      <c r="G2955" t="s">
        <v>796</v>
      </c>
      <c r="H2955">
        <v>2021</v>
      </c>
      <c r="I2955">
        <v>8</v>
      </c>
      <c r="J2955">
        <v>19</v>
      </c>
      <c r="K2955" t="s">
        <v>273</v>
      </c>
      <c r="L2955">
        <f t="shared" si="232"/>
        <v>1</v>
      </c>
      <c r="M2955">
        <f t="shared" si="233"/>
        <v>1</v>
      </c>
      <c r="N2955">
        <f t="shared" si="234"/>
        <v>2</v>
      </c>
      <c r="O2955">
        <f t="shared" si="235"/>
        <v>34</v>
      </c>
    </row>
    <row r="2956" spans="1:15" hidden="1" x14ac:dyDescent="0.2">
      <c r="A2956" s="2">
        <v>44428</v>
      </c>
      <c r="B2956">
        <v>82</v>
      </c>
      <c r="C2956">
        <v>59.98</v>
      </c>
      <c r="D2956">
        <v>60</v>
      </c>
      <c r="E2956">
        <v>35.79</v>
      </c>
      <c r="F2956">
        <f t="shared" si="231"/>
        <v>60</v>
      </c>
      <c r="G2956" t="s">
        <v>797</v>
      </c>
      <c r="H2956">
        <v>2021</v>
      </c>
      <c r="I2956">
        <v>8</v>
      </c>
      <c r="J2956">
        <v>20</v>
      </c>
      <c r="K2956" t="s">
        <v>275</v>
      </c>
      <c r="L2956">
        <f t="shared" si="232"/>
        <v>0</v>
      </c>
      <c r="M2956">
        <f t="shared" si="233"/>
        <v>1</v>
      </c>
      <c r="N2956">
        <f t="shared" si="234"/>
        <v>2</v>
      </c>
      <c r="O2956">
        <f t="shared" si="235"/>
        <v>34</v>
      </c>
    </row>
    <row r="2957" spans="1:15" hidden="1" x14ac:dyDescent="0.2">
      <c r="A2957" s="2">
        <v>44429</v>
      </c>
      <c r="B2957">
        <v>64</v>
      </c>
      <c r="C2957">
        <v>59.37</v>
      </c>
      <c r="D2957">
        <v>59.38</v>
      </c>
      <c r="E2957">
        <v>34.47</v>
      </c>
      <c r="F2957">
        <f t="shared" si="231"/>
        <v>59.38</v>
      </c>
      <c r="G2957" t="s">
        <v>797</v>
      </c>
      <c r="H2957">
        <v>2021</v>
      </c>
      <c r="I2957">
        <v>8</v>
      </c>
      <c r="J2957">
        <v>21</v>
      </c>
      <c r="K2957" t="s">
        <v>276</v>
      </c>
      <c r="L2957">
        <f t="shared" si="232"/>
        <v>0</v>
      </c>
      <c r="M2957">
        <f t="shared" si="233"/>
        <v>1</v>
      </c>
      <c r="N2957">
        <f t="shared" si="234"/>
        <v>2</v>
      </c>
      <c r="O2957">
        <f t="shared" si="235"/>
        <v>34</v>
      </c>
    </row>
    <row r="2958" spans="1:15" hidden="1" x14ac:dyDescent="0.2">
      <c r="A2958" s="2">
        <v>44430</v>
      </c>
      <c r="B2958">
        <v>82</v>
      </c>
      <c r="C2958">
        <v>61.08</v>
      </c>
      <c r="D2958">
        <v>61.09</v>
      </c>
      <c r="E2958">
        <v>32.1</v>
      </c>
      <c r="F2958">
        <f t="shared" si="231"/>
        <v>61.09</v>
      </c>
      <c r="G2958" t="s">
        <v>797</v>
      </c>
      <c r="H2958">
        <v>2021</v>
      </c>
      <c r="I2958">
        <v>8</v>
      </c>
      <c r="J2958">
        <v>22</v>
      </c>
      <c r="K2958" t="s">
        <v>277</v>
      </c>
      <c r="L2958">
        <f t="shared" si="232"/>
        <v>0</v>
      </c>
      <c r="M2958">
        <f t="shared" si="233"/>
        <v>1</v>
      </c>
      <c r="N2958">
        <f t="shared" si="234"/>
        <v>2</v>
      </c>
      <c r="O2958">
        <f t="shared" si="235"/>
        <v>34</v>
      </c>
    </row>
    <row r="2959" spans="1:15" hidden="1" x14ac:dyDescent="0.2">
      <c r="A2959" s="2">
        <v>44431</v>
      </c>
      <c r="B2959">
        <v>73</v>
      </c>
      <c r="C2959">
        <v>60.25</v>
      </c>
      <c r="D2959">
        <v>60.28</v>
      </c>
      <c r="E2959">
        <v>38.08</v>
      </c>
      <c r="F2959">
        <f t="shared" si="231"/>
        <v>60.28</v>
      </c>
      <c r="G2959" t="s">
        <v>797</v>
      </c>
      <c r="H2959">
        <v>2021</v>
      </c>
      <c r="I2959">
        <v>8</v>
      </c>
      <c r="J2959">
        <v>23</v>
      </c>
      <c r="K2959" t="s">
        <v>278</v>
      </c>
      <c r="L2959">
        <f t="shared" si="232"/>
        <v>0</v>
      </c>
      <c r="M2959">
        <f t="shared" si="233"/>
        <v>1</v>
      </c>
      <c r="N2959">
        <f t="shared" si="234"/>
        <v>2</v>
      </c>
      <c r="O2959">
        <f t="shared" si="235"/>
        <v>35</v>
      </c>
    </row>
    <row r="2960" spans="1:15" hidden="1" x14ac:dyDescent="0.2">
      <c r="A2960" s="2">
        <v>44432</v>
      </c>
      <c r="B2960">
        <v>65</v>
      </c>
      <c r="C2960">
        <v>59.22</v>
      </c>
      <c r="D2960">
        <v>59.37</v>
      </c>
      <c r="E2960">
        <v>44.79</v>
      </c>
      <c r="F2960">
        <f t="shared" si="231"/>
        <v>59.37</v>
      </c>
      <c r="G2960" t="s">
        <v>797</v>
      </c>
      <c r="H2960">
        <v>2021</v>
      </c>
      <c r="I2960">
        <v>8</v>
      </c>
      <c r="J2960">
        <v>24</v>
      </c>
      <c r="K2960" t="s">
        <v>279</v>
      </c>
      <c r="L2960">
        <f t="shared" si="232"/>
        <v>0</v>
      </c>
      <c r="M2960">
        <f t="shared" si="233"/>
        <v>1</v>
      </c>
      <c r="N2960">
        <f t="shared" si="234"/>
        <v>2</v>
      </c>
      <c r="O2960">
        <f t="shared" si="235"/>
        <v>35</v>
      </c>
    </row>
    <row r="2961" spans="1:15" hidden="1" x14ac:dyDescent="0.2">
      <c r="A2961" s="2">
        <v>44433</v>
      </c>
      <c r="B2961">
        <v>77</v>
      </c>
      <c r="C2961">
        <v>59.73</v>
      </c>
      <c r="D2961">
        <v>59.73</v>
      </c>
      <c r="E2961">
        <v>0</v>
      </c>
      <c r="F2961">
        <f t="shared" si="231"/>
        <v>59.73</v>
      </c>
      <c r="G2961" t="s">
        <v>797</v>
      </c>
      <c r="H2961">
        <v>2021</v>
      </c>
      <c r="I2961">
        <v>8</v>
      </c>
      <c r="J2961">
        <v>25</v>
      </c>
      <c r="K2961" t="s">
        <v>280</v>
      </c>
      <c r="L2961">
        <f t="shared" si="232"/>
        <v>0</v>
      </c>
      <c r="M2961">
        <f t="shared" si="233"/>
        <v>1</v>
      </c>
      <c r="N2961">
        <f t="shared" si="234"/>
        <v>2</v>
      </c>
      <c r="O2961">
        <f t="shared" si="235"/>
        <v>35</v>
      </c>
    </row>
    <row r="2962" spans="1:15" hidden="1" x14ac:dyDescent="0.2">
      <c r="A2962" s="2">
        <v>44434</v>
      </c>
      <c r="B2962">
        <v>55</v>
      </c>
      <c r="C2962">
        <v>58.84</v>
      </c>
      <c r="D2962">
        <v>58.86</v>
      </c>
      <c r="E2962">
        <v>33.93</v>
      </c>
      <c r="F2962">
        <f t="shared" si="231"/>
        <v>58.86</v>
      </c>
      <c r="G2962" t="s">
        <v>797</v>
      </c>
      <c r="H2962">
        <v>2021</v>
      </c>
      <c r="I2962">
        <v>8</v>
      </c>
      <c r="J2962">
        <v>26</v>
      </c>
      <c r="K2962" t="s">
        <v>281</v>
      </c>
      <c r="L2962">
        <f t="shared" si="232"/>
        <v>1</v>
      </c>
      <c r="M2962">
        <f t="shared" si="233"/>
        <v>1</v>
      </c>
      <c r="N2962">
        <f t="shared" si="234"/>
        <v>2</v>
      </c>
      <c r="O2962">
        <f t="shared" si="235"/>
        <v>35</v>
      </c>
    </row>
    <row r="2963" spans="1:15" hidden="1" x14ac:dyDescent="0.2">
      <c r="A2963" s="2">
        <v>44435</v>
      </c>
      <c r="B2963">
        <v>93</v>
      </c>
      <c r="C2963">
        <v>60.31</v>
      </c>
      <c r="D2963">
        <v>60.32</v>
      </c>
      <c r="E2963">
        <v>35.119999999999997</v>
      </c>
      <c r="F2963">
        <f t="shared" si="231"/>
        <v>60.32</v>
      </c>
      <c r="G2963" t="s">
        <v>798</v>
      </c>
      <c r="H2963">
        <v>2021</v>
      </c>
      <c r="I2963">
        <v>8</v>
      </c>
      <c r="J2963">
        <v>27</v>
      </c>
      <c r="K2963" t="s">
        <v>283</v>
      </c>
      <c r="L2963">
        <f t="shared" si="232"/>
        <v>0</v>
      </c>
      <c r="M2963">
        <f t="shared" si="233"/>
        <v>1</v>
      </c>
      <c r="N2963">
        <f t="shared" si="234"/>
        <v>2</v>
      </c>
      <c r="O2963">
        <f t="shared" si="235"/>
        <v>35</v>
      </c>
    </row>
    <row r="2964" spans="1:15" hidden="1" x14ac:dyDescent="0.2">
      <c r="A2964" s="2">
        <v>44436</v>
      </c>
      <c r="B2964">
        <v>69</v>
      </c>
      <c r="C2964">
        <v>60.3</v>
      </c>
      <c r="D2964">
        <v>60.3</v>
      </c>
      <c r="E2964">
        <v>0</v>
      </c>
      <c r="F2964">
        <f t="shared" si="231"/>
        <v>60.3</v>
      </c>
      <c r="G2964" t="s">
        <v>798</v>
      </c>
      <c r="H2964">
        <v>2021</v>
      </c>
      <c r="I2964">
        <v>8</v>
      </c>
      <c r="J2964">
        <v>28</v>
      </c>
      <c r="K2964" t="s">
        <v>284</v>
      </c>
      <c r="L2964">
        <f t="shared" si="232"/>
        <v>0</v>
      </c>
      <c r="M2964">
        <f t="shared" si="233"/>
        <v>1</v>
      </c>
      <c r="N2964">
        <f t="shared" si="234"/>
        <v>2</v>
      </c>
      <c r="O2964">
        <f t="shared" si="235"/>
        <v>35</v>
      </c>
    </row>
    <row r="2965" spans="1:15" hidden="1" x14ac:dyDescent="0.2">
      <c r="A2965" s="2">
        <v>44437</v>
      </c>
      <c r="B2965">
        <v>78</v>
      </c>
      <c r="C2965">
        <v>60</v>
      </c>
      <c r="D2965">
        <v>60.09</v>
      </c>
      <c r="E2965">
        <v>42.93</v>
      </c>
      <c r="F2965">
        <f t="shared" si="231"/>
        <v>60.09</v>
      </c>
      <c r="G2965" t="s">
        <v>798</v>
      </c>
      <c r="H2965">
        <v>2021</v>
      </c>
      <c r="I2965">
        <v>8</v>
      </c>
      <c r="J2965">
        <v>29</v>
      </c>
      <c r="K2965" t="s">
        <v>285</v>
      </c>
      <c r="L2965">
        <f t="shared" si="232"/>
        <v>0</v>
      </c>
      <c r="M2965">
        <f t="shared" si="233"/>
        <v>1</v>
      </c>
      <c r="N2965">
        <f t="shared" si="234"/>
        <v>2</v>
      </c>
      <c r="O2965">
        <f t="shared" si="235"/>
        <v>35</v>
      </c>
    </row>
    <row r="2966" spans="1:15" hidden="1" x14ac:dyDescent="0.2">
      <c r="A2966" s="2">
        <v>44438</v>
      </c>
      <c r="B2966">
        <v>71</v>
      </c>
      <c r="C2966">
        <v>61.15</v>
      </c>
      <c r="D2966">
        <v>61.16</v>
      </c>
      <c r="E2966">
        <v>32.299999999999997</v>
      </c>
      <c r="F2966">
        <f t="shared" si="231"/>
        <v>61.16</v>
      </c>
      <c r="G2966" t="s">
        <v>798</v>
      </c>
      <c r="H2966">
        <v>2021</v>
      </c>
      <c r="I2966">
        <v>8</v>
      </c>
      <c r="J2966">
        <v>30</v>
      </c>
      <c r="K2966" t="s">
        <v>286</v>
      </c>
      <c r="L2966">
        <f t="shared" si="232"/>
        <v>0</v>
      </c>
      <c r="M2966">
        <f t="shared" si="233"/>
        <v>1</v>
      </c>
      <c r="N2966">
        <f t="shared" si="234"/>
        <v>2</v>
      </c>
      <c r="O2966">
        <f t="shared" si="235"/>
        <v>36</v>
      </c>
    </row>
    <row r="2967" spans="1:15" hidden="1" x14ac:dyDescent="0.2">
      <c r="A2967" s="2">
        <v>44439</v>
      </c>
      <c r="B2967">
        <v>61</v>
      </c>
      <c r="C2967">
        <v>58.79</v>
      </c>
      <c r="D2967">
        <v>58.81</v>
      </c>
      <c r="E2967">
        <v>35.76</v>
      </c>
      <c r="F2967">
        <f t="shared" si="231"/>
        <v>58.81</v>
      </c>
      <c r="G2967" t="s">
        <v>798</v>
      </c>
      <c r="H2967">
        <v>2021</v>
      </c>
      <c r="I2967">
        <v>8</v>
      </c>
      <c r="J2967">
        <v>31</v>
      </c>
      <c r="K2967" t="s">
        <v>287</v>
      </c>
      <c r="L2967">
        <f t="shared" si="232"/>
        <v>0</v>
      </c>
      <c r="M2967">
        <f t="shared" si="233"/>
        <v>1</v>
      </c>
      <c r="N2967">
        <f t="shared" si="234"/>
        <v>2</v>
      </c>
      <c r="O2967">
        <f t="shared" si="235"/>
        <v>36</v>
      </c>
    </row>
    <row r="2968" spans="1:15" hidden="1" x14ac:dyDescent="0.2">
      <c r="A2968" s="2">
        <v>44440</v>
      </c>
      <c r="F2968">
        <f t="shared" si="231"/>
        <v>0</v>
      </c>
      <c r="G2968" t="s">
        <v>798</v>
      </c>
      <c r="H2968">
        <v>2021</v>
      </c>
      <c r="I2968">
        <v>9</v>
      </c>
      <c r="J2968">
        <v>1</v>
      </c>
      <c r="K2968" t="s">
        <v>288</v>
      </c>
      <c r="L2968" t="str">
        <f t="shared" si="232"/>
        <v>Null</v>
      </c>
      <c r="M2968" t="str">
        <f t="shared" si="233"/>
        <v>Null</v>
      </c>
      <c r="N2968">
        <f t="shared" si="234"/>
        <v>3</v>
      </c>
      <c r="O2968">
        <f t="shared" si="235"/>
        <v>36</v>
      </c>
    </row>
    <row r="2969" spans="1:15" hidden="1" x14ac:dyDescent="0.2">
      <c r="A2969" s="2">
        <v>44441</v>
      </c>
      <c r="B2969">
        <v>66</v>
      </c>
      <c r="C2969">
        <v>58.24</v>
      </c>
      <c r="D2969">
        <v>58.26</v>
      </c>
      <c r="E2969">
        <v>33.369999999999997</v>
      </c>
      <c r="F2969">
        <f t="shared" si="231"/>
        <v>58.26</v>
      </c>
      <c r="G2969" t="s">
        <v>798</v>
      </c>
      <c r="H2969">
        <v>2021</v>
      </c>
      <c r="I2969">
        <v>9</v>
      </c>
      <c r="J2969">
        <v>2</v>
      </c>
      <c r="K2969" t="s">
        <v>289</v>
      </c>
      <c r="L2969">
        <f t="shared" si="232"/>
        <v>0</v>
      </c>
      <c r="M2969">
        <f t="shared" si="233"/>
        <v>1</v>
      </c>
      <c r="N2969">
        <f t="shared" si="234"/>
        <v>3</v>
      </c>
      <c r="O2969">
        <f t="shared" si="235"/>
        <v>36</v>
      </c>
    </row>
    <row r="2970" spans="1:15" hidden="1" x14ac:dyDescent="0.2">
      <c r="A2970" s="2">
        <v>44442</v>
      </c>
      <c r="B2970">
        <v>76</v>
      </c>
      <c r="C2970">
        <v>60.17</v>
      </c>
      <c r="D2970">
        <v>60.18</v>
      </c>
      <c r="E2970">
        <v>32.270000000000003</v>
      </c>
      <c r="F2970">
        <f t="shared" si="231"/>
        <v>60.18</v>
      </c>
      <c r="G2970" t="s">
        <v>799</v>
      </c>
      <c r="H2970">
        <v>2021</v>
      </c>
      <c r="I2970">
        <v>9</v>
      </c>
      <c r="J2970">
        <v>3</v>
      </c>
      <c r="K2970" t="s">
        <v>291</v>
      </c>
      <c r="L2970">
        <f t="shared" si="232"/>
        <v>0</v>
      </c>
      <c r="M2970">
        <f t="shared" si="233"/>
        <v>1</v>
      </c>
      <c r="N2970">
        <f t="shared" si="234"/>
        <v>3</v>
      </c>
      <c r="O2970">
        <f t="shared" si="235"/>
        <v>36</v>
      </c>
    </row>
    <row r="2971" spans="1:15" hidden="1" x14ac:dyDescent="0.2">
      <c r="A2971" s="2">
        <v>44443</v>
      </c>
      <c r="B2971">
        <v>58</v>
      </c>
      <c r="C2971">
        <v>58.61</v>
      </c>
      <c r="D2971">
        <v>58.61</v>
      </c>
      <c r="E2971">
        <v>0</v>
      </c>
      <c r="F2971">
        <f t="shared" si="231"/>
        <v>58.61</v>
      </c>
      <c r="G2971" t="s">
        <v>799</v>
      </c>
      <c r="H2971">
        <v>2021</v>
      </c>
      <c r="I2971">
        <v>9</v>
      </c>
      <c r="J2971">
        <v>4</v>
      </c>
      <c r="K2971" t="s">
        <v>292</v>
      </c>
      <c r="L2971">
        <f t="shared" si="232"/>
        <v>1</v>
      </c>
      <c r="M2971">
        <f t="shared" si="233"/>
        <v>1</v>
      </c>
      <c r="N2971">
        <f t="shared" si="234"/>
        <v>3</v>
      </c>
      <c r="O2971">
        <f t="shared" si="235"/>
        <v>36</v>
      </c>
    </row>
    <row r="2972" spans="1:15" hidden="1" x14ac:dyDescent="0.2">
      <c r="A2972" s="2">
        <v>44444</v>
      </c>
      <c r="B2972">
        <v>84</v>
      </c>
      <c r="C2972">
        <v>60.76</v>
      </c>
      <c r="D2972">
        <v>60.76</v>
      </c>
      <c r="E2972">
        <v>0</v>
      </c>
      <c r="F2972">
        <f t="shared" si="231"/>
        <v>60.76</v>
      </c>
      <c r="G2972" t="s">
        <v>799</v>
      </c>
      <c r="H2972">
        <v>2021</v>
      </c>
      <c r="I2972">
        <v>9</v>
      </c>
      <c r="J2972">
        <v>5</v>
      </c>
      <c r="K2972" t="s">
        <v>293</v>
      </c>
      <c r="L2972">
        <f t="shared" si="232"/>
        <v>0</v>
      </c>
      <c r="M2972">
        <f t="shared" si="233"/>
        <v>1</v>
      </c>
      <c r="N2972">
        <f t="shared" si="234"/>
        <v>3</v>
      </c>
      <c r="O2972">
        <f t="shared" si="235"/>
        <v>36</v>
      </c>
    </row>
    <row r="2973" spans="1:15" hidden="1" x14ac:dyDescent="0.2">
      <c r="A2973" s="2">
        <v>44445</v>
      </c>
      <c r="B2973">
        <v>82</v>
      </c>
      <c r="C2973">
        <v>60.4</v>
      </c>
      <c r="D2973">
        <v>60.54</v>
      </c>
      <c r="E2973">
        <v>37.479999999999997</v>
      </c>
      <c r="F2973">
        <f t="shared" si="231"/>
        <v>60.54</v>
      </c>
      <c r="G2973" t="s">
        <v>799</v>
      </c>
      <c r="H2973">
        <v>2021</v>
      </c>
      <c r="I2973">
        <v>9</v>
      </c>
      <c r="J2973">
        <v>6</v>
      </c>
      <c r="K2973" t="s">
        <v>294</v>
      </c>
      <c r="L2973">
        <f t="shared" si="232"/>
        <v>0</v>
      </c>
      <c r="M2973">
        <f t="shared" si="233"/>
        <v>1</v>
      </c>
      <c r="N2973">
        <f t="shared" si="234"/>
        <v>3</v>
      </c>
      <c r="O2973">
        <f t="shared" si="235"/>
        <v>37</v>
      </c>
    </row>
    <row r="2974" spans="1:15" hidden="1" x14ac:dyDescent="0.2">
      <c r="A2974" s="2">
        <v>44446</v>
      </c>
      <c r="B2974">
        <v>52</v>
      </c>
      <c r="C2974">
        <v>58.52</v>
      </c>
      <c r="D2974">
        <v>58.58</v>
      </c>
      <c r="E2974">
        <v>39.49</v>
      </c>
      <c r="F2974">
        <f t="shared" si="231"/>
        <v>58.58</v>
      </c>
      <c r="G2974" t="s">
        <v>799</v>
      </c>
      <c r="H2974">
        <v>2021</v>
      </c>
      <c r="I2974">
        <v>9</v>
      </c>
      <c r="J2974">
        <v>7</v>
      </c>
      <c r="K2974" t="s">
        <v>295</v>
      </c>
      <c r="L2974">
        <f t="shared" si="232"/>
        <v>1</v>
      </c>
      <c r="M2974">
        <f t="shared" si="233"/>
        <v>1</v>
      </c>
      <c r="N2974">
        <f t="shared" si="234"/>
        <v>3</v>
      </c>
      <c r="O2974">
        <f t="shared" si="235"/>
        <v>37</v>
      </c>
    </row>
    <row r="2975" spans="1:15" hidden="1" x14ac:dyDescent="0.2">
      <c r="A2975" s="2">
        <v>44447</v>
      </c>
      <c r="B2975">
        <v>72</v>
      </c>
      <c r="C2975">
        <v>60.02</v>
      </c>
      <c r="D2975">
        <v>60.05</v>
      </c>
      <c r="E2975">
        <v>38.32</v>
      </c>
      <c r="F2975">
        <f t="shared" si="231"/>
        <v>60.05</v>
      </c>
      <c r="G2975" t="s">
        <v>799</v>
      </c>
      <c r="H2975">
        <v>2021</v>
      </c>
      <c r="I2975">
        <v>9</v>
      </c>
      <c r="J2975">
        <v>8</v>
      </c>
      <c r="K2975" t="s">
        <v>296</v>
      </c>
      <c r="L2975">
        <f t="shared" si="232"/>
        <v>0</v>
      </c>
      <c r="M2975">
        <f t="shared" si="233"/>
        <v>1</v>
      </c>
      <c r="N2975">
        <f t="shared" si="234"/>
        <v>3</v>
      </c>
      <c r="O2975">
        <f t="shared" si="235"/>
        <v>37</v>
      </c>
    </row>
    <row r="2976" spans="1:15" hidden="1" x14ac:dyDescent="0.2">
      <c r="A2976" s="2">
        <v>44448</v>
      </c>
      <c r="B2976">
        <v>65</v>
      </c>
      <c r="C2976">
        <v>58.56</v>
      </c>
      <c r="D2976">
        <v>59.33</v>
      </c>
      <c r="E2976">
        <v>51.41</v>
      </c>
      <c r="F2976">
        <f t="shared" si="231"/>
        <v>59.33</v>
      </c>
      <c r="G2976" t="s">
        <v>799</v>
      </c>
      <c r="H2976">
        <v>2021</v>
      </c>
      <c r="I2976">
        <v>9</v>
      </c>
      <c r="J2976">
        <v>9</v>
      </c>
      <c r="K2976" t="s">
        <v>297</v>
      </c>
      <c r="L2976">
        <f t="shared" si="232"/>
        <v>0</v>
      </c>
      <c r="M2976">
        <f t="shared" si="233"/>
        <v>1</v>
      </c>
      <c r="N2976">
        <f t="shared" si="234"/>
        <v>3</v>
      </c>
      <c r="O2976">
        <f t="shared" si="235"/>
        <v>37</v>
      </c>
    </row>
    <row r="2977" spans="1:15" hidden="1" x14ac:dyDescent="0.2">
      <c r="A2977" s="2">
        <v>44449</v>
      </c>
      <c r="B2977">
        <v>92</v>
      </c>
      <c r="C2977">
        <v>60.51</v>
      </c>
      <c r="D2977">
        <v>60.64</v>
      </c>
      <c r="E2977">
        <v>45.19</v>
      </c>
      <c r="F2977">
        <f t="shared" si="231"/>
        <v>60.64</v>
      </c>
      <c r="G2977" t="s">
        <v>800</v>
      </c>
      <c r="H2977">
        <v>2021</v>
      </c>
      <c r="I2977">
        <v>9</v>
      </c>
      <c r="J2977">
        <v>10</v>
      </c>
      <c r="K2977" t="s">
        <v>299</v>
      </c>
      <c r="L2977">
        <f t="shared" si="232"/>
        <v>0</v>
      </c>
      <c r="M2977">
        <f t="shared" si="233"/>
        <v>1</v>
      </c>
      <c r="N2977">
        <f t="shared" si="234"/>
        <v>3</v>
      </c>
      <c r="O2977">
        <f t="shared" si="235"/>
        <v>37</v>
      </c>
    </row>
    <row r="2978" spans="1:15" hidden="1" x14ac:dyDescent="0.2">
      <c r="A2978" s="2">
        <v>44450</v>
      </c>
      <c r="B2978">
        <v>64</v>
      </c>
      <c r="C2978">
        <v>60</v>
      </c>
      <c r="D2978">
        <v>60</v>
      </c>
      <c r="E2978">
        <v>0</v>
      </c>
      <c r="F2978">
        <f t="shared" si="231"/>
        <v>60</v>
      </c>
      <c r="G2978" t="s">
        <v>800</v>
      </c>
      <c r="H2978">
        <v>2021</v>
      </c>
      <c r="I2978">
        <v>9</v>
      </c>
      <c r="J2978">
        <v>11</v>
      </c>
      <c r="K2978" t="s">
        <v>300</v>
      </c>
      <c r="L2978">
        <f t="shared" si="232"/>
        <v>0</v>
      </c>
      <c r="M2978">
        <f t="shared" si="233"/>
        <v>1</v>
      </c>
      <c r="N2978">
        <f t="shared" si="234"/>
        <v>3</v>
      </c>
      <c r="O2978">
        <f t="shared" si="235"/>
        <v>37</v>
      </c>
    </row>
    <row r="2979" spans="1:15" hidden="1" x14ac:dyDescent="0.2">
      <c r="A2979" s="2">
        <v>44451</v>
      </c>
      <c r="B2979">
        <v>78</v>
      </c>
      <c r="C2979">
        <v>60.99</v>
      </c>
      <c r="D2979">
        <v>61.69</v>
      </c>
      <c r="E2979">
        <v>43.44</v>
      </c>
      <c r="F2979">
        <f t="shared" si="231"/>
        <v>61.69</v>
      </c>
      <c r="G2979" t="s">
        <v>800</v>
      </c>
      <c r="H2979">
        <v>2021</v>
      </c>
      <c r="I2979">
        <v>9</v>
      </c>
      <c r="J2979">
        <v>12</v>
      </c>
      <c r="K2979" t="s">
        <v>301</v>
      </c>
      <c r="L2979">
        <f t="shared" si="232"/>
        <v>0</v>
      </c>
      <c r="M2979">
        <f t="shared" si="233"/>
        <v>1</v>
      </c>
      <c r="N2979">
        <f t="shared" si="234"/>
        <v>3</v>
      </c>
      <c r="O2979">
        <f t="shared" si="235"/>
        <v>37</v>
      </c>
    </row>
    <row r="2980" spans="1:15" hidden="1" x14ac:dyDescent="0.2">
      <c r="A2980" s="2">
        <v>44452</v>
      </c>
      <c r="B2980">
        <v>81</v>
      </c>
      <c r="C2980">
        <v>60.36</v>
      </c>
      <c r="D2980">
        <v>60.54</v>
      </c>
      <c r="E2980">
        <v>46.74</v>
      </c>
      <c r="F2980">
        <f t="shared" si="231"/>
        <v>60.54</v>
      </c>
      <c r="G2980" t="s">
        <v>800</v>
      </c>
      <c r="H2980">
        <v>2021</v>
      </c>
      <c r="I2980">
        <v>9</v>
      </c>
      <c r="J2980">
        <v>13</v>
      </c>
      <c r="K2980" t="s">
        <v>302</v>
      </c>
      <c r="L2980">
        <f t="shared" si="232"/>
        <v>0</v>
      </c>
      <c r="M2980">
        <f t="shared" si="233"/>
        <v>1</v>
      </c>
      <c r="N2980">
        <f t="shared" si="234"/>
        <v>3</v>
      </c>
      <c r="O2980">
        <f t="shared" si="235"/>
        <v>38</v>
      </c>
    </row>
    <row r="2981" spans="1:15" hidden="1" x14ac:dyDescent="0.2">
      <c r="A2981" s="2">
        <v>44453</v>
      </c>
      <c r="B2981">
        <v>60</v>
      </c>
      <c r="C2981">
        <v>59.15</v>
      </c>
      <c r="D2981">
        <v>59.74</v>
      </c>
      <c r="E2981">
        <v>50.76</v>
      </c>
      <c r="F2981">
        <f t="shared" si="231"/>
        <v>59.74</v>
      </c>
      <c r="G2981" t="s">
        <v>800</v>
      </c>
      <c r="H2981">
        <v>2021</v>
      </c>
      <c r="I2981">
        <v>9</v>
      </c>
      <c r="J2981">
        <v>14</v>
      </c>
      <c r="K2981" t="s">
        <v>303</v>
      </c>
      <c r="L2981">
        <f t="shared" si="232"/>
        <v>0</v>
      </c>
      <c r="M2981">
        <f t="shared" si="233"/>
        <v>1</v>
      </c>
      <c r="N2981">
        <f t="shared" si="234"/>
        <v>3</v>
      </c>
      <c r="O2981">
        <f t="shared" si="235"/>
        <v>38</v>
      </c>
    </row>
    <row r="2982" spans="1:15" hidden="1" x14ac:dyDescent="0.2">
      <c r="A2982" s="2">
        <v>44454</v>
      </c>
      <c r="B2982">
        <v>78</v>
      </c>
      <c r="C2982">
        <v>60.23</v>
      </c>
      <c r="D2982">
        <v>60.24</v>
      </c>
      <c r="E2982">
        <v>36</v>
      </c>
      <c r="F2982">
        <f t="shared" si="231"/>
        <v>60.24</v>
      </c>
      <c r="G2982" t="s">
        <v>800</v>
      </c>
      <c r="H2982">
        <v>2021</v>
      </c>
      <c r="I2982">
        <v>9</v>
      </c>
      <c r="J2982">
        <v>15</v>
      </c>
      <c r="K2982" t="s">
        <v>304</v>
      </c>
      <c r="L2982">
        <f t="shared" si="232"/>
        <v>0</v>
      </c>
      <c r="M2982">
        <f t="shared" si="233"/>
        <v>1</v>
      </c>
      <c r="N2982">
        <f t="shared" si="234"/>
        <v>3</v>
      </c>
      <c r="O2982">
        <f t="shared" si="235"/>
        <v>38</v>
      </c>
    </row>
    <row r="2983" spans="1:15" hidden="1" x14ac:dyDescent="0.2">
      <c r="A2983" s="2">
        <v>44455</v>
      </c>
      <c r="B2983">
        <v>73</v>
      </c>
      <c r="C2983">
        <v>60.62</v>
      </c>
      <c r="D2983">
        <v>60.68</v>
      </c>
      <c r="E2983">
        <v>42.54</v>
      </c>
      <c r="F2983">
        <f t="shared" si="231"/>
        <v>60.68</v>
      </c>
      <c r="G2983" t="s">
        <v>800</v>
      </c>
      <c r="H2983">
        <v>2021</v>
      </c>
      <c r="I2983">
        <v>9</v>
      </c>
      <c r="J2983">
        <v>16</v>
      </c>
      <c r="K2983" t="s">
        <v>305</v>
      </c>
      <c r="L2983">
        <f t="shared" si="232"/>
        <v>0</v>
      </c>
      <c r="M2983">
        <f t="shared" si="233"/>
        <v>1</v>
      </c>
      <c r="N2983">
        <f t="shared" si="234"/>
        <v>3</v>
      </c>
      <c r="O2983">
        <f t="shared" si="235"/>
        <v>38</v>
      </c>
    </row>
    <row r="2984" spans="1:15" hidden="1" x14ac:dyDescent="0.2">
      <c r="A2984" s="2">
        <v>44456</v>
      </c>
      <c r="B2984">
        <v>80</v>
      </c>
      <c r="C2984">
        <v>61.27</v>
      </c>
      <c r="D2984">
        <v>61.34</v>
      </c>
      <c r="E2984">
        <v>43.38</v>
      </c>
      <c r="F2984">
        <f t="shared" si="231"/>
        <v>61.34</v>
      </c>
      <c r="G2984" t="s">
        <v>801</v>
      </c>
      <c r="H2984">
        <v>2021</v>
      </c>
      <c r="I2984">
        <v>9</v>
      </c>
      <c r="J2984">
        <v>17</v>
      </c>
      <c r="K2984" t="s">
        <v>307</v>
      </c>
      <c r="L2984">
        <f t="shared" si="232"/>
        <v>0</v>
      </c>
      <c r="M2984">
        <f t="shared" si="233"/>
        <v>1</v>
      </c>
      <c r="N2984">
        <f t="shared" si="234"/>
        <v>3</v>
      </c>
      <c r="O2984">
        <f t="shared" si="235"/>
        <v>38</v>
      </c>
    </row>
    <row r="2985" spans="1:15" hidden="1" x14ac:dyDescent="0.2">
      <c r="A2985" s="2">
        <v>44457</v>
      </c>
      <c r="B2985">
        <v>60</v>
      </c>
      <c r="C2985">
        <v>60.2</v>
      </c>
      <c r="D2985">
        <v>60.2</v>
      </c>
      <c r="E2985">
        <v>0</v>
      </c>
      <c r="F2985">
        <f t="shared" si="231"/>
        <v>60.2</v>
      </c>
      <c r="G2985" t="s">
        <v>801</v>
      </c>
      <c r="H2985">
        <v>2021</v>
      </c>
      <c r="I2985">
        <v>9</v>
      </c>
      <c r="J2985">
        <v>18</v>
      </c>
      <c r="K2985" t="s">
        <v>308</v>
      </c>
      <c r="L2985">
        <f t="shared" si="232"/>
        <v>1</v>
      </c>
      <c r="M2985">
        <f t="shared" si="233"/>
        <v>1</v>
      </c>
      <c r="N2985">
        <f t="shared" si="234"/>
        <v>3</v>
      </c>
      <c r="O2985">
        <f t="shared" si="235"/>
        <v>38</v>
      </c>
    </row>
    <row r="2986" spans="1:15" hidden="1" x14ac:dyDescent="0.2">
      <c r="A2986" s="2">
        <v>44458</v>
      </c>
      <c r="B2986">
        <v>92</v>
      </c>
      <c r="C2986">
        <v>63.16</v>
      </c>
      <c r="D2986">
        <v>63.16</v>
      </c>
      <c r="E2986">
        <v>32.380000000000003</v>
      </c>
      <c r="F2986">
        <f t="shared" si="231"/>
        <v>63.16</v>
      </c>
      <c r="G2986" t="s">
        <v>801</v>
      </c>
      <c r="H2986">
        <v>2021</v>
      </c>
      <c r="I2986">
        <v>9</v>
      </c>
      <c r="J2986">
        <v>19</v>
      </c>
      <c r="K2986" t="s">
        <v>309</v>
      </c>
      <c r="L2986">
        <f t="shared" si="232"/>
        <v>0</v>
      </c>
      <c r="M2986">
        <f t="shared" si="233"/>
        <v>1</v>
      </c>
      <c r="N2986">
        <f t="shared" si="234"/>
        <v>3</v>
      </c>
      <c r="O2986">
        <f t="shared" si="235"/>
        <v>38</v>
      </c>
    </row>
    <row r="2987" spans="1:15" hidden="1" x14ac:dyDescent="0.2">
      <c r="A2987" s="2">
        <v>44459</v>
      </c>
      <c r="B2987">
        <v>84</v>
      </c>
      <c r="C2987">
        <v>64.88</v>
      </c>
      <c r="D2987">
        <v>64.930000000000007</v>
      </c>
      <c r="E2987">
        <v>40.65</v>
      </c>
      <c r="F2987">
        <f t="shared" si="231"/>
        <v>64.930000000000007</v>
      </c>
      <c r="G2987" t="s">
        <v>801</v>
      </c>
      <c r="H2987">
        <v>2021</v>
      </c>
      <c r="I2987">
        <v>9</v>
      </c>
      <c r="J2987">
        <v>20</v>
      </c>
      <c r="K2987" t="s">
        <v>310</v>
      </c>
      <c r="L2987">
        <f t="shared" si="232"/>
        <v>0</v>
      </c>
      <c r="M2987">
        <f t="shared" si="233"/>
        <v>1</v>
      </c>
      <c r="N2987">
        <f t="shared" si="234"/>
        <v>3</v>
      </c>
      <c r="O2987">
        <f t="shared" si="235"/>
        <v>39</v>
      </c>
    </row>
    <row r="2988" spans="1:15" hidden="1" x14ac:dyDescent="0.2">
      <c r="A2988" s="2">
        <v>44460</v>
      </c>
      <c r="B2988">
        <v>58</v>
      </c>
      <c r="C2988">
        <v>62.35</v>
      </c>
      <c r="D2988">
        <v>62.4</v>
      </c>
      <c r="E2988">
        <v>40.25</v>
      </c>
      <c r="F2988">
        <f t="shared" si="231"/>
        <v>62.4</v>
      </c>
      <c r="G2988" t="s">
        <v>801</v>
      </c>
      <c r="H2988">
        <v>2021</v>
      </c>
      <c r="I2988">
        <v>9</v>
      </c>
      <c r="J2988">
        <v>21</v>
      </c>
      <c r="K2988" t="s">
        <v>311</v>
      </c>
      <c r="L2988">
        <f t="shared" si="232"/>
        <v>1</v>
      </c>
      <c r="M2988">
        <f t="shared" si="233"/>
        <v>1</v>
      </c>
      <c r="N2988">
        <f t="shared" si="234"/>
        <v>3</v>
      </c>
      <c r="O2988">
        <f t="shared" si="235"/>
        <v>39</v>
      </c>
    </row>
    <row r="2989" spans="1:15" hidden="1" x14ac:dyDescent="0.2">
      <c r="A2989" s="2">
        <v>44461</v>
      </c>
      <c r="B2989">
        <v>74</v>
      </c>
      <c r="C2989">
        <v>59.98</v>
      </c>
      <c r="D2989">
        <v>60.05</v>
      </c>
      <c r="E2989">
        <v>41.01</v>
      </c>
      <c r="F2989">
        <f t="shared" si="231"/>
        <v>60.05</v>
      </c>
      <c r="G2989" t="s">
        <v>801</v>
      </c>
      <c r="H2989">
        <v>2021</v>
      </c>
      <c r="I2989">
        <v>9</v>
      </c>
      <c r="J2989">
        <v>22</v>
      </c>
      <c r="K2989" t="s">
        <v>312</v>
      </c>
      <c r="L2989">
        <f t="shared" si="232"/>
        <v>0</v>
      </c>
      <c r="M2989">
        <f t="shared" si="233"/>
        <v>1</v>
      </c>
      <c r="N2989">
        <f t="shared" si="234"/>
        <v>3</v>
      </c>
      <c r="O2989">
        <f t="shared" si="235"/>
        <v>39</v>
      </c>
    </row>
    <row r="2990" spans="1:15" hidden="1" x14ac:dyDescent="0.2">
      <c r="A2990" s="2">
        <v>44462</v>
      </c>
      <c r="B2990">
        <v>68</v>
      </c>
      <c r="C2990">
        <v>59.88</v>
      </c>
      <c r="D2990">
        <v>60.26</v>
      </c>
      <c r="E2990">
        <v>49.57</v>
      </c>
      <c r="F2990">
        <f t="shared" si="231"/>
        <v>60.26</v>
      </c>
      <c r="G2990" t="s">
        <v>801</v>
      </c>
      <c r="H2990">
        <v>2021</v>
      </c>
      <c r="I2990">
        <v>9</v>
      </c>
      <c r="J2990">
        <v>23</v>
      </c>
      <c r="K2990" t="s">
        <v>313</v>
      </c>
      <c r="L2990">
        <f t="shared" si="232"/>
        <v>0</v>
      </c>
      <c r="M2990">
        <f t="shared" si="233"/>
        <v>1</v>
      </c>
      <c r="N2990">
        <f t="shared" si="234"/>
        <v>3</v>
      </c>
      <c r="O2990">
        <f t="shared" si="235"/>
        <v>39</v>
      </c>
    </row>
    <row r="2991" spans="1:15" hidden="1" x14ac:dyDescent="0.2">
      <c r="A2991" s="2">
        <v>44463</v>
      </c>
      <c r="B2991">
        <v>56</v>
      </c>
      <c r="C2991">
        <v>59.63</v>
      </c>
      <c r="D2991">
        <v>59.88</v>
      </c>
      <c r="E2991">
        <v>47.02</v>
      </c>
      <c r="F2991">
        <f t="shared" si="231"/>
        <v>59.88</v>
      </c>
      <c r="G2991" t="s">
        <v>802</v>
      </c>
      <c r="H2991">
        <v>2021</v>
      </c>
      <c r="I2991">
        <v>9</v>
      </c>
      <c r="J2991">
        <v>24</v>
      </c>
      <c r="K2991" t="s">
        <v>315</v>
      </c>
      <c r="L2991">
        <f t="shared" si="232"/>
        <v>1</v>
      </c>
      <c r="M2991">
        <f t="shared" si="233"/>
        <v>1</v>
      </c>
      <c r="N2991">
        <f t="shared" si="234"/>
        <v>3</v>
      </c>
      <c r="O2991">
        <f t="shared" si="235"/>
        <v>39</v>
      </c>
    </row>
    <row r="2992" spans="1:15" hidden="1" x14ac:dyDescent="0.2">
      <c r="A2992" s="2">
        <v>44464</v>
      </c>
      <c r="B2992">
        <v>54</v>
      </c>
      <c r="C2992">
        <v>59.68</v>
      </c>
      <c r="D2992">
        <v>60.25</v>
      </c>
      <c r="E2992">
        <v>51.12</v>
      </c>
      <c r="F2992">
        <f t="shared" si="231"/>
        <v>60.25</v>
      </c>
      <c r="G2992" t="s">
        <v>802</v>
      </c>
      <c r="H2992">
        <v>2021</v>
      </c>
      <c r="I2992">
        <v>9</v>
      </c>
      <c r="J2992">
        <v>25</v>
      </c>
      <c r="K2992" t="s">
        <v>316</v>
      </c>
      <c r="L2992">
        <f t="shared" si="232"/>
        <v>1</v>
      </c>
      <c r="M2992">
        <f t="shared" si="233"/>
        <v>1</v>
      </c>
      <c r="N2992">
        <f t="shared" si="234"/>
        <v>3</v>
      </c>
      <c r="O2992">
        <f t="shared" si="235"/>
        <v>39</v>
      </c>
    </row>
    <row r="2993" spans="1:15" hidden="1" x14ac:dyDescent="0.2">
      <c r="A2993" s="2">
        <v>44465</v>
      </c>
      <c r="F2993">
        <f t="shared" si="231"/>
        <v>0</v>
      </c>
      <c r="G2993" t="s">
        <v>802</v>
      </c>
      <c r="H2993">
        <v>2021</v>
      </c>
      <c r="I2993">
        <v>9</v>
      </c>
      <c r="J2993">
        <v>26</v>
      </c>
      <c r="K2993" t="s">
        <v>317</v>
      </c>
      <c r="L2993" t="str">
        <f t="shared" si="232"/>
        <v>Null</v>
      </c>
      <c r="M2993" t="str">
        <f t="shared" si="233"/>
        <v>Null</v>
      </c>
      <c r="N2993">
        <f t="shared" si="234"/>
        <v>3</v>
      </c>
      <c r="O2993">
        <f t="shared" si="235"/>
        <v>39</v>
      </c>
    </row>
    <row r="2994" spans="1:15" hidden="1" x14ac:dyDescent="0.2">
      <c r="A2994" s="2">
        <v>44466</v>
      </c>
      <c r="F2994">
        <f t="shared" si="231"/>
        <v>0</v>
      </c>
      <c r="G2994" t="s">
        <v>802</v>
      </c>
      <c r="H2994">
        <v>2021</v>
      </c>
      <c r="I2994">
        <v>9</v>
      </c>
      <c r="J2994">
        <v>27</v>
      </c>
      <c r="K2994" t="s">
        <v>318</v>
      </c>
      <c r="L2994" t="str">
        <f t="shared" si="232"/>
        <v>Null</v>
      </c>
      <c r="M2994" t="str">
        <f t="shared" si="233"/>
        <v>Null</v>
      </c>
      <c r="N2994">
        <f t="shared" si="234"/>
        <v>3</v>
      </c>
      <c r="O2994">
        <f t="shared" si="235"/>
        <v>40</v>
      </c>
    </row>
    <row r="2995" spans="1:15" hidden="1" x14ac:dyDescent="0.2">
      <c r="A2995" s="2">
        <v>44467</v>
      </c>
      <c r="F2995">
        <f t="shared" si="231"/>
        <v>0</v>
      </c>
      <c r="G2995" t="s">
        <v>802</v>
      </c>
      <c r="H2995">
        <v>2021</v>
      </c>
      <c r="I2995">
        <v>9</v>
      </c>
      <c r="J2995">
        <v>28</v>
      </c>
      <c r="K2995" t="s">
        <v>319</v>
      </c>
      <c r="L2995" t="str">
        <f t="shared" si="232"/>
        <v>Null</v>
      </c>
      <c r="M2995" t="str">
        <f t="shared" si="233"/>
        <v>Null</v>
      </c>
      <c r="N2995">
        <f t="shared" si="234"/>
        <v>3</v>
      </c>
      <c r="O2995">
        <f t="shared" si="235"/>
        <v>40</v>
      </c>
    </row>
    <row r="2996" spans="1:15" hidden="1" x14ac:dyDescent="0.2">
      <c r="A2996" s="2">
        <v>44468</v>
      </c>
      <c r="B2996">
        <v>64</v>
      </c>
      <c r="C2996">
        <v>61.03</v>
      </c>
      <c r="D2996">
        <v>61.49</v>
      </c>
      <c r="E2996">
        <v>51.47</v>
      </c>
      <c r="F2996">
        <f t="shared" si="231"/>
        <v>61.49</v>
      </c>
      <c r="G2996" t="s">
        <v>802</v>
      </c>
      <c r="H2996">
        <v>2021</v>
      </c>
      <c r="I2996">
        <v>9</v>
      </c>
      <c r="J2996">
        <v>29</v>
      </c>
      <c r="K2996" t="s">
        <v>320</v>
      </c>
      <c r="L2996">
        <f t="shared" si="232"/>
        <v>0</v>
      </c>
      <c r="M2996">
        <f t="shared" si="233"/>
        <v>1</v>
      </c>
      <c r="N2996">
        <f t="shared" si="234"/>
        <v>3</v>
      </c>
      <c r="O2996">
        <f t="shared" si="235"/>
        <v>40</v>
      </c>
    </row>
    <row r="2997" spans="1:15" hidden="1" x14ac:dyDescent="0.2">
      <c r="A2997" s="2">
        <v>44469</v>
      </c>
      <c r="B2997">
        <v>65</v>
      </c>
      <c r="C2997">
        <v>59.95</v>
      </c>
      <c r="D2997">
        <v>60.06</v>
      </c>
      <c r="E2997">
        <v>44.03</v>
      </c>
      <c r="F2997">
        <f t="shared" si="231"/>
        <v>60.06</v>
      </c>
      <c r="G2997" t="s">
        <v>802</v>
      </c>
      <c r="H2997">
        <v>2021</v>
      </c>
      <c r="I2997">
        <v>9</v>
      </c>
      <c r="J2997">
        <v>30</v>
      </c>
      <c r="K2997" t="s">
        <v>321</v>
      </c>
      <c r="L2997">
        <f t="shared" si="232"/>
        <v>0</v>
      </c>
      <c r="M2997">
        <f t="shared" si="233"/>
        <v>1</v>
      </c>
      <c r="N2997">
        <f t="shared" si="234"/>
        <v>3</v>
      </c>
      <c r="O2997">
        <f t="shared" si="235"/>
        <v>40</v>
      </c>
    </row>
    <row r="2998" spans="1:15" hidden="1" x14ac:dyDescent="0.2">
      <c r="A2998" s="2">
        <v>44470</v>
      </c>
      <c r="B2998">
        <v>89</v>
      </c>
      <c r="C2998">
        <v>61.96</v>
      </c>
      <c r="D2998">
        <v>62.01</v>
      </c>
      <c r="E2998">
        <v>39.94</v>
      </c>
      <c r="F2998">
        <f t="shared" si="231"/>
        <v>62.01</v>
      </c>
      <c r="G2998" t="s">
        <v>803</v>
      </c>
      <c r="H2998">
        <v>2021</v>
      </c>
      <c r="I2998">
        <v>10</v>
      </c>
      <c r="J2998">
        <v>1</v>
      </c>
      <c r="K2998" t="s">
        <v>323</v>
      </c>
      <c r="L2998">
        <f t="shared" si="232"/>
        <v>0</v>
      </c>
      <c r="M2998">
        <f t="shared" si="233"/>
        <v>1</v>
      </c>
      <c r="N2998">
        <f t="shared" si="234"/>
        <v>3</v>
      </c>
      <c r="O2998">
        <f t="shared" si="235"/>
        <v>40</v>
      </c>
    </row>
    <row r="2999" spans="1:15" hidden="1" x14ac:dyDescent="0.2">
      <c r="A2999" s="2">
        <v>44471</v>
      </c>
      <c r="B2999">
        <v>52</v>
      </c>
      <c r="C2999">
        <v>60.17</v>
      </c>
      <c r="D2999">
        <v>60.18</v>
      </c>
      <c r="E2999">
        <v>34.409999999999997</v>
      </c>
      <c r="F2999">
        <f t="shared" si="231"/>
        <v>60.18</v>
      </c>
      <c r="G2999" t="s">
        <v>803</v>
      </c>
      <c r="H2999">
        <v>2021</v>
      </c>
      <c r="I2999">
        <v>10</v>
      </c>
      <c r="J2999">
        <v>2</v>
      </c>
      <c r="K2999" t="s">
        <v>324</v>
      </c>
      <c r="L2999">
        <f t="shared" si="232"/>
        <v>1</v>
      </c>
      <c r="M2999">
        <f t="shared" si="233"/>
        <v>1</v>
      </c>
      <c r="N2999">
        <f t="shared" si="234"/>
        <v>3</v>
      </c>
      <c r="O2999">
        <f t="shared" si="235"/>
        <v>40</v>
      </c>
    </row>
    <row r="3000" spans="1:15" hidden="1" x14ac:dyDescent="0.2">
      <c r="A3000" s="2">
        <v>44472</v>
      </c>
      <c r="B3000">
        <v>69</v>
      </c>
      <c r="C3000">
        <v>60.56</v>
      </c>
      <c r="D3000">
        <v>60.56</v>
      </c>
      <c r="E3000">
        <v>0</v>
      </c>
      <c r="F3000">
        <f t="shared" si="231"/>
        <v>60.56</v>
      </c>
      <c r="G3000" t="s">
        <v>803</v>
      </c>
      <c r="H3000">
        <v>2021</v>
      </c>
      <c r="I3000">
        <v>10</v>
      </c>
      <c r="J3000">
        <v>3</v>
      </c>
      <c r="K3000" t="s">
        <v>325</v>
      </c>
      <c r="L3000">
        <f t="shared" si="232"/>
        <v>0</v>
      </c>
      <c r="M3000">
        <f t="shared" si="233"/>
        <v>1</v>
      </c>
      <c r="N3000">
        <f t="shared" si="234"/>
        <v>3</v>
      </c>
      <c r="O3000">
        <f t="shared" si="235"/>
        <v>40</v>
      </c>
    </row>
    <row r="3001" spans="1:15" hidden="1" x14ac:dyDescent="0.2">
      <c r="A3001" s="2">
        <v>44473</v>
      </c>
      <c r="B3001">
        <v>82</v>
      </c>
      <c r="C3001">
        <v>62.68</v>
      </c>
      <c r="D3001">
        <v>62.69</v>
      </c>
      <c r="E3001">
        <v>32.08</v>
      </c>
      <c r="F3001">
        <f t="shared" si="231"/>
        <v>62.69</v>
      </c>
      <c r="G3001" t="s">
        <v>803</v>
      </c>
      <c r="H3001">
        <v>2021</v>
      </c>
      <c r="I3001">
        <v>10</v>
      </c>
      <c r="J3001">
        <v>4</v>
      </c>
      <c r="K3001" t="s">
        <v>326</v>
      </c>
      <c r="L3001">
        <f t="shared" si="232"/>
        <v>0</v>
      </c>
      <c r="M3001">
        <f t="shared" si="233"/>
        <v>1</v>
      </c>
      <c r="N3001">
        <f t="shared" si="234"/>
        <v>3</v>
      </c>
      <c r="O3001">
        <f t="shared" si="235"/>
        <v>41</v>
      </c>
    </row>
    <row r="3002" spans="1:15" hidden="1" x14ac:dyDescent="0.2">
      <c r="A3002" s="2">
        <v>44474</v>
      </c>
      <c r="B3002">
        <v>54</v>
      </c>
      <c r="C3002">
        <v>59.48</v>
      </c>
      <c r="D3002">
        <v>59.83</v>
      </c>
      <c r="E3002">
        <v>48.4</v>
      </c>
      <c r="F3002">
        <f t="shared" si="231"/>
        <v>59.83</v>
      </c>
      <c r="G3002" t="s">
        <v>803</v>
      </c>
      <c r="H3002">
        <v>2021</v>
      </c>
      <c r="I3002">
        <v>10</v>
      </c>
      <c r="J3002">
        <v>5</v>
      </c>
      <c r="K3002" t="s">
        <v>327</v>
      </c>
      <c r="L3002">
        <f t="shared" si="232"/>
        <v>1</v>
      </c>
      <c r="M3002">
        <f t="shared" si="233"/>
        <v>1</v>
      </c>
      <c r="N3002">
        <f t="shared" si="234"/>
        <v>3</v>
      </c>
      <c r="O3002">
        <f t="shared" si="235"/>
        <v>41</v>
      </c>
    </row>
    <row r="3003" spans="1:15" hidden="1" x14ac:dyDescent="0.2">
      <c r="A3003" s="2">
        <v>44475</v>
      </c>
      <c r="B3003">
        <v>76</v>
      </c>
      <c r="C3003">
        <v>62.81</v>
      </c>
      <c r="D3003">
        <v>62.91</v>
      </c>
      <c r="E3003">
        <v>46.8</v>
      </c>
      <c r="F3003">
        <f t="shared" si="231"/>
        <v>62.91</v>
      </c>
      <c r="G3003" t="s">
        <v>803</v>
      </c>
      <c r="H3003">
        <v>2021</v>
      </c>
      <c r="I3003">
        <v>10</v>
      </c>
      <c r="J3003">
        <v>6</v>
      </c>
      <c r="K3003" t="s">
        <v>328</v>
      </c>
      <c r="L3003">
        <f t="shared" si="232"/>
        <v>0</v>
      </c>
      <c r="M3003">
        <f t="shared" si="233"/>
        <v>1</v>
      </c>
      <c r="N3003">
        <f t="shared" si="234"/>
        <v>3</v>
      </c>
      <c r="O3003">
        <f t="shared" si="235"/>
        <v>41</v>
      </c>
    </row>
    <row r="3004" spans="1:15" hidden="1" x14ac:dyDescent="0.2">
      <c r="A3004" s="2">
        <v>44476</v>
      </c>
      <c r="B3004">
        <v>69</v>
      </c>
      <c r="C3004">
        <v>64.84</v>
      </c>
      <c r="D3004">
        <v>64.91</v>
      </c>
      <c r="E3004">
        <v>46.75</v>
      </c>
      <c r="F3004">
        <f t="shared" si="231"/>
        <v>64.91</v>
      </c>
      <c r="G3004" t="s">
        <v>803</v>
      </c>
      <c r="H3004">
        <v>2021</v>
      </c>
      <c r="I3004">
        <v>10</v>
      </c>
      <c r="J3004">
        <v>7</v>
      </c>
      <c r="K3004" t="s">
        <v>329</v>
      </c>
      <c r="L3004">
        <f t="shared" si="232"/>
        <v>0</v>
      </c>
      <c r="M3004">
        <f t="shared" si="233"/>
        <v>1</v>
      </c>
      <c r="N3004">
        <f t="shared" si="234"/>
        <v>3</v>
      </c>
      <c r="O3004">
        <f t="shared" si="235"/>
        <v>41</v>
      </c>
    </row>
    <row r="3005" spans="1:15" hidden="1" x14ac:dyDescent="0.2">
      <c r="A3005" s="2">
        <v>44477</v>
      </c>
      <c r="B3005">
        <v>87</v>
      </c>
      <c r="C3005">
        <v>61.93</v>
      </c>
      <c r="D3005">
        <v>61.99</v>
      </c>
      <c r="E3005">
        <v>43.31</v>
      </c>
      <c r="F3005">
        <f t="shared" si="231"/>
        <v>61.99</v>
      </c>
      <c r="G3005" t="s">
        <v>804</v>
      </c>
      <c r="H3005">
        <v>2021</v>
      </c>
      <c r="I3005">
        <v>10</v>
      </c>
      <c r="J3005">
        <v>8</v>
      </c>
      <c r="K3005" t="s">
        <v>331</v>
      </c>
      <c r="L3005">
        <f t="shared" si="232"/>
        <v>0</v>
      </c>
      <c r="M3005">
        <f t="shared" si="233"/>
        <v>1</v>
      </c>
      <c r="N3005">
        <f t="shared" si="234"/>
        <v>3</v>
      </c>
      <c r="O3005">
        <f t="shared" si="235"/>
        <v>41</v>
      </c>
    </row>
    <row r="3006" spans="1:15" hidden="1" x14ac:dyDescent="0.2">
      <c r="A3006" s="2">
        <v>44478</v>
      </c>
      <c r="B3006">
        <v>44</v>
      </c>
      <c r="C3006">
        <v>58.19</v>
      </c>
      <c r="D3006">
        <v>58.2</v>
      </c>
      <c r="E3006">
        <v>34.11</v>
      </c>
      <c r="F3006">
        <f t="shared" si="231"/>
        <v>58.2</v>
      </c>
      <c r="G3006" t="s">
        <v>804</v>
      </c>
      <c r="H3006">
        <v>2021</v>
      </c>
      <c r="I3006">
        <v>10</v>
      </c>
      <c r="J3006">
        <v>9</v>
      </c>
      <c r="K3006" t="s">
        <v>332</v>
      </c>
      <c r="L3006">
        <f t="shared" si="232"/>
        <v>1</v>
      </c>
      <c r="M3006">
        <f t="shared" si="233"/>
        <v>1</v>
      </c>
      <c r="N3006">
        <f t="shared" si="234"/>
        <v>3</v>
      </c>
      <c r="O3006">
        <f t="shared" si="235"/>
        <v>41</v>
      </c>
    </row>
    <row r="3007" spans="1:15" hidden="1" x14ac:dyDescent="0.2">
      <c r="A3007" s="2">
        <v>44479</v>
      </c>
      <c r="B3007">
        <v>70</v>
      </c>
      <c r="C3007">
        <v>60.72</v>
      </c>
      <c r="D3007">
        <v>60.72</v>
      </c>
      <c r="E3007">
        <v>31.95</v>
      </c>
      <c r="F3007">
        <f t="shared" si="231"/>
        <v>60.72</v>
      </c>
      <c r="G3007" t="s">
        <v>804</v>
      </c>
      <c r="H3007">
        <v>2021</v>
      </c>
      <c r="I3007">
        <v>10</v>
      </c>
      <c r="J3007">
        <v>10</v>
      </c>
      <c r="K3007" t="s">
        <v>333</v>
      </c>
      <c r="L3007">
        <f t="shared" si="232"/>
        <v>0</v>
      </c>
      <c r="M3007">
        <f t="shared" si="233"/>
        <v>1</v>
      </c>
      <c r="N3007">
        <f t="shared" si="234"/>
        <v>3</v>
      </c>
      <c r="O3007">
        <f t="shared" si="235"/>
        <v>41</v>
      </c>
    </row>
    <row r="3008" spans="1:15" hidden="1" x14ac:dyDescent="0.2">
      <c r="A3008" s="2">
        <v>44480</v>
      </c>
      <c r="B3008">
        <v>61</v>
      </c>
      <c r="C3008">
        <v>60.07</v>
      </c>
      <c r="D3008">
        <v>60.19</v>
      </c>
      <c r="E3008">
        <v>44.47</v>
      </c>
      <c r="F3008">
        <f t="shared" si="231"/>
        <v>60.19</v>
      </c>
      <c r="G3008" t="s">
        <v>804</v>
      </c>
      <c r="H3008">
        <v>2021</v>
      </c>
      <c r="I3008">
        <v>10</v>
      </c>
      <c r="J3008">
        <v>11</v>
      </c>
      <c r="K3008" t="s">
        <v>334</v>
      </c>
      <c r="L3008">
        <f t="shared" si="232"/>
        <v>0</v>
      </c>
      <c r="M3008">
        <f t="shared" si="233"/>
        <v>1</v>
      </c>
      <c r="N3008">
        <f t="shared" si="234"/>
        <v>3</v>
      </c>
      <c r="O3008">
        <f t="shared" si="235"/>
        <v>42</v>
      </c>
    </row>
    <row r="3009" spans="1:15" hidden="1" x14ac:dyDescent="0.2">
      <c r="A3009" s="2">
        <v>44481</v>
      </c>
      <c r="B3009">
        <v>62</v>
      </c>
      <c r="C3009">
        <v>59.27</v>
      </c>
      <c r="D3009">
        <v>59.35</v>
      </c>
      <c r="E3009">
        <v>41.98</v>
      </c>
      <c r="F3009">
        <f t="shared" si="231"/>
        <v>59.35</v>
      </c>
      <c r="G3009" t="s">
        <v>804</v>
      </c>
      <c r="H3009">
        <v>2021</v>
      </c>
      <c r="I3009">
        <v>10</v>
      </c>
      <c r="J3009">
        <v>12</v>
      </c>
      <c r="K3009" t="s">
        <v>335</v>
      </c>
      <c r="L3009">
        <f t="shared" si="232"/>
        <v>0</v>
      </c>
      <c r="M3009">
        <f t="shared" si="233"/>
        <v>1</v>
      </c>
      <c r="N3009">
        <f t="shared" si="234"/>
        <v>3</v>
      </c>
      <c r="O3009">
        <f t="shared" si="235"/>
        <v>42</v>
      </c>
    </row>
    <row r="3010" spans="1:15" hidden="1" x14ac:dyDescent="0.2">
      <c r="A3010" s="2">
        <v>44482</v>
      </c>
      <c r="B3010">
        <v>77</v>
      </c>
      <c r="C3010">
        <v>60.21</v>
      </c>
      <c r="D3010">
        <v>60.29</v>
      </c>
      <c r="E3010">
        <v>42.49</v>
      </c>
      <c r="F3010">
        <f t="shared" si="231"/>
        <v>60.29</v>
      </c>
      <c r="G3010" t="s">
        <v>804</v>
      </c>
      <c r="H3010">
        <v>2021</v>
      </c>
      <c r="I3010">
        <v>10</v>
      </c>
      <c r="J3010">
        <v>13</v>
      </c>
      <c r="K3010" t="s">
        <v>336</v>
      </c>
      <c r="L3010">
        <f t="shared" si="232"/>
        <v>0</v>
      </c>
      <c r="M3010">
        <f t="shared" si="233"/>
        <v>1</v>
      </c>
      <c r="N3010">
        <f t="shared" si="234"/>
        <v>3</v>
      </c>
      <c r="O3010">
        <f t="shared" si="235"/>
        <v>42</v>
      </c>
    </row>
    <row r="3011" spans="1:15" hidden="1" x14ac:dyDescent="0.2">
      <c r="A3011" s="2">
        <v>44483</v>
      </c>
      <c r="B3011">
        <v>60</v>
      </c>
      <c r="C3011">
        <v>59.55</v>
      </c>
      <c r="D3011">
        <v>59.66</v>
      </c>
      <c r="E3011">
        <v>42.67</v>
      </c>
      <c r="F3011">
        <f t="shared" ref="F3011:F3074" si="236">IF(OR(ISBLANK(D3011),D3011=9),C3011,D3011)</f>
        <v>59.66</v>
      </c>
      <c r="G3011" t="s">
        <v>804</v>
      </c>
      <c r="H3011">
        <v>2021</v>
      </c>
      <c r="I3011">
        <v>10</v>
      </c>
      <c r="J3011">
        <v>14</v>
      </c>
      <c r="K3011" t="s">
        <v>337</v>
      </c>
      <c r="L3011">
        <f t="shared" ref="L3011:L3074" si="237">IF(ISBLANK(C3011),"Null",IF(C3011&gt;B3011,1,0))</f>
        <v>0</v>
      </c>
      <c r="M3011">
        <f t="shared" ref="M3011:M3074" si="238">IF(ISBLANK(E3011),"Null",IF(C3011&gt;E3011,1,0))</f>
        <v>1</v>
      </c>
      <c r="N3011">
        <f t="shared" ref="N3011:N3074" si="239">IF(AND(I3011&gt;=1,I3011&lt;=4),1,IF(AND(I3011&gt;=9,I3011&lt;=12),3,2))</f>
        <v>3</v>
      </c>
      <c r="O3011">
        <f t="shared" ref="O3011:O3074" si="240">WEEKNUM(A3011,2)</f>
        <v>42</v>
      </c>
    </row>
    <row r="3012" spans="1:15" hidden="1" x14ac:dyDescent="0.2">
      <c r="A3012" s="2">
        <v>44484</v>
      </c>
      <c r="B3012">
        <v>72</v>
      </c>
      <c r="C3012">
        <v>61.2</v>
      </c>
      <c r="D3012">
        <v>61.72</v>
      </c>
      <c r="E3012">
        <v>52.2</v>
      </c>
      <c r="F3012">
        <f t="shared" si="236"/>
        <v>61.72</v>
      </c>
      <c r="G3012" t="s">
        <v>805</v>
      </c>
      <c r="H3012">
        <v>2021</v>
      </c>
      <c r="I3012">
        <v>10</v>
      </c>
      <c r="J3012">
        <v>15</v>
      </c>
      <c r="K3012" t="s">
        <v>339</v>
      </c>
      <c r="L3012">
        <f t="shared" si="237"/>
        <v>0</v>
      </c>
      <c r="M3012">
        <f t="shared" si="238"/>
        <v>1</v>
      </c>
      <c r="N3012">
        <f t="shared" si="239"/>
        <v>3</v>
      </c>
      <c r="O3012">
        <f t="shared" si="240"/>
        <v>42</v>
      </c>
    </row>
    <row r="3013" spans="1:15" hidden="1" x14ac:dyDescent="0.2">
      <c r="A3013" s="2">
        <v>44485</v>
      </c>
      <c r="B3013">
        <v>50</v>
      </c>
      <c r="C3013">
        <v>59.66</v>
      </c>
      <c r="D3013">
        <v>59.75</v>
      </c>
      <c r="E3013">
        <v>40.29</v>
      </c>
      <c r="F3013">
        <f t="shared" si="236"/>
        <v>59.75</v>
      </c>
      <c r="G3013" t="s">
        <v>805</v>
      </c>
      <c r="H3013">
        <v>2021</v>
      </c>
      <c r="I3013">
        <v>10</v>
      </c>
      <c r="J3013">
        <v>16</v>
      </c>
      <c r="K3013" t="s">
        <v>340</v>
      </c>
      <c r="L3013">
        <f t="shared" si="237"/>
        <v>1</v>
      </c>
      <c r="M3013">
        <f t="shared" si="238"/>
        <v>1</v>
      </c>
      <c r="N3013">
        <f t="shared" si="239"/>
        <v>3</v>
      </c>
      <c r="O3013">
        <f t="shared" si="240"/>
        <v>42</v>
      </c>
    </row>
    <row r="3014" spans="1:15" hidden="1" x14ac:dyDescent="0.2">
      <c r="A3014" s="2">
        <v>44486</v>
      </c>
      <c r="B3014">
        <v>67</v>
      </c>
      <c r="C3014">
        <v>60.49</v>
      </c>
      <c r="D3014">
        <v>60.55</v>
      </c>
      <c r="E3014">
        <v>37.35</v>
      </c>
      <c r="F3014">
        <f t="shared" si="236"/>
        <v>60.55</v>
      </c>
      <c r="G3014" t="s">
        <v>805</v>
      </c>
      <c r="H3014">
        <v>2021</v>
      </c>
      <c r="I3014">
        <v>10</v>
      </c>
      <c r="J3014">
        <v>17</v>
      </c>
      <c r="K3014" t="s">
        <v>341</v>
      </c>
      <c r="L3014">
        <f t="shared" si="237"/>
        <v>0</v>
      </c>
      <c r="M3014">
        <f t="shared" si="238"/>
        <v>1</v>
      </c>
      <c r="N3014">
        <f t="shared" si="239"/>
        <v>3</v>
      </c>
      <c r="O3014">
        <f t="shared" si="240"/>
        <v>42</v>
      </c>
    </row>
    <row r="3015" spans="1:15" hidden="1" x14ac:dyDescent="0.2">
      <c r="A3015" s="2">
        <v>44487</v>
      </c>
      <c r="B3015">
        <v>87</v>
      </c>
      <c r="C3015">
        <v>61.19</v>
      </c>
      <c r="D3015">
        <v>61.25</v>
      </c>
      <c r="E3015">
        <v>42.64</v>
      </c>
      <c r="F3015">
        <f t="shared" si="236"/>
        <v>61.25</v>
      </c>
      <c r="G3015" t="s">
        <v>805</v>
      </c>
      <c r="H3015">
        <v>2021</v>
      </c>
      <c r="I3015">
        <v>10</v>
      </c>
      <c r="J3015">
        <v>18</v>
      </c>
      <c r="K3015" t="s">
        <v>342</v>
      </c>
      <c r="L3015">
        <f t="shared" si="237"/>
        <v>0</v>
      </c>
      <c r="M3015">
        <f t="shared" si="238"/>
        <v>1</v>
      </c>
      <c r="N3015">
        <f t="shared" si="239"/>
        <v>3</v>
      </c>
      <c r="O3015">
        <f t="shared" si="240"/>
        <v>43</v>
      </c>
    </row>
    <row r="3016" spans="1:15" hidden="1" x14ac:dyDescent="0.2">
      <c r="A3016" s="2">
        <v>44488</v>
      </c>
      <c r="B3016">
        <v>51</v>
      </c>
      <c r="C3016">
        <v>59.31</v>
      </c>
      <c r="D3016">
        <v>59.62</v>
      </c>
      <c r="E3016">
        <v>47.92</v>
      </c>
      <c r="F3016">
        <f t="shared" si="236"/>
        <v>59.62</v>
      </c>
      <c r="G3016" t="s">
        <v>805</v>
      </c>
      <c r="H3016">
        <v>2021</v>
      </c>
      <c r="I3016">
        <v>10</v>
      </c>
      <c r="J3016">
        <v>19</v>
      </c>
      <c r="K3016" t="s">
        <v>343</v>
      </c>
      <c r="L3016">
        <f t="shared" si="237"/>
        <v>1</v>
      </c>
      <c r="M3016">
        <f t="shared" si="238"/>
        <v>1</v>
      </c>
      <c r="N3016">
        <f t="shared" si="239"/>
        <v>3</v>
      </c>
      <c r="O3016">
        <f t="shared" si="240"/>
        <v>43</v>
      </c>
    </row>
    <row r="3017" spans="1:15" hidden="1" x14ac:dyDescent="0.2">
      <c r="A3017" s="2">
        <v>44489</v>
      </c>
      <c r="B3017">
        <v>77</v>
      </c>
      <c r="C3017">
        <v>60.77</v>
      </c>
      <c r="D3017">
        <v>60.82</v>
      </c>
      <c r="E3017">
        <v>41.32</v>
      </c>
      <c r="F3017">
        <f t="shared" si="236"/>
        <v>60.82</v>
      </c>
      <c r="G3017" t="s">
        <v>805</v>
      </c>
      <c r="H3017">
        <v>2021</v>
      </c>
      <c r="I3017">
        <v>10</v>
      </c>
      <c r="J3017">
        <v>20</v>
      </c>
      <c r="K3017" t="s">
        <v>344</v>
      </c>
      <c r="L3017">
        <f t="shared" si="237"/>
        <v>0</v>
      </c>
      <c r="M3017">
        <f t="shared" si="238"/>
        <v>1</v>
      </c>
      <c r="N3017">
        <f t="shared" si="239"/>
        <v>3</v>
      </c>
      <c r="O3017">
        <f t="shared" si="240"/>
        <v>43</v>
      </c>
    </row>
    <row r="3018" spans="1:15" hidden="1" x14ac:dyDescent="0.2">
      <c r="A3018" s="2">
        <v>44490</v>
      </c>
      <c r="B3018">
        <v>57</v>
      </c>
      <c r="C3018">
        <v>60</v>
      </c>
      <c r="D3018">
        <v>60.07</v>
      </c>
      <c r="E3018">
        <v>41.79</v>
      </c>
      <c r="F3018">
        <f t="shared" si="236"/>
        <v>60.07</v>
      </c>
      <c r="G3018" t="s">
        <v>805</v>
      </c>
      <c r="H3018">
        <v>2021</v>
      </c>
      <c r="I3018">
        <v>10</v>
      </c>
      <c r="J3018">
        <v>21</v>
      </c>
      <c r="K3018" t="s">
        <v>345</v>
      </c>
      <c r="L3018">
        <f t="shared" si="237"/>
        <v>1</v>
      </c>
      <c r="M3018">
        <f t="shared" si="238"/>
        <v>1</v>
      </c>
      <c r="N3018">
        <f t="shared" si="239"/>
        <v>3</v>
      </c>
      <c r="O3018">
        <f t="shared" si="240"/>
        <v>43</v>
      </c>
    </row>
    <row r="3019" spans="1:15" hidden="1" x14ac:dyDescent="0.2">
      <c r="A3019" s="2">
        <v>44491</v>
      </c>
      <c r="B3019">
        <v>77</v>
      </c>
      <c r="C3019">
        <v>61.37</v>
      </c>
      <c r="D3019">
        <v>61.5</v>
      </c>
      <c r="E3019">
        <v>46.19</v>
      </c>
      <c r="F3019">
        <f t="shared" si="236"/>
        <v>61.5</v>
      </c>
      <c r="G3019" t="s">
        <v>806</v>
      </c>
      <c r="H3019">
        <v>2021</v>
      </c>
      <c r="I3019">
        <v>10</v>
      </c>
      <c r="J3019">
        <v>22</v>
      </c>
      <c r="K3019" t="s">
        <v>347</v>
      </c>
      <c r="L3019">
        <f t="shared" si="237"/>
        <v>0</v>
      </c>
      <c r="M3019">
        <f t="shared" si="238"/>
        <v>1</v>
      </c>
      <c r="N3019">
        <f t="shared" si="239"/>
        <v>3</v>
      </c>
      <c r="O3019">
        <f t="shared" si="240"/>
        <v>43</v>
      </c>
    </row>
    <row r="3020" spans="1:15" hidden="1" x14ac:dyDescent="0.2">
      <c r="A3020" s="2">
        <v>44492</v>
      </c>
      <c r="B3020">
        <v>52</v>
      </c>
      <c r="C3020">
        <v>59.24</v>
      </c>
      <c r="D3020">
        <v>59.25</v>
      </c>
      <c r="E3020">
        <v>33.54</v>
      </c>
      <c r="F3020">
        <f t="shared" si="236"/>
        <v>59.25</v>
      </c>
      <c r="G3020" t="s">
        <v>806</v>
      </c>
      <c r="H3020">
        <v>2021</v>
      </c>
      <c r="I3020">
        <v>10</v>
      </c>
      <c r="J3020">
        <v>23</v>
      </c>
      <c r="K3020" t="s">
        <v>348</v>
      </c>
      <c r="L3020">
        <f t="shared" si="237"/>
        <v>1</v>
      </c>
      <c r="M3020">
        <f t="shared" si="238"/>
        <v>1</v>
      </c>
      <c r="N3020">
        <f t="shared" si="239"/>
        <v>3</v>
      </c>
      <c r="O3020">
        <f t="shared" si="240"/>
        <v>43</v>
      </c>
    </row>
    <row r="3021" spans="1:15" hidden="1" x14ac:dyDescent="0.2">
      <c r="A3021" s="2">
        <v>44493</v>
      </c>
      <c r="B3021">
        <v>64</v>
      </c>
      <c r="C3021">
        <v>59.95</v>
      </c>
      <c r="D3021">
        <v>59.95</v>
      </c>
      <c r="E3021">
        <v>0</v>
      </c>
      <c r="F3021">
        <f t="shared" si="236"/>
        <v>59.95</v>
      </c>
      <c r="G3021" t="s">
        <v>806</v>
      </c>
      <c r="H3021">
        <v>2021</v>
      </c>
      <c r="I3021">
        <v>10</v>
      </c>
      <c r="J3021">
        <v>24</v>
      </c>
      <c r="K3021" t="s">
        <v>349</v>
      </c>
      <c r="L3021">
        <f t="shared" si="237"/>
        <v>0</v>
      </c>
      <c r="M3021">
        <f t="shared" si="238"/>
        <v>1</v>
      </c>
      <c r="N3021">
        <f t="shared" si="239"/>
        <v>3</v>
      </c>
      <c r="O3021">
        <f t="shared" si="240"/>
        <v>43</v>
      </c>
    </row>
    <row r="3022" spans="1:15" hidden="1" x14ac:dyDescent="0.2">
      <c r="A3022" s="2">
        <v>44494</v>
      </c>
      <c r="B3022">
        <v>70</v>
      </c>
      <c r="C3022">
        <v>61.4</v>
      </c>
      <c r="D3022">
        <v>61.76</v>
      </c>
      <c r="E3022">
        <v>50.8</v>
      </c>
      <c r="F3022">
        <f t="shared" si="236"/>
        <v>61.76</v>
      </c>
      <c r="G3022" t="s">
        <v>806</v>
      </c>
      <c r="H3022">
        <v>2021</v>
      </c>
      <c r="I3022">
        <v>10</v>
      </c>
      <c r="J3022">
        <v>25</v>
      </c>
      <c r="K3022" t="s">
        <v>350</v>
      </c>
      <c r="L3022">
        <f t="shared" si="237"/>
        <v>0</v>
      </c>
      <c r="M3022">
        <f t="shared" si="238"/>
        <v>1</v>
      </c>
      <c r="N3022">
        <f t="shared" si="239"/>
        <v>3</v>
      </c>
      <c r="O3022">
        <f t="shared" si="240"/>
        <v>44</v>
      </c>
    </row>
    <row r="3023" spans="1:15" hidden="1" x14ac:dyDescent="0.2">
      <c r="A3023" s="2">
        <v>44495</v>
      </c>
      <c r="B3023">
        <v>35</v>
      </c>
      <c r="C3023">
        <v>57.38</v>
      </c>
      <c r="D3023">
        <v>57.66</v>
      </c>
      <c r="E3023">
        <v>45.58</v>
      </c>
      <c r="F3023">
        <f t="shared" si="236"/>
        <v>57.66</v>
      </c>
      <c r="G3023" t="s">
        <v>806</v>
      </c>
      <c r="H3023">
        <v>2021</v>
      </c>
      <c r="I3023">
        <v>10</v>
      </c>
      <c r="J3023">
        <v>26</v>
      </c>
      <c r="K3023" t="s">
        <v>351</v>
      </c>
      <c r="L3023">
        <f t="shared" si="237"/>
        <v>1</v>
      </c>
      <c r="M3023">
        <f t="shared" si="238"/>
        <v>1</v>
      </c>
      <c r="N3023">
        <f t="shared" si="239"/>
        <v>3</v>
      </c>
      <c r="O3023">
        <f t="shared" si="240"/>
        <v>44</v>
      </c>
    </row>
    <row r="3024" spans="1:15" hidden="1" x14ac:dyDescent="0.2">
      <c r="A3024" s="2">
        <v>44496</v>
      </c>
      <c r="B3024">
        <v>63</v>
      </c>
      <c r="C3024">
        <v>60.44</v>
      </c>
      <c r="D3024">
        <v>60.54</v>
      </c>
      <c r="E3024">
        <v>43.83</v>
      </c>
      <c r="F3024">
        <f t="shared" si="236"/>
        <v>60.54</v>
      </c>
      <c r="G3024" t="s">
        <v>806</v>
      </c>
      <c r="H3024">
        <v>2021</v>
      </c>
      <c r="I3024">
        <v>10</v>
      </c>
      <c r="J3024">
        <v>27</v>
      </c>
      <c r="K3024" t="s">
        <v>352</v>
      </c>
      <c r="L3024">
        <f t="shared" si="237"/>
        <v>0</v>
      </c>
      <c r="M3024">
        <f t="shared" si="238"/>
        <v>1</v>
      </c>
      <c r="N3024">
        <f t="shared" si="239"/>
        <v>3</v>
      </c>
      <c r="O3024">
        <f t="shared" si="240"/>
        <v>44</v>
      </c>
    </row>
    <row r="3025" spans="1:15" hidden="1" x14ac:dyDescent="0.2">
      <c r="A3025" s="2">
        <v>44497</v>
      </c>
      <c r="B3025">
        <v>57</v>
      </c>
      <c r="C3025">
        <v>60.41</v>
      </c>
      <c r="D3025">
        <v>60.57</v>
      </c>
      <c r="E3025">
        <v>46.17</v>
      </c>
      <c r="F3025">
        <f t="shared" si="236"/>
        <v>60.57</v>
      </c>
      <c r="G3025" t="s">
        <v>806</v>
      </c>
      <c r="H3025">
        <v>2021</v>
      </c>
      <c r="I3025">
        <v>10</v>
      </c>
      <c r="J3025">
        <v>28</v>
      </c>
      <c r="K3025" t="s">
        <v>353</v>
      </c>
      <c r="L3025">
        <f t="shared" si="237"/>
        <v>1</v>
      </c>
      <c r="M3025">
        <f t="shared" si="238"/>
        <v>1</v>
      </c>
      <c r="N3025">
        <f t="shared" si="239"/>
        <v>3</v>
      </c>
      <c r="O3025">
        <f t="shared" si="240"/>
        <v>44</v>
      </c>
    </row>
    <row r="3026" spans="1:15" hidden="1" x14ac:dyDescent="0.2">
      <c r="A3026" s="2">
        <v>44498</v>
      </c>
      <c r="B3026">
        <v>75</v>
      </c>
      <c r="C3026">
        <v>61.71</v>
      </c>
      <c r="D3026">
        <v>61.8</v>
      </c>
      <c r="E3026">
        <v>43.61</v>
      </c>
      <c r="F3026">
        <f t="shared" si="236"/>
        <v>61.8</v>
      </c>
      <c r="G3026" t="s">
        <v>807</v>
      </c>
      <c r="H3026">
        <v>2021</v>
      </c>
      <c r="I3026">
        <v>10</v>
      </c>
      <c r="J3026">
        <v>29</v>
      </c>
      <c r="K3026" t="s">
        <v>355</v>
      </c>
      <c r="L3026">
        <f t="shared" si="237"/>
        <v>0</v>
      </c>
      <c r="M3026">
        <f t="shared" si="238"/>
        <v>1</v>
      </c>
      <c r="N3026">
        <f t="shared" si="239"/>
        <v>3</v>
      </c>
      <c r="O3026">
        <f t="shared" si="240"/>
        <v>44</v>
      </c>
    </row>
    <row r="3027" spans="1:15" hidden="1" x14ac:dyDescent="0.2">
      <c r="A3027" s="2">
        <v>44499</v>
      </c>
      <c r="B3027">
        <v>51</v>
      </c>
      <c r="C3027">
        <v>59.34</v>
      </c>
      <c r="D3027">
        <v>59.47</v>
      </c>
      <c r="E3027">
        <v>39.11</v>
      </c>
      <c r="F3027">
        <f t="shared" si="236"/>
        <v>59.47</v>
      </c>
      <c r="G3027" t="s">
        <v>807</v>
      </c>
      <c r="H3027">
        <v>2021</v>
      </c>
      <c r="I3027">
        <v>10</v>
      </c>
      <c r="J3027">
        <v>30</v>
      </c>
      <c r="K3027" t="s">
        <v>356</v>
      </c>
      <c r="L3027">
        <f t="shared" si="237"/>
        <v>1</v>
      </c>
      <c r="M3027">
        <f t="shared" si="238"/>
        <v>1</v>
      </c>
      <c r="N3027">
        <f t="shared" si="239"/>
        <v>3</v>
      </c>
      <c r="O3027">
        <f t="shared" si="240"/>
        <v>44</v>
      </c>
    </row>
    <row r="3028" spans="1:15" hidden="1" x14ac:dyDescent="0.2">
      <c r="A3028" s="2">
        <v>44500</v>
      </c>
      <c r="B3028">
        <v>49</v>
      </c>
      <c r="C3028">
        <v>60.6</v>
      </c>
      <c r="D3028">
        <v>60.6</v>
      </c>
      <c r="E3028">
        <v>29.74</v>
      </c>
      <c r="F3028">
        <f t="shared" si="236"/>
        <v>60.6</v>
      </c>
      <c r="G3028" t="s">
        <v>807</v>
      </c>
      <c r="H3028">
        <v>2021</v>
      </c>
      <c r="I3028">
        <v>10</v>
      </c>
      <c r="J3028">
        <v>31</v>
      </c>
      <c r="K3028" t="s">
        <v>357</v>
      </c>
      <c r="L3028">
        <f t="shared" si="237"/>
        <v>1</v>
      </c>
      <c r="M3028">
        <f t="shared" si="238"/>
        <v>1</v>
      </c>
      <c r="N3028">
        <f t="shared" si="239"/>
        <v>3</v>
      </c>
      <c r="O3028">
        <f t="shared" si="240"/>
        <v>44</v>
      </c>
    </row>
    <row r="3029" spans="1:15" hidden="1" x14ac:dyDescent="0.2">
      <c r="A3029" s="2">
        <v>44501</v>
      </c>
      <c r="B3029">
        <v>86</v>
      </c>
      <c r="C3029">
        <v>60.9</v>
      </c>
      <c r="D3029">
        <v>61.05</v>
      </c>
      <c r="E3029">
        <v>44.1</v>
      </c>
      <c r="F3029">
        <f t="shared" si="236"/>
        <v>61.05</v>
      </c>
      <c r="G3029" t="s">
        <v>807</v>
      </c>
      <c r="H3029">
        <v>2021</v>
      </c>
      <c r="I3029">
        <v>11</v>
      </c>
      <c r="J3029">
        <v>1</v>
      </c>
      <c r="K3029" t="s">
        <v>358</v>
      </c>
      <c r="L3029">
        <f t="shared" si="237"/>
        <v>0</v>
      </c>
      <c r="M3029">
        <f t="shared" si="238"/>
        <v>1</v>
      </c>
      <c r="N3029">
        <f t="shared" si="239"/>
        <v>3</v>
      </c>
      <c r="O3029">
        <f t="shared" si="240"/>
        <v>45</v>
      </c>
    </row>
    <row r="3030" spans="1:15" hidden="1" x14ac:dyDescent="0.2">
      <c r="A3030" s="2">
        <v>44502</v>
      </c>
      <c r="B3030">
        <v>48</v>
      </c>
      <c r="C3030">
        <v>59.51</v>
      </c>
      <c r="D3030">
        <v>59.75</v>
      </c>
      <c r="E3030">
        <v>47.11</v>
      </c>
      <c r="F3030">
        <f t="shared" si="236"/>
        <v>59.75</v>
      </c>
      <c r="G3030" t="s">
        <v>807</v>
      </c>
      <c r="H3030">
        <v>2021</v>
      </c>
      <c r="I3030">
        <v>11</v>
      </c>
      <c r="J3030">
        <v>2</v>
      </c>
      <c r="K3030" t="s">
        <v>359</v>
      </c>
      <c r="L3030">
        <f t="shared" si="237"/>
        <v>1</v>
      </c>
      <c r="M3030">
        <f t="shared" si="238"/>
        <v>1</v>
      </c>
      <c r="N3030">
        <f t="shared" si="239"/>
        <v>3</v>
      </c>
      <c r="O3030">
        <f t="shared" si="240"/>
        <v>45</v>
      </c>
    </row>
    <row r="3031" spans="1:15" hidden="1" x14ac:dyDescent="0.2">
      <c r="A3031" s="2">
        <v>44503</v>
      </c>
      <c r="B3031">
        <v>62</v>
      </c>
      <c r="C3031">
        <v>63.34</v>
      </c>
      <c r="D3031">
        <v>63.41</v>
      </c>
      <c r="E3031">
        <v>45.92</v>
      </c>
      <c r="F3031">
        <f t="shared" si="236"/>
        <v>63.41</v>
      </c>
      <c r="G3031" t="s">
        <v>807</v>
      </c>
      <c r="H3031">
        <v>2021</v>
      </c>
      <c r="I3031">
        <v>11</v>
      </c>
      <c r="J3031">
        <v>3</v>
      </c>
      <c r="K3031" t="s">
        <v>360</v>
      </c>
      <c r="L3031">
        <f t="shared" si="237"/>
        <v>1</v>
      </c>
      <c r="M3031">
        <f t="shared" si="238"/>
        <v>1</v>
      </c>
      <c r="N3031">
        <f t="shared" si="239"/>
        <v>3</v>
      </c>
      <c r="O3031">
        <f t="shared" si="240"/>
        <v>45</v>
      </c>
    </row>
    <row r="3032" spans="1:15" hidden="1" x14ac:dyDescent="0.2">
      <c r="A3032" s="2">
        <v>44504</v>
      </c>
      <c r="B3032">
        <v>61</v>
      </c>
      <c r="C3032">
        <v>61.39</v>
      </c>
      <c r="D3032">
        <v>61.53</v>
      </c>
      <c r="E3032">
        <v>43.97</v>
      </c>
      <c r="F3032">
        <f t="shared" si="236"/>
        <v>61.53</v>
      </c>
      <c r="G3032" t="s">
        <v>807</v>
      </c>
      <c r="H3032">
        <v>2021</v>
      </c>
      <c r="I3032">
        <v>11</v>
      </c>
      <c r="J3032">
        <v>4</v>
      </c>
      <c r="K3032" t="s">
        <v>361</v>
      </c>
      <c r="L3032">
        <f t="shared" si="237"/>
        <v>1</v>
      </c>
      <c r="M3032">
        <f t="shared" si="238"/>
        <v>1</v>
      </c>
      <c r="N3032">
        <f t="shared" si="239"/>
        <v>3</v>
      </c>
      <c r="O3032">
        <f t="shared" si="240"/>
        <v>45</v>
      </c>
    </row>
    <row r="3033" spans="1:15" hidden="1" x14ac:dyDescent="0.2">
      <c r="A3033" s="2">
        <v>44505</v>
      </c>
      <c r="B3033">
        <v>88</v>
      </c>
      <c r="C3033">
        <v>64.56</v>
      </c>
      <c r="D3033">
        <v>64.599999999999994</v>
      </c>
      <c r="E3033">
        <v>44.32</v>
      </c>
      <c r="F3033">
        <f t="shared" si="236"/>
        <v>64.599999999999994</v>
      </c>
      <c r="G3033" t="s">
        <v>808</v>
      </c>
      <c r="H3033">
        <v>2021</v>
      </c>
      <c r="I3033">
        <v>11</v>
      </c>
      <c r="J3033">
        <v>5</v>
      </c>
      <c r="K3033" t="s">
        <v>363</v>
      </c>
      <c r="L3033">
        <f t="shared" si="237"/>
        <v>0</v>
      </c>
      <c r="M3033">
        <f t="shared" si="238"/>
        <v>1</v>
      </c>
      <c r="N3033">
        <f t="shared" si="239"/>
        <v>3</v>
      </c>
      <c r="O3033">
        <f t="shared" si="240"/>
        <v>45</v>
      </c>
    </row>
    <row r="3034" spans="1:15" hidden="1" x14ac:dyDescent="0.2">
      <c r="A3034" s="2">
        <v>44506</v>
      </c>
      <c r="B3034">
        <v>56</v>
      </c>
      <c r="C3034">
        <v>62.55</v>
      </c>
      <c r="D3034">
        <v>62.67</v>
      </c>
      <c r="E3034">
        <v>43.61</v>
      </c>
      <c r="F3034">
        <f t="shared" si="236"/>
        <v>62.67</v>
      </c>
      <c r="G3034" t="s">
        <v>808</v>
      </c>
      <c r="H3034">
        <v>2021</v>
      </c>
      <c r="I3034">
        <v>11</v>
      </c>
      <c r="J3034">
        <v>6</v>
      </c>
      <c r="K3034" t="s">
        <v>364</v>
      </c>
      <c r="L3034">
        <f t="shared" si="237"/>
        <v>1</v>
      </c>
      <c r="M3034">
        <f t="shared" si="238"/>
        <v>1</v>
      </c>
      <c r="N3034">
        <f t="shared" si="239"/>
        <v>3</v>
      </c>
      <c r="O3034">
        <f t="shared" si="240"/>
        <v>45</v>
      </c>
    </row>
    <row r="3035" spans="1:15" hidden="1" x14ac:dyDescent="0.2">
      <c r="A3035" s="2">
        <v>44507</v>
      </c>
      <c r="B3035">
        <v>62</v>
      </c>
      <c r="C3035">
        <v>60.46</v>
      </c>
      <c r="D3035">
        <v>60.46</v>
      </c>
      <c r="E3035">
        <v>0</v>
      </c>
      <c r="F3035">
        <f t="shared" si="236"/>
        <v>60.46</v>
      </c>
      <c r="G3035" t="s">
        <v>808</v>
      </c>
      <c r="H3035">
        <v>2021</v>
      </c>
      <c r="I3035">
        <v>11</v>
      </c>
      <c r="J3035">
        <v>7</v>
      </c>
      <c r="K3035" t="s">
        <v>365</v>
      </c>
      <c r="L3035">
        <f t="shared" si="237"/>
        <v>0</v>
      </c>
      <c r="M3035">
        <f t="shared" si="238"/>
        <v>1</v>
      </c>
      <c r="N3035">
        <f t="shared" si="239"/>
        <v>3</v>
      </c>
      <c r="O3035">
        <f t="shared" si="240"/>
        <v>45</v>
      </c>
    </row>
    <row r="3036" spans="1:15" hidden="1" x14ac:dyDescent="0.2">
      <c r="A3036" s="2">
        <v>44508</v>
      </c>
      <c r="B3036">
        <v>92</v>
      </c>
      <c r="C3036">
        <v>64.62</v>
      </c>
      <c r="D3036">
        <v>64.739999999999995</v>
      </c>
      <c r="E3036">
        <v>48.81</v>
      </c>
      <c r="F3036">
        <f t="shared" si="236"/>
        <v>64.739999999999995</v>
      </c>
      <c r="G3036" t="s">
        <v>808</v>
      </c>
      <c r="H3036">
        <v>2021</v>
      </c>
      <c r="I3036">
        <v>11</v>
      </c>
      <c r="J3036">
        <v>8</v>
      </c>
      <c r="K3036" t="s">
        <v>366</v>
      </c>
      <c r="L3036">
        <f t="shared" si="237"/>
        <v>0</v>
      </c>
      <c r="M3036">
        <f t="shared" si="238"/>
        <v>1</v>
      </c>
      <c r="N3036">
        <f t="shared" si="239"/>
        <v>3</v>
      </c>
      <c r="O3036">
        <f t="shared" si="240"/>
        <v>46</v>
      </c>
    </row>
    <row r="3037" spans="1:15" hidden="1" x14ac:dyDescent="0.2">
      <c r="A3037" s="2">
        <v>44509</v>
      </c>
      <c r="B3037">
        <v>66</v>
      </c>
      <c r="C3037">
        <v>65.52</v>
      </c>
      <c r="D3037">
        <v>65.61</v>
      </c>
      <c r="E3037">
        <v>47.53</v>
      </c>
      <c r="F3037">
        <f t="shared" si="236"/>
        <v>65.61</v>
      </c>
      <c r="G3037" t="s">
        <v>808</v>
      </c>
      <c r="H3037">
        <v>2021</v>
      </c>
      <c r="I3037">
        <v>11</v>
      </c>
      <c r="J3037">
        <v>9</v>
      </c>
      <c r="K3037" t="s">
        <v>367</v>
      </c>
      <c r="L3037">
        <f t="shared" si="237"/>
        <v>0</v>
      </c>
      <c r="M3037">
        <f t="shared" si="238"/>
        <v>1</v>
      </c>
      <c r="N3037">
        <f t="shared" si="239"/>
        <v>3</v>
      </c>
      <c r="O3037">
        <f t="shared" si="240"/>
        <v>46</v>
      </c>
    </row>
    <row r="3038" spans="1:15" hidden="1" x14ac:dyDescent="0.2">
      <c r="A3038" s="2">
        <v>44510</v>
      </c>
      <c r="B3038">
        <v>61</v>
      </c>
      <c r="C3038">
        <v>60.33</v>
      </c>
      <c r="D3038">
        <v>60.81</v>
      </c>
      <c r="E3038">
        <v>50.7</v>
      </c>
      <c r="F3038">
        <f t="shared" si="236"/>
        <v>60.81</v>
      </c>
      <c r="G3038" t="s">
        <v>808</v>
      </c>
      <c r="H3038">
        <v>2021</v>
      </c>
      <c r="I3038">
        <v>11</v>
      </c>
      <c r="J3038">
        <v>10</v>
      </c>
      <c r="K3038" t="s">
        <v>368</v>
      </c>
      <c r="L3038">
        <f t="shared" si="237"/>
        <v>0</v>
      </c>
      <c r="M3038">
        <f t="shared" si="238"/>
        <v>1</v>
      </c>
      <c r="N3038">
        <f t="shared" si="239"/>
        <v>3</v>
      </c>
      <c r="O3038">
        <f t="shared" si="240"/>
        <v>46</v>
      </c>
    </row>
    <row r="3039" spans="1:15" hidden="1" x14ac:dyDescent="0.2">
      <c r="A3039" s="2">
        <v>44511</v>
      </c>
      <c r="B3039">
        <v>52</v>
      </c>
      <c r="C3039">
        <v>59.93</v>
      </c>
      <c r="D3039">
        <v>60.22</v>
      </c>
      <c r="E3039">
        <v>48.39</v>
      </c>
      <c r="F3039">
        <f t="shared" si="236"/>
        <v>60.22</v>
      </c>
      <c r="G3039" t="s">
        <v>808</v>
      </c>
      <c r="H3039">
        <v>2021</v>
      </c>
      <c r="I3039">
        <v>11</v>
      </c>
      <c r="J3039">
        <v>11</v>
      </c>
      <c r="K3039" t="s">
        <v>369</v>
      </c>
      <c r="L3039">
        <f t="shared" si="237"/>
        <v>1</v>
      </c>
      <c r="M3039">
        <f t="shared" si="238"/>
        <v>1</v>
      </c>
      <c r="N3039">
        <f t="shared" si="239"/>
        <v>3</v>
      </c>
      <c r="O3039">
        <f t="shared" si="240"/>
        <v>46</v>
      </c>
    </row>
    <row r="3040" spans="1:15" hidden="1" x14ac:dyDescent="0.2">
      <c r="A3040" s="2">
        <v>44512</v>
      </c>
      <c r="B3040">
        <v>81</v>
      </c>
      <c r="C3040">
        <v>61.77</v>
      </c>
      <c r="D3040">
        <v>62</v>
      </c>
      <c r="E3040">
        <v>48.08</v>
      </c>
      <c r="F3040">
        <f t="shared" si="236"/>
        <v>62</v>
      </c>
      <c r="G3040" t="s">
        <v>809</v>
      </c>
      <c r="H3040">
        <v>2021</v>
      </c>
      <c r="I3040">
        <v>11</v>
      </c>
      <c r="J3040">
        <v>12</v>
      </c>
      <c r="K3040" t="s">
        <v>371</v>
      </c>
      <c r="L3040">
        <f t="shared" si="237"/>
        <v>0</v>
      </c>
      <c r="M3040">
        <f t="shared" si="238"/>
        <v>1</v>
      </c>
      <c r="N3040">
        <f t="shared" si="239"/>
        <v>3</v>
      </c>
      <c r="O3040">
        <f t="shared" si="240"/>
        <v>46</v>
      </c>
    </row>
    <row r="3041" spans="1:15" hidden="1" x14ac:dyDescent="0.2">
      <c r="A3041" s="2">
        <v>44513</v>
      </c>
      <c r="B3041">
        <v>55</v>
      </c>
      <c r="C3041">
        <v>58.61</v>
      </c>
      <c r="D3041">
        <v>58.62</v>
      </c>
      <c r="E3041">
        <v>29.44</v>
      </c>
      <c r="F3041">
        <f t="shared" si="236"/>
        <v>58.62</v>
      </c>
      <c r="G3041" t="s">
        <v>809</v>
      </c>
      <c r="H3041">
        <v>2021</v>
      </c>
      <c r="I3041">
        <v>11</v>
      </c>
      <c r="J3041">
        <v>13</v>
      </c>
      <c r="K3041" t="s">
        <v>372</v>
      </c>
      <c r="L3041">
        <f t="shared" si="237"/>
        <v>1</v>
      </c>
      <c r="M3041">
        <f t="shared" si="238"/>
        <v>1</v>
      </c>
      <c r="N3041">
        <f t="shared" si="239"/>
        <v>3</v>
      </c>
      <c r="O3041">
        <f t="shared" si="240"/>
        <v>46</v>
      </c>
    </row>
    <row r="3042" spans="1:15" hidden="1" x14ac:dyDescent="0.2">
      <c r="A3042" s="2">
        <v>44514</v>
      </c>
      <c r="B3042">
        <v>67</v>
      </c>
      <c r="C3042">
        <v>60.78</v>
      </c>
      <c r="D3042">
        <v>60.84</v>
      </c>
      <c r="E3042">
        <v>39.729999999999997</v>
      </c>
      <c r="F3042">
        <f t="shared" si="236"/>
        <v>60.84</v>
      </c>
      <c r="G3042" t="s">
        <v>809</v>
      </c>
      <c r="H3042">
        <v>2021</v>
      </c>
      <c r="I3042">
        <v>11</v>
      </c>
      <c r="J3042">
        <v>14</v>
      </c>
      <c r="K3042" t="s">
        <v>373</v>
      </c>
      <c r="L3042">
        <f t="shared" si="237"/>
        <v>0</v>
      </c>
      <c r="M3042">
        <f t="shared" si="238"/>
        <v>1</v>
      </c>
      <c r="N3042">
        <f t="shared" si="239"/>
        <v>3</v>
      </c>
      <c r="O3042">
        <f t="shared" si="240"/>
        <v>46</v>
      </c>
    </row>
    <row r="3043" spans="1:15" hidden="1" x14ac:dyDescent="0.2">
      <c r="A3043" s="2">
        <v>44515</v>
      </c>
      <c r="B3043">
        <v>72</v>
      </c>
      <c r="C3043">
        <v>62.9</v>
      </c>
      <c r="D3043">
        <v>63.05</v>
      </c>
      <c r="E3043">
        <v>48.57</v>
      </c>
      <c r="F3043">
        <f t="shared" si="236"/>
        <v>63.05</v>
      </c>
      <c r="G3043" t="s">
        <v>809</v>
      </c>
      <c r="H3043">
        <v>2021</v>
      </c>
      <c r="I3043">
        <v>11</v>
      </c>
      <c r="J3043">
        <v>15</v>
      </c>
      <c r="K3043" t="s">
        <v>374</v>
      </c>
      <c r="L3043">
        <f t="shared" si="237"/>
        <v>0</v>
      </c>
      <c r="M3043">
        <f t="shared" si="238"/>
        <v>1</v>
      </c>
      <c r="N3043">
        <f t="shared" si="239"/>
        <v>3</v>
      </c>
      <c r="O3043">
        <f t="shared" si="240"/>
        <v>47</v>
      </c>
    </row>
    <row r="3044" spans="1:15" hidden="1" x14ac:dyDescent="0.2">
      <c r="A3044" s="2">
        <v>44516</v>
      </c>
      <c r="B3044">
        <v>62</v>
      </c>
      <c r="C3044">
        <v>62.73</v>
      </c>
      <c r="D3044">
        <v>62.92</v>
      </c>
      <c r="E3044">
        <v>48.35</v>
      </c>
      <c r="F3044">
        <f t="shared" si="236"/>
        <v>62.92</v>
      </c>
      <c r="G3044" t="s">
        <v>809</v>
      </c>
      <c r="H3044">
        <v>2021</v>
      </c>
      <c r="I3044">
        <v>11</v>
      </c>
      <c r="J3044">
        <v>16</v>
      </c>
      <c r="K3044" t="s">
        <v>375</v>
      </c>
      <c r="L3044">
        <f t="shared" si="237"/>
        <v>1</v>
      </c>
      <c r="M3044">
        <f t="shared" si="238"/>
        <v>1</v>
      </c>
      <c r="N3044">
        <f t="shared" si="239"/>
        <v>3</v>
      </c>
      <c r="O3044">
        <f t="shared" si="240"/>
        <v>47</v>
      </c>
    </row>
    <row r="3045" spans="1:15" hidden="1" x14ac:dyDescent="0.2">
      <c r="A3045" s="2">
        <v>44517</v>
      </c>
      <c r="B3045">
        <v>52</v>
      </c>
      <c r="C3045">
        <v>61.82</v>
      </c>
      <c r="D3045">
        <v>61.95</v>
      </c>
      <c r="E3045">
        <v>46.72</v>
      </c>
      <c r="F3045">
        <f t="shared" si="236"/>
        <v>61.95</v>
      </c>
      <c r="G3045" t="s">
        <v>809</v>
      </c>
      <c r="H3045">
        <v>2021</v>
      </c>
      <c r="I3045">
        <v>11</v>
      </c>
      <c r="J3045">
        <v>17</v>
      </c>
      <c r="K3045" t="s">
        <v>376</v>
      </c>
      <c r="L3045">
        <f t="shared" si="237"/>
        <v>1</v>
      </c>
      <c r="M3045">
        <f t="shared" si="238"/>
        <v>1</v>
      </c>
      <c r="N3045">
        <f t="shared" si="239"/>
        <v>3</v>
      </c>
      <c r="O3045">
        <f t="shared" si="240"/>
        <v>47</v>
      </c>
    </row>
    <row r="3046" spans="1:15" hidden="1" x14ac:dyDescent="0.2">
      <c r="A3046" s="2">
        <v>44518</v>
      </c>
      <c r="B3046">
        <v>49</v>
      </c>
      <c r="C3046">
        <v>62.69</v>
      </c>
      <c r="D3046">
        <v>62.78</v>
      </c>
      <c r="E3046">
        <v>45.84</v>
      </c>
      <c r="F3046">
        <f t="shared" si="236"/>
        <v>62.78</v>
      </c>
      <c r="G3046" t="s">
        <v>809</v>
      </c>
      <c r="H3046">
        <v>2021</v>
      </c>
      <c r="I3046">
        <v>11</v>
      </c>
      <c r="J3046">
        <v>18</v>
      </c>
      <c r="K3046" t="s">
        <v>377</v>
      </c>
      <c r="L3046">
        <f t="shared" si="237"/>
        <v>1</v>
      </c>
      <c r="M3046">
        <f t="shared" si="238"/>
        <v>1</v>
      </c>
      <c r="N3046">
        <f t="shared" si="239"/>
        <v>3</v>
      </c>
      <c r="O3046">
        <f t="shared" si="240"/>
        <v>47</v>
      </c>
    </row>
    <row r="3047" spans="1:15" hidden="1" x14ac:dyDescent="0.2">
      <c r="A3047" s="2">
        <v>44519</v>
      </c>
      <c r="B3047">
        <v>78</v>
      </c>
      <c r="C3047">
        <v>61.78</v>
      </c>
      <c r="D3047">
        <v>62.01</v>
      </c>
      <c r="E3047">
        <v>49.11</v>
      </c>
      <c r="F3047">
        <f t="shared" si="236"/>
        <v>62.01</v>
      </c>
      <c r="G3047" t="s">
        <v>810</v>
      </c>
      <c r="H3047">
        <v>2021</v>
      </c>
      <c r="I3047">
        <v>11</v>
      </c>
      <c r="J3047">
        <v>19</v>
      </c>
      <c r="K3047" t="s">
        <v>379</v>
      </c>
      <c r="L3047">
        <f t="shared" si="237"/>
        <v>0</v>
      </c>
      <c r="M3047">
        <f t="shared" si="238"/>
        <v>1</v>
      </c>
      <c r="N3047">
        <f t="shared" si="239"/>
        <v>3</v>
      </c>
      <c r="O3047">
        <f t="shared" si="240"/>
        <v>47</v>
      </c>
    </row>
    <row r="3048" spans="1:15" hidden="1" x14ac:dyDescent="0.2">
      <c r="A3048" s="2">
        <v>44520</v>
      </c>
      <c r="B3048">
        <v>68</v>
      </c>
      <c r="C3048">
        <v>60.44</v>
      </c>
      <c r="D3048">
        <v>60.48</v>
      </c>
      <c r="E3048">
        <v>39.83</v>
      </c>
      <c r="F3048">
        <f t="shared" si="236"/>
        <v>60.48</v>
      </c>
      <c r="G3048" t="s">
        <v>810</v>
      </c>
      <c r="H3048">
        <v>2021</v>
      </c>
      <c r="I3048">
        <v>11</v>
      </c>
      <c r="J3048">
        <v>20</v>
      </c>
      <c r="K3048" t="s">
        <v>380</v>
      </c>
      <c r="L3048">
        <f t="shared" si="237"/>
        <v>0</v>
      </c>
      <c r="M3048">
        <f t="shared" si="238"/>
        <v>1</v>
      </c>
      <c r="N3048">
        <f t="shared" si="239"/>
        <v>3</v>
      </c>
      <c r="O3048">
        <f t="shared" si="240"/>
        <v>47</v>
      </c>
    </row>
    <row r="3049" spans="1:15" hidden="1" x14ac:dyDescent="0.2">
      <c r="A3049" s="2">
        <v>44521</v>
      </c>
      <c r="B3049">
        <v>69</v>
      </c>
      <c r="C3049">
        <v>58.26</v>
      </c>
      <c r="D3049">
        <v>58.45</v>
      </c>
      <c r="E3049">
        <v>44.72</v>
      </c>
      <c r="F3049">
        <f t="shared" si="236"/>
        <v>58.45</v>
      </c>
      <c r="G3049" t="s">
        <v>810</v>
      </c>
      <c r="H3049">
        <v>2021</v>
      </c>
      <c r="I3049">
        <v>11</v>
      </c>
      <c r="J3049">
        <v>21</v>
      </c>
      <c r="K3049" t="s">
        <v>381</v>
      </c>
      <c r="L3049">
        <f t="shared" si="237"/>
        <v>0</v>
      </c>
      <c r="M3049">
        <f t="shared" si="238"/>
        <v>1</v>
      </c>
      <c r="N3049">
        <f t="shared" si="239"/>
        <v>3</v>
      </c>
      <c r="O3049">
        <f t="shared" si="240"/>
        <v>47</v>
      </c>
    </row>
    <row r="3050" spans="1:15" hidden="1" x14ac:dyDescent="0.2">
      <c r="A3050" s="2">
        <v>44522</v>
      </c>
      <c r="B3050">
        <v>77</v>
      </c>
      <c r="C3050">
        <v>61.99</v>
      </c>
      <c r="D3050">
        <v>62.19</v>
      </c>
      <c r="E3050">
        <v>47.1</v>
      </c>
      <c r="F3050">
        <f t="shared" si="236"/>
        <v>62.19</v>
      </c>
      <c r="G3050" t="s">
        <v>810</v>
      </c>
      <c r="H3050">
        <v>2021</v>
      </c>
      <c r="I3050">
        <v>11</v>
      </c>
      <c r="J3050">
        <v>22</v>
      </c>
      <c r="K3050" t="s">
        <v>382</v>
      </c>
      <c r="L3050">
        <f t="shared" si="237"/>
        <v>0</v>
      </c>
      <c r="M3050">
        <f t="shared" si="238"/>
        <v>1</v>
      </c>
      <c r="N3050">
        <f t="shared" si="239"/>
        <v>3</v>
      </c>
      <c r="O3050">
        <f t="shared" si="240"/>
        <v>48</v>
      </c>
    </row>
    <row r="3051" spans="1:15" hidden="1" x14ac:dyDescent="0.2">
      <c r="A3051" s="2">
        <v>44523</v>
      </c>
      <c r="B3051">
        <v>37</v>
      </c>
      <c r="C3051">
        <v>58.98</v>
      </c>
      <c r="D3051">
        <v>59.19</v>
      </c>
      <c r="E3051">
        <v>45.98</v>
      </c>
      <c r="F3051">
        <f t="shared" si="236"/>
        <v>59.19</v>
      </c>
      <c r="G3051" t="s">
        <v>810</v>
      </c>
      <c r="H3051">
        <v>2021</v>
      </c>
      <c r="I3051">
        <v>11</v>
      </c>
      <c r="J3051">
        <v>23</v>
      </c>
      <c r="K3051" t="s">
        <v>383</v>
      </c>
      <c r="L3051">
        <f t="shared" si="237"/>
        <v>1</v>
      </c>
      <c r="M3051">
        <f t="shared" si="238"/>
        <v>1</v>
      </c>
      <c r="N3051">
        <f t="shared" si="239"/>
        <v>3</v>
      </c>
      <c r="O3051">
        <f t="shared" si="240"/>
        <v>48</v>
      </c>
    </row>
    <row r="3052" spans="1:15" hidden="1" x14ac:dyDescent="0.2">
      <c r="A3052" s="2">
        <v>44524</v>
      </c>
      <c r="B3052">
        <v>52</v>
      </c>
      <c r="C3052">
        <v>59.1</v>
      </c>
      <c r="D3052">
        <v>59.57</v>
      </c>
      <c r="E3052">
        <v>49.11</v>
      </c>
      <c r="F3052">
        <f t="shared" si="236"/>
        <v>59.57</v>
      </c>
      <c r="G3052" t="s">
        <v>810</v>
      </c>
      <c r="H3052">
        <v>2021</v>
      </c>
      <c r="I3052">
        <v>11</v>
      </c>
      <c r="J3052">
        <v>24</v>
      </c>
      <c r="K3052" t="s">
        <v>384</v>
      </c>
      <c r="L3052">
        <f t="shared" si="237"/>
        <v>1</v>
      </c>
      <c r="M3052">
        <f t="shared" si="238"/>
        <v>1</v>
      </c>
      <c r="N3052">
        <f t="shared" si="239"/>
        <v>3</v>
      </c>
      <c r="O3052">
        <f t="shared" si="240"/>
        <v>48</v>
      </c>
    </row>
    <row r="3053" spans="1:15" hidden="1" x14ac:dyDescent="0.2">
      <c r="A3053" s="2">
        <v>44525</v>
      </c>
      <c r="B3053">
        <v>53</v>
      </c>
      <c r="C3053">
        <v>60.06</v>
      </c>
      <c r="D3053">
        <v>60.88</v>
      </c>
      <c r="E3053">
        <v>53.25</v>
      </c>
      <c r="F3053">
        <f t="shared" si="236"/>
        <v>60.88</v>
      </c>
      <c r="G3053" t="s">
        <v>810</v>
      </c>
      <c r="H3053">
        <v>2021</v>
      </c>
      <c r="I3053">
        <v>11</v>
      </c>
      <c r="J3053">
        <v>25</v>
      </c>
      <c r="K3053" t="s">
        <v>385</v>
      </c>
      <c r="L3053">
        <f t="shared" si="237"/>
        <v>1</v>
      </c>
      <c r="M3053">
        <f t="shared" si="238"/>
        <v>1</v>
      </c>
      <c r="N3053">
        <f t="shared" si="239"/>
        <v>3</v>
      </c>
      <c r="O3053">
        <f t="shared" si="240"/>
        <v>48</v>
      </c>
    </row>
    <row r="3054" spans="1:15" hidden="1" x14ac:dyDescent="0.2">
      <c r="A3054" s="2">
        <v>44526</v>
      </c>
      <c r="B3054">
        <v>77</v>
      </c>
      <c r="C3054">
        <v>64.53</v>
      </c>
      <c r="D3054">
        <v>64.569999999999993</v>
      </c>
      <c r="E3054">
        <v>44.94</v>
      </c>
      <c r="F3054">
        <f t="shared" si="236"/>
        <v>64.569999999999993</v>
      </c>
      <c r="G3054" t="s">
        <v>811</v>
      </c>
      <c r="H3054">
        <v>2021</v>
      </c>
      <c r="I3054">
        <v>11</v>
      </c>
      <c r="J3054">
        <v>26</v>
      </c>
      <c r="K3054" t="s">
        <v>387</v>
      </c>
      <c r="L3054">
        <f t="shared" si="237"/>
        <v>0</v>
      </c>
      <c r="M3054">
        <f t="shared" si="238"/>
        <v>1</v>
      </c>
      <c r="N3054">
        <f t="shared" si="239"/>
        <v>3</v>
      </c>
      <c r="O3054">
        <f t="shared" si="240"/>
        <v>48</v>
      </c>
    </row>
    <row r="3055" spans="1:15" hidden="1" x14ac:dyDescent="0.2">
      <c r="A3055" s="2">
        <v>44527</v>
      </c>
      <c r="B3055">
        <v>37</v>
      </c>
      <c r="C3055">
        <v>58.68</v>
      </c>
      <c r="D3055">
        <v>58.74</v>
      </c>
      <c r="E3055">
        <v>36.51</v>
      </c>
      <c r="F3055">
        <f t="shared" si="236"/>
        <v>58.74</v>
      </c>
      <c r="G3055" t="s">
        <v>811</v>
      </c>
      <c r="H3055">
        <v>2021</v>
      </c>
      <c r="I3055">
        <v>11</v>
      </c>
      <c r="J3055">
        <v>27</v>
      </c>
      <c r="K3055" t="s">
        <v>388</v>
      </c>
      <c r="L3055">
        <f t="shared" si="237"/>
        <v>1</v>
      </c>
      <c r="M3055">
        <f t="shared" si="238"/>
        <v>1</v>
      </c>
      <c r="N3055">
        <f t="shared" si="239"/>
        <v>3</v>
      </c>
      <c r="O3055">
        <f t="shared" si="240"/>
        <v>48</v>
      </c>
    </row>
    <row r="3056" spans="1:15" hidden="1" x14ac:dyDescent="0.2">
      <c r="A3056" s="2">
        <v>44528</v>
      </c>
      <c r="B3056">
        <v>55</v>
      </c>
      <c r="C3056">
        <v>60.13</v>
      </c>
      <c r="D3056">
        <v>60.24</v>
      </c>
      <c r="E3056">
        <v>41.03</v>
      </c>
      <c r="F3056">
        <f t="shared" si="236"/>
        <v>60.24</v>
      </c>
      <c r="G3056" t="s">
        <v>811</v>
      </c>
      <c r="H3056">
        <v>2021</v>
      </c>
      <c r="I3056">
        <v>11</v>
      </c>
      <c r="J3056">
        <v>28</v>
      </c>
      <c r="K3056" t="s">
        <v>389</v>
      </c>
      <c r="L3056">
        <f t="shared" si="237"/>
        <v>1</v>
      </c>
      <c r="M3056">
        <f t="shared" si="238"/>
        <v>1</v>
      </c>
      <c r="N3056">
        <f t="shared" si="239"/>
        <v>3</v>
      </c>
      <c r="O3056">
        <f t="shared" si="240"/>
        <v>48</v>
      </c>
    </row>
    <row r="3057" spans="1:15" hidden="1" x14ac:dyDescent="0.2">
      <c r="A3057" s="2">
        <v>44529</v>
      </c>
      <c r="B3057">
        <v>89</v>
      </c>
      <c r="C3057">
        <v>64.260000000000005</v>
      </c>
      <c r="D3057">
        <v>64.42</v>
      </c>
      <c r="E3057">
        <v>49.71</v>
      </c>
      <c r="F3057">
        <f t="shared" si="236"/>
        <v>64.42</v>
      </c>
      <c r="G3057" t="s">
        <v>811</v>
      </c>
      <c r="H3057">
        <v>2021</v>
      </c>
      <c r="I3057">
        <v>11</v>
      </c>
      <c r="J3057">
        <v>29</v>
      </c>
      <c r="K3057" t="s">
        <v>390</v>
      </c>
      <c r="L3057">
        <f t="shared" si="237"/>
        <v>0</v>
      </c>
      <c r="M3057">
        <f t="shared" si="238"/>
        <v>1</v>
      </c>
      <c r="N3057">
        <f t="shared" si="239"/>
        <v>3</v>
      </c>
      <c r="O3057">
        <f t="shared" si="240"/>
        <v>49</v>
      </c>
    </row>
    <row r="3058" spans="1:15" hidden="1" x14ac:dyDescent="0.2">
      <c r="A3058" s="2">
        <v>44530</v>
      </c>
      <c r="B3058">
        <v>49</v>
      </c>
      <c r="C3058">
        <v>62.58</v>
      </c>
      <c r="D3058">
        <v>62.69</v>
      </c>
      <c r="E3058">
        <v>46.5</v>
      </c>
      <c r="F3058">
        <f t="shared" si="236"/>
        <v>62.69</v>
      </c>
      <c r="G3058" t="s">
        <v>811</v>
      </c>
      <c r="H3058">
        <v>2021</v>
      </c>
      <c r="I3058">
        <v>11</v>
      </c>
      <c r="J3058">
        <v>30</v>
      </c>
      <c r="K3058" t="s">
        <v>391</v>
      </c>
      <c r="L3058">
        <f t="shared" si="237"/>
        <v>1</v>
      </c>
      <c r="M3058">
        <f t="shared" si="238"/>
        <v>1</v>
      </c>
      <c r="N3058">
        <f t="shared" si="239"/>
        <v>3</v>
      </c>
      <c r="O3058">
        <f t="shared" si="240"/>
        <v>49</v>
      </c>
    </row>
    <row r="3059" spans="1:15" hidden="1" x14ac:dyDescent="0.2">
      <c r="A3059" s="2">
        <v>44531</v>
      </c>
      <c r="B3059">
        <v>46</v>
      </c>
      <c r="C3059">
        <v>58.85</v>
      </c>
      <c r="D3059">
        <v>59.38</v>
      </c>
      <c r="E3059">
        <v>49.23</v>
      </c>
      <c r="F3059">
        <f t="shared" si="236"/>
        <v>59.38</v>
      </c>
      <c r="G3059" t="s">
        <v>811</v>
      </c>
      <c r="H3059">
        <v>2021</v>
      </c>
      <c r="I3059">
        <v>12</v>
      </c>
      <c r="J3059">
        <v>1</v>
      </c>
      <c r="K3059" t="s">
        <v>392</v>
      </c>
      <c r="L3059">
        <f t="shared" si="237"/>
        <v>1</v>
      </c>
      <c r="M3059">
        <f t="shared" si="238"/>
        <v>1</v>
      </c>
      <c r="N3059">
        <f t="shared" si="239"/>
        <v>3</v>
      </c>
      <c r="O3059">
        <f t="shared" si="240"/>
        <v>49</v>
      </c>
    </row>
    <row r="3060" spans="1:15" hidden="1" x14ac:dyDescent="0.2">
      <c r="A3060" s="2">
        <v>44532</v>
      </c>
      <c r="B3060">
        <v>39</v>
      </c>
      <c r="C3060">
        <v>58.5</v>
      </c>
      <c r="D3060">
        <v>58.82</v>
      </c>
      <c r="E3060">
        <v>46.73</v>
      </c>
      <c r="F3060">
        <f t="shared" si="236"/>
        <v>58.82</v>
      </c>
      <c r="G3060" t="s">
        <v>811</v>
      </c>
      <c r="H3060">
        <v>2021</v>
      </c>
      <c r="I3060">
        <v>12</v>
      </c>
      <c r="J3060">
        <v>2</v>
      </c>
      <c r="K3060" t="s">
        <v>393</v>
      </c>
      <c r="L3060">
        <f t="shared" si="237"/>
        <v>1</v>
      </c>
      <c r="M3060">
        <f t="shared" si="238"/>
        <v>1</v>
      </c>
      <c r="N3060">
        <f t="shared" si="239"/>
        <v>3</v>
      </c>
      <c r="O3060">
        <f t="shared" si="240"/>
        <v>49</v>
      </c>
    </row>
    <row r="3061" spans="1:15" hidden="1" x14ac:dyDescent="0.2">
      <c r="A3061" s="2">
        <v>44533</v>
      </c>
      <c r="B3061">
        <v>75</v>
      </c>
      <c r="C3061">
        <v>61.76</v>
      </c>
      <c r="D3061">
        <v>62.04</v>
      </c>
      <c r="E3061">
        <v>48.35</v>
      </c>
      <c r="F3061">
        <f t="shared" si="236"/>
        <v>62.04</v>
      </c>
      <c r="G3061" t="s">
        <v>812</v>
      </c>
      <c r="H3061">
        <v>2021</v>
      </c>
      <c r="I3061">
        <v>12</v>
      </c>
      <c r="J3061">
        <v>3</v>
      </c>
      <c r="K3061" t="s">
        <v>395</v>
      </c>
      <c r="L3061">
        <f t="shared" si="237"/>
        <v>0</v>
      </c>
      <c r="M3061">
        <f t="shared" si="238"/>
        <v>1</v>
      </c>
      <c r="N3061">
        <f t="shared" si="239"/>
        <v>3</v>
      </c>
      <c r="O3061">
        <f t="shared" si="240"/>
        <v>49</v>
      </c>
    </row>
    <row r="3062" spans="1:15" hidden="1" x14ac:dyDescent="0.2">
      <c r="A3062" s="2">
        <v>44534</v>
      </c>
      <c r="B3062">
        <v>39</v>
      </c>
      <c r="C3062">
        <v>59.07</v>
      </c>
      <c r="D3062">
        <v>59.09</v>
      </c>
      <c r="E3062">
        <v>36.36</v>
      </c>
      <c r="F3062">
        <f t="shared" si="236"/>
        <v>59.09</v>
      </c>
      <c r="G3062" t="s">
        <v>812</v>
      </c>
      <c r="H3062">
        <v>2021</v>
      </c>
      <c r="I3062">
        <v>12</v>
      </c>
      <c r="J3062">
        <v>4</v>
      </c>
      <c r="K3062" t="s">
        <v>396</v>
      </c>
      <c r="L3062">
        <f t="shared" si="237"/>
        <v>1</v>
      </c>
      <c r="M3062">
        <f t="shared" si="238"/>
        <v>1</v>
      </c>
      <c r="N3062">
        <f t="shared" si="239"/>
        <v>3</v>
      </c>
      <c r="O3062">
        <f t="shared" si="240"/>
        <v>49</v>
      </c>
    </row>
    <row r="3063" spans="1:15" hidden="1" x14ac:dyDescent="0.2">
      <c r="A3063" s="2">
        <v>44535</v>
      </c>
      <c r="B3063">
        <v>53</v>
      </c>
      <c r="C3063">
        <v>60.68</v>
      </c>
      <c r="D3063">
        <v>60.84</v>
      </c>
      <c r="E3063">
        <v>46.51</v>
      </c>
      <c r="F3063">
        <f t="shared" si="236"/>
        <v>60.84</v>
      </c>
      <c r="G3063" t="s">
        <v>812</v>
      </c>
      <c r="H3063">
        <v>2021</v>
      </c>
      <c r="I3063">
        <v>12</v>
      </c>
      <c r="J3063">
        <v>5</v>
      </c>
      <c r="K3063" t="s">
        <v>397</v>
      </c>
      <c r="L3063">
        <f t="shared" si="237"/>
        <v>1</v>
      </c>
      <c r="M3063">
        <f t="shared" si="238"/>
        <v>1</v>
      </c>
      <c r="N3063">
        <f t="shared" si="239"/>
        <v>3</v>
      </c>
      <c r="O3063">
        <f t="shared" si="240"/>
        <v>49</v>
      </c>
    </row>
    <row r="3064" spans="1:15" hidden="1" x14ac:dyDescent="0.2">
      <c r="A3064" s="2">
        <v>44536</v>
      </c>
      <c r="B3064">
        <v>70</v>
      </c>
      <c r="C3064">
        <v>61.18</v>
      </c>
      <c r="D3064">
        <v>61.71</v>
      </c>
      <c r="E3064">
        <v>51.51</v>
      </c>
      <c r="F3064">
        <f t="shared" si="236"/>
        <v>61.71</v>
      </c>
      <c r="G3064" t="s">
        <v>812</v>
      </c>
      <c r="H3064">
        <v>2021</v>
      </c>
      <c r="I3064">
        <v>12</v>
      </c>
      <c r="J3064">
        <v>6</v>
      </c>
      <c r="K3064" t="s">
        <v>398</v>
      </c>
      <c r="L3064">
        <f t="shared" si="237"/>
        <v>0</v>
      </c>
      <c r="M3064">
        <f t="shared" si="238"/>
        <v>1</v>
      </c>
      <c r="N3064">
        <f t="shared" si="239"/>
        <v>3</v>
      </c>
      <c r="O3064">
        <f t="shared" si="240"/>
        <v>50</v>
      </c>
    </row>
    <row r="3065" spans="1:15" hidden="1" x14ac:dyDescent="0.2">
      <c r="A3065" s="2">
        <v>44537</v>
      </c>
      <c r="B3065">
        <v>40</v>
      </c>
      <c r="C3065">
        <v>58.07</v>
      </c>
      <c r="D3065">
        <v>58.5</v>
      </c>
      <c r="E3065">
        <v>46.96</v>
      </c>
      <c r="F3065">
        <f t="shared" si="236"/>
        <v>58.5</v>
      </c>
      <c r="G3065" t="s">
        <v>812</v>
      </c>
      <c r="H3065">
        <v>2021</v>
      </c>
      <c r="I3065">
        <v>12</v>
      </c>
      <c r="J3065">
        <v>7</v>
      </c>
      <c r="K3065" t="s">
        <v>399</v>
      </c>
      <c r="L3065">
        <f t="shared" si="237"/>
        <v>1</v>
      </c>
      <c r="M3065">
        <f t="shared" si="238"/>
        <v>1</v>
      </c>
      <c r="N3065">
        <f t="shared" si="239"/>
        <v>3</v>
      </c>
      <c r="O3065">
        <f t="shared" si="240"/>
        <v>50</v>
      </c>
    </row>
    <row r="3066" spans="1:15" hidden="1" x14ac:dyDescent="0.2">
      <c r="A3066" s="2">
        <v>44538</v>
      </c>
      <c r="B3066">
        <v>53</v>
      </c>
      <c r="C3066">
        <v>62.59</v>
      </c>
      <c r="D3066">
        <v>62.6</v>
      </c>
      <c r="E3066">
        <v>35.93</v>
      </c>
      <c r="F3066">
        <f t="shared" si="236"/>
        <v>62.6</v>
      </c>
      <c r="G3066" t="s">
        <v>812</v>
      </c>
      <c r="H3066">
        <v>2021</v>
      </c>
      <c r="I3066">
        <v>12</v>
      </c>
      <c r="J3066">
        <v>8</v>
      </c>
      <c r="K3066" t="s">
        <v>400</v>
      </c>
      <c r="L3066">
        <f t="shared" si="237"/>
        <v>1</v>
      </c>
      <c r="M3066">
        <f t="shared" si="238"/>
        <v>1</v>
      </c>
      <c r="N3066">
        <f t="shared" si="239"/>
        <v>3</v>
      </c>
      <c r="O3066">
        <f t="shared" si="240"/>
        <v>50</v>
      </c>
    </row>
    <row r="3067" spans="1:15" hidden="1" x14ac:dyDescent="0.2">
      <c r="A3067" s="2">
        <v>44539</v>
      </c>
      <c r="B3067">
        <v>50</v>
      </c>
      <c r="C3067">
        <v>62.31</v>
      </c>
      <c r="D3067">
        <v>62.51</v>
      </c>
      <c r="E3067">
        <v>48.97</v>
      </c>
      <c r="F3067">
        <f t="shared" si="236"/>
        <v>62.51</v>
      </c>
      <c r="G3067" t="s">
        <v>812</v>
      </c>
      <c r="H3067">
        <v>2021</v>
      </c>
      <c r="I3067">
        <v>12</v>
      </c>
      <c r="J3067">
        <v>9</v>
      </c>
      <c r="K3067" t="s">
        <v>401</v>
      </c>
      <c r="L3067">
        <f t="shared" si="237"/>
        <v>1</v>
      </c>
      <c r="M3067">
        <f t="shared" si="238"/>
        <v>1</v>
      </c>
      <c r="N3067">
        <f t="shared" si="239"/>
        <v>3</v>
      </c>
      <c r="O3067">
        <f t="shared" si="240"/>
        <v>50</v>
      </c>
    </row>
    <row r="3068" spans="1:15" hidden="1" x14ac:dyDescent="0.2">
      <c r="A3068" s="2">
        <v>44540</v>
      </c>
      <c r="B3068">
        <v>72</v>
      </c>
      <c r="C3068">
        <v>60.67</v>
      </c>
      <c r="D3068">
        <v>61.5</v>
      </c>
      <c r="E3068">
        <v>53.26</v>
      </c>
      <c r="F3068">
        <f t="shared" si="236"/>
        <v>61.5</v>
      </c>
      <c r="G3068" t="s">
        <v>813</v>
      </c>
      <c r="H3068">
        <v>2021</v>
      </c>
      <c r="I3068">
        <v>12</v>
      </c>
      <c r="J3068">
        <v>10</v>
      </c>
      <c r="K3068" t="s">
        <v>403</v>
      </c>
      <c r="L3068">
        <f t="shared" si="237"/>
        <v>0</v>
      </c>
      <c r="M3068">
        <f t="shared" si="238"/>
        <v>1</v>
      </c>
      <c r="N3068">
        <f t="shared" si="239"/>
        <v>3</v>
      </c>
      <c r="O3068">
        <f t="shared" si="240"/>
        <v>50</v>
      </c>
    </row>
    <row r="3069" spans="1:15" hidden="1" x14ac:dyDescent="0.2">
      <c r="A3069" s="2">
        <v>44541</v>
      </c>
      <c r="B3069">
        <v>44</v>
      </c>
      <c r="C3069">
        <v>60.98</v>
      </c>
      <c r="D3069">
        <v>61.15</v>
      </c>
      <c r="E3069">
        <v>43.19</v>
      </c>
      <c r="F3069">
        <f t="shared" si="236"/>
        <v>61.15</v>
      </c>
      <c r="G3069" t="s">
        <v>813</v>
      </c>
      <c r="H3069">
        <v>2021</v>
      </c>
      <c r="I3069">
        <v>12</v>
      </c>
      <c r="J3069">
        <v>11</v>
      </c>
      <c r="K3069" t="s">
        <v>404</v>
      </c>
      <c r="L3069">
        <f t="shared" si="237"/>
        <v>1</v>
      </c>
      <c r="M3069">
        <f t="shared" si="238"/>
        <v>1</v>
      </c>
      <c r="N3069">
        <f t="shared" si="239"/>
        <v>3</v>
      </c>
      <c r="O3069">
        <f t="shared" si="240"/>
        <v>50</v>
      </c>
    </row>
    <row r="3070" spans="1:15" hidden="1" x14ac:dyDescent="0.2">
      <c r="A3070" s="2">
        <v>44542</v>
      </c>
      <c r="B3070">
        <v>56</v>
      </c>
      <c r="C3070">
        <v>59.79</v>
      </c>
      <c r="D3070">
        <v>59.88</v>
      </c>
      <c r="E3070">
        <v>41.3</v>
      </c>
      <c r="F3070">
        <f t="shared" si="236"/>
        <v>59.88</v>
      </c>
      <c r="G3070" t="s">
        <v>813</v>
      </c>
      <c r="H3070">
        <v>2021</v>
      </c>
      <c r="I3070">
        <v>12</v>
      </c>
      <c r="J3070">
        <v>12</v>
      </c>
      <c r="K3070" t="s">
        <v>405</v>
      </c>
      <c r="L3070">
        <f t="shared" si="237"/>
        <v>1</v>
      </c>
      <c r="M3070">
        <f t="shared" si="238"/>
        <v>1</v>
      </c>
      <c r="N3070">
        <f t="shared" si="239"/>
        <v>3</v>
      </c>
      <c r="O3070">
        <f t="shared" si="240"/>
        <v>50</v>
      </c>
    </row>
    <row r="3071" spans="1:15" hidden="1" x14ac:dyDescent="0.2">
      <c r="A3071" s="2">
        <v>44543</v>
      </c>
      <c r="B3071">
        <v>57</v>
      </c>
      <c r="C3071">
        <v>59.76</v>
      </c>
      <c r="D3071">
        <v>59.94</v>
      </c>
      <c r="E3071">
        <v>45.89</v>
      </c>
      <c r="F3071">
        <f t="shared" si="236"/>
        <v>59.94</v>
      </c>
      <c r="G3071" t="s">
        <v>813</v>
      </c>
      <c r="H3071">
        <v>2021</v>
      </c>
      <c r="I3071">
        <v>12</v>
      </c>
      <c r="J3071">
        <v>13</v>
      </c>
      <c r="K3071" t="s">
        <v>406</v>
      </c>
      <c r="L3071">
        <f t="shared" si="237"/>
        <v>1</v>
      </c>
      <c r="M3071">
        <f t="shared" si="238"/>
        <v>1</v>
      </c>
      <c r="N3071">
        <f t="shared" si="239"/>
        <v>3</v>
      </c>
      <c r="O3071">
        <f t="shared" si="240"/>
        <v>51</v>
      </c>
    </row>
    <row r="3072" spans="1:15" hidden="1" x14ac:dyDescent="0.2">
      <c r="A3072" s="2">
        <v>44544</v>
      </c>
      <c r="B3072">
        <v>29</v>
      </c>
      <c r="C3072">
        <v>57.32</v>
      </c>
      <c r="D3072">
        <v>57.9</v>
      </c>
      <c r="E3072">
        <v>48.36</v>
      </c>
      <c r="F3072">
        <f t="shared" si="236"/>
        <v>57.9</v>
      </c>
      <c r="G3072" t="s">
        <v>813</v>
      </c>
      <c r="H3072">
        <v>2021</v>
      </c>
      <c r="I3072">
        <v>12</v>
      </c>
      <c r="J3072">
        <v>14</v>
      </c>
      <c r="K3072" t="s">
        <v>407</v>
      </c>
      <c r="L3072">
        <f t="shared" si="237"/>
        <v>1</v>
      </c>
      <c r="M3072">
        <f t="shared" si="238"/>
        <v>1</v>
      </c>
      <c r="N3072">
        <f t="shared" si="239"/>
        <v>3</v>
      </c>
      <c r="O3072">
        <f t="shared" si="240"/>
        <v>51</v>
      </c>
    </row>
    <row r="3073" spans="1:15" hidden="1" x14ac:dyDescent="0.2">
      <c r="A3073" s="2">
        <v>44545</v>
      </c>
      <c r="B3073">
        <v>63</v>
      </c>
      <c r="C3073">
        <v>59.98</v>
      </c>
      <c r="D3073">
        <v>60.18</v>
      </c>
      <c r="E3073">
        <v>46</v>
      </c>
      <c r="F3073">
        <f t="shared" si="236"/>
        <v>60.18</v>
      </c>
      <c r="G3073" t="s">
        <v>813</v>
      </c>
      <c r="H3073">
        <v>2021</v>
      </c>
      <c r="I3073">
        <v>12</v>
      </c>
      <c r="J3073">
        <v>15</v>
      </c>
      <c r="K3073" t="s">
        <v>408</v>
      </c>
      <c r="L3073">
        <f t="shared" si="237"/>
        <v>0</v>
      </c>
      <c r="M3073">
        <f t="shared" si="238"/>
        <v>1</v>
      </c>
      <c r="N3073">
        <f t="shared" si="239"/>
        <v>3</v>
      </c>
      <c r="O3073">
        <f t="shared" si="240"/>
        <v>51</v>
      </c>
    </row>
    <row r="3074" spans="1:15" hidden="1" x14ac:dyDescent="0.2">
      <c r="A3074" s="2">
        <v>44546</v>
      </c>
      <c r="B3074">
        <v>49</v>
      </c>
      <c r="C3074">
        <v>62.54</v>
      </c>
      <c r="D3074">
        <v>62.69</v>
      </c>
      <c r="E3074">
        <v>47.96</v>
      </c>
      <c r="F3074">
        <f t="shared" si="236"/>
        <v>62.69</v>
      </c>
      <c r="G3074" t="s">
        <v>813</v>
      </c>
      <c r="H3074">
        <v>2021</v>
      </c>
      <c r="I3074">
        <v>12</v>
      </c>
      <c r="J3074">
        <v>16</v>
      </c>
      <c r="K3074" t="s">
        <v>409</v>
      </c>
      <c r="L3074">
        <f t="shared" si="237"/>
        <v>1</v>
      </c>
      <c r="M3074">
        <f t="shared" si="238"/>
        <v>1</v>
      </c>
      <c r="N3074">
        <f t="shared" si="239"/>
        <v>3</v>
      </c>
      <c r="O3074">
        <f t="shared" si="240"/>
        <v>51</v>
      </c>
    </row>
    <row r="3075" spans="1:15" hidden="1" x14ac:dyDescent="0.2">
      <c r="A3075" s="2">
        <v>44547</v>
      </c>
      <c r="B3075">
        <v>87</v>
      </c>
      <c r="C3075">
        <v>62.65</v>
      </c>
      <c r="D3075">
        <v>63.14</v>
      </c>
      <c r="E3075">
        <v>51.22</v>
      </c>
      <c r="F3075">
        <f t="shared" ref="F3075:F3138" si="241">IF(OR(ISBLANK(D3075),D3075=9),C3075,D3075)</f>
        <v>63.14</v>
      </c>
      <c r="G3075" t="s">
        <v>814</v>
      </c>
      <c r="H3075">
        <v>2021</v>
      </c>
      <c r="I3075">
        <v>12</v>
      </c>
      <c r="J3075">
        <v>17</v>
      </c>
      <c r="K3075" t="s">
        <v>411</v>
      </c>
      <c r="L3075">
        <f t="shared" ref="L3075:L3138" si="242">IF(ISBLANK(C3075),"Null",IF(C3075&gt;B3075,1,0))</f>
        <v>0</v>
      </c>
      <c r="M3075">
        <f t="shared" ref="M3075:M3138" si="243">IF(ISBLANK(E3075),"Null",IF(C3075&gt;E3075,1,0))</f>
        <v>1</v>
      </c>
      <c r="N3075">
        <f t="shared" ref="N3075:N3138" si="244">IF(AND(I3075&gt;=1,I3075&lt;=4),1,IF(AND(I3075&gt;=9,I3075&lt;=12),3,2))</f>
        <v>3</v>
      </c>
      <c r="O3075">
        <f t="shared" ref="O3075:O3138" si="245">WEEKNUM(A3075,2)</f>
        <v>51</v>
      </c>
    </row>
    <row r="3076" spans="1:15" hidden="1" x14ac:dyDescent="0.2">
      <c r="A3076" s="2">
        <v>44548</v>
      </c>
      <c r="B3076">
        <v>70</v>
      </c>
      <c r="C3076">
        <v>62.27</v>
      </c>
      <c r="D3076">
        <v>62.28</v>
      </c>
      <c r="E3076">
        <v>36.619999999999997</v>
      </c>
      <c r="F3076">
        <f t="shared" si="241"/>
        <v>62.28</v>
      </c>
      <c r="G3076" t="s">
        <v>814</v>
      </c>
      <c r="H3076">
        <v>2021</v>
      </c>
      <c r="I3076">
        <v>12</v>
      </c>
      <c r="J3076">
        <v>18</v>
      </c>
      <c r="K3076" t="s">
        <v>412</v>
      </c>
      <c r="L3076">
        <f t="shared" si="242"/>
        <v>0</v>
      </c>
      <c r="M3076">
        <f t="shared" si="243"/>
        <v>1</v>
      </c>
      <c r="N3076">
        <f t="shared" si="244"/>
        <v>3</v>
      </c>
      <c r="O3076">
        <f t="shared" si="245"/>
        <v>51</v>
      </c>
    </row>
    <row r="3077" spans="1:15" hidden="1" x14ac:dyDescent="0.2">
      <c r="A3077" s="2">
        <v>44549</v>
      </c>
      <c r="B3077">
        <v>67</v>
      </c>
      <c r="C3077">
        <v>62.09</v>
      </c>
      <c r="D3077">
        <v>62.17</v>
      </c>
      <c r="E3077">
        <v>44.96</v>
      </c>
      <c r="F3077">
        <f t="shared" si="241"/>
        <v>62.17</v>
      </c>
      <c r="G3077" t="s">
        <v>814</v>
      </c>
      <c r="H3077">
        <v>2021</v>
      </c>
      <c r="I3077">
        <v>12</v>
      </c>
      <c r="J3077">
        <v>19</v>
      </c>
      <c r="K3077" t="s">
        <v>413</v>
      </c>
      <c r="L3077">
        <f t="shared" si="242"/>
        <v>0</v>
      </c>
      <c r="M3077">
        <f t="shared" si="243"/>
        <v>1</v>
      </c>
      <c r="N3077">
        <f t="shared" si="244"/>
        <v>3</v>
      </c>
      <c r="O3077">
        <f t="shared" si="245"/>
        <v>51</v>
      </c>
    </row>
    <row r="3078" spans="1:15" hidden="1" x14ac:dyDescent="0.2">
      <c r="A3078" s="2">
        <v>44550</v>
      </c>
      <c r="B3078">
        <v>83</v>
      </c>
      <c r="C3078">
        <v>65.23</v>
      </c>
      <c r="D3078">
        <v>65.45</v>
      </c>
      <c r="E3078">
        <v>52.07</v>
      </c>
      <c r="F3078">
        <f t="shared" si="241"/>
        <v>65.45</v>
      </c>
      <c r="G3078" t="s">
        <v>814</v>
      </c>
      <c r="H3078">
        <v>2021</v>
      </c>
      <c r="I3078">
        <v>12</v>
      </c>
      <c r="J3078">
        <v>20</v>
      </c>
      <c r="K3078" t="s">
        <v>414</v>
      </c>
      <c r="L3078">
        <f t="shared" si="242"/>
        <v>0</v>
      </c>
      <c r="M3078">
        <f t="shared" si="243"/>
        <v>1</v>
      </c>
      <c r="N3078">
        <f t="shared" si="244"/>
        <v>3</v>
      </c>
      <c r="O3078">
        <f t="shared" si="245"/>
        <v>52</v>
      </c>
    </row>
    <row r="3079" spans="1:15" hidden="1" x14ac:dyDescent="0.2">
      <c r="A3079" s="2">
        <v>44551</v>
      </c>
      <c r="B3079">
        <v>66</v>
      </c>
      <c r="C3079">
        <v>61.69</v>
      </c>
      <c r="D3079">
        <v>61.78</v>
      </c>
      <c r="E3079">
        <v>44.78</v>
      </c>
      <c r="F3079">
        <f t="shared" si="241"/>
        <v>61.78</v>
      </c>
      <c r="G3079" t="s">
        <v>814</v>
      </c>
      <c r="H3079">
        <v>2021</v>
      </c>
      <c r="I3079">
        <v>12</v>
      </c>
      <c r="J3079">
        <v>21</v>
      </c>
      <c r="K3079" t="s">
        <v>415</v>
      </c>
      <c r="L3079">
        <f t="shared" si="242"/>
        <v>0</v>
      </c>
      <c r="M3079">
        <f t="shared" si="243"/>
        <v>1</v>
      </c>
      <c r="N3079">
        <f t="shared" si="244"/>
        <v>3</v>
      </c>
      <c r="O3079">
        <f t="shared" si="245"/>
        <v>52</v>
      </c>
    </row>
    <row r="3080" spans="1:15" hidden="1" x14ac:dyDescent="0.2">
      <c r="A3080" s="2">
        <v>44552</v>
      </c>
      <c r="B3080">
        <v>65</v>
      </c>
      <c r="C3080">
        <v>60.55</v>
      </c>
      <c r="D3080">
        <v>60.87</v>
      </c>
      <c r="E3080">
        <v>47.97</v>
      </c>
      <c r="F3080">
        <f t="shared" si="241"/>
        <v>60.87</v>
      </c>
      <c r="G3080" t="s">
        <v>814</v>
      </c>
      <c r="H3080">
        <v>2021</v>
      </c>
      <c r="I3080">
        <v>12</v>
      </c>
      <c r="J3080">
        <v>22</v>
      </c>
      <c r="K3080" t="s">
        <v>416</v>
      </c>
      <c r="L3080">
        <f t="shared" si="242"/>
        <v>0</v>
      </c>
      <c r="M3080">
        <f t="shared" si="243"/>
        <v>1</v>
      </c>
      <c r="N3080">
        <f t="shared" si="244"/>
        <v>3</v>
      </c>
      <c r="O3080">
        <f t="shared" si="245"/>
        <v>52</v>
      </c>
    </row>
    <row r="3081" spans="1:15" hidden="1" x14ac:dyDescent="0.2">
      <c r="A3081" s="2">
        <v>44553</v>
      </c>
      <c r="B3081">
        <v>53</v>
      </c>
      <c r="C3081">
        <v>59.98</v>
      </c>
      <c r="D3081">
        <v>60.39</v>
      </c>
      <c r="E3081">
        <v>49.65</v>
      </c>
      <c r="F3081">
        <f t="shared" si="241"/>
        <v>60.39</v>
      </c>
      <c r="G3081" t="s">
        <v>814</v>
      </c>
      <c r="H3081">
        <v>2021</v>
      </c>
      <c r="I3081">
        <v>12</v>
      </c>
      <c r="J3081">
        <v>23</v>
      </c>
      <c r="K3081" t="s">
        <v>417</v>
      </c>
      <c r="L3081">
        <f t="shared" si="242"/>
        <v>1</v>
      </c>
      <c r="M3081">
        <f t="shared" si="243"/>
        <v>1</v>
      </c>
      <c r="N3081">
        <f t="shared" si="244"/>
        <v>3</v>
      </c>
      <c r="O3081">
        <f t="shared" si="245"/>
        <v>52</v>
      </c>
    </row>
    <row r="3082" spans="1:15" hidden="1" x14ac:dyDescent="0.2">
      <c r="A3082" s="2">
        <v>44554</v>
      </c>
      <c r="B3082">
        <v>53</v>
      </c>
      <c r="C3082">
        <v>60.28</v>
      </c>
      <c r="D3082">
        <v>60.35</v>
      </c>
      <c r="E3082">
        <v>42.43</v>
      </c>
      <c r="F3082">
        <f t="shared" si="241"/>
        <v>60.35</v>
      </c>
      <c r="G3082" t="s">
        <v>815</v>
      </c>
      <c r="H3082">
        <v>2021</v>
      </c>
      <c r="I3082">
        <v>12</v>
      </c>
      <c r="J3082">
        <v>24</v>
      </c>
      <c r="K3082" t="s">
        <v>419</v>
      </c>
      <c r="L3082">
        <f t="shared" si="242"/>
        <v>1</v>
      </c>
      <c r="M3082">
        <f t="shared" si="243"/>
        <v>1</v>
      </c>
      <c r="N3082">
        <f t="shared" si="244"/>
        <v>3</v>
      </c>
      <c r="O3082">
        <f t="shared" si="245"/>
        <v>52</v>
      </c>
    </row>
    <row r="3083" spans="1:15" hidden="1" x14ac:dyDescent="0.2">
      <c r="A3083" s="2">
        <v>44555</v>
      </c>
      <c r="B3083">
        <v>6</v>
      </c>
      <c r="C3083">
        <v>49.62</v>
      </c>
      <c r="D3083">
        <v>49.99</v>
      </c>
      <c r="E3083">
        <v>39.159999999999997</v>
      </c>
      <c r="F3083">
        <f t="shared" si="241"/>
        <v>49.99</v>
      </c>
      <c r="G3083" t="s">
        <v>815</v>
      </c>
      <c r="H3083">
        <v>2021</v>
      </c>
      <c r="I3083">
        <v>12</v>
      </c>
      <c r="J3083">
        <v>25</v>
      </c>
      <c r="K3083" t="s">
        <v>420</v>
      </c>
      <c r="L3083">
        <f t="shared" si="242"/>
        <v>1</v>
      </c>
      <c r="M3083">
        <f t="shared" si="243"/>
        <v>1</v>
      </c>
      <c r="N3083">
        <f t="shared" si="244"/>
        <v>3</v>
      </c>
      <c r="O3083">
        <f t="shared" si="245"/>
        <v>52</v>
      </c>
    </row>
    <row r="3084" spans="1:15" hidden="1" x14ac:dyDescent="0.2">
      <c r="A3084" s="2">
        <v>44556</v>
      </c>
      <c r="B3084">
        <v>51</v>
      </c>
      <c r="C3084">
        <v>59.77</v>
      </c>
      <c r="D3084">
        <v>59.79</v>
      </c>
      <c r="E3084">
        <v>36.619999999999997</v>
      </c>
      <c r="F3084">
        <f t="shared" si="241"/>
        <v>59.79</v>
      </c>
      <c r="G3084" t="s">
        <v>815</v>
      </c>
      <c r="H3084">
        <v>2021</v>
      </c>
      <c r="I3084">
        <v>12</v>
      </c>
      <c r="J3084">
        <v>26</v>
      </c>
      <c r="K3084" t="s">
        <v>421</v>
      </c>
      <c r="L3084">
        <f t="shared" si="242"/>
        <v>1</v>
      </c>
      <c r="M3084">
        <f t="shared" si="243"/>
        <v>1</v>
      </c>
      <c r="N3084">
        <f t="shared" si="244"/>
        <v>3</v>
      </c>
      <c r="O3084">
        <f t="shared" si="245"/>
        <v>52</v>
      </c>
    </row>
    <row r="3085" spans="1:15" hidden="1" x14ac:dyDescent="0.2">
      <c r="A3085" s="2">
        <v>44557</v>
      </c>
      <c r="B3085">
        <v>78</v>
      </c>
      <c r="C3085">
        <v>62.34</v>
      </c>
      <c r="D3085">
        <v>62.35</v>
      </c>
      <c r="E3085">
        <v>32.369999999999997</v>
      </c>
      <c r="F3085">
        <f t="shared" si="241"/>
        <v>62.35</v>
      </c>
      <c r="G3085" t="s">
        <v>815</v>
      </c>
      <c r="H3085">
        <v>2021</v>
      </c>
      <c r="I3085">
        <v>12</v>
      </c>
      <c r="J3085">
        <v>27</v>
      </c>
      <c r="K3085" t="s">
        <v>422</v>
      </c>
      <c r="L3085">
        <f t="shared" si="242"/>
        <v>0</v>
      </c>
      <c r="M3085">
        <f t="shared" si="243"/>
        <v>1</v>
      </c>
      <c r="N3085">
        <f t="shared" si="244"/>
        <v>3</v>
      </c>
      <c r="O3085">
        <f t="shared" si="245"/>
        <v>53</v>
      </c>
    </row>
    <row r="3086" spans="1:15" hidden="1" x14ac:dyDescent="0.2">
      <c r="A3086" s="2">
        <v>44558</v>
      </c>
      <c r="B3086">
        <v>51</v>
      </c>
      <c r="C3086">
        <v>60.84</v>
      </c>
      <c r="D3086">
        <v>61.07</v>
      </c>
      <c r="E3086">
        <v>48.25</v>
      </c>
      <c r="F3086">
        <f t="shared" si="241"/>
        <v>61.07</v>
      </c>
      <c r="G3086" t="s">
        <v>815</v>
      </c>
      <c r="H3086">
        <v>2021</v>
      </c>
      <c r="I3086">
        <v>12</v>
      </c>
      <c r="J3086">
        <v>28</v>
      </c>
      <c r="K3086" t="s">
        <v>423</v>
      </c>
      <c r="L3086">
        <f t="shared" si="242"/>
        <v>1</v>
      </c>
      <c r="M3086">
        <f t="shared" si="243"/>
        <v>1</v>
      </c>
      <c r="N3086">
        <f t="shared" si="244"/>
        <v>3</v>
      </c>
      <c r="O3086">
        <f t="shared" si="245"/>
        <v>53</v>
      </c>
    </row>
    <row r="3087" spans="1:15" hidden="1" x14ac:dyDescent="0.2">
      <c r="A3087" s="2">
        <v>44559</v>
      </c>
      <c r="B3087">
        <v>66</v>
      </c>
      <c r="C3087">
        <v>61.6</v>
      </c>
      <c r="D3087">
        <v>61.87</v>
      </c>
      <c r="E3087">
        <v>42.84</v>
      </c>
      <c r="F3087">
        <f t="shared" si="241"/>
        <v>61.87</v>
      </c>
      <c r="G3087" t="s">
        <v>815</v>
      </c>
      <c r="H3087">
        <v>2021</v>
      </c>
      <c r="I3087">
        <v>12</v>
      </c>
      <c r="J3087">
        <v>29</v>
      </c>
      <c r="K3087" t="s">
        <v>424</v>
      </c>
      <c r="L3087">
        <f t="shared" si="242"/>
        <v>0</v>
      </c>
      <c r="M3087">
        <f t="shared" si="243"/>
        <v>1</v>
      </c>
      <c r="N3087">
        <f t="shared" si="244"/>
        <v>3</v>
      </c>
      <c r="O3087">
        <f t="shared" si="245"/>
        <v>53</v>
      </c>
    </row>
    <row r="3088" spans="1:15" hidden="1" x14ac:dyDescent="0.2">
      <c r="A3088" s="2">
        <v>44560</v>
      </c>
      <c r="B3088">
        <v>79</v>
      </c>
      <c r="C3088">
        <v>62.93</v>
      </c>
      <c r="D3088">
        <v>62.95</v>
      </c>
      <c r="E3088">
        <v>39.450000000000003</v>
      </c>
      <c r="F3088">
        <f t="shared" si="241"/>
        <v>62.95</v>
      </c>
      <c r="G3088" t="s">
        <v>815</v>
      </c>
      <c r="H3088">
        <v>2021</v>
      </c>
      <c r="I3088">
        <v>12</v>
      </c>
      <c r="J3088">
        <v>30</v>
      </c>
      <c r="K3088" t="s">
        <v>425</v>
      </c>
      <c r="L3088">
        <f t="shared" si="242"/>
        <v>0</v>
      </c>
      <c r="M3088">
        <f t="shared" si="243"/>
        <v>1</v>
      </c>
      <c r="N3088">
        <f t="shared" si="244"/>
        <v>3</v>
      </c>
      <c r="O3088">
        <f t="shared" si="245"/>
        <v>53</v>
      </c>
    </row>
    <row r="3089" spans="1:15" hidden="1" x14ac:dyDescent="0.2">
      <c r="A3089" s="2">
        <v>44562</v>
      </c>
      <c r="B3089">
        <v>56</v>
      </c>
      <c r="C3089">
        <v>59.44</v>
      </c>
      <c r="D3089">
        <v>62.04</v>
      </c>
      <c r="E3089">
        <v>48.85</v>
      </c>
      <c r="F3089">
        <f t="shared" si="241"/>
        <v>62.04</v>
      </c>
      <c r="G3089" t="s">
        <v>816</v>
      </c>
      <c r="H3089">
        <v>2022</v>
      </c>
      <c r="I3089">
        <v>1</v>
      </c>
      <c r="J3089">
        <v>1</v>
      </c>
      <c r="K3089" t="s">
        <v>11</v>
      </c>
      <c r="L3089">
        <f t="shared" si="242"/>
        <v>1</v>
      </c>
      <c r="M3089">
        <f t="shared" si="243"/>
        <v>1</v>
      </c>
      <c r="N3089">
        <f t="shared" si="244"/>
        <v>1</v>
      </c>
      <c r="O3089">
        <f t="shared" si="245"/>
        <v>1</v>
      </c>
    </row>
    <row r="3090" spans="1:15" hidden="1" x14ac:dyDescent="0.2">
      <c r="A3090" s="2">
        <v>44563</v>
      </c>
      <c r="B3090">
        <v>65</v>
      </c>
      <c r="C3090">
        <v>61.27</v>
      </c>
      <c r="D3090">
        <v>61.27</v>
      </c>
      <c r="E3090">
        <v>33.479999999999997</v>
      </c>
      <c r="F3090">
        <f t="shared" si="241"/>
        <v>61.27</v>
      </c>
      <c r="G3090" t="s">
        <v>816</v>
      </c>
      <c r="H3090">
        <v>2022</v>
      </c>
      <c r="I3090">
        <v>1</v>
      </c>
      <c r="J3090">
        <v>2</v>
      </c>
      <c r="K3090" t="s">
        <v>12</v>
      </c>
      <c r="L3090">
        <f t="shared" si="242"/>
        <v>0</v>
      </c>
      <c r="M3090">
        <f t="shared" si="243"/>
        <v>1</v>
      </c>
      <c r="N3090">
        <f t="shared" si="244"/>
        <v>1</v>
      </c>
      <c r="O3090">
        <f t="shared" si="245"/>
        <v>1</v>
      </c>
    </row>
    <row r="3091" spans="1:15" hidden="1" x14ac:dyDescent="0.2">
      <c r="A3091" s="2">
        <v>44564</v>
      </c>
      <c r="B3091">
        <v>96</v>
      </c>
      <c r="C3091">
        <v>63.4</v>
      </c>
      <c r="D3091">
        <v>63.44</v>
      </c>
      <c r="E3091">
        <v>43.5</v>
      </c>
      <c r="F3091">
        <f t="shared" si="241"/>
        <v>63.44</v>
      </c>
      <c r="G3091" t="s">
        <v>816</v>
      </c>
      <c r="H3091">
        <v>2022</v>
      </c>
      <c r="I3091">
        <v>1</v>
      </c>
      <c r="J3091">
        <v>3</v>
      </c>
      <c r="K3091" t="s">
        <v>13</v>
      </c>
      <c r="L3091">
        <f t="shared" si="242"/>
        <v>0</v>
      </c>
      <c r="M3091">
        <f t="shared" si="243"/>
        <v>1</v>
      </c>
      <c r="N3091">
        <f t="shared" si="244"/>
        <v>1</v>
      </c>
      <c r="O3091">
        <f t="shared" si="245"/>
        <v>2</v>
      </c>
    </row>
    <row r="3092" spans="1:15" hidden="1" x14ac:dyDescent="0.2">
      <c r="A3092" s="2">
        <v>44565</v>
      </c>
      <c r="B3092">
        <v>66</v>
      </c>
      <c r="C3092">
        <v>60.52</v>
      </c>
      <c r="D3092">
        <v>60.53</v>
      </c>
      <c r="E3092">
        <v>36.729999999999997</v>
      </c>
      <c r="F3092">
        <f t="shared" si="241"/>
        <v>60.53</v>
      </c>
      <c r="G3092" t="s">
        <v>816</v>
      </c>
      <c r="H3092">
        <v>2022</v>
      </c>
      <c r="I3092">
        <v>1</v>
      </c>
      <c r="J3092">
        <v>4</v>
      </c>
      <c r="K3092" t="s">
        <v>14</v>
      </c>
      <c r="L3092">
        <f t="shared" si="242"/>
        <v>0</v>
      </c>
      <c r="M3092">
        <f t="shared" si="243"/>
        <v>1</v>
      </c>
      <c r="N3092">
        <f t="shared" si="244"/>
        <v>1</v>
      </c>
      <c r="O3092">
        <f t="shared" si="245"/>
        <v>2</v>
      </c>
    </row>
    <row r="3093" spans="1:15" hidden="1" x14ac:dyDescent="0.2">
      <c r="A3093" s="2">
        <v>44566</v>
      </c>
      <c r="B3093">
        <v>72</v>
      </c>
      <c r="C3093">
        <v>61.38</v>
      </c>
      <c r="D3093">
        <v>61.51</v>
      </c>
      <c r="E3093">
        <v>45.13</v>
      </c>
      <c r="F3093">
        <f t="shared" si="241"/>
        <v>61.51</v>
      </c>
      <c r="G3093" t="s">
        <v>816</v>
      </c>
      <c r="H3093">
        <v>2022</v>
      </c>
      <c r="I3093">
        <v>1</v>
      </c>
      <c r="J3093">
        <v>5</v>
      </c>
      <c r="K3093" t="s">
        <v>15</v>
      </c>
      <c r="L3093">
        <f t="shared" si="242"/>
        <v>0</v>
      </c>
      <c r="M3093">
        <f t="shared" si="243"/>
        <v>1</v>
      </c>
      <c r="N3093">
        <f t="shared" si="244"/>
        <v>1</v>
      </c>
      <c r="O3093">
        <f t="shared" si="245"/>
        <v>2</v>
      </c>
    </row>
    <row r="3094" spans="1:15" hidden="1" x14ac:dyDescent="0.2">
      <c r="A3094" s="2">
        <v>44567</v>
      </c>
      <c r="B3094">
        <v>54</v>
      </c>
      <c r="C3094">
        <v>59.92</v>
      </c>
      <c r="D3094">
        <v>60.01</v>
      </c>
      <c r="E3094">
        <v>37.42</v>
      </c>
      <c r="F3094">
        <f t="shared" si="241"/>
        <v>60.01</v>
      </c>
      <c r="G3094" t="s">
        <v>816</v>
      </c>
      <c r="H3094">
        <v>2022</v>
      </c>
      <c r="I3094">
        <v>1</v>
      </c>
      <c r="J3094">
        <v>6</v>
      </c>
      <c r="K3094" t="s">
        <v>16</v>
      </c>
      <c r="L3094">
        <f t="shared" si="242"/>
        <v>1</v>
      </c>
      <c r="M3094">
        <f t="shared" si="243"/>
        <v>1</v>
      </c>
      <c r="N3094">
        <f t="shared" si="244"/>
        <v>1</v>
      </c>
      <c r="O3094">
        <f t="shared" si="245"/>
        <v>2</v>
      </c>
    </row>
    <row r="3095" spans="1:15" hidden="1" x14ac:dyDescent="0.2">
      <c r="A3095" s="2">
        <v>44568</v>
      </c>
      <c r="B3095">
        <v>67</v>
      </c>
      <c r="C3095">
        <v>60.88</v>
      </c>
      <c r="D3095">
        <v>60.97</v>
      </c>
      <c r="E3095">
        <v>43.04</v>
      </c>
      <c r="F3095">
        <f t="shared" si="241"/>
        <v>60.97</v>
      </c>
      <c r="G3095" t="s">
        <v>816</v>
      </c>
      <c r="H3095">
        <v>2022</v>
      </c>
      <c r="I3095">
        <v>1</v>
      </c>
      <c r="J3095">
        <v>7</v>
      </c>
      <c r="K3095" t="s">
        <v>17</v>
      </c>
      <c r="L3095">
        <f t="shared" si="242"/>
        <v>0</v>
      </c>
      <c r="M3095">
        <f t="shared" si="243"/>
        <v>1</v>
      </c>
      <c r="N3095">
        <f t="shared" si="244"/>
        <v>1</v>
      </c>
      <c r="O3095">
        <f t="shared" si="245"/>
        <v>2</v>
      </c>
    </row>
    <row r="3096" spans="1:15" hidden="1" x14ac:dyDescent="0.2">
      <c r="A3096" s="2">
        <v>44569</v>
      </c>
      <c r="B3096">
        <v>43</v>
      </c>
      <c r="C3096">
        <v>58.33</v>
      </c>
      <c r="D3096">
        <v>58.35</v>
      </c>
      <c r="E3096">
        <v>34.78</v>
      </c>
      <c r="F3096">
        <f t="shared" si="241"/>
        <v>58.35</v>
      </c>
      <c r="G3096" t="s">
        <v>817</v>
      </c>
      <c r="H3096">
        <v>2022</v>
      </c>
      <c r="I3096">
        <v>1</v>
      </c>
      <c r="J3096">
        <v>8</v>
      </c>
      <c r="K3096" t="s">
        <v>19</v>
      </c>
      <c r="L3096">
        <f t="shared" si="242"/>
        <v>1</v>
      </c>
      <c r="M3096">
        <f t="shared" si="243"/>
        <v>1</v>
      </c>
      <c r="N3096">
        <f t="shared" si="244"/>
        <v>1</v>
      </c>
      <c r="O3096">
        <f t="shared" si="245"/>
        <v>2</v>
      </c>
    </row>
    <row r="3097" spans="1:15" hidden="1" x14ac:dyDescent="0.2">
      <c r="A3097" s="2">
        <v>44570</v>
      </c>
      <c r="B3097">
        <v>47</v>
      </c>
      <c r="C3097">
        <v>59.57</v>
      </c>
      <c r="D3097">
        <v>59.69</v>
      </c>
      <c r="E3097">
        <v>44.03</v>
      </c>
      <c r="F3097">
        <f t="shared" si="241"/>
        <v>59.69</v>
      </c>
      <c r="G3097" t="s">
        <v>817</v>
      </c>
      <c r="H3097">
        <v>2022</v>
      </c>
      <c r="I3097">
        <v>1</v>
      </c>
      <c r="J3097">
        <v>9</v>
      </c>
      <c r="K3097" t="s">
        <v>20</v>
      </c>
      <c r="L3097">
        <f t="shared" si="242"/>
        <v>1</v>
      </c>
      <c r="M3097">
        <f t="shared" si="243"/>
        <v>1</v>
      </c>
      <c r="N3097">
        <f t="shared" si="244"/>
        <v>1</v>
      </c>
      <c r="O3097">
        <f t="shared" si="245"/>
        <v>2</v>
      </c>
    </row>
    <row r="3098" spans="1:15" hidden="1" x14ac:dyDescent="0.2">
      <c r="A3098" s="2">
        <v>44571</v>
      </c>
      <c r="B3098">
        <v>59</v>
      </c>
      <c r="C3098">
        <v>59.92</v>
      </c>
      <c r="D3098">
        <v>60.25</v>
      </c>
      <c r="E3098">
        <v>47.64</v>
      </c>
      <c r="F3098">
        <f t="shared" si="241"/>
        <v>60.25</v>
      </c>
      <c r="G3098" t="s">
        <v>817</v>
      </c>
      <c r="H3098">
        <v>2022</v>
      </c>
      <c r="I3098">
        <v>1</v>
      </c>
      <c r="J3098">
        <v>10</v>
      </c>
      <c r="K3098" t="s">
        <v>21</v>
      </c>
      <c r="L3098">
        <f t="shared" si="242"/>
        <v>1</v>
      </c>
      <c r="M3098">
        <f t="shared" si="243"/>
        <v>1</v>
      </c>
      <c r="N3098">
        <f t="shared" si="244"/>
        <v>1</v>
      </c>
      <c r="O3098">
        <f t="shared" si="245"/>
        <v>3</v>
      </c>
    </row>
    <row r="3099" spans="1:15" hidden="1" x14ac:dyDescent="0.2">
      <c r="A3099" s="2">
        <v>44572</v>
      </c>
      <c r="B3099">
        <v>25</v>
      </c>
      <c r="C3099">
        <v>55.25</v>
      </c>
      <c r="D3099">
        <v>56.91</v>
      </c>
      <c r="E3099">
        <v>51.73</v>
      </c>
      <c r="F3099">
        <f t="shared" si="241"/>
        <v>56.91</v>
      </c>
      <c r="G3099" t="s">
        <v>817</v>
      </c>
      <c r="H3099">
        <v>2022</v>
      </c>
      <c r="I3099">
        <v>1</v>
      </c>
      <c r="J3099">
        <v>11</v>
      </c>
      <c r="K3099" t="s">
        <v>22</v>
      </c>
      <c r="L3099">
        <f t="shared" si="242"/>
        <v>1</v>
      </c>
      <c r="M3099">
        <f t="shared" si="243"/>
        <v>1</v>
      </c>
      <c r="N3099">
        <f t="shared" si="244"/>
        <v>1</v>
      </c>
      <c r="O3099">
        <f t="shared" si="245"/>
        <v>3</v>
      </c>
    </row>
    <row r="3100" spans="1:15" hidden="1" x14ac:dyDescent="0.2">
      <c r="A3100" s="2">
        <v>44573</v>
      </c>
      <c r="B3100">
        <v>27</v>
      </c>
      <c r="C3100">
        <v>55.65</v>
      </c>
      <c r="D3100">
        <v>56.54</v>
      </c>
      <c r="E3100">
        <v>49.22</v>
      </c>
      <c r="F3100">
        <f t="shared" si="241"/>
        <v>56.54</v>
      </c>
      <c r="G3100" t="s">
        <v>817</v>
      </c>
      <c r="H3100">
        <v>2022</v>
      </c>
      <c r="I3100">
        <v>1</v>
      </c>
      <c r="J3100">
        <v>12</v>
      </c>
      <c r="K3100" t="s">
        <v>23</v>
      </c>
      <c r="L3100">
        <f t="shared" si="242"/>
        <v>1</v>
      </c>
      <c r="M3100">
        <f t="shared" si="243"/>
        <v>1</v>
      </c>
      <c r="N3100">
        <f t="shared" si="244"/>
        <v>1</v>
      </c>
      <c r="O3100">
        <f t="shared" si="245"/>
        <v>3</v>
      </c>
    </row>
    <row r="3101" spans="1:15" hidden="1" x14ac:dyDescent="0.2">
      <c r="A3101" s="2">
        <v>44574</v>
      </c>
      <c r="B3101">
        <v>30</v>
      </c>
      <c r="C3101">
        <v>55.99</v>
      </c>
      <c r="D3101">
        <v>56.51</v>
      </c>
      <c r="E3101">
        <v>47</v>
      </c>
      <c r="F3101">
        <f t="shared" si="241"/>
        <v>56.51</v>
      </c>
      <c r="G3101" t="s">
        <v>817</v>
      </c>
      <c r="H3101">
        <v>2022</v>
      </c>
      <c r="I3101">
        <v>1</v>
      </c>
      <c r="J3101">
        <v>13</v>
      </c>
      <c r="K3101" t="s">
        <v>24</v>
      </c>
      <c r="L3101">
        <f t="shared" si="242"/>
        <v>1</v>
      </c>
      <c r="M3101">
        <f t="shared" si="243"/>
        <v>1</v>
      </c>
      <c r="N3101">
        <f t="shared" si="244"/>
        <v>1</v>
      </c>
      <c r="O3101">
        <f t="shared" si="245"/>
        <v>3</v>
      </c>
    </row>
    <row r="3102" spans="1:15" hidden="1" x14ac:dyDescent="0.2">
      <c r="A3102" s="2">
        <v>44575</v>
      </c>
      <c r="B3102">
        <v>40</v>
      </c>
      <c r="C3102">
        <v>56.92</v>
      </c>
      <c r="D3102">
        <v>57.07</v>
      </c>
      <c r="E3102">
        <v>42.48</v>
      </c>
      <c r="F3102">
        <f t="shared" si="241"/>
        <v>57.07</v>
      </c>
      <c r="G3102" t="s">
        <v>817</v>
      </c>
      <c r="H3102">
        <v>2022</v>
      </c>
      <c r="I3102">
        <v>1</v>
      </c>
      <c r="J3102">
        <v>14</v>
      </c>
      <c r="K3102" t="s">
        <v>25</v>
      </c>
      <c r="L3102">
        <f t="shared" si="242"/>
        <v>1</v>
      </c>
      <c r="M3102">
        <f t="shared" si="243"/>
        <v>1</v>
      </c>
      <c r="N3102">
        <f t="shared" si="244"/>
        <v>1</v>
      </c>
      <c r="O3102">
        <f t="shared" si="245"/>
        <v>3</v>
      </c>
    </row>
    <row r="3103" spans="1:15" hidden="1" x14ac:dyDescent="0.2">
      <c r="A3103" s="2">
        <v>44576</v>
      </c>
      <c r="B3103">
        <v>23</v>
      </c>
      <c r="C3103">
        <v>55.5</v>
      </c>
      <c r="D3103">
        <v>55.59</v>
      </c>
      <c r="E3103">
        <v>38.42</v>
      </c>
      <c r="F3103">
        <f t="shared" si="241"/>
        <v>55.59</v>
      </c>
      <c r="G3103" t="s">
        <v>818</v>
      </c>
      <c r="H3103">
        <v>2022</v>
      </c>
      <c r="I3103">
        <v>1</v>
      </c>
      <c r="J3103">
        <v>15</v>
      </c>
      <c r="K3103" t="s">
        <v>27</v>
      </c>
      <c r="L3103">
        <f t="shared" si="242"/>
        <v>1</v>
      </c>
      <c r="M3103">
        <f t="shared" si="243"/>
        <v>1</v>
      </c>
      <c r="N3103">
        <f t="shared" si="244"/>
        <v>1</v>
      </c>
      <c r="O3103">
        <f t="shared" si="245"/>
        <v>3</v>
      </c>
    </row>
    <row r="3104" spans="1:15" hidden="1" x14ac:dyDescent="0.2">
      <c r="A3104" s="2">
        <v>44577</v>
      </c>
      <c r="B3104">
        <v>24</v>
      </c>
      <c r="C3104">
        <v>56.2</v>
      </c>
      <c r="D3104">
        <v>56.29</v>
      </c>
      <c r="E3104">
        <v>39.61</v>
      </c>
      <c r="F3104">
        <f t="shared" si="241"/>
        <v>56.29</v>
      </c>
      <c r="G3104" t="s">
        <v>818</v>
      </c>
      <c r="H3104">
        <v>2022</v>
      </c>
      <c r="I3104">
        <v>1</v>
      </c>
      <c r="J3104">
        <v>16</v>
      </c>
      <c r="K3104" t="s">
        <v>28</v>
      </c>
      <c r="L3104">
        <f t="shared" si="242"/>
        <v>1</v>
      </c>
      <c r="M3104">
        <f t="shared" si="243"/>
        <v>1</v>
      </c>
      <c r="N3104">
        <f t="shared" si="244"/>
        <v>1</v>
      </c>
      <c r="O3104">
        <f t="shared" si="245"/>
        <v>3</v>
      </c>
    </row>
    <row r="3105" spans="1:15" hidden="1" x14ac:dyDescent="0.2">
      <c r="A3105" s="2">
        <v>44578</v>
      </c>
      <c r="B3105">
        <v>51</v>
      </c>
      <c r="C3105">
        <v>58.12</v>
      </c>
      <c r="D3105">
        <v>58.52</v>
      </c>
      <c r="E3105">
        <v>46.58</v>
      </c>
      <c r="F3105">
        <f t="shared" si="241"/>
        <v>58.52</v>
      </c>
      <c r="G3105" t="s">
        <v>818</v>
      </c>
      <c r="H3105">
        <v>2022</v>
      </c>
      <c r="I3105">
        <v>1</v>
      </c>
      <c r="J3105">
        <v>17</v>
      </c>
      <c r="K3105" t="s">
        <v>29</v>
      </c>
      <c r="L3105">
        <f t="shared" si="242"/>
        <v>1</v>
      </c>
      <c r="M3105">
        <f t="shared" si="243"/>
        <v>1</v>
      </c>
      <c r="N3105">
        <f t="shared" si="244"/>
        <v>1</v>
      </c>
      <c r="O3105">
        <f t="shared" si="245"/>
        <v>4</v>
      </c>
    </row>
    <row r="3106" spans="1:15" hidden="1" x14ac:dyDescent="0.2">
      <c r="A3106" s="2">
        <v>44579</v>
      </c>
      <c r="B3106">
        <v>42</v>
      </c>
      <c r="C3106">
        <v>61.34</v>
      </c>
      <c r="D3106">
        <v>61.43</v>
      </c>
      <c r="E3106">
        <v>44.45</v>
      </c>
      <c r="F3106">
        <f t="shared" si="241"/>
        <v>61.43</v>
      </c>
      <c r="G3106" t="s">
        <v>818</v>
      </c>
      <c r="H3106">
        <v>2022</v>
      </c>
      <c r="I3106">
        <v>1</v>
      </c>
      <c r="J3106">
        <v>18</v>
      </c>
      <c r="K3106" t="s">
        <v>30</v>
      </c>
      <c r="L3106">
        <f t="shared" si="242"/>
        <v>1</v>
      </c>
      <c r="M3106">
        <f t="shared" si="243"/>
        <v>1</v>
      </c>
      <c r="N3106">
        <f t="shared" si="244"/>
        <v>1</v>
      </c>
      <c r="O3106">
        <f t="shared" si="245"/>
        <v>4</v>
      </c>
    </row>
    <row r="3107" spans="1:15" hidden="1" x14ac:dyDescent="0.2">
      <c r="A3107" s="2">
        <v>44580</v>
      </c>
      <c r="B3107">
        <v>12</v>
      </c>
      <c r="C3107">
        <v>51.77</v>
      </c>
      <c r="D3107">
        <v>54.18</v>
      </c>
      <c r="E3107">
        <v>50.47</v>
      </c>
      <c r="F3107">
        <f t="shared" si="241"/>
        <v>54.18</v>
      </c>
      <c r="G3107" t="s">
        <v>818</v>
      </c>
      <c r="H3107">
        <v>2022</v>
      </c>
      <c r="I3107">
        <v>1</v>
      </c>
      <c r="J3107">
        <v>19</v>
      </c>
      <c r="K3107" t="s">
        <v>31</v>
      </c>
      <c r="L3107">
        <f t="shared" si="242"/>
        <v>1</v>
      </c>
      <c r="M3107">
        <f t="shared" si="243"/>
        <v>1</v>
      </c>
      <c r="N3107">
        <f t="shared" si="244"/>
        <v>1</v>
      </c>
      <c r="O3107">
        <f t="shared" si="245"/>
        <v>4</v>
      </c>
    </row>
    <row r="3108" spans="1:15" hidden="1" x14ac:dyDescent="0.2">
      <c r="A3108" s="2">
        <v>44581</v>
      </c>
      <c r="B3108">
        <v>28</v>
      </c>
      <c r="C3108">
        <v>55.93</v>
      </c>
      <c r="D3108">
        <v>56.17</v>
      </c>
      <c r="E3108">
        <v>43.46</v>
      </c>
      <c r="F3108">
        <f t="shared" si="241"/>
        <v>56.17</v>
      </c>
      <c r="G3108" t="s">
        <v>818</v>
      </c>
      <c r="H3108">
        <v>2022</v>
      </c>
      <c r="I3108">
        <v>1</v>
      </c>
      <c r="J3108">
        <v>20</v>
      </c>
      <c r="K3108" t="s">
        <v>32</v>
      </c>
      <c r="L3108">
        <f t="shared" si="242"/>
        <v>1</v>
      </c>
      <c r="M3108">
        <f t="shared" si="243"/>
        <v>1</v>
      </c>
      <c r="N3108">
        <f t="shared" si="244"/>
        <v>1</v>
      </c>
      <c r="O3108">
        <f t="shared" si="245"/>
        <v>4</v>
      </c>
    </row>
    <row r="3109" spans="1:15" hidden="1" x14ac:dyDescent="0.2">
      <c r="A3109" s="2">
        <v>44582</v>
      </c>
      <c r="B3109">
        <v>32</v>
      </c>
      <c r="C3109">
        <v>57.02</v>
      </c>
      <c r="D3109">
        <v>58.6</v>
      </c>
      <c r="E3109">
        <v>53.45</v>
      </c>
      <c r="F3109">
        <f t="shared" si="241"/>
        <v>58.6</v>
      </c>
      <c r="G3109" t="s">
        <v>818</v>
      </c>
      <c r="H3109">
        <v>2022</v>
      </c>
      <c r="I3109">
        <v>1</v>
      </c>
      <c r="J3109">
        <v>21</v>
      </c>
      <c r="K3109" t="s">
        <v>33</v>
      </c>
      <c r="L3109">
        <f t="shared" si="242"/>
        <v>1</v>
      </c>
      <c r="M3109">
        <f t="shared" si="243"/>
        <v>1</v>
      </c>
      <c r="N3109">
        <f t="shared" si="244"/>
        <v>1</v>
      </c>
      <c r="O3109">
        <f t="shared" si="245"/>
        <v>4</v>
      </c>
    </row>
    <row r="3110" spans="1:15" hidden="1" x14ac:dyDescent="0.2">
      <c r="A3110" s="2">
        <v>44583</v>
      </c>
      <c r="B3110">
        <v>42</v>
      </c>
      <c r="C3110">
        <v>57.94</v>
      </c>
      <c r="D3110">
        <v>58.01</v>
      </c>
      <c r="E3110">
        <v>39.79</v>
      </c>
      <c r="F3110">
        <f t="shared" si="241"/>
        <v>58.01</v>
      </c>
      <c r="G3110" t="s">
        <v>819</v>
      </c>
      <c r="H3110">
        <v>2022</v>
      </c>
      <c r="I3110">
        <v>1</v>
      </c>
      <c r="J3110">
        <v>22</v>
      </c>
      <c r="K3110" t="s">
        <v>35</v>
      </c>
      <c r="L3110">
        <f t="shared" si="242"/>
        <v>1</v>
      </c>
      <c r="M3110">
        <f t="shared" si="243"/>
        <v>1</v>
      </c>
      <c r="N3110">
        <f t="shared" si="244"/>
        <v>1</v>
      </c>
      <c r="O3110">
        <f t="shared" si="245"/>
        <v>4</v>
      </c>
    </row>
    <row r="3111" spans="1:15" hidden="1" x14ac:dyDescent="0.2">
      <c r="A3111" s="2">
        <v>44584</v>
      </c>
      <c r="B3111">
        <v>35</v>
      </c>
      <c r="C3111">
        <v>57.83</v>
      </c>
      <c r="D3111">
        <v>57.94</v>
      </c>
      <c r="E3111">
        <v>39.96</v>
      </c>
      <c r="F3111">
        <f t="shared" si="241"/>
        <v>57.94</v>
      </c>
      <c r="G3111" t="s">
        <v>819</v>
      </c>
      <c r="H3111">
        <v>2022</v>
      </c>
      <c r="I3111">
        <v>1</v>
      </c>
      <c r="J3111">
        <v>23</v>
      </c>
      <c r="K3111" t="s">
        <v>36</v>
      </c>
      <c r="L3111">
        <f t="shared" si="242"/>
        <v>1</v>
      </c>
      <c r="M3111">
        <f t="shared" si="243"/>
        <v>1</v>
      </c>
      <c r="N3111">
        <f t="shared" si="244"/>
        <v>1</v>
      </c>
      <c r="O3111">
        <f t="shared" si="245"/>
        <v>4</v>
      </c>
    </row>
    <row r="3112" spans="1:15" hidden="1" x14ac:dyDescent="0.2">
      <c r="A3112" s="2">
        <v>44585</v>
      </c>
      <c r="B3112">
        <v>52</v>
      </c>
      <c r="C3112">
        <v>62.51</v>
      </c>
      <c r="D3112">
        <v>62.81</v>
      </c>
      <c r="E3112">
        <v>50.96</v>
      </c>
      <c r="F3112">
        <f t="shared" si="241"/>
        <v>62.81</v>
      </c>
      <c r="G3112" t="s">
        <v>819</v>
      </c>
      <c r="H3112">
        <v>2022</v>
      </c>
      <c r="I3112">
        <v>1</v>
      </c>
      <c r="J3112">
        <v>24</v>
      </c>
      <c r="K3112" t="s">
        <v>37</v>
      </c>
      <c r="L3112">
        <f t="shared" si="242"/>
        <v>1</v>
      </c>
      <c r="M3112">
        <f t="shared" si="243"/>
        <v>1</v>
      </c>
      <c r="N3112">
        <f t="shared" si="244"/>
        <v>1</v>
      </c>
      <c r="O3112">
        <f t="shared" si="245"/>
        <v>5</v>
      </c>
    </row>
    <row r="3113" spans="1:15" hidden="1" x14ac:dyDescent="0.2">
      <c r="A3113" s="2">
        <v>44586</v>
      </c>
      <c r="B3113">
        <v>22</v>
      </c>
      <c r="C3113">
        <v>57.74</v>
      </c>
      <c r="D3113">
        <v>57.97</v>
      </c>
      <c r="E3113">
        <v>45.15</v>
      </c>
      <c r="F3113">
        <f t="shared" si="241"/>
        <v>57.97</v>
      </c>
      <c r="G3113" t="s">
        <v>819</v>
      </c>
      <c r="H3113">
        <v>2022</v>
      </c>
      <c r="I3113">
        <v>1</v>
      </c>
      <c r="J3113">
        <v>25</v>
      </c>
      <c r="K3113" t="s">
        <v>38</v>
      </c>
      <c r="L3113">
        <f t="shared" si="242"/>
        <v>1</v>
      </c>
      <c r="M3113">
        <f t="shared" si="243"/>
        <v>1</v>
      </c>
      <c r="N3113">
        <f t="shared" si="244"/>
        <v>1</v>
      </c>
      <c r="O3113">
        <f t="shared" si="245"/>
        <v>5</v>
      </c>
    </row>
    <row r="3114" spans="1:15" hidden="1" x14ac:dyDescent="0.2">
      <c r="A3114" s="2">
        <v>44587</v>
      </c>
      <c r="B3114">
        <v>14</v>
      </c>
      <c r="C3114">
        <v>53.57</v>
      </c>
      <c r="D3114">
        <v>54.22</v>
      </c>
      <c r="E3114">
        <v>45.64</v>
      </c>
      <c r="F3114">
        <f t="shared" si="241"/>
        <v>54.22</v>
      </c>
      <c r="G3114" t="s">
        <v>819</v>
      </c>
      <c r="H3114">
        <v>2022</v>
      </c>
      <c r="I3114">
        <v>1</v>
      </c>
      <c r="J3114">
        <v>26</v>
      </c>
      <c r="K3114" t="s">
        <v>39</v>
      </c>
      <c r="L3114">
        <f t="shared" si="242"/>
        <v>1</v>
      </c>
      <c r="M3114">
        <f t="shared" si="243"/>
        <v>1</v>
      </c>
      <c r="N3114">
        <f t="shared" si="244"/>
        <v>1</v>
      </c>
      <c r="O3114">
        <f t="shared" si="245"/>
        <v>5</v>
      </c>
    </row>
    <row r="3115" spans="1:15" hidden="1" x14ac:dyDescent="0.2">
      <c r="A3115" s="2">
        <v>44588</v>
      </c>
      <c r="B3115">
        <v>20</v>
      </c>
      <c r="C3115">
        <v>54.21</v>
      </c>
      <c r="D3115">
        <v>56.75</v>
      </c>
      <c r="E3115">
        <v>53.21</v>
      </c>
      <c r="F3115">
        <f t="shared" si="241"/>
        <v>56.75</v>
      </c>
      <c r="G3115" t="s">
        <v>819</v>
      </c>
      <c r="H3115">
        <v>2022</v>
      </c>
      <c r="I3115">
        <v>1</v>
      </c>
      <c r="J3115">
        <v>27</v>
      </c>
      <c r="K3115" t="s">
        <v>40</v>
      </c>
      <c r="L3115">
        <f t="shared" si="242"/>
        <v>1</v>
      </c>
      <c r="M3115">
        <f t="shared" si="243"/>
        <v>1</v>
      </c>
      <c r="N3115">
        <f t="shared" si="244"/>
        <v>1</v>
      </c>
      <c r="O3115">
        <f t="shared" si="245"/>
        <v>5</v>
      </c>
    </row>
    <row r="3116" spans="1:15" hidden="1" x14ac:dyDescent="0.2">
      <c r="A3116" s="2">
        <v>44589</v>
      </c>
      <c r="B3116">
        <v>47</v>
      </c>
      <c r="C3116">
        <v>58.53</v>
      </c>
      <c r="D3116">
        <v>58.64</v>
      </c>
      <c r="E3116">
        <v>42.31</v>
      </c>
      <c r="F3116">
        <f t="shared" si="241"/>
        <v>58.64</v>
      </c>
      <c r="G3116" t="s">
        <v>819</v>
      </c>
      <c r="H3116">
        <v>2022</v>
      </c>
      <c r="I3116">
        <v>1</v>
      </c>
      <c r="J3116">
        <v>28</v>
      </c>
      <c r="K3116" t="s">
        <v>41</v>
      </c>
      <c r="L3116">
        <f t="shared" si="242"/>
        <v>1</v>
      </c>
      <c r="M3116">
        <f t="shared" si="243"/>
        <v>1</v>
      </c>
      <c r="N3116">
        <f t="shared" si="244"/>
        <v>1</v>
      </c>
      <c r="O3116">
        <f t="shared" si="245"/>
        <v>5</v>
      </c>
    </row>
    <row r="3117" spans="1:15" hidden="1" x14ac:dyDescent="0.2">
      <c r="A3117" s="2">
        <v>44590</v>
      </c>
      <c r="B3117">
        <v>12</v>
      </c>
      <c r="C3117">
        <v>52.56</v>
      </c>
      <c r="D3117">
        <v>52.78</v>
      </c>
      <c r="E3117">
        <v>36.9</v>
      </c>
      <c r="F3117">
        <f t="shared" si="241"/>
        <v>52.78</v>
      </c>
      <c r="G3117" t="s">
        <v>820</v>
      </c>
      <c r="H3117">
        <v>2022</v>
      </c>
      <c r="I3117">
        <v>1</v>
      </c>
      <c r="J3117">
        <v>29</v>
      </c>
      <c r="K3117" t="s">
        <v>43</v>
      </c>
      <c r="L3117">
        <f t="shared" si="242"/>
        <v>1</v>
      </c>
      <c r="M3117">
        <f t="shared" si="243"/>
        <v>1</v>
      </c>
      <c r="N3117">
        <f t="shared" si="244"/>
        <v>1</v>
      </c>
      <c r="O3117">
        <f t="shared" si="245"/>
        <v>5</v>
      </c>
    </row>
    <row r="3118" spans="1:15" hidden="1" x14ac:dyDescent="0.2">
      <c r="A3118" s="2">
        <v>44591</v>
      </c>
      <c r="B3118">
        <v>26</v>
      </c>
      <c r="C3118">
        <v>56.25</v>
      </c>
      <c r="D3118">
        <v>56.36</v>
      </c>
      <c r="E3118">
        <v>40.61</v>
      </c>
      <c r="F3118">
        <f t="shared" si="241"/>
        <v>56.36</v>
      </c>
      <c r="G3118" t="s">
        <v>820</v>
      </c>
      <c r="H3118">
        <v>2022</v>
      </c>
      <c r="I3118">
        <v>1</v>
      </c>
      <c r="J3118">
        <v>30</v>
      </c>
      <c r="K3118" t="s">
        <v>44</v>
      </c>
      <c r="L3118">
        <f t="shared" si="242"/>
        <v>1</v>
      </c>
      <c r="M3118">
        <f t="shared" si="243"/>
        <v>1</v>
      </c>
      <c r="N3118">
        <f t="shared" si="244"/>
        <v>1</v>
      </c>
      <c r="O3118">
        <f t="shared" si="245"/>
        <v>5</v>
      </c>
    </row>
    <row r="3119" spans="1:15" hidden="1" x14ac:dyDescent="0.2">
      <c r="A3119" s="2">
        <v>44592</v>
      </c>
      <c r="B3119">
        <v>36</v>
      </c>
      <c r="C3119">
        <v>57.9</v>
      </c>
      <c r="D3119">
        <v>58.56</v>
      </c>
      <c r="E3119">
        <v>47.29</v>
      </c>
      <c r="F3119">
        <f t="shared" si="241"/>
        <v>58.56</v>
      </c>
      <c r="G3119" t="s">
        <v>820</v>
      </c>
      <c r="H3119">
        <v>2022</v>
      </c>
      <c r="I3119">
        <v>1</v>
      </c>
      <c r="J3119">
        <v>31</v>
      </c>
      <c r="K3119" t="s">
        <v>45</v>
      </c>
      <c r="L3119">
        <f t="shared" si="242"/>
        <v>1</v>
      </c>
      <c r="M3119">
        <f t="shared" si="243"/>
        <v>1</v>
      </c>
      <c r="N3119">
        <f t="shared" si="244"/>
        <v>1</v>
      </c>
      <c r="O3119">
        <f t="shared" si="245"/>
        <v>6</v>
      </c>
    </row>
    <row r="3120" spans="1:15" hidden="1" x14ac:dyDescent="0.2">
      <c r="A3120" s="2">
        <v>44593</v>
      </c>
      <c r="B3120">
        <v>42</v>
      </c>
      <c r="C3120">
        <v>62.28</v>
      </c>
      <c r="D3120">
        <v>63.06</v>
      </c>
      <c r="E3120">
        <v>54.95</v>
      </c>
      <c r="F3120">
        <f t="shared" si="241"/>
        <v>63.06</v>
      </c>
      <c r="G3120" t="s">
        <v>820</v>
      </c>
      <c r="H3120">
        <v>2022</v>
      </c>
      <c r="I3120">
        <v>2</v>
      </c>
      <c r="J3120">
        <v>1</v>
      </c>
      <c r="K3120" t="s">
        <v>46</v>
      </c>
      <c r="L3120">
        <f t="shared" si="242"/>
        <v>1</v>
      </c>
      <c r="M3120">
        <f t="shared" si="243"/>
        <v>1</v>
      </c>
      <c r="N3120">
        <f t="shared" si="244"/>
        <v>1</v>
      </c>
      <c r="O3120">
        <f t="shared" si="245"/>
        <v>6</v>
      </c>
    </row>
    <row r="3121" spans="1:15" hidden="1" x14ac:dyDescent="0.2">
      <c r="A3121" s="2">
        <v>44594</v>
      </c>
      <c r="B3121">
        <v>41</v>
      </c>
      <c r="C3121">
        <v>59</v>
      </c>
      <c r="D3121">
        <v>59.65</v>
      </c>
      <c r="E3121">
        <v>51.12</v>
      </c>
      <c r="F3121">
        <f t="shared" si="241"/>
        <v>59.65</v>
      </c>
      <c r="G3121" t="s">
        <v>820</v>
      </c>
      <c r="H3121">
        <v>2022</v>
      </c>
      <c r="I3121">
        <v>2</v>
      </c>
      <c r="J3121">
        <v>2</v>
      </c>
      <c r="K3121" t="s">
        <v>47</v>
      </c>
      <c r="L3121">
        <f t="shared" si="242"/>
        <v>1</v>
      </c>
      <c r="M3121">
        <f t="shared" si="243"/>
        <v>1</v>
      </c>
      <c r="N3121">
        <f t="shared" si="244"/>
        <v>1</v>
      </c>
      <c r="O3121">
        <f t="shared" si="245"/>
        <v>6</v>
      </c>
    </row>
    <row r="3122" spans="1:15" hidden="1" x14ac:dyDescent="0.2">
      <c r="A3122" s="2">
        <v>44595</v>
      </c>
      <c r="B3122">
        <v>41</v>
      </c>
      <c r="C3122">
        <v>57.83</v>
      </c>
      <c r="D3122">
        <v>57.93</v>
      </c>
      <c r="E3122">
        <v>41.48</v>
      </c>
      <c r="F3122">
        <f t="shared" si="241"/>
        <v>57.93</v>
      </c>
      <c r="G3122" t="s">
        <v>820</v>
      </c>
      <c r="H3122">
        <v>2022</v>
      </c>
      <c r="I3122">
        <v>2</v>
      </c>
      <c r="J3122">
        <v>3</v>
      </c>
      <c r="K3122" t="s">
        <v>48</v>
      </c>
      <c r="L3122">
        <f t="shared" si="242"/>
        <v>1</v>
      </c>
      <c r="M3122">
        <f t="shared" si="243"/>
        <v>1</v>
      </c>
      <c r="N3122">
        <f t="shared" si="244"/>
        <v>1</v>
      </c>
      <c r="O3122">
        <f t="shared" si="245"/>
        <v>6</v>
      </c>
    </row>
    <row r="3123" spans="1:15" hidden="1" x14ac:dyDescent="0.2">
      <c r="A3123" s="2">
        <v>44596</v>
      </c>
      <c r="B3123">
        <v>56</v>
      </c>
      <c r="C3123">
        <v>59.7</v>
      </c>
      <c r="D3123">
        <v>60.48</v>
      </c>
      <c r="E3123">
        <v>52.62</v>
      </c>
      <c r="F3123">
        <f t="shared" si="241"/>
        <v>60.48</v>
      </c>
      <c r="G3123" t="s">
        <v>820</v>
      </c>
      <c r="H3123">
        <v>2022</v>
      </c>
      <c r="I3123">
        <v>2</v>
      </c>
      <c r="J3123">
        <v>4</v>
      </c>
      <c r="K3123" t="s">
        <v>49</v>
      </c>
      <c r="L3123">
        <f t="shared" si="242"/>
        <v>1</v>
      </c>
      <c r="M3123">
        <f t="shared" si="243"/>
        <v>1</v>
      </c>
      <c r="N3123">
        <f t="shared" si="244"/>
        <v>1</v>
      </c>
      <c r="O3123">
        <f t="shared" si="245"/>
        <v>6</v>
      </c>
    </row>
    <row r="3124" spans="1:15" hidden="1" x14ac:dyDescent="0.2">
      <c r="A3124" s="2">
        <v>44597</v>
      </c>
      <c r="B3124">
        <v>29</v>
      </c>
      <c r="C3124">
        <v>56.78</v>
      </c>
      <c r="D3124">
        <v>56.78</v>
      </c>
      <c r="E3124">
        <v>0</v>
      </c>
      <c r="F3124">
        <f t="shared" si="241"/>
        <v>56.78</v>
      </c>
      <c r="G3124" t="s">
        <v>821</v>
      </c>
      <c r="H3124">
        <v>2022</v>
      </c>
      <c r="I3124">
        <v>2</v>
      </c>
      <c r="J3124">
        <v>5</v>
      </c>
      <c r="K3124" t="s">
        <v>51</v>
      </c>
      <c r="L3124">
        <f t="shared" si="242"/>
        <v>1</v>
      </c>
      <c r="M3124">
        <f t="shared" si="243"/>
        <v>1</v>
      </c>
      <c r="N3124">
        <f t="shared" si="244"/>
        <v>1</v>
      </c>
      <c r="O3124">
        <f t="shared" si="245"/>
        <v>6</v>
      </c>
    </row>
    <row r="3125" spans="1:15" hidden="1" x14ac:dyDescent="0.2">
      <c r="A3125" s="2">
        <v>44598</v>
      </c>
      <c r="B3125">
        <v>31</v>
      </c>
      <c r="C3125">
        <v>57.2</v>
      </c>
      <c r="D3125">
        <v>57.21</v>
      </c>
      <c r="E3125">
        <v>26.14</v>
      </c>
      <c r="F3125">
        <f t="shared" si="241"/>
        <v>57.21</v>
      </c>
      <c r="G3125" t="s">
        <v>821</v>
      </c>
      <c r="H3125">
        <v>2022</v>
      </c>
      <c r="I3125">
        <v>2</v>
      </c>
      <c r="J3125">
        <v>6</v>
      </c>
      <c r="K3125" t="s">
        <v>52</v>
      </c>
      <c r="L3125">
        <f t="shared" si="242"/>
        <v>1</v>
      </c>
      <c r="M3125">
        <f t="shared" si="243"/>
        <v>1</v>
      </c>
      <c r="N3125">
        <f t="shared" si="244"/>
        <v>1</v>
      </c>
      <c r="O3125">
        <f t="shared" si="245"/>
        <v>6</v>
      </c>
    </row>
    <row r="3126" spans="1:15" hidden="1" x14ac:dyDescent="0.2">
      <c r="A3126" s="2">
        <v>44599</v>
      </c>
      <c r="B3126">
        <v>58</v>
      </c>
      <c r="C3126">
        <v>60.1</v>
      </c>
      <c r="D3126">
        <v>60.39</v>
      </c>
      <c r="E3126">
        <v>48.48</v>
      </c>
      <c r="F3126">
        <f t="shared" si="241"/>
        <v>60.39</v>
      </c>
      <c r="G3126" t="s">
        <v>821</v>
      </c>
      <c r="H3126">
        <v>2022</v>
      </c>
      <c r="I3126">
        <v>2</v>
      </c>
      <c r="J3126">
        <v>7</v>
      </c>
      <c r="K3126" t="s">
        <v>53</v>
      </c>
      <c r="L3126">
        <f t="shared" si="242"/>
        <v>1</v>
      </c>
      <c r="M3126">
        <f t="shared" si="243"/>
        <v>1</v>
      </c>
      <c r="N3126">
        <f t="shared" si="244"/>
        <v>1</v>
      </c>
      <c r="O3126">
        <f t="shared" si="245"/>
        <v>7</v>
      </c>
    </row>
    <row r="3127" spans="1:15" hidden="1" x14ac:dyDescent="0.2">
      <c r="A3127" s="2">
        <v>44600</v>
      </c>
      <c r="B3127">
        <v>30</v>
      </c>
      <c r="C3127">
        <v>55.03</v>
      </c>
      <c r="D3127">
        <v>55.14</v>
      </c>
      <c r="E3127">
        <v>39.18</v>
      </c>
      <c r="F3127">
        <f t="shared" si="241"/>
        <v>55.14</v>
      </c>
      <c r="G3127" t="s">
        <v>821</v>
      </c>
      <c r="H3127">
        <v>2022</v>
      </c>
      <c r="I3127">
        <v>2</v>
      </c>
      <c r="J3127">
        <v>8</v>
      </c>
      <c r="K3127" t="s">
        <v>54</v>
      </c>
      <c r="L3127">
        <f t="shared" si="242"/>
        <v>1</v>
      </c>
      <c r="M3127">
        <f t="shared" si="243"/>
        <v>1</v>
      </c>
      <c r="N3127">
        <f t="shared" si="244"/>
        <v>1</v>
      </c>
      <c r="O3127">
        <f t="shared" si="245"/>
        <v>7</v>
      </c>
    </row>
    <row r="3128" spans="1:15" hidden="1" x14ac:dyDescent="0.2">
      <c r="A3128" s="2">
        <v>44601</v>
      </c>
      <c r="B3128">
        <v>37</v>
      </c>
      <c r="C3128">
        <v>58.23</v>
      </c>
      <c r="D3128">
        <v>58.99</v>
      </c>
      <c r="E3128">
        <v>51.01</v>
      </c>
      <c r="F3128">
        <f t="shared" si="241"/>
        <v>58.99</v>
      </c>
      <c r="G3128" t="s">
        <v>821</v>
      </c>
      <c r="H3128">
        <v>2022</v>
      </c>
      <c r="I3128">
        <v>2</v>
      </c>
      <c r="J3128">
        <v>9</v>
      </c>
      <c r="K3128" t="s">
        <v>55</v>
      </c>
      <c r="L3128">
        <f t="shared" si="242"/>
        <v>1</v>
      </c>
      <c r="M3128">
        <f t="shared" si="243"/>
        <v>1</v>
      </c>
      <c r="N3128">
        <f t="shared" si="244"/>
        <v>1</v>
      </c>
      <c r="O3128">
        <f t="shared" si="245"/>
        <v>7</v>
      </c>
    </row>
    <row r="3129" spans="1:15" hidden="1" x14ac:dyDescent="0.2">
      <c r="A3129" s="2">
        <v>44602</v>
      </c>
      <c r="B3129">
        <v>35</v>
      </c>
      <c r="C3129">
        <v>57.6</v>
      </c>
      <c r="D3129">
        <v>57.8</v>
      </c>
      <c r="E3129">
        <v>43.37</v>
      </c>
      <c r="F3129">
        <f t="shared" si="241"/>
        <v>57.8</v>
      </c>
      <c r="G3129" t="s">
        <v>821</v>
      </c>
      <c r="H3129">
        <v>2022</v>
      </c>
      <c r="I3129">
        <v>2</v>
      </c>
      <c r="J3129">
        <v>10</v>
      </c>
      <c r="K3129" t="s">
        <v>56</v>
      </c>
      <c r="L3129">
        <f t="shared" si="242"/>
        <v>1</v>
      </c>
      <c r="M3129">
        <f t="shared" si="243"/>
        <v>1</v>
      </c>
      <c r="N3129">
        <f t="shared" si="244"/>
        <v>1</v>
      </c>
      <c r="O3129">
        <f t="shared" si="245"/>
        <v>7</v>
      </c>
    </row>
    <row r="3130" spans="1:15" hidden="1" x14ac:dyDescent="0.2">
      <c r="A3130" s="2">
        <v>44603</v>
      </c>
      <c r="B3130">
        <v>59</v>
      </c>
      <c r="C3130">
        <v>60.14</v>
      </c>
      <c r="D3130">
        <v>60.17</v>
      </c>
      <c r="E3130">
        <v>39.380000000000003</v>
      </c>
      <c r="F3130">
        <f t="shared" si="241"/>
        <v>60.17</v>
      </c>
      <c r="G3130" t="s">
        <v>821</v>
      </c>
      <c r="H3130">
        <v>2022</v>
      </c>
      <c r="I3130">
        <v>2</v>
      </c>
      <c r="J3130">
        <v>11</v>
      </c>
      <c r="K3130" t="s">
        <v>57</v>
      </c>
      <c r="L3130">
        <f t="shared" si="242"/>
        <v>1</v>
      </c>
      <c r="M3130">
        <f t="shared" si="243"/>
        <v>1</v>
      </c>
      <c r="N3130">
        <f t="shared" si="244"/>
        <v>1</v>
      </c>
      <c r="O3130">
        <f t="shared" si="245"/>
        <v>7</v>
      </c>
    </row>
    <row r="3131" spans="1:15" hidden="1" x14ac:dyDescent="0.2">
      <c r="A3131" s="2">
        <v>44604</v>
      </c>
      <c r="B3131">
        <v>39</v>
      </c>
      <c r="C3131">
        <v>58.66</v>
      </c>
      <c r="D3131">
        <v>58.66</v>
      </c>
      <c r="E3131">
        <v>26.54</v>
      </c>
      <c r="F3131">
        <f t="shared" si="241"/>
        <v>58.66</v>
      </c>
      <c r="G3131" t="s">
        <v>822</v>
      </c>
      <c r="H3131">
        <v>2022</v>
      </c>
      <c r="I3131">
        <v>2</v>
      </c>
      <c r="J3131">
        <v>12</v>
      </c>
      <c r="K3131" t="s">
        <v>59</v>
      </c>
      <c r="L3131">
        <f t="shared" si="242"/>
        <v>1</v>
      </c>
      <c r="M3131">
        <f t="shared" si="243"/>
        <v>1</v>
      </c>
      <c r="N3131">
        <f t="shared" si="244"/>
        <v>1</v>
      </c>
      <c r="O3131">
        <f t="shared" si="245"/>
        <v>7</v>
      </c>
    </row>
    <row r="3132" spans="1:15" hidden="1" x14ac:dyDescent="0.2">
      <c r="A3132" s="2">
        <v>44605</v>
      </c>
      <c r="B3132">
        <v>42</v>
      </c>
      <c r="C3132">
        <v>57.97</v>
      </c>
      <c r="D3132">
        <v>57.99</v>
      </c>
      <c r="E3132">
        <v>34.06</v>
      </c>
      <c r="F3132">
        <f t="shared" si="241"/>
        <v>57.99</v>
      </c>
      <c r="G3132" t="s">
        <v>822</v>
      </c>
      <c r="H3132">
        <v>2022</v>
      </c>
      <c r="I3132">
        <v>2</v>
      </c>
      <c r="J3132">
        <v>13</v>
      </c>
      <c r="K3132" t="s">
        <v>60</v>
      </c>
      <c r="L3132">
        <f t="shared" si="242"/>
        <v>1</v>
      </c>
      <c r="M3132">
        <f t="shared" si="243"/>
        <v>1</v>
      </c>
      <c r="N3132">
        <f t="shared" si="244"/>
        <v>1</v>
      </c>
      <c r="O3132">
        <f t="shared" si="245"/>
        <v>7</v>
      </c>
    </row>
    <row r="3133" spans="1:15" hidden="1" x14ac:dyDescent="0.2">
      <c r="A3133" s="2">
        <v>44606</v>
      </c>
      <c r="B3133">
        <v>59</v>
      </c>
      <c r="C3133">
        <v>59.6</v>
      </c>
      <c r="D3133">
        <v>59.77</v>
      </c>
      <c r="E3133">
        <v>45.66</v>
      </c>
      <c r="F3133">
        <f t="shared" si="241"/>
        <v>59.77</v>
      </c>
      <c r="G3133" t="s">
        <v>822</v>
      </c>
      <c r="H3133">
        <v>2022</v>
      </c>
      <c r="I3133">
        <v>2</v>
      </c>
      <c r="J3133">
        <v>14</v>
      </c>
      <c r="K3133" t="s">
        <v>61</v>
      </c>
      <c r="L3133">
        <f t="shared" si="242"/>
        <v>1</v>
      </c>
      <c r="M3133">
        <f t="shared" si="243"/>
        <v>1</v>
      </c>
      <c r="N3133">
        <f t="shared" si="244"/>
        <v>1</v>
      </c>
      <c r="O3133">
        <f t="shared" si="245"/>
        <v>8</v>
      </c>
    </row>
    <row r="3134" spans="1:15" hidden="1" x14ac:dyDescent="0.2">
      <c r="A3134" s="2">
        <v>44607</v>
      </c>
      <c r="B3134">
        <v>50</v>
      </c>
      <c r="C3134">
        <v>59.78</v>
      </c>
      <c r="D3134">
        <v>60.03</v>
      </c>
      <c r="E3134">
        <v>47.46</v>
      </c>
      <c r="F3134">
        <f t="shared" si="241"/>
        <v>60.03</v>
      </c>
      <c r="G3134" t="s">
        <v>822</v>
      </c>
      <c r="H3134">
        <v>2022</v>
      </c>
      <c r="I3134">
        <v>2</v>
      </c>
      <c r="J3134">
        <v>15</v>
      </c>
      <c r="K3134" t="s">
        <v>62</v>
      </c>
      <c r="L3134">
        <f t="shared" si="242"/>
        <v>1</v>
      </c>
      <c r="M3134">
        <f t="shared" si="243"/>
        <v>1</v>
      </c>
      <c r="N3134">
        <f t="shared" si="244"/>
        <v>1</v>
      </c>
      <c r="O3134">
        <f t="shared" si="245"/>
        <v>8</v>
      </c>
    </row>
    <row r="3135" spans="1:15" hidden="1" x14ac:dyDescent="0.2">
      <c r="A3135" s="2">
        <v>44608</v>
      </c>
      <c r="B3135">
        <v>46</v>
      </c>
      <c r="C3135">
        <v>58.89</v>
      </c>
      <c r="D3135">
        <v>59.08</v>
      </c>
      <c r="E3135">
        <v>43.81</v>
      </c>
      <c r="F3135">
        <f t="shared" si="241"/>
        <v>59.08</v>
      </c>
      <c r="G3135" t="s">
        <v>822</v>
      </c>
      <c r="H3135">
        <v>2022</v>
      </c>
      <c r="I3135">
        <v>2</v>
      </c>
      <c r="J3135">
        <v>16</v>
      </c>
      <c r="K3135" t="s">
        <v>63</v>
      </c>
      <c r="L3135">
        <f t="shared" si="242"/>
        <v>1</v>
      </c>
      <c r="M3135">
        <f t="shared" si="243"/>
        <v>1</v>
      </c>
      <c r="N3135">
        <f t="shared" si="244"/>
        <v>1</v>
      </c>
      <c r="O3135">
        <f t="shared" si="245"/>
        <v>8</v>
      </c>
    </row>
    <row r="3136" spans="1:15" hidden="1" x14ac:dyDescent="0.2">
      <c r="A3136" s="2">
        <v>44609</v>
      </c>
      <c r="B3136">
        <v>47</v>
      </c>
      <c r="C3136">
        <v>58.53</v>
      </c>
      <c r="D3136">
        <v>58.71</v>
      </c>
      <c r="E3136">
        <v>44.81</v>
      </c>
      <c r="F3136">
        <f t="shared" si="241"/>
        <v>58.71</v>
      </c>
      <c r="G3136" t="s">
        <v>822</v>
      </c>
      <c r="H3136">
        <v>2022</v>
      </c>
      <c r="I3136">
        <v>2</v>
      </c>
      <c r="J3136">
        <v>17</v>
      </c>
      <c r="K3136" t="s">
        <v>64</v>
      </c>
      <c r="L3136">
        <f t="shared" si="242"/>
        <v>1</v>
      </c>
      <c r="M3136">
        <f t="shared" si="243"/>
        <v>1</v>
      </c>
      <c r="N3136">
        <f t="shared" si="244"/>
        <v>1</v>
      </c>
      <c r="O3136">
        <f t="shared" si="245"/>
        <v>8</v>
      </c>
    </row>
    <row r="3137" spans="1:15" hidden="1" x14ac:dyDescent="0.2">
      <c r="A3137" s="2">
        <v>44610</v>
      </c>
      <c r="B3137">
        <v>63</v>
      </c>
      <c r="C3137">
        <v>60.25</v>
      </c>
      <c r="D3137">
        <v>60.34</v>
      </c>
      <c r="E3137">
        <v>43.58</v>
      </c>
      <c r="F3137">
        <f t="shared" si="241"/>
        <v>60.34</v>
      </c>
      <c r="G3137" t="s">
        <v>822</v>
      </c>
      <c r="H3137">
        <v>2022</v>
      </c>
      <c r="I3137">
        <v>2</v>
      </c>
      <c r="J3137">
        <v>18</v>
      </c>
      <c r="K3137" t="s">
        <v>65</v>
      </c>
      <c r="L3137">
        <f t="shared" si="242"/>
        <v>0</v>
      </c>
      <c r="M3137">
        <f t="shared" si="243"/>
        <v>1</v>
      </c>
      <c r="N3137">
        <f t="shared" si="244"/>
        <v>1</v>
      </c>
      <c r="O3137">
        <f t="shared" si="245"/>
        <v>8</v>
      </c>
    </row>
    <row r="3138" spans="1:15" hidden="1" x14ac:dyDescent="0.2">
      <c r="A3138" s="2">
        <v>44611</v>
      </c>
      <c r="B3138">
        <v>39</v>
      </c>
      <c r="C3138">
        <v>59.47</v>
      </c>
      <c r="D3138">
        <v>59.52</v>
      </c>
      <c r="E3138">
        <v>34.99</v>
      </c>
      <c r="F3138">
        <f t="shared" si="241"/>
        <v>59.52</v>
      </c>
      <c r="G3138" t="s">
        <v>823</v>
      </c>
      <c r="H3138">
        <v>2022</v>
      </c>
      <c r="I3138">
        <v>2</v>
      </c>
      <c r="J3138">
        <v>19</v>
      </c>
      <c r="K3138" t="s">
        <v>67</v>
      </c>
      <c r="L3138">
        <f t="shared" si="242"/>
        <v>1</v>
      </c>
      <c r="M3138">
        <f t="shared" si="243"/>
        <v>1</v>
      </c>
      <c r="N3138">
        <f t="shared" si="244"/>
        <v>1</v>
      </c>
      <c r="O3138">
        <f t="shared" si="245"/>
        <v>8</v>
      </c>
    </row>
    <row r="3139" spans="1:15" hidden="1" x14ac:dyDescent="0.2">
      <c r="A3139" s="2">
        <v>44612</v>
      </c>
      <c r="B3139">
        <v>32</v>
      </c>
      <c r="C3139">
        <v>58.25</v>
      </c>
      <c r="D3139">
        <v>58.27</v>
      </c>
      <c r="E3139">
        <v>33.81</v>
      </c>
      <c r="F3139">
        <f t="shared" ref="F3139:F3202" si="246">IF(OR(ISBLANK(D3139),D3139=9),C3139,D3139)</f>
        <v>58.27</v>
      </c>
      <c r="G3139" t="s">
        <v>823</v>
      </c>
      <c r="H3139">
        <v>2022</v>
      </c>
      <c r="I3139">
        <v>2</v>
      </c>
      <c r="J3139">
        <v>20</v>
      </c>
      <c r="K3139" t="s">
        <v>68</v>
      </c>
      <c r="L3139">
        <f t="shared" ref="L3139:L3202" si="247">IF(ISBLANK(C3139),"Null",IF(C3139&gt;B3139,1,0))</f>
        <v>1</v>
      </c>
      <c r="M3139">
        <f t="shared" ref="M3139:M3202" si="248">IF(ISBLANK(E3139),"Null",IF(C3139&gt;E3139,1,0))</f>
        <v>1</v>
      </c>
      <c r="N3139">
        <f t="shared" ref="N3139:N3202" si="249">IF(AND(I3139&gt;=1,I3139&lt;=4),1,IF(AND(I3139&gt;=9,I3139&lt;=12),3,2))</f>
        <v>1</v>
      </c>
      <c r="O3139">
        <f t="shared" ref="O3139:O3202" si="250">WEEKNUM(A3139,2)</f>
        <v>8</v>
      </c>
    </row>
    <row r="3140" spans="1:15" hidden="1" x14ac:dyDescent="0.2">
      <c r="A3140" s="2">
        <v>44613</v>
      </c>
      <c r="B3140">
        <v>66</v>
      </c>
      <c r="C3140">
        <v>60.56</v>
      </c>
      <c r="D3140">
        <v>61.65</v>
      </c>
      <c r="E3140">
        <v>50.37</v>
      </c>
      <c r="F3140">
        <f t="shared" si="246"/>
        <v>61.65</v>
      </c>
      <c r="G3140" t="s">
        <v>823</v>
      </c>
      <c r="H3140">
        <v>2022</v>
      </c>
      <c r="I3140">
        <v>2</v>
      </c>
      <c r="J3140">
        <v>21</v>
      </c>
      <c r="K3140" t="s">
        <v>69</v>
      </c>
      <c r="L3140">
        <f t="shared" si="247"/>
        <v>0</v>
      </c>
      <c r="M3140">
        <f t="shared" si="248"/>
        <v>1</v>
      </c>
      <c r="N3140">
        <f t="shared" si="249"/>
        <v>1</v>
      </c>
      <c r="O3140">
        <f t="shared" si="250"/>
        <v>9</v>
      </c>
    </row>
    <row r="3141" spans="1:15" hidden="1" x14ac:dyDescent="0.2">
      <c r="A3141" s="2">
        <v>44614</v>
      </c>
      <c r="B3141">
        <v>44</v>
      </c>
      <c r="C3141">
        <v>63.17</v>
      </c>
      <c r="D3141">
        <v>63.34</v>
      </c>
      <c r="E3141">
        <v>49.2</v>
      </c>
      <c r="F3141">
        <f t="shared" si="246"/>
        <v>63.34</v>
      </c>
      <c r="G3141" t="s">
        <v>823</v>
      </c>
      <c r="H3141">
        <v>2022</v>
      </c>
      <c r="I3141">
        <v>2</v>
      </c>
      <c r="J3141">
        <v>22</v>
      </c>
      <c r="K3141" t="s">
        <v>70</v>
      </c>
      <c r="L3141">
        <f t="shared" si="247"/>
        <v>1</v>
      </c>
      <c r="M3141">
        <f t="shared" si="248"/>
        <v>1</v>
      </c>
      <c r="N3141">
        <f t="shared" si="249"/>
        <v>1</v>
      </c>
      <c r="O3141">
        <f t="shared" si="250"/>
        <v>9</v>
      </c>
    </row>
    <row r="3142" spans="1:15" hidden="1" x14ac:dyDescent="0.2">
      <c r="A3142" s="2">
        <v>44615</v>
      </c>
      <c r="B3142">
        <v>51</v>
      </c>
      <c r="C3142">
        <v>58.15</v>
      </c>
      <c r="D3142">
        <v>58.35</v>
      </c>
      <c r="E3142">
        <v>44.98</v>
      </c>
      <c r="F3142">
        <f t="shared" si="246"/>
        <v>58.35</v>
      </c>
      <c r="G3142" t="s">
        <v>823</v>
      </c>
      <c r="H3142">
        <v>2022</v>
      </c>
      <c r="I3142">
        <v>2</v>
      </c>
      <c r="J3142">
        <v>23</v>
      </c>
      <c r="K3142" t="s">
        <v>71</v>
      </c>
      <c r="L3142">
        <f t="shared" si="247"/>
        <v>1</v>
      </c>
      <c r="M3142">
        <f t="shared" si="248"/>
        <v>1</v>
      </c>
      <c r="N3142">
        <f t="shared" si="249"/>
        <v>1</v>
      </c>
      <c r="O3142">
        <f t="shared" si="250"/>
        <v>9</v>
      </c>
    </row>
    <row r="3143" spans="1:15" hidden="1" x14ac:dyDescent="0.2">
      <c r="A3143" s="2">
        <v>44616</v>
      </c>
      <c r="B3143">
        <v>48</v>
      </c>
      <c r="C3143">
        <v>59.57</v>
      </c>
      <c r="D3143">
        <v>59.65</v>
      </c>
      <c r="E3143">
        <v>42.3</v>
      </c>
      <c r="F3143">
        <f t="shared" si="246"/>
        <v>59.65</v>
      </c>
      <c r="G3143" t="s">
        <v>823</v>
      </c>
      <c r="H3143">
        <v>2022</v>
      </c>
      <c r="I3143">
        <v>2</v>
      </c>
      <c r="J3143">
        <v>24</v>
      </c>
      <c r="K3143" t="s">
        <v>72</v>
      </c>
      <c r="L3143">
        <f t="shared" si="247"/>
        <v>1</v>
      </c>
      <c r="M3143">
        <f t="shared" si="248"/>
        <v>1</v>
      </c>
      <c r="N3143">
        <f t="shared" si="249"/>
        <v>1</v>
      </c>
      <c r="O3143">
        <f t="shared" si="250"/>
        <v>9</v>
      </c>
    </row>
    <row r="3144" spans="1:15" hidden="1" x14ac:dyDescent="0.2">
      <c r="A3144" s="2">
        <v>44617</v>
      </c>
      <c r="B3144">
        <v>66</v>
      </c>
      <c r="C3144">
        <v>64.819999999999993</v>
      </c>
      <c r="D3144">
        <v>65.16</v>
      </c>
      <c r="E3144">
        <v>53.85</v>
      </c>
      <c r="F3144">
        <f t="shared" si="246"/>
        <v>65.16</v>
      </c>
      <c r="G3144" t="s">
        <v>823</v>
      </c>
      <c r="H3144">
        <v>2022</v>
      </c>
      <c r="I3144">
        <v>2</v>
      </c>
      <c r="J3144">
        <v>25</v>
      </c>
      <c r="K3144" t="s">
        <v>73</v>
      </c>
      <c r="L3144">
        <f t="shared" si="247"/>
        <v>0</v>
      </c>
      <c r="M3144">
        <f t="shared" si="248"/>
        <v>1</v>
      </c>
      <c r="N3144">
        <f t="shared" si="249"/>
        <v>1</v>
      </c>
      <c r="O3144">
        <f t="shared" si="250"/>
        <v>9</v>
      </c>
    </row>
    <row r="3145" spans="1:15" hidden="1" x14ac:dyDescent="0.2">
      <c r="A3145" s="2">
        <v>44618</v>
      </c>
      <c r="B3145">
        <v>47</v>
      </c>
      <c r="C3145">
        <v>59.72</v>
      </c>
      <c r="D3145">
        <v>59.79</v>
      </c>
      <c r="E3145">
        <v>42.23</v>
      </c>
      <c r="F3145">
        <f t="shared" si="246"/>
        <v>59.79</v>
      </c>
      <c r="G3145" t="s">
        <v>824</v>
      </c>
      <c r="H3145">
        <v>2022</v>
      </c>
      <c r="I3145">
        <v>2</v>
      </c>
      <c r="J3145">
        <v>26</v>
      </c>
      <c r="K3145" t="s">
        <v>75</v>
      </c>
      <c r="L3145">
        <f t="shared" si="247"/>
        <v>1</v>
      </c>
      <c r="M3145">
        <f t="shared" si="248"/>
        <v>1</v>
      </c>
      <c r="N3145">
        <f t="shared" si="249"/>
        <v>1</v>
      </c>
      <c r="O3145">
        <f t="shared" si="250"/>
        <v>9</v>
      </c>
    </row>
    <row r="3146" spans="1:15" hidden="1" x14ac:dyDescent="0.2">
      <c r="A3146" s="2">
        <v>44619</v>
      </c>
      <c r="B3146">
        <v>54</v>
      </c>
      <c r="C3146">
        <v>59.27</v>
      </c>
      <c r="D3146">
        <v>59.44</v>
      </c>
      <c r="E3146">
        <v>37.869999999999997</v>
      </c>
      <c r="F3146">
        <f t="shared" si="246"/>
        <v>59.44</v>
      </c>
      <c r="G3146" t="s">
        <v>824</v>
      </c>
      <c r="H3146">
        <v>2022</v>
      </c>
      <c r="I3146">
        <v>2</v>
      </c>
      <c r="J3146">
        <v>27</v>
      </c>
      <c r="K3146" t="s">
        <v>76</v>
      </c>
      <c r="L3146">
        <f t="shared" si="247"/>
        <v>1</v>
      </c>
      <c r="M3146">
        <f t="shared" si="248"/>
        <v>1</v>
      </c>
      <c r="N3146">
        <f t="shared" si="249"/>
        <v>1</v>
      </c>
      <c r="O3146">
        <f t="shared" si="250"/>
        <v>9</v>
      </c>
    </row>
    <row r="3147" spans="1:15" hidden="1" x14ac:dyDescent="0.2">
      <c r="A3147" s="2">
        <v>44620</v>
      </c>
      <c r="B3147">
        <v>62</v>
      </c>
      <c r="C3147">
        <v>61.59</v>
      </c>
      <c r="D3147">
        <v>61.64</v>
      </c>
      <c r="E3147">
        <v>42.49</v>
      </c>
      <c r="F3147">
        <f t="shared" si="246"/>
        <v>61.64</v>
      </c>
      <c r="G3147" t="s">
        <v>824</v>
      </c>
      <c r="H3147">
        <v>2022</v>
      </c>
      <c r="I3147">
        <v>2</v>
      </c>
      <c r="J3147">
        <v>28</v>
      </c>
      <c r="K3147" t="s">
        <v>77</v>
      </c>
      <c r="L3147">
        <f t="shared" si="247"/>
        <v>0</v>
      </c>
      <c r="M3147">
        <f t="shared" si="248"/>
        <v>1</v>
      </c>
      <c r="N3147">
        <f t="shared" si="249"/>
        <v>1</v>
      </c>
      <c r="O3147">
        <f t="shared" si="250"/>
        <v>10</v>
      </c>
    </row>
    <row r="3148" spans="1:15" hidden="1" x14ac:dyDescent="0.2">
      <c r="A3148" s="2">
        <v>44621</v>
      </c>
      <c r="B3148">
        <v>48</v>
      </c>
      <c r="C3148">
        <v>59.16</v>
      </c>
      <c r="D3148">
        <v>59.53</v>
      </c>
      <c r="E3148">
        <v>48.61</v>
      </c>
      <c r="F3148">
        <f t="shared" si="246"/>
        <v>59.53</v>
      </c>
      <c r="G3148" t="s">
        <v>824</v>
      </c>
      <c r="H3148">
        <v>2022</v>
      </c>
      <c r="I3148">
        <v>3</v>
      </c>
      <c r="J3148">
        <v>1</v>
      </c>
      <c r="K3148" t="s">
        <v>78</v>
      </c>
      <c r="L3148">
        <f t="shared" si="247"/>
        <v>1</v>
      </c>
      <c r="M3148">
        <f t="shared" si="248"/>
        <v>1</v>
      </c>
      <c r="N3148">
        <f t="shared" si="249"/>
        <v>1</v>
      </c>
      <c r="O3148">
        <f t="shared" si="250"/>
        <v>10</v>
      </c>
    </row>
    <row r="3149" spans="1:15" hidden="1" x14ac:dyDescent="0.2">
      <c r="A3149" s="2">
        <v>44622</v>
      </c>
      <c r="B3149">
        <v>54</v>
      </c>
      <c r="C3149">
        <v>58.28</v>
      </c>
      <c r="D3149">
        <v>58.32</v>
      </c>
      <c r="E3149">
        <v>37.76</v>
      </c>
      <c r="F3149">
        <f t="shared" si="246"/>
        <v>58.32</v>
      </c>
      <c r="G3149" t="s">
        <v>824</v>
      </c>
      <c r="H3149">
        <v>2022</v>
      </c>
      <c r="I3149">
        <v>3</v>
      </c>
      <c r="J3149">
        <v>2</v>
      </c>
      <c r="K3149" t="s">
        <v>79</v>
      </c>
      <c r="L3149">
        <f t="shared" si="247"/>
        <v>1</v>
      </c>
      <c r="M3149">
        <f t="shared" si="248"/>
        <v>1</v>
      </c>
      <c r="N3149">
        <f t="shared" si="249"/>
        <v>1</v>
      </c>
      <c r="O3149">
        <f t="shared" si="250"/>
        <v>10</v>
      </c>
    </row>
    <row r="3150" spans="1:15" hidden="1" x14ac:dyDescent="0.2">
      <c r="A3150" s="2">
        <v>44623</v>
      </c>
      <c r="B3150">
        <v>43</v>
      </c>
      <c r="C3150">
        <v>57.93</v>
      </c>
      <c r="D3150">
        <v>58.77</v>
      </c>
      <c r="E3150">
        <v>45.63</v>
      </c>
      <c r="F3150">
        <f t="shared" si="246"/>
        <v>58.77</v>
      </c>
      <c r="G3150" t="s">
        <v>824</v>
      </c>
      <c r="H3150">
        <v>2022</v>
      </c>
      <c r="I3150">
        <v>3</v>
      </c>
      <c r="J3150">
        <v>3</v>
      </c>
      <c r="K3150" t="s">
        <v>80</v>
      </c>
      <c r="L3150">
        <f t="shared" si="247"/>
        <v>1</v>
      </c>
      <c r="M3150">
        <f t="shared" si="248"/>
        <v>1</v>
      </c>
      <c r="N3150">
        <f t="shared" si="249"/>
        <v>1</v>
      </c>
      <c r="O3150">
        <f t="shared" si="250"/>
        <v>10</v>
      </c>
    </row>
    <row r="3151" spans="1:15" hidden="1" x14ac:dyDescent="0.2">
      <c r="A3151" s="2">
        <v>44624</v>
      </c>
      <c r="B3151">
        <v>68</v>
      </c>
      <c r="C3151">
        <v>60.3</v>
      </c>
      <c r="D3151">
        <v>60.65</v>
      </c>
      <c r="E3151">
        <v>49.54</v>
      </c>
      <c r="F3151">
        <f t="shared" si="246"/>
        <v>60.65</v>
      </c>
      <c r="G3151" t="s">
        <v>824</v>
      </c>
      <c r="H3151">
        <v>2022</v>
      </c>
      <c r="I3151">
        <v>3</v>
      </c>
      <c r="J3151">
        <v>4</v>
      </c>
      <c r="K3151" t="s">
        <v>81</v>
      </c>
      <c r="L3151">
        <f t="shared" si="247"/>
        <v>0</v>
      </c>
      <c r="M3151">
        <f t="shared" si="248"/>
        <v>1</v>
      </c>
      <c r="N3151">
        <f t="shared" si="249"/>
        <v>1</v>
      </c>
      <c r="O3151">
        <f t="shared" si="250"/>
        <v>10</v>
      </c>
    </row>
    <row r="3152" spans="1:15" hidden="1" x14ac:dyDescent="0.2">
      <c r="A3152" s="2">
        <v>44625</v>
      </c>
      <c r="B3152">
        <v>44</v>
      </c>
      <c r="C3152">
        <v>58.27</v>
      </c>
      <c r="D3152">
        <v>58.56</v>
      </c>
      <c r="E3152">
        <v>46.71</v>
      </c>
      <c r="F3152">
        <f t="shared" si="246"/>
        <v>58.56</v>
      </c>
      <c r="G3152" t="s">
        <v>825</v>
      </c>
      <c r="H3152">
        <v>2022</v>
      </c>
      <c r="I3152">
        <v>3</v>
      </c>
      <c r="J3152">
        <v>5</v>
      </c>
      <c r="K3152" t="s">
        <v>83</v>
      </c>
      <c r="L3152">
        <f t="shared" si="247"/>
        <v>1</v>
      </c>
      <c r="M3152">
        <f t="shared" si="248"/>
        <v>1</v>
      </c>
      <c r="N3152">
        <f t="shared" si="249"/>
        <v>1</v>
      </c>
      <c r="O3152">
        <f t="shared" si="250"/>
        <v>10</v>
      </c>
    </row>
    <row r="3153" spans="1:15" hidden="1" x14ac:dyDescent="0.2">
      <c r="A3153" s="2">
        <v>44626</v>
      </c>
      <c r="B3153">
        <v>52</v>
      </c>
      <c r="C3153">
        <v>59.05</v>
      </c>
      <c r="D3153">
        <v>59.1</v>
      </c>
      <c r="E3153">
        <v>39.21</v>
      </c>
      <c r="F3153">
        <f t="shared" si="246"/>
        <v>59.1</v>
      </c>
      <c r="G3153" t="s">
        <v>825</v>
      </c>
      <c r="H3153">
        <v>2022</v>
      </c>
      <c r="I3153">
        <v>3</v>
      </c>
      <c r="J3153">
        <v>6</v>
      </c>
      <c r="K3153" t="s">
        <v>84</v>
      </c>
      <c r="L3153">
        <f t="shared" si="247"/>
        <v>1</v>
      </c>
      <c r="M3153">
        <f t="shared" si="248"/>
        <v>1</v>
      </c>
      <c r="N3153">
        <f t="shared" si="249"/>
        <v>1</v>
      </c>
      <c r="O3153">
        <f t="shared" si="250"/>
        <v>10</v>
      </c>
    </row>
    <row r="3154" spans="1:15" hidden="1" x14ac:dyDescent="0.2">
      <c r="A3154" s="2">
        <v>44627</v>
      </c>
      <c r="B3154">
        <v>78</v>
      </c>
      <c r="C3154">
        <v>60.65</v>
      </c>
      <c r="D3154">
        <v>60.81</v>
      </c>
      <c r="E3154">
        <v>46.29</v>
      </c>
      <c r="F3154">
        <f t="shared" si="246"/>
        <v>60.81</v>
      </c>
      <c r="G3154" t="s">
        <v>825</v>
      </c>
      <c r="H3154">
        <v>2022</v>
      </c>
      <c r="I3154">
        <v>3</v>
      </c>
      <c r="J3154">
        <v>7</v>
      </c>
      <c r="K3154" t="s">
        <v>85</v>
      </c>
      <c r="L3154">
        <f t="shared" si="247"/>
        <v>0</v>
      </c>
      <c r="M3154">
        <f t="shared" si="248"/>
        <v>1</v>
      </c>
      <c r="N3154">
        <f t="shared" si="249"/>
        <v>1</v>
      </c>
      <c r="O3154">
        <f t="shared" si="250"/>
        <v>11</v>
      </c>
    </row>
    <row r="3155" spans="1:15" hidden="1" x14ac:dyDescent="0.2">
      <c r="A3155" s="2">
        <v>44628</v>
      </c>
      <c r="B3155">
        <v>39</v>
      </c>
      <c r="C3155">
        <v>56.21</v>
      </c>
      <c r="D3155">
        <v>56.39</v>
      </c>
      <c r="E3155">
        <v>42.45</v>
      </c>
      <c r="F3155">
        <f t="shared" si="246"/>
        <v>56.39</v>
      </c>
      <c r="G3155" t="s">
        <v>825</v>
      </c>
      <c r="H3155">
        <v>2022</v>
      </c>
      <c r="I3155">
        <v>3</v>
      </c>
      <c r="J3155">
        <v>8</v>
      </c>
      <c r="K3155" t="s">
        <v>86</v>
      </c>
      <c r="L3155">
        <f t="shared" si="247"/>
        <v>1</v>
      </c>
      <c r="M3155">
        <f t="shared" si="248"/>
        <v>1</v>
      </c>
      <c r="N3155">
        <f t="shared" si="249"/>
        <v>1</v>
      </c>
      <c r="O3155">
        <f t="shared" si="250"/>
        <v>11</v>
      </c>
    </row>
    <row r="3156" spans="1:15" hidden="1" x14ac:dyDescent="0.2">
      <c r="A3156" s="2">
        <v>44629</v>
      </c>
      <c r="B3156">
        <v>51</v>
      </c>
      <c r="C3156">
        <v>58.06</v>
      </c>
      <c r="D3156">
        <v>58.49</v>
      </c>
      <c r="E3156">
        <v>46.75</v>
      </c>
      <c r="F3156">
        <f t="shared" si="246"/>
        <v>58.49</v>
      </c>
      <c r="G3156" t="s">
        <v>825</v>
      </c>
      <c r="H3156">
        <v>2022</v>
      </c>
      <c r="I3156">
        <v>3</v>
      </c>
      <c r="J3156">
        <v>9</v>
      </c>
      <c r="K3156" t="s">
        <v>87</v>
      </c>
      <c r="L3156">
        <f t="shared" si="247"/>
        <v>1</v>
      </c>
      <c r="M3156">
        <f t="shared" si="248"/>
        <v>1</v>
      </c>
      <c r="N3156">
        <f t="shared" si="249"/>
        <v>1</v>
      </c>
      <c r="O3156">
        <f t="shared" si="250"/>
        <v>11</v>
      </c>
    </row>
    <row r="3157" spans="1:15" hidden="1" x14ac:dyDescent="0.2">
      <c r="A3157" s="2">
        <v>44630</v>
      </c>
      <c r="B3157">
        <v>43</v>
      </c>
      <c r="C3157">
        <v>56.8</v>
      </c>
      <c r="D3157">
        <v>57.1</v>
      </c>
      <c r="E3157">
        <v>44.17</v>
      </c>
      <c r="F3157">
        <f t="shared" si="246"/>
        <v>57.1</v>
      </c>
      <c r="G3157" t="s">
        <v>825</v>
      </c>
      <c r="H3157">
        <v>2022</v>
      </c>
      <c r="I3157">
        <v>3</v>
      </c>
      <c r="J3157">
        <v>10</v>
      </c>
      <c r="K3157" t="s">
        <v>88</v>
      </c>
      <c r="L3157">
        <f t="shared" si="247"/>
        <v>1</v>
      </c>
      <c r="M3157">
        <f t="shared" si="248"/>
        <v>1</v>
      </c>
      <c r="N3157">
        <f t="shared" si="249"/>
        <v>1</v>
      </c>
      <c r="O3157">
        <f t="shared" si="250"/>
        <v>11</v>
      </c>
    </row>
    <row r="3158" spans="1:15" hidden="1" x14ac:dyDescent="0.2">
      <c r="A3158" s="2">
        <v>44631</v>
      </c>
      <c r="B3158">
        <v>64</v>
      </c>
      <c r="C3158">
        <v>58.3</v>
      </c>
      <c r="D3158">
        <v>58.51</v>
      </c>
      <c r="E3158">
        <v>45.17</v>
      </c>
      <c r="F3158">
        <f t="shared" si="246"/>
        <v>58.51</v>
      </c>
      <c r="G3158" t="s">
        <v>825</v>
      </c>
      <c r="H3158">
        <v>2022</v>
      </c>
      <c r="I3158">
        <v>3</v>
      </c>
      <c r="J3158">
        <v>11</v>
      </c>
      <c r="K3158" t="s">
        <v>89</v>
      </c>
      <c r="L3158">
        <f t="shared" si="247"/>
        <v>0</v>
      </c>
      <c r="M3158">
        <f t="shared" si="248"/>
        <v>1</v>
      </c>
      <c r="N3158">
        <f t="shared" si="249"/>
        <v>1</v>
      </c>
      <c r="O3158">
        <f t="shared" si="250"/>
        <v>11</v>
      </c>
    </row>
    <row r="3159" spans="1:15" hidden="1" x14ac:dyDescent="0.2">
      <c r="A3159" s="2">
        <v>44632</v>
      </c>
      <c r="B3159">
        <v>46</v>
      </c>
      <c r="C3159">
        <v>58.39</v>
      </c>
      <c r="D3159">
        <v>58.56</v>
      </c>
      <c r="E3159">
        <v>40.659999999999997</v>
      </c>
      <c r="F3159">
        <f t="shared" si="246"/>
        <v>58.56</v>
      </c>
      <c r="G3159" t="s">
        <v>826</v>
      </c>
      <c r="H3159">
        <v>2022</v>
      </c>
      <c r="I3159">
        <v>3</v>
      </c>
      <c r="J3159">
        <v>12</v>
      </c>
      <c r="K3159" t="s">
        <v>91</v>
      </c>
      <c r="L3159">
        <f t="shared" si="247"/>
        <v>1</v>
      </c>
      <c r="M3159">
        <f t="shared" si="248"/>
        <v>1</v>
      </c>
      <c r="N3159">
        <f t="shared" si="249"/>
        <v>1</v>
      </c>
      <c r="O3159">
        <f t="shared" si="250"/>
        <v>11</v>
      </c>
    </row>
    <row r="3160" spans="1:15" hidden="1" x14ac:dyDescent="0.2">
      <c r="A3160" s="2">
        <v>44633</v>
      </c>
      <c r="B3160">
        <v>54</v>
      </c>
      <c r="C3160">
        <v>58.9</v>
      </c>
      <c r="D3160">
        <v>58.9</v>
      </c>
      <c r="E3160">
        <v>28.94</v>
      </c>
      <c r="F3160">
        <f t="shared" si="246"/>
        <v>58.9</v>
      </c>
      <c r="G3160" t="s">
        <v>826</v>
      </c>
      <c r="H3160">
        <v>2022</v>
      </c>
      <c r="I3160">
        <v>3</v>
      </c>
      <c r="J3160">
        <v>13</v>
      </c>
      <c r="K3160" t="s">
        <v>92</v>
      </c>
      <c r="L3160">
        <f t="shared" si="247"/>
        <v>1</v>
      </c>
      <c r="M3160">
        <f t="shared" si="248"/>
        <v>1</v>
      </c>
      <c r="N3160">
        <f t="shared" si="249"/>
        <v>1</v>
      </c>
      <c r="O3160">
        <f t="shared" si="250"/>
        <v>11</v>
      </c>
    </row>
    <row r="3161" spans="1:15" hidden="1" x14ac:dyDescent="0.2">
      <c r="A3161" s="2">
        <v>44634</v>
      </c>
      <c r="B3161">
        <v>75</v>
      </c>
      <c r="C3161">
        <v>61.43</v>
      </c>
      <c r="D3161">
        <v>61.7</v>
      </c>
      <c r="E3161">
        <v>49.47</v>
      </c>
      <c r="F3161">
        <f t="shared" si="246"/>
        <v>61.7</v>
      </c>
      <c r="G3161" t="s">
        <v>826</v>
      </c>
      <c r="H3161">
        <v>2022</v>
      </c>
      <c r="I3161">
        <v>3</v>
      </c>
      <c r="J3161">
        <v>14</v>
      </c>
      <c r="K3161" t="s">
        <v>93</v>
      </c>
      <c r="L3161">
        <f t="shared" si="247"/>
        <v>0</v>
      </c>
      <c r="M3161">
        <f t="shared" si="248"/>
        <v>1</v>
      </c>
      <c r="N3161">
        <f t="shared" si="249"/>
        <v>1</v>
      </c>
      <c r="O3161">
        <f t="shared" si="250"/>
        <v>12</v>
      </c>
    </row>
    <row r="3162" spans="1:15" hidden="1" x14ac:dyDescent="0.2">
      <c r="A3162" s="2">
        <v>44635</v>
      </c>
      <c r="B3162">
        <v>33</v>
      </c>
      <c r="C3162">
        <v>58.35</v>
      </c>
      <c r="D3162">
        <v>58.6</v>
      </c>
      <c r="E3162">
        <v>46.08</v>
      </c>
      <c r="F3162">
        <f t="shared" si="246"/>
        <v>58.6</v>
      </c>
      <c r="G3162" t="s">
        <v>826</v>
      </c>
      <c r="H3162">
        <v>2022</v>
      </c>
      <c r="I3162">
        <v>3</v>
      </c>
      <c r="J3162">
        <v>15</v>
      </c>
      <c r="K3162" t="s">
        <v>94</v>
      </c>
      <c r="L3162">
        <f t="shared" si="247"/>
        <v>1</v>
      </c>
      <c r="M3162">
        <f t="shared" si="248"/>
        <v>1</v>
      </c>
      <c r="N3162">
        <f t="shared" si="249"/>
        <v>1</v>
      </c>
      <c r="O3162">
        <f t="shared" si="250"/>
        <v>12</v>
      </c>
    </row>
    <row r="3163" spans="1:15" hidden="1" x14ac:dyDescent="0.2">
      <c r="A3163" s="2">
        <v>44636</v>
      </c>
      <c r="B3163">
        <v>46</v>
      </c>
      <c r="C3163">
        <v>59.12</v>
      </c>
      <c r="D3163">
        <v>59.91</v>
      </c>
      <c r="E3163">
        <v>51.8</v>
      </c>
      <c r="F3163">
        <f t="shared" si="246"/>
        <v>59.91</v>
      </c>
      <c r="G3163" t="s">
        <v>826</v>
      </c>
      <c r="H3163">
        <v>2022</v>
      </c>
      <c r="I3163">
        <v>3</v>
      </c>
      <c r="J3163">
        <v>16</v>
      </c>
      <c r="K3163" t="s">
        <v>95</v>
      </c>
      <c r="L3163">
        <f t="shared" si="247"/>
        <v>1</v>
      </c>
      <c r="M3163">
        <f t="shared" si="248"/>
        <v>1</v>
      </c>
      <c r="N3163">
        <f t="shared" si="249"/>
        <v>1</v>
      </c>
      <c r="O3163">
        <f t="shared" si="250"/>
        <v>12</v>
      </c>
    </row>
    <row r="3164" spans="1:15" hidden="1" x14ac:dyDescent="0.2">
      <c r="A3164" s="2">
        <v>44637</v>
      </c>
      <c r="B3164">
        <v>50</v>
      </c>
      <c r="C3164">
        <v>58.19</v>
      </c>
      <c r="D3164">
        <v>58.3</v>
      </c>
      <c r="E3164">
        <v>42.37</v>
      </c>
      <c r="F3164">
        <f t="shared" si="246"/>
        <v>58.3</v>
      </c>
      <c r="G3164" t="s">
        <v>826</v>
      </c>
      <c r="H3164">
        <v>2022</v>
      </c>
      <c r="I3164">
        <v>3</v>
      </c>
      <c r="J3164">
        <v>17</v>
      </c>
      <c r="K3164" t="s">
        <v>96</v>
      </c>
      <c r="L3164">
        <f t="shared" si="247"/>
        <v>1</v>
      </c>
      <c r="M3164">
        <f t="shared" si="248"/>
        <v>1</v>
      </c>
      <c r="N3164">
        <f t="shared" si="249"/>
        <v>1</v>
      </c>
      <c r="O3164">
        <f t="shared" si="250"/>
        <v>12</v>
      </c>
    </row>
    <row r="3165" spans="1:15" hidden="1" x14ac:dyDescent="0.2">
      <c r="A3165" s="2">
        <v>44638</v>
      </c>
      <c r="B3165">
        <v>69</v>
      </c>
      <c r="C3165">
        <v>60.16</v>
      </c>
      <c r="D3165">
        <v>60.4</v>
      </c>
      <c r="E3165">
        <v>47.86</v>
      </c>
      <c r="F3165">
        <f t="shared" si="246"/>
        <v>60.4</v>
      </c>
      <c r="G3165" t="s">
        <v>826</v>
      </c>
      <c r="H3165">
        <v>2022</v>
      </c>
      <c r="I3165">
        <v>3</v>
      </c>
      <c r="J3165">
        <v>18</v>
      </c>
      <c r="K3165" t="s">
        <v>97</v>
      </c>
      <c r="L3165">
        <f t="shared" si="247"/>
        <v>0</v>
      </c>
      <c r="M3165">
        <f t="shared" si="248"/>
        <v>1</v>
      </c>
      <c r="N3165">
        <f t="shared" si="249"/>
        <v>1</v>
      </c>
      <c r="O3165">
        <f t="shared" si="250"/>
        <v>12</v>
      </c>
    </row>
    <row r="3166" spans="1:15" hidden="1" x14ac:dyDescent="0.2">
      <c r="A3166" s="2">
        <v>44639</v>
      </c>
      <c r="B3166">
        <v>40</v>
      </c>
      <c r="C3166">
        <v>57.89</v>
      </c>
      <c r="D3166">
        <v>59.33</v>
      </c>
      <c r="E3166">
        <v>44.7</v>
      </c>
      <c r="F3166">
        <f t="shared" si="246"/>
        <v>59.33</v>
      </c>
      <c r="G3166" t="s">
        <v>827</v>
      </c>
      <c r="H3166">
        <v>2022</v>
      </c>
      <c r="I3166">
        <v>3</v>
      </c>
      <c r="J3166">
        <v>19</v>
      </c>
      <c r="K3166" t="s">
        <v>99</v>
      </c>
      <c r="L3166">
        <f t="shared" si="247"/>
        <v>1</v>
      </c>
      <c r="M3166">
        <f t="shared" si="248"/>
        <v>1</v>
      </c>
      <c r="N3166">
        <f t="shared" si="249"/>
        <v>1</v>
      </c>
      <c r="O3166">
        <f t="shared" si="250"/>
        <v>12</v>
      </c>
    </row>
    <row r="3167" spans="1:15" hidden="1" x14ac:dyDescent="0.2">
      <c r="A3167" s="2">
        <v>44640</v>
      </c>
      <c r="B3167">
        <v>51</v>
      </c>
      <c r="C3167">
        <v>59.04</v>
      </c>
      <c r="D3167">
        <v>59.17</v>
      </c>
      <c r="E3167">
        <v>43.67</v>
      </c>
      <c r="F3167">
        <f t="shared" si="246"/>
        <v>59.17</v>
      </c>
      <c r="G3167" t="s">
        <v>827</v>
      </c>
      <c r="H3167">
        <v>2022</v>
      </c>
      <c r="I3167">
        <v>3</v>
      </c>
      <c r="J3167">
        <v>20</v>
      </c>
      <c r="K3167" t="s">
        <v>100</v>
      </c>
      <c r="L3167">
        <f t="shared" si="247"/>
        <v>1</v>
      </c>
      <c r="M3167">
        <f t="shared" si="248"/>
        <v>1</v>
      </c>
      <c r="N3167">
        <f t="shared" si="249"/>
        <v>1</v>
      </c>
      <c r="O3167">
        <f t="shared" si="250"/>
        <v>12</v>
      </c>
    </row>
    <row r="3168" spans="1:15" hidden="1" x14ac:dyDescent="0.2">
      <c r="A3168" s="2">
        <v>44641</v>
      </c>
      <c r="B3168">
        <v>78</v>
      </c>
      <c r="C3168">
        <v>60.24</v>
      </c>
      <c r="D3168">
        <v>60.75</v>
      </c>
      <c r="E3168">
        <v>46.72</v>
      </c>
      <c r="F3168">
        <f t="shared" si="246"/>
        <v>60.75</v>
      </c>
      <c r="G3168" t="s">
        <v>827</v>
      </c>
      <c r="H3168">
        <v>2022</v>
      </c>
      <c r="I3168">
        <v>3</v>
      </c>
      <c r="J3168">
        <v>21</v>
      </c>
      <c r="K3168" t="s">
        <v>101</v>
      </c>
      <c r="L3168">
        <f t="shared" si="247"/>
        <v>0</v>
      </c>
      <c r="M3168">
        <f t="shared" si="248"/>
        <v>1</v>
      </c>
      <c r="N3168">
        <f t="shared" si="249"/>
        <v>1</v>
      </c>
      <c r="O3168">
        <f t="shared" si="250"/>
        <v>13</v>
      </c>
    </row>
    <row r="3169" spans="1:15" hidden="1" x14ac:dyDescent="0.2">
      <c r="A3169" s="2">
        <v>44642</v>
      </c>
      <c r="B3169">
        <v>44</v>
      </c>
      <c r="C3169">
        <v>57.96</v>
      </c>
      <c r="D3169">
        <v>58.52</v>
      </c>
      <c r="E3169">
        <v>45.04</v>
      </c>
      <c r="F3169">
        <f t="shared" si="246"/>
        <v>58.52</v>
      </c>
      <c r="G3169" t="s">
        <v>827</v>
      </c>
      <c r="H3169">
        <v>2022</v>
      </c>
      <c r="I3169">
        <v>3</v>
      </c>
      <c r="J3169">
        <v>22</v>
      </c>
      <c r="K3169" t="s">
        <v>102</v>
      </c>
      <c r="L3169">
        <f t="shared" si="247"/>
        <v>1</v>
      </c>
      <c r="M3169">
        <f t="shared" si="248"/>
        <v>1</v>
      </c>
      <c r="N3169">
        <f t="shared" si="249"/>
        <v>1</v>
      </c>
      <c r="O3169">
        <f t="shared" si="250"/>
        <v>13</v>
      </c>
    </row>
    <row r="3170" spans="1:15" hidden="1" x14ac:dyDescent="0.2">
      <c r="A3170" s="2">
        <v>44643</v>
      </c>
      <c r="B3170">
        <v>65</v>
      </c>
      <c r="C3170">
        <v>58.98</v>
      </c>
      <c r="D3170">
        <v>59.2</v>
      </c>
      <c r="E3170">
        <v>45.14</v>
      </c>
      <c r="F3170">
        <f t="shared" si="246"/>
        <v>59.2</v>
      </c>
      <c r="G3170" t="s">
        <v>827</v>
      </c>
      <c r="H3170">
        <v>2022</v>
      </c>
      <c r="I3170">
        <v>3</v>
      </c>
      <c r="J3170">
        <v>23</v>
      </c>
      <c r="K3170" t="s">
        <v>103</v>
      </c>
      <c r="L3170">
        <f t="shared" si="247"/>
        <v>0</v>
      </c>
      <c r="M3170">
        <f t="shared" si="248"/>
        <v>1</v>
      </c>
      <c r="N3170">
        <f t="shared" si="249"/>
        <v>1</v>
      </c>
      <c r="O3170">
        <f t="shared" si="250"/>
        <v>13</v>
      </c>
    </row>
    <row r="3171" spans="1:15" hidden="1" x14ac:dyDescent="0.2">
      <c r="A3171" s="2">
        <v>44644</v>
      </c>
      <c r="B3171">
        <v>52</v>
      </c>
      <c r="C3171">
        <v>58.5</v>
      </c>
      <c r="D3171">
        <v>59.05</v>
      </c>
      <c r="E3171">
        <v>43.86</v>
      </c>
      <c r="F3171">
        <f t="shared" si="246"/>
        <v>59.05</v>
      </c>
      <c r="G3171" t="s">
        <v>827</v>
      </c>
      <c r="H3171">
        <v>2022</v>
      </c>
      <c r="I3171">
        <v>3</v>
      </c>
      <c r="J3171">
        <v>24</v>
      </c>
      <c r="K3171" t="s">
        <v>104</v>
      </c>
      <c r="L3171">
        <f t="shared" si="247"/>
        <v>1</v>
      </c>
      <c r="M3171">
        <f t="shared" si="248"/>
        <v>1</v>
      </c>
      <c r="N3171">
        <f t="shared" si="249"/>
        <v>1</v>
      </c>
      <c r="O3171">
        <f t="shared" si="250"/>
        <v>13</v>
      </c>
    </row>
    <row r="3172" spans="1:15" hidden="1" x14ac:dyDescent="0.2">
      <c r="A3172" s="2">
        <v>44645</v>
      </c>
      <c r="B3172">
        <v>58</v>
      </c>
      <c r="C3172">
        <v>59.41</v>
      </c>
      <c r="D3172">
        <v>59.74</v>
      </c>
      <c r="E3172">
        <v>48.31</v>
      </c>
      <c r="F3172">
        <f t="shared" si="246"/>
        <v>59.74</v>
      </c>
      <c r="G3172" t="s">
        <v>827</v>
      </c>
      <c r="H3172">
        <v>2022</v>
      </c>
      <c r="I3172">
        <v>3</v>
      </c>
      <c r="J3172">
        <v>25</v>
      </c>
      <c r="K3172" t="s">
        <v>105</v>
      </c>
      <c r="L3172">
        <f t="shared" si="247"/>
        <v>1</v>
      </c>
      <c r="M3172">
        <f t="shared" si="248"/>
        <v>1</v>
      </c>
      <c r="N3172">
        <f t="shared" si="249"/>
        <v>1</v>
      </c>
      <c r="O3172">
        <f t="shared" si="250"/>
        <v>13</v>
      </c>
    </row>
    <row r="3173" spans="1:15" hidden="1" x14ac:dyDescent="0.2">
      <c r="A3173" s="2">
        <v>44646</v>
      </c>
      <c r="B3173">
        <v>43</v>
      </c>
      <c r="C3173">
        <v>57.76</v>
      </c>
      <c r="D3173">
        <v>57.79</v>
      </c>
      <c r="E3173">
        <v>35.72</v>
      </c>
      <c r="F3173">
        <f t="shared" si="246"/>
        <v>57.79</v>
      </c>
      <c r="G3173" t="s">
        <v>828</v>
      </c>
      <c r="H3173">
        <v>2022</v>
      </c>
      <c r="I3173">
        <v>3</v>
      </c>
      <c r="J3173">
        <v>26</v>
      </c>
      <c r="K3173" t="s">
        <v>107</v>
      </c>
      <c r="L3173">
        <f t="shared" si="247"/>
        <v>1</v>
      </c>
      <c r="M3173">
        <f t="shared" si="248"/>
        <v>1</v>
      </c>
      <c r="N3173">
        <f t="shared" si="249"/>
        <v>1</v>
      </c>
      <c r="O3173">
        <f t="shared" si="250"/>
        <v>13</v>
      </c>
    </row>
    <row r="3174" spans="1:15" hidden="1" x14ac:dyDescent="0.2">
      <c r="A3174" s="2">
        <v>44647</v>
      </c>
      <c r="B3174">
        <v>68</v>
      </c>
      <c r="C3174">
        <v>60.21</v>
      </c>
      <c r="D3174">
        <v>60.33</v>
      </c>
      <c r="E3174">
        <v>44.86</v>
      </c>
      <c r="F3174">
        <f t="shared" si="246"/>
        <v>60.33</v>
      </c>
      <c r="G3174" t="s">
        <v>828</v>
      </c>
      <c r="H3174">
        <v>2022</v>
      </c>
      <c r="I3174">
        <v>3</v>
      </c>
      <c r="J3174">
        <v>27</v>
      </c>
      <c r="K3174" t="s">
        <v>108</v>
      </c>
      <c r="L3174">
        <f t="shared" si="247"/>
        <v>0</v>
      </c>
      <c r="M3174">
        <f t="shared" si="248"/>
        <v>1</v>
      </c>
      <c r="N3174">
        <f t="shared" si="249"/>
        <v>1</v>
      </c>
      <c r="O3174">
        <f t="shared" si="250"/>
        <v>13</v>
      </c>
    </row>
    <row r="3175" spans="1:15" hidden="1" x14ac:dyDescent="0.2">
      <c r="A3175" s="2">
        <v>44648</v>
      </c>
      <c r="B3175">
        <v>75</v>
      </c>
      <c r="C3175">
        <v>60.3</v>
      </c>
      <c r="D3175">
        <v>60.55</v>
      </c>
      <c r="E3175">
        <v>42.31</v>
      </c>
      <c r="F3175">
        <f t="shared" si="246"/>
        <v>60.55</v>
      </c>
      <c r="G3175" t="s">
        <v>828</v>
      </c>
      <c r="H3175">
        <v>2022</v>
      </c>
      <c r="I3175">
        <v>3</v>
      </c>
      <c r="J3175">
        <v>28</v>
      </c>
      <c r="K3175" t="s">
        <v>109</v>
      </c>
      <c r="L3175">
        <f t="shared" si="247"/>
        <v>0</v>
      </c>
      <c r="M3175">
        <f t="shared" si="248"/>
        <v>1</v>
      </c>
      <c r="N3175">
        <f t="shared" si="249"/>
        <v>1</v>
      </c>
      <c r="O3175">
        <f t="shared" si="250"/>
        <v>14</v>
      </c>
    </row>
    <row r="3176" spans="1:15" hidden="1" x14ac:dyDescent="0.2">
      <c r="A3176" s="2">
        <v>44649</v>
      </c>
      <c r="B3176">
        <v>69</v>
      </c>
      <c r="C3176">
        <v>60.46</v>
      </c>
      <c r="D3176">
        <v>60.61</v>
      </c>
      <c r="E3176">
        <v>45.98</v>
      </c>
      <c r="F3176">
        <f t="shared" si="246"/>
        <v>60.61</v>
      </c>
      <c r="G3176" t="s">
        <v>828</v>
      </c>
      <c r="H3176">
        <v>2022</v>
      </c>
      <c r="I3176">
        <v>3</v>
      </c>
      <c r="J3176">
        <v>29</v>
      </c>
      <c r="K3176" t="s">
        <v>110</v>
      </c>
      <c r="L3176">
        <f t="shared" si="247"/>
        <v>0</v>
      </c>
      <c r="M3176">
        <f t="shared" si="248"/>
        <v>1</v>
      </c>
      <c r="N3176">
        <f t="shared" si="249"/>
        <v>1</v>
      </c>
      <c r="O3176">
        <f t="shared" si="250"/>
        <v>14</v>
      </c>
    </row>
    <row r="3177" spans="1:15" hidden="1" x14ac:dyDescent="0.2">
      <c r="A3177" s="2">
        <v>44650</v>
      </c>
      <c r="B3177">
        <v>76</v>
      </c>
      <c r="C3177">
        <v>60.05</v>
      </c>
      <c r="D3177">
        <v>60.13</v>
      </c>
      <c r="E3177">
        <v>42.5</v>
      </c>
      <c r="F3177">
        <f t="shared" si="246"/>
        <v>60.13</v>
      </c>
      <c r="G3177" t="s">
        <v>828</v>
      </c>
      <c r="H3177">
        <v>2022</v>
      </c>
      <c r="I3177">
        <v>3</v>
      </c>
      <c r="J3177">
        <v>30</v>
      </c>
      <c r="K3177" t="s">
        <v>111</v>
      </c>
      <c r="L3177">
        <f t="shared" si="247"/>
        <v>0</v>
      </c>
      <c r="M3177">
        <f t="shared" si="248"/>
        <v>1</v>
      </c>
      <c r="N3177">
        <f t="shared" si="249"/>
        <v>1</v>
      </c>
      <c r="O3177">
        <f t="shared" si="250"/>
        <v>14</v>
      </c>
    </row>
    <row r="3178" spans="1:15" hidden="1" x14ac:dyDescent="0.2">
      <c r="A3178" s="2">
        <v>44651</v>
      </c>
      <c r="B3178">
        <v>75</v>
      </c>
      <c r="C3178">
        <v>61.17</v>
      </c>
      <c r="D3178">
        <v>61.94</v>
      </c>
      <c r="E3178">
        <v>53.34</v>
      </c>
      <c r="F3178">
        <f t="shared" si="246"/>
        <v>61.94</v>
      </c>
      <c r="G3178" t="s">
        <v>828</v>
      </c>
      <c r="H3178">
        <v>2022</v>
      </c>
      <c r="I3178">
        <v>3</v>
      </c>
      <c r="J3178">
        <v>31</v>
      </c>
      <c r="K3178" t="s">
        <v>112</v>
      </c>
      <c r="L3178">
        <f t="shared" si="247"/>
        <v>0</v>
      </c>
      <c r="M3178">
        <f t="shared" si="248"/>
        <v>1</v>
      </c>
      <c r="N3178">
        <f t="shared" si="249"/>
        <v>1</v>
      </c>
      <c r="O3178">
        <f t="shared" si="250"/>
        <v>14</v>
      </c>
    </row>
    <row r="3179" spans="1:15" hidden="1" x14ac:dyDescent="0.2">
      <c r="A3179" s="2">
        <v>44652</v>
      </c>
      <c r="B3179">
        <v>97</v>
      </c>
      <c r="C3179">
        <v>62.27</v>
      </c>
      <c r="D3179">
        <v>62.44</v>
      </c>
      <c r="E3179">
        <v>48.26</v>
      </c>
      <c r="F3179">
        <f t="shared" si="246"/>
        <v>62.44</v>
      </c>
      <c r="G3179" t="s">
        <v>828</v>
      </c>
      <c r="H3179">
        <v>2022</v>
      </c>
      <c r="I3179">
        <v>4</v>
      </c>
      <c r="J3179">
        <v>1</v>
      </c>
      <c r="K3179" t="s">
        <v>113</v>
      </c>
      <c r="L3179">
        <f t="shared" si="247"/>
        <v>0</v>
      </c>
      <c r="M3179">
        <f t="shared" si="248"/>
        <v>1</v>
      </c>
      <c r="N3179">
        <f t="shared" si="249"/>
        <v>1</v>
      </c>
      <c r="O3179">
        <f t="shared" si="250"/>
        <v>14</v>
      </c>
    </row>
    <row r="3180" spans="1:15" hidden="1" x14ac:dyDescent="0.2">
      <c r="A3180" s="2">
        <v>44653</v>
      </c>
      <c r="B3180">
        <v>67</v>
      </c>
      <c r="C3180">
        <v>59.61</v>
      </c>
      <c r="D3180">
        <v>59.81</v>
      </c>
      <c r="E3180">
        <v>38.340000000000003</v>
      </c>
      <c r="F3180">
        <f t="shared" si="246"/>
        <v>59.81</v>
      </c>
      <c r="G3180" t="s">
        <v>829</v>
      </c>
      <c r="H3180">
        <v>2022</v>
      </c>
      <c r="I3180">
        <v>4</v>
      </c>
      <c r="J3180">
        <v>2</v>
      </c>
      <c r="K3180" t="s">
        <v>115</v>
      </c>
      <c r="L3180">
        <f t="shared" si="247"/>
        <v>0</v>
      </c>
      <c r="M3180">
        <f t="shared" si="248"/>
        <v>1</v>
      </c>
      <c r="N3180">
        <f t="shared" si="249"/>
        <v>1</v>
      </c>
      <c r="O3180">
        <f t="shared" si="250"/>
        <v>14</v>
      </c>
    </row>
    <row r="3181" spans="1:15" hidden="1" x14ac:dyDescent="0.2">
      <c r="A3181" s="2">
        <v>44654</v>
      </c>
      <c r="B3181">
        <v>88</v>
      </c>
      <c r="C3181">
        <v>61.43</v>
      </c>
      <c r="D3181">
        <v>61.45</v>
      </c>
      <c r="E3181">
        <v>38.200000000000003</v>
      </c>
      <c r="F3181">
        <f t="shared" si="246"/>
        <v>61.45</v>
      </c>
      <c r="G3181" t="s">
        <v>829</v>
      </c>
      <c r="H3181">
        <v>2022</v>
      </c>
      <c r="I3181">
        <v>4</v>
      </c>
      <c r="J3181">
        <v>3</v>
      </c>
      <c r="K3181" t="s">
        <v>116</v>
      </c>
      <c r="L3181">
        <f t="shared" si="247"/>
        <v>0</v>
      </c>
      <c r="M3181">
        <f t="shared" si="248"/>
        <v>1</v>
      </c>
      <c r="N3181">
        <f t="shared" si="249"/>
        <v>1</v>
      </c>
      <c r="O3181">
        <f t="shared" si="250"/>
        <v>14</v>
      </c>
    </row>
    <row r="3182" spans="1:15" hidden="1" x14ac:dyDescent="0.2">
      <c r="A3182" s="2">
        <v>44655</v>
      </c>
      <c r="B3182">
        <v>76</v>
      </c>
      <c r="C3182">
        <v>60.81</v>
      </c>
      <c r="D3182">
        <v>60.98</v>
      </c>
      <c r="E3182">
        <v>46.9</v>
      </c>
      <c r="F3182">
        <f t="shared" si="246"/>
        <v>60.98</v>
      </c>
      <c r="G3182" t="s">
        <v>829</v>
      </c>
      <c r="H3182">
        <v>2022</v>
      </c>
      <c r="I3182">
        <v>4</v>
      </c>
      <c r="J3182">
        <v>4</v>
      </c>
      <c r="K3182" t="s">
        <v>117</v>
      </c>
      <c r="L3182">
        <f t="shared" si="247"/>
        <v>0</v>
      </c>
      <c r="M3182">
        <f t="shared" si="248"/>
        <v>1</v>
      </c>
      <c r="N3182">
        <f t="shared" si="249"/>
        <v>1</v>
      </c>
      <c r="O3182">
        <f t="shared" si="250"/>
        <v>15</v>
      </c>
    </row>
    <row r="3183" spans="1:15" hidden="1" x14ac:dyDescent="0.2">
      <c r="A3183" s="2">
        <v>44656</v>
      </c>
      <c r="B3183">
        <v>80</v>
      </c>
      <c r="C3183">
        <v>64.25</v>
      </c>
      <c r="D3183">
        <v>64.31</v>
      </c>
      <c r="E3183">
        <v>45.43</v>
      </c>
      <c r="F3183">
        <f t="shared" si="246"/>
        <v>64.31</v>
      </c>
      <c r="G3183" t="s">
        <v>829</v>
      </c>
      <c r="H3183">
        <v>2022</v>
      </c>
      <c r="I3183">
        <v>4</v>
      </c>
      <c r="J3183">
        <v>5</v>
      </c>
      <c r="K3183" t="s">
        <v>118</v>
      </c>
      <c r="L3183">
        <f t="shared" si="247"/>
        <v>0</v>
      </c>
      <c r="M3183">
        <f t="shared" si="248"/>
        <v>1</v>
      </c>
      <c r="N3183">
        <f t="shared" si="249"/>
        <v>1</v>
      </c>
      <c r="O3183">
        <f t="shared" si="250"/>
        <v>15</v>
      </c>
    </row>
    <row r="3184" spans="1:15" hidden="1" x14ac:dyDescent="0.2">
      <c r="A3184" s="2">
        <v>44657</v>
      </c>
      <c r="B3184">
        <v>93</v>
      </c>
      <c r="C3184">
        <v>61.08</v>
      </c>
      <c r="D3184">
        <v>61.27</v>
      </c>
      <c r="E3184">
        <v>47.52</v>
      </c>
      <c r="F3184">
        <f t="shared" si="246"/>
        <v>61.27</v>
      </c>
      <c r="G3184" t="s">
        <v>829</v>
      </c>
      <c r="H3184">
        <v>2022</v>
      </c>
      <c r="I3184">
        <v>4</v>
      </c>
      <c r="J3184">
        <v>6</v>
      </c>
      <c r="K3184" t="s">
        <v>119</v>
      </c>
      <c r="L3184">
        <f t="shared" si="247"/>
        <v>0</v>
      </c>
      <c r="M3184">
        <f t="shared" si="248"/>
        <v>1</v>
      </c>
      <c r="N3184">
        <f t="shared" si="249"/>
        <v>1</v>
      </c>
      <c r="O3184">
        <f t="shared" si="250"/>
        <v>15</v>
      </c>
    </row>
    <row r="3185" spans="1:15" hidden="1" x14ac:dyDescent="0.2">
      <c r="A3185" s="2">
        <v>44658</v>
      </c>
      <c r="B3185">
        <v>82</v>
      </c>
      <c r="C3185">
        <v>62.89</v>
      </c>
      <c r="D3185">
        <v>63.11</v>
      </c>
      <c r="E3185">
        <v>49.98</v>
      </c>
      <c r="F3185">
        <f t="shared" si="246"/>
        <v>63.11</v>
      </c>
      <c r="G3185" t="s">
        <v>829</v>
      </c>
      <c r="H3185">
        <v>2022</v>
      </c>
      <c r="I3185">
        <v>4</v>
      </c>
      <c r="J3185">
        <v>7</v>
      </c>
      <c r="K3185" t="s">
        <v>120</v>
      </c>
      <c r="L3185">
        <f t="shared" si="247"/>
        <v>0</v>
      </c>
      <c r="M3185">
        <f t="shared" si="248"/>
        <v>1</v>
      </c>
      <c r="N3185">
        <f t="shared" si="249"/>
        <v>1</v>
      </c>
      <c r="O3185">
        <f t="shared" si="250"/>
        <v>15</v>
      </c>
    </row>
    <row r="3186" spans="1:15" hidden="1" x14ac:dyDescent="0.2">
      <c r="A3186" s="2">
        <v>44659</v>
      </c>
      <c r="B3186">
        <v>84</v>
      </c>
      <c r="C3186">
        <v>60.88</v>
      </c>
      <c r="D3186">
        <v>61.32</v>
      </c>
      <c r="E3186">
        <v>48.38</v>
      </c>
      <c r="F3186">
        <f t="shared" si="246"/>
        <v>61.32</v>
      </c>
      <c r="G3186" t="s">
        <v>829</v>
      </c>
      <c r="H3186">
        <v>2022</v>
      </c>
      <c r="I3186">
        <v>4</v>
      </c>
      <c r="J3186">
        <v>8</v>
      </c>
      <c r="K3186" t="s">
        <v>121</v>
      </c>
      <c r="L3186">
        <f t="shared" si="247"/>
        <v>0</v>
      </c>
      <c r="M3186">
        <f t="shared" si="248"/>
        <v>1</v>
      </c>
      <c r="N3186">
        <f t="shared" si="249"/>
        <v>1</v>
      </c>
      <c r="O3186">
        <f t="shared" si="250"/>
        <v>15</v>
      </c>
    </row>
    <row r="3187" spans="1:15" hidden="1" x14ac:dyDescent="0.2">
      <c r="A3187" s="2">
        <v>44660</v>
      </c>
      <c r="B3187">
        <v>80</v>
      </c>
      <c r="C3187">
        <v>60.86</v>
      </c>
      <c r="D3187">
        <v>61.1</v>
      </c>
      <c r="E3187">
        <v>47.91</v>
      </c>
      <c r="F3187">
        <f t="shared" si="246"/>
        <v>61.1</v>
      </c>
      <c r="G3187" t="s">
        <v>830</v>
      </c>
      <c r="H3187">
        <v>2022</v>
      </c>
      <c r="I3187">
        <v>4</v>
      </c>
      <c r="J3187">
        <v>9</v>
      </c>
      <c r="K3187" t="s">
        <v>123</v>
      </c>
      <c r="L3187">
        <f t="shared" si="247"/>
        <v>0</v>
      </c>
      <c r="M3187">
        <f t="shared" si="248"/>
        <v>1</v>
      </c>
      <c r="N3187">
        <f t="shared" si="249"/>
        <v>1</v>
      </c>
      <c r="O3187">
        <f t="shared" si="250"/>
        <v>15</v>
      </c>
    </row>
    <row r="3188" spans="1:15" hidden="1" x14ac:dyDescent="0.2">
      <c r="A3188" s="2">
        <v>44661</v>
      </c>
      <c r="B3188">
        <v>91</v>
      </c>
      <c r="C3188">
        <v>62.11</v>
      </c>
      <c r="D3188">
        <v>62.37</v>
      </c>
      <c r="E3188">
        <v>49.41</v>
      </c>
      <c r="F3188">
        <f t="shared" si="246"/>
        <v>62.37</v>
      </c>
      <c r="G3188" t="s">
        <v>830</v>
      </c>
      <c r="H3188">
        <v>2022</v>
      </c>
      <c r="I3188">
        <v>4</v>
      </c>
      <c r="J3188">
        <v>10</v>
      </c>
      <c r="K3188" t="s">
        <v>124</v>
      </c>
      <c r="L3188">
        <f t="shared" si="247"/>
        <v>0</v>
      </c>
      <c r="M3188">
        <f t="shared" si="248"/>
        <v>1</v>
      </c>
      <c r="N3188">
        <f t="shared" si="249"/>
        <v>1</v>
      </c>
      <c r="O3188">
        <f t="shared" si="250"/>
        <v>15</v>
      </c>
    </row>
    <row r="3189" spans="1:15" hidden="1" x14ac:dyDescent="0.2">
      <c r="A3189" s="2">
        <v>44662</v>
      </c>
      <c r="B3189">
        <v>68</v>
      </c>
      <c r="C3189">
        <v>60.95</v>
      </c>
      <c r="D3189">
        <v>61.1</v>
      </c>
      <c r="E3189">
        <v>46.45</v>
      </c>
      <c r="F3189">
        <f t="shared" si="246"/>
        <v>61.1</v>
      </c>
      <c r="G3189" t="s">
        <v>830</v>
      </c>
      <c r="H3189">
        <v>2022</v>
      </c>
      <c r="I3189">
        <v>4</v>
      </c>
      <c r="J3189">
        <v>11</v>
      </c>
      <c r="K3189" t="s">
        <v>125</v>
      </c>
      <c r="L3189">
        <f t="shared" si="247"/>
        <v>0</v>
      </c>
      <c r="M3189">
        <f t="shared" si="248"/>
        <v>1</v>
      </c>
      <c r="N3189">
        <f t="shared" si="249"/>
        <v>1</v>
      </c>
      <c r="O3189">
        <f t="shared" si="250"/>
        <v>16</v>
      </c>
    </row>
    <row r="3190" spans="1:15" hidden="1" x14ac:dyDescent="0.2">
      <c r="A3190" s="2">
        <v>44663</v>
      </c>
      <c r="B3190">
        <v>68</v>
      </c>
      <c r="C3190">
        <v>60.31</v>
      </c>
      <c r="D3190">
        <v>60.49</v>
      </c>
      <c r="E3190">
        <v>46.76</v>
      </c>
      <c r="F3190">
        <f t="shared" si="246"/>
        <v>60.49</v>
      </c>
      <c r="G3190" t="s">
        <v>830</v>
      </c>
      <c r="H3190">
        <v>2022</v>
      </c>
      <c r="I3190">
        <v>4</v>
      </c>
      <c r="J3190">
        <v>12</v>
      </c>
      <c r="K3190" t="s">
        <v>126</v>
      </c>
      <c r="L3190">
        <f t="shared" si="247"/>
        <v>0</v>
      </c>
      <c r="M3190">
        <f t="shared" si="248"/>
        <v>1</v>
      </c>
      <c r="N3190">
        <f t="shared" si="249"/>
        <v>1</v>
      </c>
      <c r="O3190">
        <f t="shared" si="250"/>
        <v>16</v>
      </c>
    </row>
    <row r="3191" spans="1:15" hidden="1" x14ac:dyDescent="0.2">
      <c r="A3191" s="2">
        <v>44664</v>
      </c>
      <c r="B3191">
        <v>82</v>
      </c>
      <c r="C3191">
        <v>60.93</v>
      </c>
      <c r="D3191">
        <v>61.17</v>
      </c>
      <c r="E3191">
        <v>46.96</v>
      </c>
      <c r="F3191">
        <f t="shared" si="246"/>
        <v>61.17</v>
      </c>
      <c r="G3191" t="s">
        <v>830</v>
      </c>
      <c r="H3191">
        <v>2022</v>
      </c>
      <c r="I3191">
        <v>4</v>
      </c>
      <c r="J3191">
        <v>13</v>
      </c>
      <c r="K3191" t="s">
        <v>127</v>
      </c>
      <c r="L3191">
        <f t="shared" si="247"/>
        <v>0</v>
      </c>
      <c r="M3191">
        <f t="shared" si="248"/>
        <v>1</v>
      </c>
      <c r="N3191">
        <f t="shared" si="249"/>
        <v>1</v>
      </c>
      <c r="O3191">
        <f t="shared" si="250"/>
        <v>16</v>
      </c>
    </row>
    <row r="3192" spans="1:15" hidden="1" x14ac:dyDescent="0.2">
      <c r="A3192" s="2">
        <v>44665</v>
      </c>
      <c r="B3192">
        <v>57</v>
      </c>
      <c r="C3192">
        <v>59.17</v>
      </c>
      <c r="D3192">
        <v>59.21</v>
      </c>
      <c r="E3192">
        <v>38.11</v>
      </c>
      <c r="F3192">
        <f t="shared" si="246"/>
        <v>59.21</v>
      </c>
      <c r="G3192" t="s">
        <v>830</v>
      </c>
      <c r="H3192">
        <v>2022</v>
      </c>
      <c r="I3192">
        <v>4</v>
      </c>
      <c r="J3192">
        <v>14</v>
      </c>
      <c r="K3192" t="s">
        <v>128</v>
      </c>
      <c r="L3192">
        <f t="shared" si="247"/>
        <v>1</v>
      </c>
      <c r="M3192">
        <f t="shared" si="248"/>
        <v>1</v>
      </c>
      <c r="N3192">
        <f t="shared" si="249"/>
        <v>1</v>
      </c>
      <c r="O3192">
        <f t="shared" si="250"/>
        <v>16</v>
      </c>
    </row>
    <row r="3193" spans="1:15" hidden="1" x14ac:dyDescent="0.2">
      <c r="A3193" s="2">
        <v>44666</v>
      </c>
      <c r="B3193">
        <v>88</v>
      </c>
      <c r="C3193">
        <v>62.2</v>
      </c>
      <c r="D3193">
        <v>62.25</v>
      </c>
      <c r="E3193">
        <v>42.82</v>
      </c>
      <c r="F3193">
        <f t="shared" si="246"/>
        <v>62.25</v>
      </c>
      <c r="G3193" t="s">
        <v>830</v>
      </c>
      <c r="H3193">
        <v>2022</v>
      </c>
      <c r="I3193">
        <v>4</v>
      </c>
      <c r="J3193">
        <v>15</v>
      </c>
      <c r="K3193" t="s">
        <v>129</v>
      </c>
      <c r="L3193">
        <f t="shared" si="247"/>
        <v>0</v>
      </c>
      <c r="M3193">
        <f t="shared" si="248"/>
        <v>1</v>
      </c>
      <c r="N3193">
        <f t="shared" si="249"/>
        <v>1</v>
      </c>
      <c r="O3193">
        <f t="shared" si="250"/>
        <v>16</v>
      </c>
    </row>
    <row r="3194" spans="1:15" hidden="1" x14ac:dyDescent="0.2">
      <c r="A3194" s="2">
        <v>44667</v>
      </c>
      <c r="B3194">
        <v>64</v>
      </c>
      <c r="C3194">
        <v>60.22</v>
      </c>
      <c r="D3194">
        <v>60.33</v>
      </c>
      <c r="E3194">
        <v>44.09</v>
      </c>
      <c r="F3194">
        <f t="shared" si="246"/>
        <v>60.33</v>
      </c>
      <c r="G3194" t="s">
        <v>831</v>
      </c>
      <c r="H3194">
        <v>2022</v>
      </c>
      <c r="I3194">
        <v>4</v>
      </c>
      <c r="J3194">
        <v>16</v>
      </c>
      <c r="K3194" t="s">
        <v>131</v>
      </c>
      <c r="L3194">
        <f t="shared" si="247"/>
        <v>0</v>
      </c>
      <c r="M3194">
        <f t="shared" si="248"/>
        <v>1</v>
      </c>
      <c r="N3194">
        <f t="shared" si="249"/>
        <v>1</v>
      </c>
      <c r="O3194">
        <f t="shared" si="250"/>
        <v>16</v>
      </c>
    </row>
    <row r="3195" spans="1:15" hidden="1" x14ac:dyDescent="0.2">
      <c r="A3195" s="2">
        <v>44668</v>
      </c>
      <c r="B3195">
        <v>70</v>
      </c>
      <c r="C3195">
        <v>59.43</v>
      </c>
      <c r="D3195">
        <v>59.47</v>
      </c>
      <c r="E3195">
        <v>39.03</v>
      </c>
      <c r="F3195">
        <f t="shared" si="246"/>
        <v>59.47</v>
      </c>
      <c r="G3195" t="s">
        <v>831</v>
      </c>
      <c r="H3195">
        <v>2022</v>
      </c>
      <c r="I3195">
        <v>4</v>
      </c>
      <c r="J3195">
        <v>17</v>
      </c>
      <c r="K3195" t="s">
        <v>132</v>
      </c>
      <c r="L3195">
        <f t="shared" si="247"/>
        <v>0</v>
      </c>
      <c r="M3195">
        <f t="shared" si="248"/>
        <v>1</v>
      </c>
      <c r="N3195">
        <f t="shared" si="249"/>
        <v>1</v>
      </c>
      <c r="O3195">
        <f t="shared" si="250"/>
        <v>16</v>
      </c>
    </row>
    <row r="3196" spans="1:15" hidden="1" x14ac:dyDescent="0.2">
      <c r="A3196" s="2">
        <v>44669</v>
      </c>
      <c r="B3196">
        <v>81</v>
      </c>
      <c r="C3196">
        <v>59.55</v>
      </c>
      <c r="D3196">
        <v>59.65</v>
      </c>
      <c r="E3196">
        <v>38.1</v>
      </c>
      <c r="F3196">
        <f t="shared" si="246"/>
        <v>59.65</v>
      </c>
      <c r="G3196" t="s">
        <v>831</v>
      </c>
      <c r="H3196">
        <v>2022</v>
      </c>
      <c r="I3196">
        <v>4</v>
      </c>
      <c r="J3196">
        <v>18</v>
      </c>
      <c r="K3196" t="s">
        <v>133</v>
      </c>
      <c r="L3196">
        <f t="shared" si="247"/>
        <v>0</v>
      </c>
      <c r="M3196">
        <f t="shared" si="248"/>
        <v>1</v>
      </c>
      <c r="N3196">
        <f t="shared" si="249"/>
        <v>1</v>
      </c>
      <c r="O3196">
        <f t="shared" si="250"/>
        <v>17</v>
      </c>
    </row>
    <row r="3197" spans="1:15" hidden="1" x14ac:dyDescent="0.2">
      <c r="A3197" s="2">
        <v>44670</v>
      </c>
      <c r="B3197">
        <v>79</v>
      </c>
      <c r="C3197">
        <v>61.15</v>
      </c>
      <c r="D3197">
        <v>61.22</v>
      </c>
      <c r="E3197">
        <v>43.4</v>
      </c>
      <c r="F3197">
        <f t="shared" si="246"/>
        <v>61.22</v>
      </c>
      <c r="G3197" t="s">
        <v>831</v>
      </c>
      <c r="H3197">
        <v>2022</v>
      </c>
      <c r="I3197">
        <v>4</v>
      </c>
      <c r="J3197">
        <v>19</v>
      </c>
      <c r="K3197" t="s">
        <v>134</v>
      </c>
      <c r="L3197">
        <f t="shared" si="247"/>
        <v>0</v>
      </c>
      <c r="M3197">
        <f t="shared" si="248"/>
        <v>1</v>
      </c>
      <c r="N3197">
        <f t="shared" si="249"/>
        <v>1</v>
      </c>
      <c r="O3197">
        <f t="shared" si="250"/>
        <v>17</v>
      </c>
    </row>
    <row r="3198" spans="1:15" hidden="1" x14ac:dyDescent="0.2">
      <c r="A3198" s="2">
        <v>44671</v>
      </c>
      <c r="B3198">
        <v>95</v>
      </c>
      <c r="C3198">
        <v>62.56</v>
      </c>
      <c r="D3198">
        <v>62.58</v>
      </c>
      <c r="E3198">
        <v>39.25</v>
      </c>
      <c r="F3198">
        <f t="shared" si="246"/>
        <v>62.58</v>
      </c>
      <c r="G3198" t="s">
        <v>831</v>
      </c>
      <c r="H3198">
        <v>2022</v>
      </c>
      <c r="I3198">
        <v>4</v>
      </c>
      <c r="J3198">
        <v>20</v>
      </c>
      <c r="K3198" t="s">
        <v>135</v>
      </c>
      <c r="L3198">
        <f t="shared" si="247"/>
        <v>0</v>
      </c>
      <c r="M3198">
        <f t="shared" si="248"/>
        <v>1</v>
      </c>
      <c r="N3198">
        <f t="shared" si="249"/>
        <v>1</v>
      </c>
      <c r="O3198">
        <f t="shared" si="250"/>
        <v>17</v>
      </c>
    </row>
    <row r="3199" spans="1:15" hidden="1" x14ac:dyDescent="0.2">
      <c r="A3199" s="2">
        <v>44672</v>
      </c>
      <c r="B3199">
        <v>77</v>
      </c>
      <c r="C3199">
        <v>60.54</v>
      </c>
      <c r="D3199">
        <v>60.67</v>
      </c>
      <c r="E3199">
        <v>45.29</v>
      </c>
      <c r="F3199">
        <f t="shared" si="246"/>
        <v>60.67</v>
      </c>
      <c r="G3199" t="s">
        <v>831</v>
      </c>
      <c r="H3199">
        <v>2022</v>
      </c>
      <c r="I3199">
        <v>4</v>
      </c>
      <c r="J3199">
        <v>21</v>
      </c>
      <c r="K3199" t="s">
        <v>136</v>
      </c>
      <c r="L3199">
        <f t="shared" si="247"/>
        <v>0</v>
      </c>
      <c r="M3199">
        <f t="shared" si="248"/>
        <v>1</v>
      </c>
      <c r="N3199">
        <f t="shared" si="249"/>
        <v>1</v>
      </c>
      <c r="O3199">
        <f t="shared" si="250"/>
        <v>17</v>
      </c>
    </row>
    <row r="3200" spans="1:15" hidden="1" x14ac:dyDescent="0.2">
      <c r="A3200" s="2">
        <v>44673</v>
      </c>
      <c r="B3200">
        <v>99</v>
      </c>
      <c r="C3200">
        <v>63.34</v>
      </c>
      <c r="D3200">
        <v>63.63</v>
      </c>
      <c r="E3200">
        <v>50.68</v>
      </c>
      <c r="F3200">
        <f t="shared" si="246"/>
        <v>63.63</v>
      </c>
      <c r="G3200" t="s">
        <v>831</v>
      </c>
      <c r="H3200">
        <v>2022</v>
      </c>
      <c r="I3200">
        <v>4</v>
      </c>
      <c r="J3200">
        <v>22</v>
      </c>
      <c r="K3200" t="s">
        <v>137</v>
      </c>
      <c r="L3200">
        <f t="shared" si="247"/>
        <v>0</v>
      </c>
      <c r="M3200">
        <f t="shared" si="248"/>
        <v>1</v>
      </c>
      <c r="N3200">
        <f t="shared" si="249"/>
        <v>1</v>
      </c>
      <c r="O3200">
        <f t="shared" si="250"/>
        <v>17</v>
      </c>
    </row>
    <row r="3201" spans="1:15" hidden="1" x14ac:dyDescent="0.2">
      <c r="A3201" s="2">
        <v>44674</v>
      </c>
      <c r="B3201">
        <v>76</v>
      </c>
      <c r="C3201">
        <v>62.71</v>
      </c>
      <c r="D3201">
        <v>62.72</v>
      </c>
      <c r="E3201">
        <v>39.18</v>
      </c>
      <c r="F3201">
        <f t="shared" si="246"/>
        <v>62.72</v>
      </c>
      <c r="G3201" t="s">
        <v>832</v>
      </c>
      <c r="H3201">
        <v>2022</v>
      </c>
      <c r="I3201">
        <v>4</v>
      </c>
      <c r="J3201">
        <v>23</v>
      </c>
      <c r="K3201" t="s">
        <v>139</v>
      </c>
      <c r="L3201">
        <f t="shared" si="247"/>
        <v>0</v>
      </c>
      <c r="M3201">
        <f t="shared" si="248"/>
        <v>1</v>
      </c>
      <c r="N3201">
        <f t="shared" si="249"/>
        <v>1</v>
      </c>
      <c r="O3201">
        <f t="shared" si="250"/>
        <v>17</v>
      </c>
    </row>
    <row r="3202" spans="1:15" hidden="1" x14ac:dyDescent="0.2">
      <c r="A3202" s="2">
        <v>44675</v>
      </c>
      <c r="B3202">
        <v>106</v>
      </c>
      <c r="C3202">
        <v>62.66</v>
      </c>
      <c r="D3202">
        <v>62.89</v>
      </c>
      <c r="E3202">
        <v>49.4</v>
      </c>
      <c r="F3202">
        <f t="shared" si="246"/>
        <v>62.89</v>
      </c>
      <c r="G3202" t="s">
        <v>832</v>
      </c>
      <c r="H3202">
        <v>2022</v>
      </c>
      <c r="I3202">
        <v>4</v>
      </c>
      <c r="J3202">
        <v>24</v>
      </c>
      <c r="K3202" t="s">
        <v>140</v>
      </c>
      <c r="L3202">
        <f t="shared" si="247"/>
        <v>0</v>
      </c>
      <c r="M3202">
        <f t="shared" si="248"/>
        <v>1</v>
      </c>
      <c r="N3202">
        <f t="shared" si="249"/>
        <v>1</v>
      </c>
      <c r="O3202">
        <f t="shared" si="250"/>
        <v>17</v>
      </c>
    </row>
    <row r="3203" spans="1:15" hidden="1" x14ac:dyDescent="0.2">
      <c r="A3203" s="2">
        <v>44676</v>
      </c>
      <c r="B3203">
        <v>84</v>
      </c>
      <c r="C3203">
        <v>61.61</v>
      </c>
      <c r="D3203">
        <v>61.94</v>
      </c>
      <c r="E3203">
        <v>50.6</v>
      </c>
      <c r="F3203">
        <f t="shared" ref="F3203:F3266" si="251">IF(OR(ISBLANK(D3203),D3203=9),C3203,D3203)</f>
        <v>61.94</v>
      </c>
      <c r="G3203" t="s">
        <v>832</v>
      </c>
      <c r="H3203">
        <v>2022</v>
      </c>
      <c r="I3203">
        <v>4</v>
      </c>
      <c r="J3203">
        <v>25</v>
      </c>
      <c r="K3203" t="s">
        <v>141</v>
      </c>
      <c r="L3203">
        <f t="shared" ref="L3203:L3266" si="252">IF(ISBLANK(C3203),"Null",IF(C3203&gt;B3203,1,0))</f>
        <v>0</v>
      </c>
      <c r="M3203">
        <f t="shared" ref="M3203:M3266" si="253">IF(ISBLANK(E3203),"Null",IF(C3203&gt;E3203,1,0))</f>
        <v>1</v>
      </c>
      <c r="N3203">
        <f t="shared" ref="N3203:N3266" si="254">IF(AND(I3203&gt;=1,I3203&lt;=4),1,IF(AND(I3203&gt;=9,I3203&lt;=12),3,2))</f>
        <v>1</v>
      </c>
      <c r="O3203">
        <f t="shared" ref="O3203:O3266" si="255">WEEKNUM(A3203,2)</f>
        <v>18</v>
      </c>
    </row>
    <row r="3204" spans="1:15" hidden="1" x14ac:dyDescent="0.2">
      <c r="A3204" s="2">
        <v>44677</v>
      </c>
      <c r="B3204">
        <v>62</v>
      </c>
      <c r="C3204">
        <v>60.49</v>
      </c>
      <c r="D3204">
        <v>60.59</v>
      </c>
      <c r="E3204">
        <v>44.27</v>
      </c>
      <c r="F3204">
        <f t="shared" si="251"/>
        <v>60.59</v>
      </c>
      <c r="G3204" t="s">
        <v>832</v>
      </c>
      <c r="H3204">
        <v>2022</v>
      </c>
      <c r="I3204">
        <v>4</v>
      </c>
      <c r="J3204">
        <v>26</v>
      </c>
      <c r="K3204" t="s">
        <v>142</v>
      </c>
      <c r="L3204">
        <f t="shared" si="252"/>
        <v>0</v>
      </c>
      <c r="M3204">
        <f t="shared" si="253"/>
        <v>1</v>
      </c>
      <c r="N3204">
        <f t="shared" si="254"/>
        <v>1</v>
      </c>
      <c r="O3204">
        <f t="shared" si="255"/>
        <v>18</v>
      </c>
    </row>
    <row r="3205" spans="1:15" hidden="1" x14ac:dyDescent="0.2">
      <c r="A3205" s="2">
        <v>44678</v>
      </c>
      <c r="F3205">
        <f t="shared" si="251"/>
        <v>0</v>
      </c>
      <c r="G3205" t="s">
        <v>832</v>
      </c>
      <c r="H3205">
        <v>2022</v>
      </c>
      <c r="I3205">
        <v>4</v>
      </c>
      <c r="J3205">
        <v>27</v>
      </c>
      <c r="K3205" t="s">
        <v>143</v>
      </c>
      <c r="L3205" t="str">
        <f t="shared" si="252"/>
        <v>Null</v>
      </c>
      <c r="M3205" t="str">
        <f t="shared" si="253"/>
        <v>Null</v>
      </c>
      <c r="N3205">
        <f t="shared" si="254"/>
        <v>1</v>
      </c>
      <c r="O3205">
        <f t="shared" si="255"/>
        <v>18</v>
      </c>
    </row>
    <row r="3206" spans="1:15" hidden="1" x14ac:dyDescent="0.2">
      <c r="A3206" s="2">
        <v>44679</v>
      </c>
      <c r="B3206">
        <v>75</v>
      </c>
      <c r="C3206">
        <v>59.92</v>
      </c>
      <c r="D3206">
        <v>59.92</v>
      </c>
      <c r="E3206">
        <v>27.64</v>
      </c>
      <c r="F3206">
        <f t="shared" si="251"/>
        <v>59.92</v>
      </c>
      <c r="G3206" t="s">
        <v>832</v>
      </c>
      <c r="H3206">
        <v>2022</v>
      </c>
      <c r="I3206">
        <v>4</v>
      </c>
      <c r="J3206">
        <v>28</v>
      </c>
      <c r="K3206" t="s">
        <v>144</v>
      </c>
      <c r="L3206">
        <f t="shared" si="252"/>
        <v>0</v>
      </c>
      <c r="M3206">
        <f t="shared" si="253"/>
        <v>1</v>
      </c>
      <c r="N3206">
        <f t="shared" si="254"/>
        <v>1</v>
      </c>
      <c r="O3206">
        <f t="shared" si="255"/>
        <v>18</v>
      </c>
    </row>
    <row r="3207" spans="1:15" hidden="1" x14ac:dyDescent="0.2">
      <c r="A3207" s="2">
        <v>44680</v>
      </c>
      <c r="B3207">
        <v>93</v>
      </c>
      <c r="C3207">
        <v>60.83</v>
      </c>
      <c r="D3207">
        <v>60.94</v>
      </c>
      <c r="E3207">
        <v>43.51</v>
      </c>
      <c r="F3207">
        <f t="shared" si="251"/>
        <v>60.94</v>
      </c>
      <c r="G3207" t="s">
        <v>832</v>
      </c>
      <c r="H3207">
        <v>2022</v>
      </c>
      <c r="I3207">
        <v>4</v>
      </c>
      <c r="J3207">
        <v>29</v>
      </c>
      <c r="K3207" t="s">
        <v>145</v>
      </c>
      <c r="L3207">
        <f t="shared" si="252"/>
        <v>0</v>
      </c>
      <c r="M3207">
        <f t="shared" si="253"/>
        <v>1</v>
      </c>
      <c r="N3207">
        <f t="shared" si="254"/>
        <v>1</v>
      </c>
      <c r="O3207">
        <f t="shared" si="255"/>
        <v>18</v>
      </c>
    </row>
    <row r="3208" spans="1:15" hidden="1" x14ac:dyDescent="0.2">
      <c r="A3208" s="2">
        <v>44681</v>
      </c>
      <c r="B3208">
        <v>73</v>
      </c>
      <c r="C3208">
        <v>60.72</v>
      </c>
      <c r="D3208">
        <v>60.73</v>
      </c>
      <c r="E3208">
        <v>33.340000000000003</v>
      </c>
      <c r="F3208">
        <f t="shared" si="251"/>
        <v>60.73</v>
      </c>
      <c r="G3208" t="s">
        <v>833</v>
      </c>
      <c r="H3208">
        <v>2022</v>
      </c>
      <c r="I3208">
        <v>4</v>
      </c>
      <c r="J3208">
        <v>30</v>
      </c>
      <c r="K3208" t="s">
        <v>147</v>
      </c>
      <c r="L3208">
        <f t="shared" si="252"/>
        <v>0</v>
      </c>
      <c r="M3208">
        <f t="shared" si="253"/>
        <v>1</v>
      </c>
      <c r="N3208">
        <f t="shared" si="254"/>
        <v>1</v>
      </c>
      <c r="O3208">
        <f t="shared" si="255"/>
        <v>18</v>
      </c>
    </row>
    <row r="3209" spans="1:15" hidden="1" x14ac:dyDescent="0.2">
      <c r="A3209" s="2">
        <v>44682</v>
      </c>
      <c r="B3209">
        <v>88</v>
      </c>
      <c r="C3209">
        <v>61.7</v>
      </c>
      <c r="D3209">
        <v>61.72</v>
      </c>
      <c r="E3209">
        <v>39.04</v>
      </c>
      <c r="F3209">
        <f t="shared" si="251"/>
        <v>61.72</v>
      </c>
      <c r="G3209" t="s">
        <v>833</v>
      </c>
      <c r="H3209">
        <v>2022</v>
      </c>
      <c r="I3209">
        <v>5</v>
      </c>
      <c r="J3209">
        <v>1</v>
      </c>
      <c r="K3209" t="s">
        <v>148</v>
      </c>
      <c r="L3209">
        <f t="shared" si="252"/>
        <v>0</v>
      </c>
      <c r="M3209">
        <f t="shared" si="253"/>
        <v>1</v>
      </c>
      <c r="N3209">
        <f t="shared" si="254"/>
        <v>2</v>
      </c>
      <c r="O3209">
        <f t="shared" si="255"/>
        <v>18</v>
      </c>
    </row>
    <row r="3210" spans="1:15" hidden="1" x14ac:dyDescent="0.2">
      <c r="A3210" s="2">
        <v>44683</v>
      </c>
      <c r="B3210">
        <v>83</v>
      </c>
      <c r="C3210">
        <v>61.46</v>
      </c>
      <c r="D3210">
        <v>61.5</v>
      </c>
      <c r="E3210">
        <v>40.47</v>
      </c>
      <c r="F3210">
        <f t="shared" si="251"/>
        <v>61.5</v>
      </c>
      <c r="G3210" t="s">
        <v>833</v>
      </c>
      <c r="H3210">
        <v>2022</v>
      </c>
      <c r="I3210">
        <v>5</v>
      </c>
      <c r="J3210">
        <v>2</v>
      </c>
      <c r="K3210" t="s">
        <v>149</v>
      </c>
      <c r="L3210">
        <f t="shared" si="252"/>
        <v>0</v>
      </c>
      <c r="M3210">
        <f t="shared" si="253"/>
        <v>1</v>
      </c>
      <c r="N3210">
        <f t="shared" si="254"/>
        <v>2</v>
      </c>
      <c r="O3210">
        <f t="shared" si="255"/>
        <v>19</v>
      </c>
    </row>
    <row r="3211" spans="1:15" hidden="1" x14ac:dyDescent="0.2">
      <c r="A3211" s="2">
        <v>44684</v>
      </c>
      <c r="B3211">
        <v>70</v>
      </c>
      <c r="C3211">
        <v>60.76</v>
      </c>
      <c r="D3211">
        <v>60.9</v>
      </c>
      <c r="E3211">
        <v>45.97</v>
      </c>
      <c r="F3211">
        <f t="shared" si="251"/>
        <v>60.9</v>
      </c>
      <c r="G3211" t="s">
        <v>833</v>
      </c>
      <c r="H3211">
        <v>2022</v>
      </c>
      <c r="I3211">
        <v>5</v>
      </c>
      <c r="J3211">
        <v>3</v>
      </c>
      <c r="K3211" t="s">
        <v>150</v>
      </c>
      <c r="L3211">
        <f t="shared" si="252"/>
        <v>0</v>
      </c>
      <c r="M3211">
        <f t="shared" si="253"/>
        <v>1</v>
      </c>
      <c r="N3211">
        <f t="shared" si="254"/>
        <v>2</v>
      </c>
      <c r="O3211">
        <f t="shared" si="255"/>
        <v>19</v>
      </c>
    </row>
    <row r="3212" spans="1:15" hidden="1" x14ac:dyDescent="0.2">
      <c r="A3212" s="2">
        <v>44685</v>
      </c>
      <c r="B3212">
        <v>85</v>
      </c>
      <c r="C3212">
        <v>60.85</v>
      </c>
      <c r="D3212">
        <v>61.02</v>
      </c>
      <c r="E3212">
        <v>46.91</v>
      </c>
      <c r="F3212">
        <f t="shared" si="251"/>
        <v>61.02</v>
      </c>
      <c r="G3212" t="s">
        <v>833</v>
      </c>
      <c r="H3212">
        <v>2022</v>
      </c>
      <c r="I3212">
        <v>5</v>
      </c>
      <c r="J3212">
        <v>4</v>
      </c>
      <c r="K3212" t="s">
        <v>151</v>
      </c>
      <c r="L3212">
        <f t="shared" si="252"/>
        <v>0</v>
      </c>
      <c r="M3212">
        <f t="shared" si="253"/>
        <v>1</v>
      </c>
      <c r="N3212">
        <f t="shared" si="254"/>
        <v>2</v>
      </c>
      <c r="O3212">
        <f t="shared" si="255"/>
        <v>19</v>
      </c>
    </row>
    <row r="3213" spans="1:15" hidden="1" x14ac:dyDescent="0.2">
      <c r="A3213" s="2">
        <v>44686</v>
      </c>
      <c r="B3213">
        <v>80</v>
      </c>
      <c r="C3213">
        <v>62.8</v>
      </c>
      <c r="D3213">
        <v>62.86</v>
      </c>
      <c r="E3213">
        <v>44.22</v>
      </c>
      <c r="F3213">
        <f t="shared" si="251"/>
        <v>62.86</v>
      </c>
      <c r="G3213" t="s">
        <v>833</v>
      </c>
      <c r="H3213">
        <v>2022</v>
      </c>
      <c r="I3213">
        <v>5</v>
      </c>
      <c r="J3213">
        <v>5</v>
      </c>
      <c r="K3213" t="s">
        <v>152</v>
      </c>
      <c r="L3213">
        <f t="shared" si="252"/>
        <v>0</v>
      </c>
      <c r="M3213">
        <f t="shared" si="253"/>
        <v>1</v>
      </c>
      <c r="N3213">
        <f t="shared" si="254"/>
        <v>2</v>
      </c>
      <c r="O3213">
        <f t="shared" si="255"/>
        <v>19</v>
      </c>
    </row>
    <row r="3214" spans="1:15" hidden="1" x14ac:dyDescent="0.2">
      <c r="A3214" s="2">
        <v>44687</v>
      </c>
      <c r="B3214">
        <v>90</v>
      </c>
      <c r="C3214">
        <v>62.06</v>
      </c>
      <c r="D3214">
        <v>62.14</v>
      </c>
      <c r="E3214">
        <v>44.79</v>
      </c>
      <c r="F3214">
        <f t="shared" si="251"/>
        <v>62.14</v>
      </c>
      <c r="G3214" t="s">
        <v>833</v>
      </c>
      <c r="H3214">
        <v>2022</v>
      </c>
      <c r="I3214">
        <v>5</v>
      </c>
      <c r="J3214">
        <v>6</v>
      </c>
      <c r="K3214" t="s">
        <v>153</v>
      </c>
      <c r="L3214">
        <f t="shared" si="252"/>
        <v>0</v>
      </c>
      <c r="M3214">
        <f t="shared" si="253"/>
        <v>1</v>
      </c>
      <c r="N3214">
        <f t="shared" si="254"/>
        <v>2</v>
      </c>
      <c r="O3214">
        <f t="shared" si="255"/>
        <v>19</v>
      </c>
    </row>
    <row r="3215" spans="1:15" hidden="1" x14ac:dyDescent="0.2">
      <c r="A3215" s="2">
        <v>44688</v>
      </c>
      <c r="B3215">
        <v>74</v>
      </c>
      <c r="C3215">
        <v>61.81</v>
      </c>
      <c r="D3215">
        <v>61.85</v>
      </c>
      <c r="E3215">
        <v>42.11</v>
      </c>
      <c r="F3215">
        <f t="shared" si="251"/>
        <v>61.85</v>
      </c>
      <c r="G3215" t="s">
        <v>834</v>
      </c>
      <c r="H3215">
        <v>2022</v>
      </c>
      <c r="I3215">
        <v>5</v>
      </c>
      <c r="J3215">
        <v>7</v>
      </c>
      <c r="K3215" t="s">
        <v>155</v>
      </c>
      <c r="L3215">
        <f t="shared" si="252"/>
        <v>0</v>
      </c>
      <c r="M3215">
        <f t="shared" si="253"/>
        <v>1</v>
      </c>
      <c r="N3215">
        <f t="shared" si="254"/>
        <v>2</v>
      </c>
      <c r="O3215">
        <f t="shared" si="255"/>
        <v>19</v>
      </c>
    </row>
    <row r="3216" spans="1:15" hidden="1" x14ac:dyDescent="0.2">
      <c r="A3216" s="2">
        <v>44689</v>
      </c>
      <c r="B3216">
        <v>81</v>
      </c>
      <c r="C3216">
        <v>62.31</v>
      </c>
      <c r="D3216">
        <v>62.46</v>
      </c>
      <c r="E3216">
        <v>47.15</v>
      </c>
      <c r="F3216">
        <f t="shared" si="251"/>
        <v>62.46</v>
      </c>
      <c r="G3216" t="s">
        <v>834</v>
      </c>
      <c r="H3216">
        <v>2022</v>
      </c>
      <c r="I3216">
        <v>5</v>
      </c>
      <c r="J3216">
        <v>8</v>
      </c>
      <c r="K3216" t="s">
        <v>156</v>
      </c>
      <c r="L3216">
        <f t="shared" si="252"/>
        <v>0</v>
      </c>
      <c r="M3216">
        <f t="shared" si="253"/>
        <v>1</v>
      </c>
      <c r="N3216">
        <f t="shared" si="254"/>
        <v>2</v>
      </c>
      <c r="O3216">
        <f t="shared" si="255"/>
        <v>19</v>
      </c>
    </row>
    <row r="3217" spans="1:15" hidden="1" x14ac:dyDescent="0.2">
      <c r="A3217" s="2">
        <v>44690</v>
      </c>
      <c r="B3217">
        <v>54</v>
      </c>
      <c r="C3217">
        <v>60.13</v>
      </c>
      <c r="D3217">
        <v>60.44</v>
      </c>
      <c r="E3217">
        <v>47.65</v>
      </c>
      <c r="F3217">
        <f t="shared" si="251"/>
        <v>60.44</v>
      </c>
      <c r="G3217" t="s">
        <v>834</v>
      </c>
      <c r="H3217">
        <v>2022</v>
      </c>
      <c r="I3217">
        <v>5</v>
      </c>
      <c r="J3217">
        <v>9</v>
      </c>
      <c r="K3217" t="s">
        <v>157</v>
      </c>
      <c r="L3217">
        <f t="shared" si="252"/>
        <v>1</v>
      </c>
      <c r="M3217">
        <f t="shared" si="253"/>
        <v>1</v>
      </c>
      <c r="N3217">
        <f t="shared" si="254"/>
        <v>2</v>
      </c>
      <c r="O3217">
        <f t="shared" si="255"/>
        <v>20</v>
      </c>
    </row>
    <row r="3218" spans="1:15" hidden="1" x14ac:dyDescent="0.2">
      <c r="A3218" s="2">
        <v>44691</v>
      </c>
      <c r="B3218">
        <v>68</v>
      </c>
      <c r="C3218">
        <v>60.3</v>
      </c>
      <c r="D3218">
        <v>60.52</v>
      </c>
      <c r="E3218">
        <v>46.84</v>
      </c>
      <c r="F3218">
        <f t="shared" si="251"/>
        <v>60.52</v>
      </c>
      <c r="G3218" t="s">
        <v>834</v>
      </c>
      <c r="H3218">
        <v>2022</v>
      </c>
      <c r="I3218">
        <v>5</v>
      </c>
      <c r="J3218">
        <v>10</v>
      </c>
      <c r="K3218" t="s">
        <v>158</v>
      </c>
      <c r="L3218">
        <f t="shared" si="252"/>
        <v>0</v>
      </c>
      <c r="M3218">
        <f t="shared" si="253"/>
        <v>1</v>
      </c>
      <c r="N3218">
        <f t="shared" si="254"/>
        <v>2</v>
      </c>
      <c r="O3218">
        <f t="shared" si="255"/>
        <v>20</v>
      </c>
    </row>
    <row r="3219" spans="1:15" hidden="1" x14ac:dyDescent="0.2">
      <c r="A3219" s="2">
        <v>44692</v>
      </c>
      <c r="B3219">
        <v>100</v>
      </c>
      <c r="C3219">
        <v>61.82</v>
      </c>
      <c r="D3219">
        <v>61.82</v>
      </c>
      <c r="E3219">
        <v>0</v>
      </c>
      <c r="F3219">
        <f t="shared" si="251"/>
        <v>61.82</v>
      </c>
      <c r="G3219" t="s">
        <v>834</v>
      </c>
      <c r="H3219">
        <v>2022</v>
      </c>
      <c r="I3219">
        <v>5</v>
      </c>
      <c r="J3219">
        <v>11</v>
      </c>
      <c r="K3219" t="s">
        <v>159</v>
      </c>
      <c r="L3219">
        <f t="shared" si="252"/>
        <v>0</v>
      </c>
      <c r="M3219">
        <f t="shared" si="253"/>
        <v>1</v>
      </c>
      <c r="N3219">
        <f t="shared" si="254"/>
        <v>2</v>
      </c>
      <c r="O3219">
        <f t="shared" si="255"/>
        <v>20</v>
      </c>
    </row>
    <row r="3220" spans="1:15" hidden="1" x14ac:dyDescent="0.2">
      <c r="A3220" s="2">
        <v>44693</v>
      </c>
      <c r="B3220">
        <v>76</v>
      </c>
      <c r="C3220">
        <v>60.51</v>
      </c>
      <c r="D3220">
        <v>60.54</v>
      </c>
      <c r="E3220">
        <v>37.56</v>
      </c>
      <c r="F3220">
        <f t="shared" si="251"/>
        <v>60.54</v>
      </c>
      <c r="G3220" t="s">
        <v>834</v>
      </c>
      <c r="H3220">
        <v>2022</v>
      </c>
      <c r="I3220">
        <v>5</v>
      </c>
      <c r="J3220">
        <v>12</v>
      </c>
      <c r="K3220" t="s">
        <v>160</v>
      </c>
      <c r="L3220">
        <f t="shared" si="252"/>
        <v>0</v>
      </c>
      <c r="M3220">
        <f t="shared" si="253"/>
        <v>1</v>
      </c>
      <c r="N3220">
        <f t="shared" si="254"/>
        <v>2</v>
      </c>
      <c r="O3220">
        <f t="shared" si="255"/>
        <v>20</v>
      </c>
    </row>
    <row r="3221" spans="1:15" hidden="1" x14ac:dyDescent="0.2">
      <c r="A3221" s="2">
        <v>44694</v>
      </c>
      <c r="B3221">
        <v>81</v>
      </c>
      <c r="C3221">
        <v>61.32</v>
      </c>
      <c r="D3221">
        <v>61.39</v>
      </c>
      <c r="E3221">
        <v>43.02</v>
      </c>
      <c r="F3221">
        <f t="shared" si="251"/>
        <v>61.39</v>
      </c>
      <c r="G3221" t="s">
        <v>834</v>
      </c>
      <c r="H3221">
        <v>2022</v>
      </c>
      <c r="I3221">
        <v>5</v>
      </c>
      <c r="J3221">
        <v>13</v>
      </c>
      <c r="K3221" t="s">
        <v>161</v>
      </c>
      <c r="L3221">
        <f t="shared" si="252"/>
        <v>0</v>
      </c>
      <c r="M3221">
        <f t="shared" si="253"/>
        <v>1</v>
      </c>
      <c r="N3221">
        <f t="shared" si="254"/>
        <v>2</v>
      </c>
      <c r="O3221">
        <f t="shared" si="255"/>
        <v>20</v>
      </c>
    </row>
    <row r="3222" spans="1:15" hidden="1" x14ac:dyDescent="0.2">
      <c r="A3222" s="2">
        <v>44695</v>
      </c>
      <c r="B3222">
        <v>92</v>
      </c>
      <c r="C3222">
        <v>61.22</v>
      </c>
      <c r="D3222">
        <v>61.23</v>
      </c>
      <c r="E3222">
        <v>34.520000000000003</v>
      </c>
      <c r="F3222">
        <f t="shared" si="251"/>
        <v>61.23</v>
      </c>
      <c r="G3222" t="s">
        <v>835</v>
      </c>
      <c r="H3222">
        <v>2022</v>
      </c>
      <c r="I3222">
        <v>5</v>
      </c>
      <c r="J3222">
        <v>14</v>
      </c>
      <c r="K3222" t="s">
        <v>163</v>
      </c>
      <c r="L3222">
        <f t="shared" si="252"/>
        <v>0</v>
      </c>
      <c r="M3222">
        <f t="shared" si="253"/>
        <v>1</v>
      </c>
      <c r="N3222">
        <f t="shared" si="254"/>
        <v>2</v>
      </c>
      <c r="O3222">
        <f t="shared" si="255"/>
        <v>20</v>
      </c>
    </row>
    <row r="3223" spans="1:15" hidden="1" x14ac:dyDescent="0.2">
      <c r="A3223" s="2">
        <v>44696</v>
      </c>
      <c r="B3223">
        <v>82</v>
      </c>
      <c r="C3223">
        <v>60.94</v>
      </c>
      <c r="D3223">
        <v>60.96</v>
      </c>
      <c r="E3223">
        <v>37.43</v>
      </c>
      <c r="F3223">
        <f t="shared" si="251"/>
        <v>60.96</v>
      </c>
      <c r="G3223" t="s">
        <v>835</v>
      </c>
      <c r="H3223">
        <v>2022</v>
      </c>
      <c r="I3223">
        <v>5</v>
      </c>
      <c r="J3223">
        <v>15</v>
      </c>
      <c r="K3223" t="s">
        <v>164</v>
      </c>
      <c r="L3223">
        <f t="shared" si="252"/>
        <v>0</v>
      </c>
      <c r="M3223">
        <f t="shared" si="253"/>
        <v>1</v>
      </c>
      <c r="N3223">
        <f t="shared" si="254"/>
        <v>2</v>
      </c>
      <c r="O3223">
        <f t="shared" si="255"/>
        <v>20</v>
      </c>
    </row>
    <row r="3224" spans="1:15" hidden="1" x14ac:dyDescent="0.2">
      <c r="A3224" s="2">
        <v>44697</v>
      </c>
      <c r="B3224">
        <v>75</v>
      </c>
      <c r="C3224">
        <v>61.25</v>
      </c>
      <c r="D3224">
        <v>61.27</v>
      </c>
      <c r="E3224">
        <v>38</v>
      </c>
      <c r="F3224">
        <f t="shared" si="251"/>
        <v>61.27</v>
      </c>
      <c r="G3224" t="s">
        <v>835</v>
      </c>
      <c r="H3224">
        <v>2022</v>
      </c>
      <c r="I3224">
        <v>5</v>
      </c>
      <c r="J3224">
        <v>16</v>
      </c>
      <c r="K3224" t="s">
        <v>165</v>
      </c>
      <c r="L3224">
        <f t="shared" si="252"/>
        <v>0</v>
      </c>
      <c r="M3224">
        <f t="shared" si="253"/>
        <v>1</v>
      </c>
      <c r="N3224">
        <f t="shared" si="254"/>
        <v>2</v>
      </c>
      <c r="O3224">
        <f t="shared" si="255"/>
        <v>21</v>
      </c>
    </row>
    <row r="3225" spans="1:15" hidden="1" x14ac:dyDescent="0.2">
      <c r="A3225" s="2">
        <v>44698</v>
      </c>
      <c r="B3225">
        <v>75</v>
      </c>
      <c r="C3225">
        <v>60.61</v>
      </c>
      <c r="D3225">
        <v>60.69</v>
      </c>
      <c r="E3225">
        <v>41.89</v>
      </c>
      <c r="F3225">
        <f t="shared" si="251"/>
        <v>60.69</v>
      </c>
      <c r="G3225" t="s">
        <v>835</v>
      </c>
      <c r="H3225">
        <v>2022</v>
      </c>
      <c r="I3225">
        <v>5</v>
      </c>
      <c r="J3225">
        <v>17</v>
      </c>
      <c r="K3225" t="s">
        <v>166</v>
      </c>
      <c r="L3225">
        <f t="shared" si="252"/>
        <v>0</v>
      </c>
      <c r="M3225">
        <f t="shared" si="253"/>
        <v>1</v>
      </c>
      <c r="N3225">
        <f t="shared" si="254"/>
        <v>2</v>
      </c>
      <c r="O3225">
        <f t="shared" si="255"/>
        <v>21</v>
      </c>
    </row>
    <row r="3226" spans="1:15" hidden="1" x14ac:dyDescent="0.2">
      <c r="A3226" s="2">
        <v>44699</v>
      </c>
      <c r="B3226">
        <v>105</v>
      </c>
      <c r="C3226">
        <v>63.24</v>
      </c>
      <c r="D3226">
        <v>63.26</v>
      </c>
      <c r="E3226">
        <v>37.81</v>
      </c>
      <c r="F3226">
        <f t="shared" si="251"/>
        <v>63.26</v>
      </c>
      <c r="G3226" t="s">
        <v>835</v>
      </c>
      <c r="H3226">
        <v>2022</v>
      </c>
      <c r="I3226">
        <v>5</v>
      </c>
      <c r="J3226">
        <v>18</v>
      </c>
      <c r="K3226" t="s">
        <v>167</v>
      </c>
      <c r="L3226">
        <f t="shared" si="252"/>
        <v>0</v>
      </c>
      <c r="M3226">
        <f t="shared" si="253"/>
        <v>1</v>
      </c>
      <c r="N3226">
        <f t="shared" si="254"/>
        <v>2</v>
      </c>
      <c r="O3226">
        <f t="shared" si="255"/>
        <v>21</v>
      </c>
    </row>
    <row r="3227" spans="1:15" hidden="1" x14ac:dyDescent="0.2">
      <c r="A3227" s="2">
        <v>44700</v>
      </c>
      <c r="B3227">
        <v>78</v>
      </c>
      <c r="C3227">
        <v>60.4</v>
      </c>
      <c r="D3227">
        <v>60.42</v>
      </c>
      <c r="E3227">
        <v>36.94</v>
      </c>
      <c r="F3227">
        <f t="shared" si="251"/>
        <v>60.42</v>
      </c>
      <c r="G3227" t="s">
        <v>835</v>
      </c>
      <c r="H3227">
        <v>2022</v>
      </c>
      <c r="I3227">
        <v>5</v>
      </c>
      <c r="J3227">
        <v>19</v>
      </c>
      <c r="K3227" t="s">
        <v>168</v>
      </c>
      <c r="L3227">
        <f t="shared" si="252"/>
        <v>0</v>
      </c>
      <c r="M3227">
        <f t="shared" si="253"/>
        <v>1</v>
      </c>
      <c r="N3227">
        <f t="shared" si="254"/>
        <v>2</v>
      </c>
      <c r="O3227">
        <f t="shared" si="255"/>
        <v>21</v>
      </c>
    </row>
    <row r="3228" spans="1:15" hidden="1" x14ac:dyDescent="0.2">
      <c r="A3228" s="2">
        <v>44701</v>
      </c>
      <c r="B3228">
        <v>58</v>
      </c>
      <c r="C3228">
        <v>60.79</v>
      </c>
      <c r="D3228">
        <v>60.85</v>
      </c>
      <c r="E3228">
        <v>42.28</v>
      </c>
      <c r="F3228">
        <f t="shared" si="251"/>
        <v>60.85</v>
      </c>
      <c r="G3228" t="s">
        <v>835</v>
      </c>
      <c r="H3228">
        <v>2022</v>
      </c>
      <c r="I3228">
        <v>5</v>
      </c>
      <c r="J3228">
        <v>20</v>
      </c>
      <c r="K3228" t="s">
        <v>169</v>
      </c>
      <c r="L3228">
        <f t="shared" si="252"/>
        <v>1</v>
      </c>
      <c r="M3228">
        <f t="shared" si="253"/>
        <v>1</v>
      </c>
      <c r="N3228">
        <f t="shared" si="254"/>
        <v>2</v>
      </c>
      <c r="O3228">
        <f t="shared" si="255"/>
        <v>21</v>
      </c>
    </row>
    <row r="3229" spans="1:15" hidden="1" x14ac:dyDescent="0.2">
      <c r="A3229" s="2">
        <v>44702</v>
      </c>
      <c r="B3229">
        <v>84</v>
      </c>
      <c r="C3229">
        <v>62.48</v>
      </c>
      <c r="D3229">
        <v>62.53</v>
      </c>
      <c r="E3229">
        <v>40.67</v>
      </c>
      <c r="F3229">
        <f t="shared" si="251"/>
        <v>62.53</v>
      </c>
      <c r="G3229" t="s">
        <v>836</v>
      </c>
      <c r="H3229">
        <v>2022</v>
      </c>
      <c r="I3229">
        <v>5</v>
      </c>
      <c r="J3229">
        <v>21</v>
      </c>
      <c r="K3229" t="s">
        <v>171</v>
      </c>
      <c r="L3229">
        <f t="shared" si="252"/>
        <v>0</v>
      </c>
      <c r="M3229">
        <f t="shared" si="253"/>
        <v>1</v>
      </c>
      <c r="N3229">
        <f t="shared" si="254"/>
        <v>2</v>
      </c>
      <c r="O3229">
        <f t="shared" si="255"/>
        <v>21</v>
      </c>
    </row>
    <row r="3230" spans="1:15" hidden="1" x14ac:dyDescent="0.2">
      <c r="A3230" s="2">
        <v>44703</v>
      </c>
      <c r="B3230">
        <v>81</v>
      </c>
      <c r="C3230">
        <v>62.49</v>
      </c>
      <c r="D3230">
        <v>62.56</v>
      </c>
      <c r="E3230">
        <v>37.159999999999997</v>
      </c>
      <c r="F3230">
        <f t="shared" si="251"/>
        <v>62.56</v>
      </c>
      <c r="G3230" t="s">
        <v>836</v>
      </c>
      <c r="H3230">
        <v>2022</v>
      </c>
      <c r="I3230">
        <v>5</v>
      </c>
      <c r="J3230">
        <v>22</v>
      </c>
      <c r="K3230" t="s">
        <v>172</v>
      </c>
      <c r="L3230">
        <f t="shared" si="252"/>
        <v>0</v>
      </c>
      <c r="M3230">
        <f t="shared" si="253"/>
        <v>1</v>
      </c>
      <c r="N3230">
        <f t="shared" si="254"/>
        <v>2</v>
      </c>
      <c r="O3230">
        <f t="shared" si="255"/>
        <v>21</v>
      </c>
    </row>
    <row r="3231" spans="1:15" hidden="1" x14ac:dyDescent="0.2">
      <c r="A3231" s="2">
        <v>44704</v>
      </c>
      <c r="B3231">
        <v>82</v>
      </c>
      <c r="C3231">
        <v>62.71</v>
      </c>
      <c r="D3231">
        <v>62.71</v>
      </c>
      <c r="E3231">
        <v>0</v>
      </c>
      <c r="F3231">
        <f t="shared" si="251"/>
        <v>62.71</v>
      </c>
      <c r="G3231" t="s">
        <v>836</v>
      </c>
      <c r="H3231">
        <v>2022</v>
      </c>
      <c r="I3231">
        <v>5</v>
      </c>
      <c r="J3231">
        <v>23</v>
      </c>
      <c r="K3231" t="s">
        <v>173</v>
      </c>
      <c r="L3231">
        <f t="shared" si="252"/>
        <v>0</v>
      </c>
      <c r="M3231">
        <f t="shared" si="253"/>
        <v>1</v>
      </c>
      <c r="N3231">
        <f t="shared" si="254"/>
        <v>2</v>
      </c>
      <c r="O3231">
        <f t="shared" si="255"/>
        <v>22</v>
      </c>
    </row>
    <row r="3232" spans="1:15" hidden="1" x14ac:dyDescent="0.2">
      <c r="A3232" s="2">
        <v>44705</v>
      </c>
      <c r="B3232">
        <v>95</v>
      </c>
      <c r="C3232">
        <v>62.94</v>
      </c>
      <c r="D3232">
        <v>62.98</v>
      </c>
      <c r="E3232">
        <v>42.1</v>
      </c>
      <c r="F3232">
        <f t="shared" si="251"/>
        <v>62.98</v>
      </c>
      <c r="G3232" t="s">
        <v>836</v>
      </c>
      <c r="H3232">
        <v>2022</v>
      </c>
      <c r="I3232">
        <v>5</v>
      </c>
      <c r="J3232">
        <v>24</v>
      </c>
      <c r="K3232" t="s">
        <v>174</v>
      </c>
      <c r="L3232">
        <f t="shared" si="252"/>
        <v>0</v>
      </c>
      <c r="M3232">
        <f t="shared" si="253"/>
        <v>1</v>
      </c>
      <c r="N3232">
        <f t="shared" si="254"/>
        <v>2</v>
      </c>
      <c r="O3232">
        <f t="shared" si="255"/>
        <v>22</v>
      </c>
    </row>
    <row r="3233" spans="1:15" hidden="1" x14ac:dyDescent="0.2">
      <c r="A3233" s="2">
        <v>44706</v>
      </c>
      <c r="B3233">
        <v>80</v>
      </c>
      <c r="C3233">
        <v>62.3</v>
      </c>
      <c r="D3233">
        <v>63.4</v>
      </c>
      <c r="E3233">
        <v>56.81</v>
      </c>
      <c r="F3233">
        <f t="shared" si="251"/>
        <v>63.4</v>
      </c>
      <c r="G3233" t="s">
        <v>836</v>
      </c>
      <c r="H3233">
        <v>2022</v>
      </c>
      <c r="I3233">
        <v>5</v>
      </c>
      <c r="J3233">
        <v>25</v>
      </c>
      <c r="K3233" t="s">
        <v>175</v>
      </c>
      <c r="L3233">
        <f t="shared" si="252"/>
        <v>0</v>
      </c>
      <c r="M3233">
        <f t="shared" si="253"/>
        <v>1</v>
      </c>
      <c r="N3233">
        <f t="shared" si="254"/>
        <v>2</v>
      </c>
      <c r="O3233">
        <f t="shared" si="255"/>
        <v>22</v>
      </c>
    </row>
    <row r="3234" spans="1:15" hidden="1" x14ac:dyDescent="0.2">
      <c r="A3234" s="2">
        <v>44707</v>
      </c>
      <c r="B3234">
        <v>79</v>
      </c>
      <c r="C3234">
        <v>65.53</v>
      </c>
      <c r="D3234">
        <v>65.56</v>
      </c>
      <c r="E3234">
        <v>43.38</v>
      </c>
      <c r="F3234">
        <f t="shared" si="251"/>
        <v>65.56</v>
      </c>
      <c r="G3234" t="s">
        <v>836</v>
      </c>
      <c r="H3234">
        <v>2022</v>
      </c>
      <c r="I3234">
        <v>5</v>
      </c>
      <c r="J3234">
        <v>26</v>
      </c>
      <c r="K3234" t="s">
        <v>176</v>
      </c>
      <c r="L3234">
        <f t="shared" si="252"/>
        <v>0</v>
      </c>
      <c r="M3234">
        <f t="shared" si="253"/>
        <v>1</v>
      </c>
      <c r="N3234">
        <f t="shared" si="254"/>
        <v>2</v>
      </c>
      <c r="O3234">
        <f t="shared" si="255"/>
        <v>22</v>
      </c>
    </row>
    <row r="3235" spans="1:15" hidden="1" x14ac:dyDescent="0.2">
      <c r="A3235" s="2">
        <v>44708</v>
      </c>
      <c r="B3235">
        <v>75</v>
      </c>
      <c r="C3235">
        <v>61.42</v>
      </c>
      <c r="D3235">
        <v>61.42</v>
      </c>
      <c r="E3235">
        <v>0</v>
      </c>
      <c r="F3235">
        <f t="shared" si="251"/>
        <v>61.42</v>
      </c>
      <c r="G3235" t="s">
        <v>836</v>
      </c>
      <c r="H3235">
        <v>2022</v>
      </c>
      <c r="I3235">
        <v>5</v>
      </c>
      <c r="J3235">
        <v>27</v>
      </c>
      <c r="K3235" t="s">
        <v>177</v>
      </c>
      <c r="L3235">
        <f t="shared" si="252"/>
        <v>0</v>
      </c>
      <c r="M3235">
        <f t="shared" si="253"/>
        <v>1</v>
      </c>
      <c r="N3235">
        <f t="shared" si="254"/>
        <v>2</v>
      </c>
      <c r="O3235">
        <f t="shared" si="255"/>
        <v>22</v>
      </c>
    </row>
    <row r="3236" spans="1:15" hidden="1" x14ac:dyDescent="0.2">
      <c r="A3236" s="2">
        <v>44709</v>
      </c>
      <c r="B3236">
        <v>83</v>
      </c>
      <c r="C3236">
        <v>62.55</v>
      </c>
      <c r="D3236">
        <v>62.6</v>
      </c>
      <c r="E3236">
        <v>34.03</v>
      </c>
      <c r="F3236">
        <f t="shared" si="251"/>
        <v>62.6</v>
      </c>
      <c r="G3236" t="s">
        <v>837</v>
      </c>
      <c r="H3236">
        <v>2022</v>
      </c>
      <c r="I3236">
        <v>5</v>
      </c>
      <c r="J3236">
        <v>28</v>
      </c>
      <c r="K3236" t="s">
        <v>179</v>
      </c>
      <c r="L3236">
        <f t="shared" si="252"/>
        <v>0</v>
      </c>
      <c r="M3236">
        <f t="shared" si="253"/>
        <v>1</v>
      </c>
      <c r="N3236">
        <f t="shared" si="254"/>
        <v>2</v>
      </c>
      <c r="O3236">
        <f t="shared" si="255"/>
        <v>22</v>
      </c>
    </row>
    <row r="3237" spans="1:15" hidden="1" x14ac:dyDescent="0.2">
      <c r="A3237" s="2">
        <v>44710</v>
      </c>
      <c r="B3237">
        <v>91</v>
      </c>
      <c r="C3237">
        <v>63.23</v>
      </c>
      <c r="D3237">
        <v>63.23</v>
      </c>
      <c r="E3237">
        <v>0</v>
      </c>
      <c r="F3237">
        <f t="shared" si="251"/>
        <v>63.23</v>
      </c>
      <c r="G3237" t="s">
        <v>837</v>
      </c>
      <c r="H3237">
        <v>2022</v>
      </c>
      <c r="I3237">
        <v>5</v>
      </c>
      <c r="J3237">
        <v>29</v>
      </c>
      <c r="K3237" t="s">
        <v>180</v>
      </c>
      <c r="L3237">
        <f t="shared" si="252"/>
        <v>0</v>
      </c>
      <c r="M3237">
        <f t="shared" si="253"/>
        <v>1</v>
      </c>
      <c r="N3237">
        <f t="shared" si="254"/>
        <v>2</v>
      </c>
      <c r="O3237">
        <f t="shared" si="255"/>
        <v>22</v>
      </c>
    </row>
    <row r="3238" spans="1:15" hidden="1" x14ac:dyDescent="0.2">
      <c r="A3238" s="2">
        <v>44711</v>
      </c>
      <c r="B3238">
        <v>79</v>
      </c>
      <c r="C3238">
        <v>62.52</v>
      </c>
      <c r="D3238">
        <v>62.52</v>
      </c>
      <c r="E3238">
        <v>0</v>
      </c>
      <c r="F3238">
        <f t="shared" si="251"/>
        <v>62.52</v>
      </c>
      <c r="G3238" t="s">
        <v>837</v>
      </c>
      <c r="H3238">
        <v>2022</v>
      </c>
      <c r="I3238">
        <v>5</v>
      </c>
      <c r="J3238">
        <v>30</v>
      </c>
      <c r="K3238" t="s">
        <v>181</v>
      </c>
      <c r="L3238">
        <f t="shared" si="252"/>
        <v>0</v>
      </c>
      <c r="M3238">
        <f t="shared" si="253"/>
        <v>1</v>
      </c>
      <c r="N3238">
        <f t="shared" si="254"/>
        <v>2</v>
      </c>
      <c r="O3238">
        <f t="shared" si="255"/>
        <v>23</v>
      </c>
    </row>
    <row r="3239" spans="1:15" hidden="1" x14ac:dyDescent="0.2">
      <c r="A3239" s="2">
        <v>44712</v>
      </c>
      <c r="B3239">
        <v>84</v>
      </c>
      <c r="C3239">
        <v>63.05</v>
      </c>
      <c r="D3239">
        <v>63.05</v>
      </c>
      <c r="E3239">
        <v>33.54</v>
      </c>
      <c r="F3239">
        <f t="shared" si="251"/>
        <v>63.05</v>
      </c>
      <c r="G3239" t="s">
        <v>837</v>
      </c>
      <c r="H3239">
        <v>2022</v>
      </c>
      <c r="I3239">
        <v>5</v>
      </c>
      <c r="J3239">
        <v>31</v>
      </c>
      <c r="K3239" t="s">
        <v>182</v>
      </c>
      <c r="L3239">
        <f t="shared" si="252"/>
        <v>0</v>
      </c>
      <c r="M3239">
        <f t="shared" si="253"/>
        <v>1</v>
      </c>
      <c r="N3239">
        <f t="shared" si="254"/>
        <v>2</v>
      </c>
      <c r="O3239">
        <f t="shared" si="255"/>
        <v>23</v>
      </c>
    </row>
    <row r="3240" spans="1:15" hidden="1" x14ac:dyDescent="0.2">
      <c r="A3240" s="2">
        <v>44713</v>
      </c>
      <c r="B3240">
        <v>81</v>
      </c>
      <c r="C3240">
        <v>61.34</v>
      </c>
      <c r="D3240">
        <v>61.42</v>
      </c>
      <c r="E3240">
        <v>44.05</v>
      </c>
      <c r="F3240">
        <f t="shared" si="251"/>
        <v>61.42</v>
      </c>
      <c r="G3240" t="s">
        <v>837</v>
      </c>
      <c r="H3240">
        <v>2022</v>
      </c>
      <c r="I3240">
        <v>6</v>
      </c>
      <c r="J3240">
        <v>1</v>
      </c>
      <c r="K3240" t="s">
        <v>183</v>
      </c>
      <c r="L3240">
        <f t="shared" si="252"/>
        <v>0</v>
      </c>
      <c r="M3240">
        <f t="shared" si="253"/>
        <v>1</v>
      </c>
      <c r="N3240">
        <f t="shared" si="254"/>
        <v>2</v>
      </c>
      <c r="O3240">
        <f t="shared" si="255"/>
        <v>23</v>
      </c>
    </row>
    <row r="3241" spans="1:15" hidden="1" x14ac:dyDescent="0.2">
      <c r="A3241" s="2">
        <v>44714</v>
      </c>
      <c r="B3241">
        <v>75</v>
      </c>
      <c r="C3241">
        <v>61.68</v>
      </c>
      <c r="D3241">
        <v>61.68</v>
      </c>
      <c r="E3241">
        <v>0</v>
      </c>
      <c r="F3241">
        <f t="shared" si="251"/>
        <v>61.68</v>
      </c>
      <c r="G3241" t="s">
        <v>837</v>
      </c>
      <c r="H3241">
        <v>2022</v>
      </c>
      <c r="I3241">
        <v>6</v>
      </c>
      <c r="J3241">
        <v>2</v>
      </c>
      <c r="K3241" t="s">
        <v>184</v>
      </c>
      <c r="L3241">
        <f t="shared" si="252"/>
        <v>0</v>
      </c>
      <c r="M3241">
        <f t="shared" si="253"/>
        <v>1</v>
      </c>
      <c r="N3241">
        <f t="shared" si="254"/>
        <v>2</v>
      </c>
      <c r="O3241">
        <f t="shared" si="255"/>
        <v>23</v>
      </c>
    </row>
    <row r="3242" spans="1:15" hidden="1" x14ac:dyDescent="0.2">
      <c r="A3242" s="2">
        <v>44715</v>
      </c>
      <c r="B3242">
        <v>78</v>
      </c>
      <c r="C3242">
        <v>64.650000000000006</v>
      </c>
      <c r="D3242">
        <v>64.73</v>
      </c>
      <c r="E3242">
        <v>37.549999999999997</v>
      </c>
      <c r="F3242">
        <f t="shared" si="251"/>
        <v>64.73</v>
      </c>
      <c r="G3242" t="s">
        <v>837</v>
      </c>
      <c r="H3242">
        <v>2022</v>
      </c>
      <c r="I3242">
        <v>6</v>
      </c>
      <c r="J3242">
        <v>3</v>
      </c>
      <c r="K3242" t="s">
        <v>185</v>
      </c>
      <c r="L3242">
        <f t="shared" si="252"/>
        <v>0</v>
      </c>
      <c r="M3242">
        <f t="shared" si="253"/>
        <v>1</v>
      </c>
      <c r="N3242">
        <f t="shared" si="254"/>
        <v>2</v>
      </c>
      <c r="O3242">
        <f t="shared" si="255"/>
        <v>23</v>
      </c>
    </row>
    <row r="3243" spans="1:15" hidden="1" x14ac:dyDescent="0.2">
      <c r="A3243" s="2">
        <v>44716</v>
      </c>
      <c r="B3243">
        <v>82</v>
      </c>
      <c r="C3243">
        <v>62.63</v>
      </c>
      <c r="D3243">
        <v>62.63</v>
      </c>
      <c r="E3243">
        <v>0</v>
      </c>
      <c r="F3243">
        <f t="shared" si="251"/>
        <v>62.63</v>
      </c>
      <c r="G3243" t="s">
        <v>838</v>
      </c>
      <c r="H3243">
        <v>2022</v>
      </c>
      <c r="I3243">
        <v>6</v>
      </c>
      <c r="J3243">
        <v>4</v>
      </c>
      <c r="K3243" t="s">
        <v>187</v>
      </c>
      <c r="L3243">
        <f t="shared" si="252"/>
        <v>0</v>
      </c>
      <c r="M3243">
        <f t="shared" si="253"/>
        <v>1</v>
      </c>
      <c r="N3243">
        <f t="shared" si="254"/>
        <v>2</v>
      </c>
      <c r="O3243">
        <f t="shared" si="255"/>
        <v>23</v>
      </c>
    </row>
    <row r="3244" spans="1:15" hidden="1" x14ac:dyDescent="0.2">
      <c r="A3244" s="2">
        <v>44717</v>
      </c>
      <c r="B3244">
        <v>95</v>
      </c>
      <c r="C3244">
        <v>62.47</v>
      </c>
      <c r="D3244">
        <v>62.54</v>
      </c>
      <c r="E3244">
        <v>40.92</v>
      </c>
      <c r="F3244">
        <f t="shared" si="251"/>
        <v>62.54</v>
      </c>
      <c r="G3244" t="s">
        <v>838</v>
      </c>
      <c r="H3244">
        <v>2022</v>
      </c>
      <c r="I3244">
        <v>6</v>
      </c>
      <c r="J3244">
        <v>5</v>
      </c>
      <c r="K3244" t="s">
        <v>188</v>
      </c>
      <c r="L3244">
        <f t="shared" si="252"/>
        <v>0</v>
      </c>
      <c r="M3244">
        <f t="shared" si="253"/>
        <v>1</v>
      </c>
      <c r="N3244">
        <f t="shared" si="254"/>
        <v>2</v>
      </c>
      <c r="O3244">
        <f t="shared" si="255"/>
        <v>23</v>
      </c>
    </row>
    <row r="3245" spans="1:15" hidden="1" x14ac:dyDescent="0.2">
      <c r="A3245" s="2">
        <v>44718</v>
      </c>
      <c r="B3245">
        <v>94</v>
      </c>
      <c r="C3245">
        <v>63.99</v>
      </c>
      <c r="D3245">
        <v>64.14</v>
      </c>
      <c r="E3245">
        <v>45.63</v>
      </c>
      <c r="F3245">
        <f t="shared" si="251"/>
        <v>64.14</v>
      </c>
      <c r="G3245" t="s">
        <v>838</v>
      </c>
      <c r="H3245">
        <v>2022</v>
      </c>
      <c r="I3245">
        <v>6</v>
      </c>
      <c r="J3245">
        <v>6</v>
      </c>
      <c r="K3245" t="s">
        <v>189</v>
      </c>
      <c r="L3245">
        <f t="shared" si="252"/>
        <v>0</v>
      </c>
      <c r="M3245">
        <f t="shared" si="253"/>
        <v>1</v>
      </c>
      <c r="N3245">
        <f t="shared" si="254"/>
        <v>2</v>
      </c>
      <c r="O3245">
        <f t="shared" si="255"/>
        <v>24</v>
      </c>
    </row>
    <row r="3246" spans="1:15" hidden="1" x14ac:dyDescent="0.2">
      <c r="A3246" s="2">
        <v>44719</v>
      </c>
      <c r="B3246">
        <v>90</v>
      </c>
      <c r="C3246">
        <v>64.84</v>
      </c>
      <c r="D3246">
        <v>64.87</v>
      </c>
      <c r="E3246">
        <v>43.88</v>
      </c>
      <c r="F3246">
        <f t="shared" si="251"/>
        <v>64.87</v>
      </c>
      <c r="G3246" t="s">
        <v>838</v>
      </c>
      <c r="H3246">
        <v>2022</v>
      </c>
      <c r="I3246">
        <v>6</v>
      </c>
      <c r="J3246">
        <v>7</v>
      </c>
      <c r="K3246" t="s">
        <v>190</v>
      </c>
      <c r="L3246">
        <f t="shared" si="252"/>
        <v>0</v>
      </c>
      <c r="M3246">
        <f t="shared" si="253"/>
        <v>1</v>
      </c>
      <c r="N3246">
        <f t="shared" si="254"/>
        <v>2</v>
      </c>
      <c r="O3246">
        <f t="shared" si="255"/>
        <v>24</v>
      </c>
    </row>
    <row r="3247" spans="1:15" hidden="1" x14ac:dyDescent="0.2">
      <c r="A3247" s="2">
        <v>44720</v>
      </c>
      <c r="B3247">
        <v>104</v>
      </c>
      <c r="C3247">
        <v>65.2</v>
      </c>
      <c r="D3247">
        <v>65.290000000000006</v>
      </c>
      <c r="E3247">
        <v>38.42</v>
      </c>
      <c r="F3247">
        <f t="shared" si="251"/>
        <v>65.290000000000006</v>
      </c>
      <c r="G3247" t="s">
        <v>838</v>
      </c>
      <c r="H3247">
        <v>2022</v>
      </c>
      <c r="I3247">
        <v>6</v>
      </c>
      <c r="J3247">
        <v>8</v>
      </c>
      <c r="K3247" t="s">
        <v>191</v>
      </c>
      <c r="L3247">
        <f t="shared" si="252"/>
        <v>0</v>
      </c>
      <c r="M3247">
        <f t="shared" si="253"/>
        <v>1</v>
      </c>
      <c r="N3247">
        <f t="shared" si="254"/>
        <v>2</v>
      </c>
      <c r="O3247">
        <f t="shared" si="255"/>
        <v>24</v>
      </c>
    </row>
    <row r="3248" spans="1:15" hidden="1" x14ac:dyDescent="0.2">
      <c r="A3248" s="2">
        <v>44721</v>
      </c>
      <c r="B3248">
        <v>105</v>
      </c>
      <c r="C3248">
        <v>65.62</v>
      </c>
      <c r="D3248">
        <v>66</v>
      </c>
      <c r="E3248">
        <v>46.02</v>
      </c>
      <c r="F3248">
        <f t="shared" si="251"/>
        <v>66</v>
      </c>
      <c r="G3248" t="s">
        <v>838</v>
      </c>
      <c r="H3248">
        <v>2022</v>
      </c>
      <c r="I3248">
        <v>6</v>
      </c>
      <c r="J3248">
        <v>9</v>
      </c>
      <c r="K3248" t="s">
        <v>192</v>
      </c>
      <c r="L3248">
        <f t="shared" si="252"/>
        <v>0</v>
      </c>
      <c r="M3248">
        <f t="shared" si="253"/>
        <v>1</v>
      </c>
      <c r="N3248">
        <f t="shared" si="254"/>
        <v>2</v>
      </c>
      <c r="O3248">
        <f t="shared" si="255"/>
        <v>24</v>
      </c>
    </row>
    <row r="3249" spans="1:15" hidden="1" x14ac:dyDescent="0.2">
      <c r="A3249" s="2">
        <v>44722</v>
      </c>
      <c r="B3249">
        <v>95</v>
      </c>
      <c r="C3249">
        <v>63.74</v>
      </c>
      <c r="D3249">
        <v>63.85</v>
      </c>
      <c r="E3249">
        <v>38.979999999999997</v>
      </c>
      <c r="F3249">
        <f t="shared" si="251"/>
        <v>63.85</v>
      </c>
      <c r="G3249" t="s">
        <v>838</v>
      </c>
      <c r="H3249">
        <v>2022</v>
      </c>
      <c r="I3249">
        <v>6</v>
      </c>
      <c r="J3249">
        <v>10</v>
      </c>
      <c r="K3249" t="s">
        <v>193</v>
      </c>
      <c r="L3249">
        <f t="shared" si="252"/>
        <v>0</v>
      </c>
      <c r="M3249">
        <f t="shared" si="253"/>
        <v>1</v>
      </c>
      <c r="N3249">
        <f t="shared" si="254"/>
        <v>2</v>
      </c>
      <c r="O3249">
        <f t="shared" si="255"/>
        <v>24</v>
      </c>
    </row>
    <row r="3250" spans="1:15" hidden="1" x14ac:dyDescent="0.2">
      <c r="A3250" s="2">
        <v>44723</v>
      </c>
      <c r="B3250">
        <v>88</v>
      </c>
      <c r="C3250">
        <v>62.53</v>
      </c>
      <c r="D3250">
        <v>62.55</v>
      </c>
      <c r="E3250">
        <v>38.619999999999997</v>
      </c>
      <c r="F3250">
        <f t="shared" si="251"/>
        <v>62.55</v>
      </c>
      <c r="G3250" t="s">
        <v>839</v>
      </c>
      <c r="H3250">
        <v>2022</v>
      </c>
      <c r="I3250">
        <v>6</v>
      </c>
      <c r="J3250">
        <v>11</v>
      </c>
      <c r="K3250" t="s">
        <v>195</v>
      </c>
      <c r="L3250">
        <f t="shared" si="252"/>
        <v>0</v>
      </c>
      <c r="M3250">
        <f t="shared" si="253"/>
        <v>1</v>
      </c>
      <c r="N3250">
        <f t="shared" si="254"/>
        <v>2</v>
      </c>
      <c r="O3250">
        <f t="shared" si="255"/>
        <v>24</v>
      </c>
    </row>
    <row r="3251" spans="1:15" hidden="1" x14ac:dyDescent="0.2">
      <c r="A3251" s="2">
        <v>44724</v>
      </c>
      <c r="B3251">
        <v>93</v>
      </c>
      <c r="C3251">
        <v>62.29</v>
      </c>
      <c r="D3251">
        <v>62.29</v>
      </c>
      <c r="E3251">
        <v>26.54</v>
      </c>
      <c r="F3251">
        <f t="shared" si="251"/>
        <v>62.29</v>
      </c>
      <c r="G3251" t="s">
        <v>839</v>
      </c>
      <c r="H3251">
        <v>2022</v>
      </c>
      <c r="I3251">
        <v>6</v>
      </c>
      <c r="J3251">
        <v>12</v>
      </c>
      <c r="K3251" t="s">
        <v>196</v>
      </c>
      <c r="L3251">
        <f t="shared" si="252"/>
        <v>0</v>
      </c>
      <c r="M3251">
        <f t="shared" si="253"/>
        <v>1</v>
      </c>
      <c r="N3251">
        <f t="shared" si="254"/>
        <v>2</v>
      </c>
      <c r="O3251">
        <f t="shared" si="255"/>
        <v>24</v>
      </c>
    </row>
    <row r="3252" spans="1:15" hidden="1" x14ac:dyDescent="0.2">
      <c r="A3252" s="2">
        <v>44725</v>
      </c>
      <c r="B3252">
        <v>109</v>
      </c>
      <c r="C3252">
        <v>65.78</v>
      </c>
      <c r="D3252">
        <v>65.78</v>
      </c>
      <c r="E3252">
        <v>36.43</v>
      </c>
      <c r="F3252">
        <f t="shared" si="251"/>
        <v>65.78</v>
      </c>
      <c r="G3252" t="s">
        <v>839</v>
      </c>
      <c r="H3252">
        <v>2022</v>
      </c>
      <c r="I3252">
        <v>6</v>
      </c>
      <c r="J3252">
        <v>13</v>
      </c>
      <c r="K3252" t="s">
        <v>197</v>
      </c>
      <c r="L3252">
        <f t="shared" si="252"/>
        <v>0</v>
      </c>
      <c r="M3252">
        <f t="shared" si="253"/>
        <v>1</v>
      </c>
      <c r="N3252">
        <f t="shared" si="254"/>
        <v>2</v>
      </c>
      <c r="O3252">
        <f t="shared" si="255"/>
        <v>25</v>
      </c>
    </row>
    <row r="3253" spans="1:15" hidden="1" x14ac:dyDescent="0.2">
      <c r="A3253" s="2">
        <v>44726</v>
      </c>
      <c r="B3253">
        <v>87</v>
      </c>
      <c r="C3253">
        <v>63.51</v>
      </c>
      <c r="D3253">
        <v>63.52</v>
      </c>
      <c r="E3253">
        <v>38.770000000000003</v>
      </c>
      <c r="F3253">
        <f t="shared" si="251"/>
        <v>63.52</v>
      </c>
      <c r="G3253" t="s">
        <v>839</v>
      </c>
      <c r="H3253">
        <v>2022</v>
      </c>
      <c r="I3253">
        <v>6</v>
      </c>
      <c r="J3253">
        <v>14</v>
      </c>
      <c r="K3253" t="s">
        <v>198</v>
      </c>
      <c r="L3253">
        <f t="shared" si="252"/>
        <v>0</v>
      </c>
      <c r="M3253">
        <f t="shared" si="253"/>
        <v>1</v>
      </c>
      <c r="N3253">
        <f t="shared" si="254"/>
        <v>2</v>
      </c>
      <c r="O3253">
        <f t="shared" si="255"/>
        <v>25</v>
      </c>
    </row>
    <row r="3254" spans="1:15" hidden="1" x14ac:dyDescent="0.2">
      <c r="A3254" s="2">
        <v>44727</v>
      </c>
      <c r="B3254">
        <v>96</v>
      </c>
      <c r="C3254">
        <v>63.41</v>
      </c>
      <c r="D3254">
        <v>65.47</v>
      </c>
      <c r="E3254">
        <v>61.23</v>
      </c>
      <c r="F3254">
        <f t="shared" si="251"/>
        <v>65.47</v>
      </c>
      <c r="G3254" t="s">
        <v>839</v>
      </c>
      <c r="H3254">
        <v>2022</v>
      </c>
      <c r="I3254">
        <v>6</v>
      </c>
      <c r="J3254">
        <v>15</v>
      </c>
      <c r="K3254" t="s">
        <v>199</v>
      </c>
      <c r="L3254">
        <f t="shared" si="252"/>
        <v>0</v>
      </c>
      <c r="M3254">
        <f t="shared" si="253"/>
        <v>1</v>
      </c>
      <c r="N3254">
        <f t="shared" si="254"/>
        <v>2</v>
      </c>
      <c r="O3254">
        <f t="shared" si="255"/>
        <v>25</v>
      </c>
    </row>
    <row r="3255" spans="1:15" hidden="1" x14ac:dyDescent="0.2">
      <c r="A3255" s="2">
        <v>44728</v>
      </c>
      <c r="B3255">
        <v>75</v>
      </c>
      <c r="C3255">
        <v>62.17</v>
      </c>
      <c r="D3255">
        <v>62.21</v>
      </c>
      <c r="E3255">
        <v>31.64</v>
      </c>
      <c r="F3255">
        <f t="shared" si="251"/>
        <v>62.21</v>
      </c>
      <c r="G3255" t="s">
        <v>839</v>
      </c>
      <c r="H3255">
        <v>2022</v>
      </c>
      <c r="I3255">
        <v>6</v>
      </c>
      <c r="J3255">
        <v>16</v>
      </c>
      <c r="K3255" t="s">
        <v>200</v>
      </c>
      <c r="L3255">
        <f t="shared" si="252"/>
        <v>0</v>
      </c>
      <c r="M3255">
        <f t="shared" si="253"/>
        <v>1</v>
      </c>
      <c r="N3255">
        <f t="shared" si="254"/>
        <v>2</v>
      </c>
      <c r="O3255">
        <f t="shared" si="255"/>
        <v>25</v>
      </c>
    </row>
    <row r="3256" spans="1:15" hidden="1" x14ac:dyDescent="0.2">
      <c r="A3256" s="2">
        <v>44729</v>
      </c>
      <c r="B3256">
        <v>94</v>
      </c>
      <c r="C3256">
        <v>63.87</v>
      </c>
      <c r="D3256">
        <v>64.36</v>
      </c>
      <c r="E3256">
        <v>45.64</v>
      </c>
      <c r="F3256">
        <f t="shared" si="251"/>
        <v>64.36</v>
      </c>
      <c r="G3256" t="s">
        <v>839</v>
      </c>
      <c r="H3256">
        <v>2022</v>
      </c>
      <c r="I3256">
        <v>6</v>
      </c>
      <c r="J3256">
        <v>17</v>
      </c>
      <c r="K3256" t="s">
        <v>201</v>
      </c>
      <c r="L3256">
        <f t="shared" si="252"/>
        <v>0</v>
      </c>
      <c r="M3256">
        <f t="shared" si="253"/>
        <v>1</v>
      </c>
      <c r="N3256">
        <f t="shared" si="254"/>
        <v>2</v>
      </c>
      <c r="O3256">
        <f t="shared" si="255"/>
        <v>25</v>
      </c>
    </row>
    <row r="3257" spans="1:15" hidden="1" x14ac:dyDescent="0.2">
      <c r="A3257" s="2">
        <v>44730</v>
      </c>
      <c r="B3257">
        <v>100</v>
      </c>
      <c r="C3257">
        <v>65.2</v>
      </c>
      <c r="D3257">
        <v>65.23</v>
      </c>
      <c r="E3257">
        <v>33.74</v>
      </c>
      <c r="F3257">
        <f t="shared" si="251"/>
        <v>65.23</v>
      </c>
      <c r="G3257" t="s">
        <v>840</v>
      </c>
      <c r="H3257">
        <v>2022</v>
      </c>
      <c r="I3257">
        <v>6</v>
      </c>
      <c r="J3257">
        <v>18</v>
      </c>
      <c r="K3257" t="s">
        <v>203</v>
      </c>
      <c r="L3257">
        <f t="shared" si="252"/>
        <v>0</v>
      </c>
      <c r="M3257">
        <f t="shared" si="253"/>
        <v>1</v>
      </c>
      <c r="N3257">
        <f t="shared" si="254"/>
        <v>2</v>
      </c>
      <c r="O3257">
        <f t="shared" si="255"/>
        <v>25</v>
      </c>
    </row>
    <row r="3258" spans="1:15" hidden="1" x14ac:dyDescent="0.2">
      <c r="A3258" s="2">
        <v>44731</v>
      </c>
      <c r="B3258">
        <v>108</v>
      </c>
      <c r="C3258">
        <v>63.55</v>
      </c>
      <c r="D3258">
        <v>63.64</v>
      </c>
      <c r="E3258">
        <v>44.28</v>
      </c>
      <c r="F3258">
        <f t="shared" si="251"/>
        <v>63.64</v>
      </c>
      <c r="G3258" t="s">
        <v>840</v>
      </c>
      <c r="H3258">
        <v>2022</v>
      </c>
      <c r="I3258">
        <v>6</v>
      </c>
      <c r="J3258">
        <v>19</v>
      </c>
      <c r="K3258" t="s">
        <v>204</v>
      </c>
      <c r="L3258">
        <f t="shared" si="252"/>
        <v>0</v>
      </c>
      <c r="M3258">
        <f t="shared" si="253"/>
        <v>1</v>
      </c>
      <c r="N3258">
        <f t="shared" si="254"/>
        <v>2</v>
      </c>
      <c r="O3258">
        <f t="shared" si="255"/>
        <v>25</v>
      </c>
    </row>
    <row r="3259" spans="1:15" hidden="1" x14ac:dyDescent="0.2">
      <c r="A3259" s="2">
        <v>44732</v>
      </c>
      <c r="B3259">
        <v>86</v>
      </c>
      <c r="C3259">
        <v>62.96</v>
      </c>
      <c r="D3259">
        <v>63.02</v>
      </c>
      <c r="E3259">
        <v>38.08</v>
      </c>
      <c r="F3259">
        <f t="shared" si="251"/>
        <v>63.02</v>
      </c>
      <c r="G3259" t="s">
        <v>840</v>
      </c>
      <c r="H3259">
        <v>2022</v>
      </c>
      <c r="I3259">
        <v>6</v>
      </c>
      <c r="J3259">
        <v>20</v>
      </c>
      <c r="K3259" t="s">
        <v>205</v>
      </c>
      <c r="L3259">
        <f t="shared" si="252"/>
        <v>0</v>
      </c>
      <c r="M3259">
        <f t="shared" si="253"/>
        <v>1</v>
      </c>
      <c r="N3259">
        <f t="shared" si="254"/>
        <v>2</v>
      </c>
      <c r="O3259">
        <f t="shared" si="255"/>
        <v>26</v>
      </c>
    </row>
    <row r="3260" spans="1:15" hidden="1" x14ac:dyDescent="0.2">
      <c r="A3260" s="2">
        <v>44733</v>
      </c>
      <c r="B3260">
        <v>87</v>
      </c>
      <c r="C3260">
        <v>63.04</v>
      </c>
      <c r="D3260">
        <v>63.04</v>
      </c>
      <c r="E3260">
        <v>0</v>
      </c>
      <c r="F3260">
        <f t="shared" si="251"/>
        <v>63.04</v>
      </c>
      <c r="G3260" t="s">
        <v>840</v>
      </c>
      <c r="H3260">
        <v>2022</v>
      </c>
      <c r="I3260">
        <v>6</v>
      </c>
      <c r="J3260">
        <v>21</v>
      </c>
      <c r="K3260" t="s">
        <v>206</v>
      </c>
      <c r="L3260">
        <f t="shared" si="252"/>
        <v>0</v>
      </c>
      <c r="M3260">
        <f t="shared" si="253"/>
        <v>1</v>
      </c>
      <c r="N3260">
        <f t="shared" si="254"/>
        <v>2</v>
      </c>
      <c r="O3260">
        <f t="shared" si="255"/>
        <v>26</v>
      </c>
    </row>
    <row r="3261" spans="1:15" hidden="1" x14ac:dyDescent="0.2">
      <c r="A3261" s="2">
        <v>44734</v>
      </c>
      <c r="B3261">
        <v>94</v>
      </c>
      <c r="C3261">
        <v>64.52</v>
      </c>
      <c r="D3261">
        <v>64.56</v>
      </c>
      <c r="E3261">
        <v>44.26</v>
      </c>
      <c r="F3261">
        <f t="shared" si="251"/>
        <v>64.56</v>
      </c>
      <c r="G3261" t="s">
        <v>840</v>
      </c>
      <c r="H3261">
        <v>2022</v>
      </c>
      <c r="I3261">
        <v>6</v>
      </c>
      <c r="J3261">
        <v>22</v>
      </c>
      <c r="K3261" t="s">
        <v>207</v>
      </c>
      <c r="L3261">
        <f t="shared" si="252"/>
        <v>0</v>
      </c>
      <c r="M3261">
        <f t="shared" si="253"/>
        <v>1</v>
      </c>
      <c r="N3261">
        <f t="shared" si="254"/>
        <v>2</v>
      </c>
      <c r="O3261">
        <f t="shared" si="255"/>
        <v>26</v>
      </c>
    </row>
    <row r="3262" spans="1:15" hidden="1" x14ac:dyDescent="0.2">
      <c r="A3262" s="2">
        <v>44735</v>
      </c>
      <c r="B3262">
        <v>86</v>
      </c>
      <c r="C3262">
        <v>62.98</v>
      </c>
      <c r="D3262">
        <v>65.599999999999994</v>
      </c>
      <c r="E3262">
        <v>56.56</v>
      </c>
      <c r="F3262">
        <f t="shared" si="251"/>
        <v>65.599999999999994</v>
      </c>
      <c r="G3262" t="s">
        <v>840</v>
      </c>
      <c r="H3262">
        <v>2022</v>
      </c>
      <c r="I3262">
        <v>6</v>
      </c>
      <c r="J3262">
        <v>23</v>
      </c>
      <c r="K3262" t="s">
        <v>208</v>
      </c>
      <c r="L3262">
        <f t="shared" si="252"/>
        <v>0</v>
      </c>
      <c r="M3262">
        <f t="shared" si="253"/>
        <v>1</v>
      </c>
      <c r="N3262">
        <f t="shared" si="254"/>
        <v>2</v>
      </c>
      <c r="O3262">
        <f t="shared" si="255"/>
        <v>26</v>
      </c>
    </row>
    <row r="3263" spans="1:15" hidden="1" x14ac:dyDescent="0.2">
      <c r="A3263" s="2">
        <v>44736</v>
      </c>
      <c r="B3263">
        <v>85</v>
      </c>
      <c r="C3263">
        <v>65.569999999999993</v>
      </c>
      <c r="D3263">
        <v>66.23</v>
      </c>
      <c r="E3263">
        <v>54.32</v>
      </c>
      <c r="F3263">
        <f t="shared" si="251"/>
        <v>66.23</v>
      </c>
      <c r="G3263" t="s">
        <v>840</v>
      </c>
      <c r="H3263">
        <v>2022</v>
      </c>
      <c r="I3263">
        <v>6</v>
      </c>
      <c r="J3263">
        <v>24</v>
      </c>
      <c r="K3263" t="s">
        <v>209</v>
      </c>
      <c r="L3263">
        <f t="shared" si="252"/>
        <v>0</v>
      </c>
      <c r="M3263">
        <f t="shared" si="253"/>
        <v>1</v>
      </c>
      <c r="N3263">
        <f t="shared" si="254"/>
        <v>2</v>
      </c>
      <c r="O3263">
        <f t="shared" si="255"/>
        <v>26</v>
      </c>
    </row>
    <row r="3264" spans="1:15" hidden="1" x14ac:dyDescent="0.2">
      <c r="A3264" s="2">
        <v>44737</v>
      </c>
      <c r="B3264">
        <v>91</v>
      </c>
      <c r="C3264">
        <v>64.95</v>
      </c>
      <c r="D3264">
        <v>65.81</v>
      </c>
      <c r="E3264">
        <v>50.56</v>
      </c>
      <c r="F3264">
        <f t="shared" si="251"/>
        <v>65.81</v>
      </c>
      <c r="G3264" t="s">
        <v>841</v>
      </c>
      <c r="H3264">
        <v>2022</v>
      </c>
      <c r="I3264">
        <v>6</v>
      </c>
      <c r="J3264">
        <v>25</v>
      </c>
      <c r="K3264" t="s">
        <v>211</v>
      </c>
      <c r="L3264">
        <f t="shared" si="252"/>
        <v>0</v>
      </c>
      <c r="M3264">
        <f t="shared" si="253"/>
        <v>1</v>
      </c>
      <c r="N3264">
        <f t="shared" si="254"/>
        <v>2</v>
      </c>
      <c r="O3264">
        <f t="shared" si="255"/>
        <v>26</v>
      </c>
    </row>
    <row r="3265" spans="1:15" hidden="1" x14ac:dyDescent="0.2">
      <c r="A3265" s="2">
        <v>44738</v>
      </c>
      <c r="B3265">
        <v>87</v>
      </c>
      <c r="C3265">
        <v>62.24</v>
      </c>
      <c r="D3265">
        <v>62.25</v>
      </c>
      <c r="E3265">
        <v>38.07</v>
      </c>
      <c r="F3265">
        <f t="shared" si="251"/>
        <v>62.25</v>
      </c>
      <c r="G3265" t="s">
        <v>841</v>
      </c>
      <c r="H3265">
        <v>2022</v>
      </c>
      <c r="I3265">
        <v>6</v>
      </c>
      <c r="J3265">
        <v>26</v>
      </c>
      <c r="K3265" t="s">
        <v>212</v>
      </c>
      <c r="L3265">
        <f t="shared" si="252"/>
        <v>0</v>
      </c>
      <c r="M3265">
        <f t="shared" si="253"/>
        <v>1</v>
      </c>
      <c r="N3265">
        <f t="shared" si="254"/>
        <v>2</v>
      </c>
      <c r="O3265">
        <f t="shared" si="255"/>
        <v>26</v>
      </c>
    </row>
    <row r="3266" spans="1:15" hidden="1" x14ac:dyDescent="0.2">
      <c r="A3266" s="2">
        <v>44739</v>
      </c>
      <c r="B3266">
        <v>91</v>
      </c>
      <c r="C3266">
        <v>62.8</v>
      </c>
      <c r="D3266">
        <v>62.86</v>
      </c>
      <c r="E3266">
        <v>43.65</v>
      </c>
      <c r="F3266">
        <f t="shared" si="251"/>
        <v>62.86</v>
      </c>
      <c r="G3266" t="s">
        <v>841</v>
      </c>
      <c r="H3266">
        <v>2022</v>
      </c>
      <c r="I3266">
        <v>6</v>
      </c>
      <c r="J3266">
        <v>27</v>
      </c>
      <c r="K3266" t="s">
        <v>213</v>
      </c>
      <c r="L3266">
        <f t="shared" si="252"/>
        <v>0</v>
      </c>
      <c r="M3266">
        <f t="shared" si="253"/>
        <v>1</v>
      </c>
      <c r="N3266">
        <f t="shared" si="254"/>
        <v>2</v>
      </c>
      <c r="O3266">
        <f t="shared" si="255"/>
        <v>27</v>
      </c>
    </row>
    <row r="3267" spans="1:15" hidden="1" x14ac:dyDescent="0.2">
      <c r="A3267" s="2">
        <v>44740</v>
      </c>
      <c r="B3267">
        <v>83</v>
      </c>
      <c r="C3267">
        <v>62.42</v>
      </c>
      <c r="D3267">
        <v>62.47</v>
      </c>
      <c r="E3267">
        <v>43.66</v>
      </c>
      <c r="F3267">
        <f t="shared" ref="F3267:F3330" si="256">IF(OR(ISBLANK(D3267),D3267=9),C3267,D3267)</f>
        <v>62.47</v>
      </c>
      <c r="G3267" t="s">
        <v>841</v>
      </c>
      <c r="H3267">
        <v>2022</v>
      </c>
      <c r="I3267">
        <v>6</v>
      </c>
      <c r="J3267">
        <v>28</v>
      </c>
      <c r="K3267" t="s">
        <v>214</v>
      </c>
      <c r="L3267">
        <f t="shared" ref="L3267:L3330" si="257">IF(ISBLANK(C3267),"Null",IF(C3267&gt;B3267,1,0))</f>
        <v>0</v>
      </c>
      <c r="M3267">
        <f t="shared" ref="M3267:M3330" si="258">IF(ISBLANK(E3267),"Null",IF(C3267&gt;E3267,1,0))</f>
        <v>1</v>
      </c>
      <c r="N3267">
        <f t="shared" ref="N3267:N3330" si="259">IF(AND(I3267&gt;=1,I3267&lt;=4),1,IF(AND(I3267&gt;=9,I3267&lt;=12),3,2))</f>
        <v>2</v>
      </c>
      <c r="O3267">
        <f t="shared" ref="O3267:O3330" si="260">WEEKNUM(A3267,2)</f>
        <v>27</v>
      </c>
    </row>
    <row r="3268" spans="1:15" hidden="1" x14ac:dyDescent="0.2">
      <c r="A3268" s="2">
        <v>44741</v>
      </c>
      <c r="B3268">
        <v>117</v>
      </c>
      <c r="C3268">
        <v>68.19</v>
      </c>
      <c r="D3268">
        <v>68.2</v>
      </c>
      <c r="E3268">
        <v>40.549999999999997</v>
      </c>
      <c r="F3268">
        <f t="shared" si="256"/>
        <v>68.2</v>
      </c>
      <c r="G3268" t="s">
        <v>841</v>
      </c>
      <c r="H3268">
        <v>2022</v>
      </c>
      <c r="I3268">
        <v>6</v>
      </c>
      <c r="J3268">
        <v>29</v>
      </c>
      <c r="K3268" t="s">
        <v>215</v>
      </c>
      <c r="L3268">
        <f t="shared" si="257"/>
        <v>0</v>
      </c>
      <c r="M3268">
        <f t="shared" si="258"/>
        <v>1</v>
      </c>
      <c r="N3268">
        <f t="shared" si="259"/>
        <v>2</v>
      </c>
      <c r="O3268">
        <f t="shared" si="260"/>
        <v>27</v>
      </c>
    </row>
    <row r="3269" spans="1:15" hidden="1" x14ac:dyDescent="0.2">
      <c r="A3269" s="2">
        <v>44742</v>
      </c>
      <c r="B3269">
        <v>85</v>
      </c>
      <c r="C3269">
        <v>62.23</v>
      </c>
      <c r="D3269">
        <v>65.39</v>
      </c>
      <c r="E3269">
        <v>53.89</v>
      </c>
      <c r="F3269">
        <f t="shared" si="256"/>
        <v>65.39</v>
      </c>
      <c r="G3269" t="s">
        <v>841</v>
      </c>
      <c r="H3269">
        <v>2022</v>
      </c>
      <c r="I3269">
        <v>6</v>
      </c>
      <c r="J3269">
        <v>30</v>
      </c>
      <c r="K3269" t="s">
        <v>216</v>
      </c>
      <c r="L3269">
        <f t="shared" si="257"/>
        <v>0</v>
      </c>
      <c r="M3269">
        <f t="shared" si="258"/>
        <v>1</v>
      </c>
      <c r="N3269">
        <f t="shared" si="259"/>
        <v>2</v>
      </c>
      <c r="O3269">
        <f t="shared" si="260"/>
        <v>27</v>
      </c>
    </row>
    <row r="3270" spans="1:15" hidden="1" x14ac:dyDescent="0.2">
      <c r="A3270" s="2">
        <v>44743</v>
      </c>
      <c r="B3270">
        <v>96</v>
      </c>
      <c r="C3270">
        <v>65.41</v>
      </c>
      <c r="D3270">
        <v>66.06</v>
      </c>
      <c r="E3270">
        <v>53</v>
      </c>
      <c r="F3270">
        <f t="shared" si="256"/>
        <v>66.06</v>
      </c>
      <c r="G3270" t="s">
        <v>841</v>
      </c>
      <c r="H3270">
        <v>2022</v>
      </c>
      <c r="I3270">
        <v>7</v>
      </c>
      <c r="J3270">
        <v>1</v>
      </c>
      <c r="K3270" t="s">
        <v>217</v>
      </c>
      <c r="L3270">
        <f t="shared" si="257"/>
        <v>0</v>
      </c>
      <c r="M3270">
        <f t="shared" si="258"/>
        <v>1</v>
      </c>
      <c r="N3270">
        <f t="shared" si="259"/>
        <v>2</v>
      </c>
      <c r="O3270">
        <f t="shared" si="260"/>
        <v>27</v>
      </c>
    </row>
    <row r="3271" spans="1:15" hidden="1" x14ac:dyDescent="0.2">
      <c r="A3271" s="2">
        <v>44744</v>
      </c>
      <c r="B3271">
        <v>89</v>
      </c>
      <c r="C3271">
        <v>63.31</v>
      </c>
      <c r="D3271">
        <v>63.53</v>
      </c>
      <c r="E3271">
        <v>50.2</v>
      </c>
      <c r="F3271">
        <f t="shared" si="256"/>
        <v>63.53</v>
      </c>
      <c r="G3271" t="s">
        <v>842</v>
      </c>
      <c r="H3271">
        <v>2022</v>
      </c>
      <c r="I3271">
        <v>7</v>
      </c>
      <c r="J3271">
        <v>2</v>
      </c>
      <c r="K3271" t="s">
        <v>219</v>
      </c>
      <c r="L3271">
        <f t="shared" si="257"/>
        <v>0</v>
      </c>
      <c r="M3271">
        <f t="shared" si="258"/>
        <v>1</v>
      </c>
      <c r="N3271">
        <f t="shared" si="259"/>
        <v>2</v>
      </c>
      <c r="O3271">
        <f t="shared" si="260"/>
        <v>27</v>
      </c>
    </row>
    <row r="3272" spans="1:15" hidden="1" x14ac:dyDescent="0.2">
      <c r="A3272" s="2">
        <v>44745</v>
      </c>
      <c r="B3272">
        <v>90</v>
      </c>
      <c r="C3272">
        <v>63.06</v>
      </c>
      <c r="D3272">
        <v>63.25</v>
      </c>
      <c r="E3272">
        <v>49.39</v>
      </c>
      <c r="F3272">
        <f t="shared" si="256"/>
        <v>63.25</v>
      </c>
      <c r="G3272" t="s">
        <v>842</v>
      </c>
      <c r="H3272">
        <v>2022</v>
      </c>
      <c r="I3272">
        <v>7</v>
      </c>
      <c r="J3272">
        <v>3</v>
      </c>
      <c r="K3272" t="s">
        <v>220</v>
      </c>
      <c r="L3272">
        <f t="shared" si="257"/>
        <v>0</v>
      </c>
      <c r="M3272">
        <f t="shared" si="258"/>
        <v>1</v>
      </c>
      <c r="N3272">
        <f t="shared" si="259"/>
        <v>2</v>
      </c>
      <c r="O3272">
        <f t="shared" si="260"/>
        <v>27</v>
      </c>
    </row>
    <row r="3273" spans="1:15" hidden="1" x14ac:dyDescent="0.2">
      <c r="A3273" s="2">
        <v>44746</v>
      </c>
      <c r="B3273">
        <v>100</v>
      </c>
      <c r="C3273">
        <v>65.930000000000007</v>
      </c>
      <c r="D3273">
        <v>66</v>
      </c>
      <c r="E3273">
        <v>48.09</v>
      </c>
      <c r="F3273">
        <f t="shared" si="256"/>
        <v>66</v>
      </c>
      <c r="G3273" t="s">
        <v>842</v>
      </c>
      <c r="H3273">
        <v>2022</v>
      </c>
      <c r="I3273">
        <v>7</v>
      </c>
      <c r="J3273">
        <v>4</v>
      </c>
      <c r="K3273" t="s">
        <v>221</v>
      </c>
      <c r="L3273">
        <f t="shared" si="257"/>
        <v>0</v>
      </c>
      <c r="M3273">
        <f t="shared" si="258"/>
        <v>1</v>
      </c>
      <c r="N3273">
        <f t="shared" si="259"/>
        <v>2</v>
      </c>
      <c r="O3273">
        <f t="shared" si="260"/>
        <v>28</v>
      </c>
    </row>
    <row r="3274" spans="1:15" hidden="1" x14ac:dyDescent="0.2">
      <c r="A3274" s="2">
        <v>44747</v>
      </c>
      <c r="B3274">
        <v>95</v>
      </c>
      <c r="C3274">
        <v>63.66</v>
      </c>
      <c r="D3274">
        <v>63.74</v>
      </c>
      <c r="E3274">
        <v>46.39</v>
      </c>
      <c r="F3274">
        <f t="shared" si="256"/>
        <v>63.74</v>
      </c>
      <c r="G3274" t="s">
        <v>842</v>
      </c>
      <c r="H3274">
        <v>2022</v>
      </c>
      <c r="I3274">
        <v>7</v>
      </c>
      <c r="J3274">
        <v>5</v>
      </c>
      <c r="K3274" t="s">
        <v>222</v>
      </c>
      <c r="L3274">
        <f t="shared" si="257"/>
        <v>0</v>
      </c>
      <c r="M3274">
        <f t="shared" si="258"/>
        <v>1</v>
      </c>
      <c r="N3274">
        <f t="shared" si="259"/>
        <v>2</v>
      </c>
      <c r="O3274">
        <f t="shared" si="260"/>
        <v>28</v>
      </c>
    </row>
    <row r="3275" spans="1:15" hidden="1" x14ac:dyDescent="0.2">
      <c r="A3275" s="2">
        <v>44748</v>
      </c>
      <c r="B3275">
        <v>101</v>
      </c>
      <c r="C3275">
        <v>62.4</v>
      </c>
      <c r="D3275">
        <v>63.36</v>
      </c>
      <c r="E3275">
        <v>54.79</v>
      </c>
      <c r="F3275">
        <f t="shared" si="256"/>
        <v>63.36</v>
      </c>
      <c r="G3275" t="s">
        <v>842</v>
      </c>
      <c r="H3275">
        <v>2022</v>
      </c>
      <c r="I3275">
        <v>7</v>
      </c>
      <c r="J3275">
        <v>6</v>
      </c>
      <c r="K3275" t="s">
        <v>223</v>
      </c>
      <c r="L3275">
        <f t="shared" si="257"/>
        <v>0</v>
      </c>
      <c r="M3275">
        <f t="shared" si="258"/>
        <v>1</v>
      </c>
      <c r="N3275">
        <f t="shared" si="259"/>
        <v>2</v>
      </c>
      <c r="O3275">
        <f t="shared" si="260"/>
        <v>28</v>
      </c>
    </row>
    <row r="3276" spans="1:15" hidden="1" x14ac:dyDescent="0.2">
      <c r="A3276" s="2">
        <v>44749</v>
      </c>
      <c r="B3276">
        <v>91</v>
      </c>
      <c r="C3276">
        <v>62.5</v>
      </c>
      <c r="D3276">
        <v>62.92</v>
      </c>
      <c r="E3276">
        <v>52.55</v>
      </c>
      <c r="F3276">
        <f t="shared" si="256"/>
        <v>62.92</v>
      </c>
      <c r="G3276" t="s">
        <v>842</v>
      </c>
      <c r="H3276">
        <v>2022</v>
      </c>
      <c r="I3276">
        <v>7</v>
      </c>
      <c r="J3276">
        <v>7</v>
      </c>
      <c r="K3276" t="s">
        <v>224</v>
      </c>
      <c r="L3276">
        <f t="shared" si="257"/>
        <v>0</v>
      </c>
      <c r="M3276">
        <f t="shared" si="258"/>
        <v>1</v>
      </c>
      <c r="N3276">
        <f t="shared" si="259"/>
        <v>2</v>
      </c>
      <c r="O3276">
        <f t="shared" si="260"/>
        <v>28</v>
      </c>
    </row>
    <row r="3277" spans="1:15" hidden="1" x14ac:dyDescent="0.2">
      <c r="A3277" s="2">
        <v>44750</v>
      </c>
      <c r="B3277">
        <v>94</v>
      </c>
      <c r="C3277">
        <v>63.07</v>
      </c>
      <c r="D3277">
        <v>63.08</v>
      </c>
      <c r="E3277">
        <v>37.299999999999997</v>
      </c>
      <c r="F3277">
        <f t="shared" si="256"/>
        <v>63.08</v>
      </c>
      <c r="G3277" t="s">
        <v>842</v>
      </c>
      <c r="H3277">
        <v>2022</v>
      </c>
      <c r="I3277">
        <v>7</v>
      </c>
      <c r="J3277">
        <v>8</v>
      </c>
      <c r="K3277" t="s">
        <v>225</v>
      </c>
      <c r="L3277">
        <f t="shared" si="257"/>
        <v>0</v>
      </c>
      <c r="M3277">
        <f t="shared" si="258"/>
        <v>1</v>
      </c>
      <c r="N3277">
        <f t="shared" si="259"/>
        <v>2</v>
      </c>
      <c r="O3277">
        <f t="shared" si="260"/>
        <v>28</v>
      </c>
    </row>
    <row r="3278" spans="1:15" hidden="1" x14ac:dyDescent="0.2">
      <c r="A3278" s="2">
        <v>44751</v>
      </c>
      <c r="B3278">
        <v>87</v>
      </c>
      <c r="C3278">
        <v>62.12</v>
      </c>
      <c r="D3278">
        <v>62.15</v>
      </c>
      <c r="E3278">
        <v>39.24</v>
      </c>
      <c r="F3278">
        <f t="shared" si="256"/>
        <v>62.15</v>
      </c>
      <c r="G3278" t="s">
        <v>843</v>
      </c>
      <c r="H3278">
        <v>2022</v>
      </c>
      <c r="I3278">
        <v>7</v>
      </c>
      <c r="J3278">
        <v>9</v>
      </c>
      <c r="K3278" t="s">
        <v>227</v>
      </c>
      <c r="L3278">
        <f t="shared" si="257"/>
        <v>0</v>
      </c>
      <c r="M3278">
        <f t="shared" si="258"/>
        <v>1</v>
      </c>
      <c r="N3278">
        <f t="shared" si="259"/>
        <v>2</v>
      </c>
      <c r="O3278">
        <f t="shared" si="260"/>
        <v>28</v>
      </c>
    </row>
    <row r="3279" spans="1:15" hidden="1" x14ac:dyDescent="0.2">
      <c r="A3279" s="2">
        <v>44752</v>
      </c>
      <c r="B3279">
        <v>96</v>
      </c>
      <c r="C3279">
        <v>64.28</v>
      </c>
      <c r="D3279">
        <v>64.28</v>
      </c>
      <c r="E3279">
        <v>0</v>
      </c>
      <c r="F3279">
        <f t="shared" si="256"/>
        <v>64.28</v>
      </c>
      <c r="G3279" t="s">
        <v>843</v>
      </c>
      <c r="H3279">
        <v>2022</v>
      </c>
      <c r="I3279">
        <v>7</v>
      </c>
      <c r="J3279">
        <v>10</v>
      </c>
      <c r="K3279" t="s">
        <v>228</v>
      </c>
      <c r="L3279">
        <f t="shared" si="257"/>
        <v>0</v>
      </c>
      <c r="M3279">
        <f t="shared" si="258"/>
        <v>1</v>
      </c>
      <c r="N3279">
        <f t="shared" si="259"/>
        <v>2</v>
      </c>
      <c r="O3279">
        <f t="shared" si="260"/>
        <v>28</v>
      </c>
    </row>
    <row r="3280" spans="1:15" hidden="1" x14ac:dyDescent="0.2">
      <c r="A3280" s="2">
        <v>44753</v>
      </c>
      <c r="B3280">
        <v>103</v>
      </c>
      <c r="C3280">
        <v>64.739999999999995</v>
      </c>
      <c r="D3280">
        <v>64.739999999999995</v>
      </c>
      <c r="E3280">
        <v>0</v>
      </c>
      <c r="F3280">
        <f t="shared" si="256"/>
        <v>64.739999999999995</v>
      </c>
      <c r="G3280" t="s">
        <v>843</v>
      </c>
      <c r="H3280">
        <v>2022</v>
      </c>
      <c r="I3280">
        <v>7</v>
      </c>
      <c r="J3280">
        <v>11</v>
      </c>
      <c r="K3280" t="s">
        <v>229</v>
      </c>
      <c r="L3280">
        <f t="shared" si="257"/>
        <v>0</v>
      </c>
      <c r="M3280">
        <f t="shared" si="258"/>
        <v>1</v>
      </c>
      <c r="N3280">
        <f t="shared" si="259"/>
        <v>2</v>
      </c>
      <c r="O3280">
        <f t="shared" si="260"/>
        <v>29</v>
      </c>
    </row>
    <row r="3281" spans="1:15" hidden="1" x14ac:dyDescent="0.2">
      <c r="A3281" s="2">
        <v>44754</v>
      </c>
      <c r="B3281">
        <v>96</v>
      </c>
      <c r="C3281">
        <v>64.650000000000006</v>
      </c>
      <c r="D3281">
        <v>64.709999999999994</v>
      </c>
      <c r="E3281">
        <v>45.93</v>
      </c>
      <c r="F3281">
        <f t="shared" si="256"/>
        <v>64.709999999999994</v>
      </c>
      <c r="G3281" t="s">
        <v>843</v>
      </c>
      <c r="H3281">
        <v>2022</v>
      </c>
      <c r="I3281">
        <v>7</v>
      </c>
      <c r="J3281">
        <v>12</v>
      </c>
      <c r="K3281" t="s">
        <v>230</v>
      </c>
      <c r="L3281">
        <f t="shared" si="257"/>
        <v>0</v>
      </c>
      <c r="M3281">
        <f t="shared" si="258"/>
        <v>1</v>
      </c>
      <c r="N3281">
        <f t="shared" si="259"/>
        <v>2</v>
      </c>
      <c r="O3281">
        <f t="shared" si="260"/>
        <v>29</v>
      </c>
    </row>
    <row r="3282" spans="1:15" hidden="1" x14ac:dyDescent="0.2">
      <c r="A3282" s="2">
        <v>44755</v>
      </c>
      <c r="B3282">
        <v>97</v>
      </c>
      <c r="C3282">
        <v>62.4</v>
      </c>
      <c r="D3282">
        <v>62.5</v>
      </c>
      <c r="E3282">
        <v>46.05</v>
      </c>
      <c r="F3282">
        <f t="shared" si="256"/>
        <v>62.5</v>
      </c>
      <c r="G3282" t="s">
        <v>843</v>
      </c>
      <c r="H3282">
        <v>2022</v>
      </c>
      <c r="I3282">
        <v>7</v>
      </c>
      <c r="J3282">
        <v>13</v>
      </c>
      <c r="K3282" t="s">
        <v>231</v>
      </c>
      <c r="L3282">
        <f t="shared" si="257"/>
        <v>0</v>
      </c>
      <c r="M3282">
        <f t="shared" si="258"/>
        <v>1</v>
      </c>
      <c r="N3282">
        <f t="shared" si="259"/>
        <v>2</v>
      </c>
      <c r="O3282">
        <f t="shared" si="260"/>
        <v>29</v>
      </c>
    </row>
    <row r="3283" spans="1:15" hidden="1" x14ac:dyDescent="0.2">
      <c r="A3283" s="2">
        <v>44756</v>
      </c>
      <c r="B3283">
        <v>84</v>
      </c>
      <c r="C3283">
        <v>61.73</v>
      </c>
      <c r="D3283">
        <v>61.82</v>
      </c>
      <c r="E3283">
        <v>35.85</v>
      </c>
      <c r="F3283">
        <f t="shared" si="256"/>
        <v>61.82</v>
      </c>
      <c r="G3283" t="s">
        <v>843</v>
      </c>
      <c r="H3283">
        <v>2022</v>
      </c>
      <c r="I3283">
        <v>7</v>
      </c>
      <c r="J3283">
        <v>14</v>
      </c>
      <c r="K3283" t="s">
        <v>232</v>
      </c>
      <c r="L3283">
        <f t="shared" si="257"/>
        <v>0</v>
      </c>
      <c r="M3283">
        <f t="shared" si="258"/>
        <v>1</v>
      </c>
      <c r="N3283">
        <f t="shared" si="259"/>
        <v>2</v>
      </c>
      <c r="O3283">
        <f t="shared" si="260"/>
        <v>29</v>
      </c>
    </row>
    <row r="3284" spans="1:15" hidden="1" x14ac:dyDescent="0.2">
      <c r="A3284" s="2">
        <v>44757</v>
      </c>
      <c r="B3284">
        <v>99</v>
      </c>
      <c r="C3284">
        <v>65.650000000000006</v>
      </c>
      <c r="D3284">
        <v>65.7</v>
      </c>
      <c r="E3284">
        <v>45.93</v>
      </c>
      <c r="F3284">
        <f t="shared" si="256"/>
        <v>65.7</v>
      </c>
      <c r="G3284" t="s">
        <v>843</v>
      </c>
      <c r="H3284">
        <v>2022</v>
      </c>
      <c r="I3284">
        <v>7</v>
      </c>
      <c r="J3284">
        <v>15</v>
      </c>
      <c r="K3284" t="s">
        <v>233</v>
      </c>
      <c r="L3284">
        <f t="shared" si="257"/>
        <v>0</v>
      </c>
      <c r="M3284">
        <f t="shared" si="258"/>
        <v>1</v>
      </c>
      <c r="N3284">
        <f t="shared" si="259"/>
        <v>2</v>
      </c>
      <c r="O3284">
        <f t="shared" si="260"/>
        <v>29</v>
      </c>
    </row>
    <row r="3285" spans="1:15" hidden="1" x14ac:dyDescent="0.2">
      <c r="A3285" s="2">
        <v>44758</v>
      </c>
      <c r="B3285">
        <v>88</v>
      </c>
      <c r="C3285">
        <v>62.78</v>
      </c>
      <c r="D3285">
        <v>63.08</v>
      </c>
      <c r="E3285">
        <v>51.3</v>
      </c>
      <c r="F3285">
        <f t="shared" si="256"/>
        <v>63.08</v>
      </c>
      <c r="G3285" t="s">
        <v>844</v>
      </c>
      <c r="H3285">
        <v>2022</v>
      </c>
      <c r="I3285">
        <v>7</v>
      </c>
      <c r="J3285">
        <v>16</v>
      </c>
      <c r="K3285" t="s">
        <v>235</v>
      </c>
      <c r="L3285">
        <f t="shared" si="257"/>
        <v>0</v>
      </c>
      <c r="M3285">
        <f t="shared" si="258"/>
        <v>1</v>
      </c>
      <c r="N3285">
        <f t="shared" si="259"/>
        <v>2</v>
      </c>
      <c r="O3285">
        <f t="shared" si="260"/>
        <v>29</v>
      </c>
    </row>
    <row r="3286" spans="1:15" hidden="1" x14ac:dyDescent="0.2">
      <c r="A3286" s="2">
        <v>44759</v>
      </c>
      <c r="B3286">
        <v>66</v>
      </c>
      <c r="C3286">
        <v>61.85</v>
      </c>
      <c r="D3286">
        <v>61.88</v>
      </c>
      <c r="E3286">
        <v>40.18</v>
      </c>
      <c r="F3286">
        <f t="shared" si="256"/>
        <v>61.88</v>
      </c>
      <c r="G3286" t="s">
        <v>844</v>
      </c>
      <c r="H3286">
        <v>2022</v>
      </c>
      <c r="I3286">
        <v>7</v>
      </c>
      <c r="J3286">
        <v>17</v>
      </c>
      <c r="K3286" t="s">
        <v>236</v>
      </c>
      <c r="L3286">
        <f t="shared" si="257"/>
        <v>0</v>
      </c>
      <c r="M3286">
        <f t="shared" si="258"/>
        <v>1</v>
      </c>
      <c r="N3286">
        <f t="shared" si="259"/>
        <v>2</v>
      </c>
      <c r="O3286">
        <f t="shared" si="260"/>
        <v>29</v>
      </c>
    </row>
    <row r="3287" spans="1:15" hidden="1" x14ac:dyDescent="0.2">
      <c r="A3287" s="2">
        <v>44760</v>
      </c>
      <c r="B3287">
        <v>105</v>
      </c>
      <c r="C3287">
        <v>62.29</v>
      </c>
      <c r="D3287">
        <v>62.36</v>
      </c>
      <c r="E3287">
        <v>44.73</v>
      </c>
      <c r="F3287">
        <f t="shared" si="256"/>
        <v>62.36</v>
      </c>
      <c r="G3287" t="s">
        <v>844</v>
      </c>
      <c r="H3287">
        <v>2022</v>
      </c>
      <c r="I3287">
        <v>7</v>
      </c>
      <c r="J3287">
        <v>18</v>
      </c>
      <c r="K3287" t="s">
        <v>237</v>
      </c>
      <c r="L3287">
        <f t="shared" si="257"/>
        <v>0</v>
      </c>
      <c r="M3287">
        <f t="shared" si="258"/>
        <v>1</v>
      </c>
      <c r="N3287">
        <f t="shared" si="259"/>
        <v>2</v>
      </c>
      <c r="O3287">
        <f t="shared" si="260"/>
        <v>30</v>
      </c>
    </row>
    <row r="3288" spans="1:15" hidden="1" x14ac:dyDescent="0.2">
      <c r="A3288" s="2">
        <v>44761</v>
      </c>
      <c r="B3288">
        <v>85</v>
      </c>
      <c r="C3288">
        <v>61.7</v>
      </c>
      <c r="D3288">
        <v>61.7</v>
      </c>
      <c r="E3288">
        <v>0</v>
      </c>
      <c r="F3288">
        <f t="shared" si="256"/>
        <v>61.7</v>
      </c>
      <c r="G3288" t="s">
        <v>844</v>
      </c>
      <c r="H3288">
        <v>2022</v>
      </c>
      <c r="I3288">
        <v>7</v>
      </c>
      <c r="J3288">
        <v>19</v>
      </c>
      <c r="K3288" t="s">
        <v>238</v>
      </c>
      <c r="L3288">
        <f t="shared" si="257"/>
        <v>0</v>
      </c>
      <c r="M3288">
        <f t="shared" si="258"/>
        <v>1</v>
      </c>
      <c r="N3288">
        <f t="shared" si="259"/>
        <v>2</v>
      </c>
      <c r="O3288">
        <f t="shared" si="260"/>
        <v>30</v>
      </c>
    </row>
    <row r="3289" spans="1:15" hidden="1" x14ac:dyDescent="0.2">
      <c r="A3289" s="2">
        <v>44762</v>
      </c>
      <c r="B3289">
        <v>91</v>
      </c>
      <c r="C3289">
        <v>62.3</v>
      </c>
      <c r="D3289">
        <v>62.3</v>
      </c>
      <c r="E3289">
        <v>29.64</v>
      </c>
      <c r="F3289">
        <f t="shared" si="256"/>
        <v>62.3</v>
      </c>
      <c r="G3289" t="s">
        <v>844</v>
      </c>
      <c r="H3289">
        <v>2022</v>
      </c>
      <c r="I3289">
        <v>7</v>
      </c>
      <c r="J3289">
        <v>20</v>
      </c>
      <c r="K3289" t="s">
        <v>239</v>
      </c>
      <c r="L3289">
        <f t="shared" si="257"/>
        <v>0</v>
      </c>
      <c r="M3289">
        <f t="shared" si="258"/>
        <v>1</v>
      </c>
      <c r="N3289">
        <f t="shared" si="259"/>
        <v>2</v>
      </c>
      <c r="O3289">
        <f t="shared" si="260"/>
        <v>30</v>
      </c>
    </row>
    <row r="3290" spans="1:15" hidden="1" x14ac:dyDescent="0.2">
      <c r="A3290" s="2">
        <v>44763</v>
      </c>
      <c r="B3290">
        <v>74</v>
      </c>
      <c r="C3290">
        <v>61.04</v>
      </c>
      <c r="D3290">
        <v>61.54</v>
      </c>
      <c r="E3290">
        <v>51.92</v>
      </c>
      <c r="F3290">
        <f t="shared" si="256"/>
        <v>61.54</v>
      </c>
      <c r="G3290" t="s">
        <v>844</v>
      </c>
      <c r="H3290">
        <v>2022</v>
      </c>
      <c r="I3290">
        <v>7</v>
      </c>
      <c r="J3290">
        <v>21</v>
      </c>
      <c r="K3290" t="s">
        <v>240</v>
      </c>
      <c r="L3290">
        <f t="shared" si="257"/>
        <v>0</v>
      </c>
      <c r="M3290">
        <f t="shared" si="258"/>
        <v>1</v>
      </c>
      <c r="N3290">
        <f t="shared" si="259"/>
        <v>2</v>
      </c>
      <c r="O3290">
        <f t="shared" si="260"/>
        <v>30</v>
      </c>
    </row>
    <row r="3291" spans="1:15" hidden="1" x14ac:dyDescent="0.2">
      <c r="A3291" s="2">
        <v>44764</v>
      </c>
      <c r="B3291">
        <v>104</v>
      </c>
      <c r="C3291">
        <v>65.11</v>
      </c>
      <c r="D3291">
        <v>65.12</v>
      </c>
      <c r="E3291">
        <v>38.619999999999997</v>
      </c>
      <c r="F3291">
        <f t="shared" si="256"/>
        <v>65.12</v>
      </c>
      <c r="G3291" t="s">
        <v>844</v>
      </c>
      <c r="H3291">
        <v>2022</v>
      </c>
      <c r="I3291">
        <v>7</v>
      </c>
      <c r="J3291">
        <v>22</v>
      </c>
      <c r="K3291" t="s">
        <v>241</v>
      </c>
      <c r="L3291">
        <f t="shared" si="257"/>
        <v>0</v>
      </c>
      <c r="M3291">
        <f t="shared" si="258"/>
        <v>1</v>
      </c>
      <c r="N3291">
        <f t="shared" si="259"/>
        <v>2</v>
      </c>
      <c r="O3291">
        <f t="shared" si="260"/>
        <v>30</v>
      </c>
    </row>
    <row r="3292" spans="1:15" hidden="1" x14ac:dyDescent="0.2">
      <c r="A3292" s="2">
        <v>44765</v>
      </c>
      <c r="B3292">
        <v>88</v>
      </c>
      <c r="C3292">
        <v>64.42</v>
      </c>
      <c r="D3292">
        <v>64.430000000000007</v>
      </c>
      <c r="E3292">
        <v>38.24</v>
      </c>
      <c r="F3292">
        <f t="shared" si="256"/>
        <v>64.430000000000007</v>
      </c>
      <c r="G3292" t="s">
        <v>845</v>
      </c>
      <c r="H3292">
        <v>2022</v>
      </c>
      <c r="I3292">
        <v>7</v>
      </c>
      <c r="J3292">
        <v>23</v>
      </c>
      <c r="K3292" t="s">
        <v>243</v>
      </c>
      <c r="L3292">
        <f t="shared" si="257"/>
        <v>0</v>
      </c>
      <c r="M3292">
        <f t="shared" si="258"/>
        <v>1</v>
      </c>
      <c r="N3292">
        <f t="shared" si="259"/>
        <v>2</v>
      </c>
      <c r="O3292">
        <f t="shared" si="260"/>
        <v>30</v>
      </c>
    </row>
    <row r="3293" spans="1:15" hidden="1" x14ac:dyDescent="0.2">
      <c r="A3293" s="2">
        <v>44766</v>
      </c>
      <c r="B3293">
        <v>88</v>
      </c>
      <c r="C3293">
        <v>62.7</v>
      </c>
      <c r="D3293">
        <v>62.71</v>
      </c>
      <c r="E3293">
        <v>38.04</v>
      </c>
      <c r="F3293">
        <f t="shared" si="256"/>
        <v>62.71</v>
      </c>
      <c r="G3293" t="s">
        <v>845</v>
      </c>
      <c r="H3293">
        <v>2022</v>
      </c>
      <c r="I3293">
        <v>7</v>
      </c>
      <c r="J3293">
        <v>24</v>
      </c>
      <c r="K3293" t="s">
        <v>244</v>
      </c>
      <c r="L3293">
        <f t="shared" si="257"/>
        <v>0</v>
      </c>
      <c r="M3293">
        <f t="shared" si="258"/>
        <v>1</v>
      </c>
      <c r="N3293">
        <f t="shared" si="259"/>
        <v>2</v>
      </c>
      <c r="O3293">
        <f t="shared" si="260"/>
        <v>30</v>
      </c>
    </row>
    <row r="3294" spans="1:15" hidden="1" x14ac:dyDescent="0.2">
      <c r="A3294" s="2">
        <v>44767</v>
      </c>
      <c r="B3294">
        <v>84</v>
      </c>
      <c r="C3294">
        <v>64.06</v>
      </c>
      <c r="D3294">
        <v>65.180000000000007</v>
      </c>
      <c r="E3294">
        <v>58.74</v>
      </c>
      <c r="F3294">
        <f t="shared" si="256"/>
        <v>65.180000000000007</v>
      </c>
      <c r="G3294" t="s">
        <v>845</v>
      </c>
      <c r="H3294">
        <v>2022</v>
      </c>
      <c r="I3294">
        <v>7</v>
      </c>
      <c r="J3294">
        <v>25</v>
      </c>
      <c r="K3294" t="s">
        <v>245</v>
      </c>
      <c r="L3294">
        <f t="shared" si="257"/>
        <v>0</v>
      </c>
      <c r="M3294">
        <f t="shared" si="258"/>
        <v>1</v>
      </c>
      <c r="N3294">
        <f t="shared" si="259"/>
        <v>2</v>
      </c>
      <c r="O3294">
        <f t="shared" si="260"/>
        <v>31</v>
      </c>
    </row>
    <row r="3295" spans="1:15" hidden="1" x14ac:dyDescent="0.2">
      <c r="A3295" s="2">
        <v>44768</v>
      </c>
      <c r="B3295">
        <v>110</v>
      </c>
      <c r="C3295">
        <v>67.59</v>
      </c>
      <c r="D3295">
        <v>67.63</v>
      </c>
      <c r="E3295">
        <v>47.61</v>
      </c>
      <c r="F3295">
        <f t="shared" si="256"/>
        <v>67.63</v>
      </c>
      <c r="G3295" t="s">
        <v>845</v>
      </c>
      <c r="H3295">
        <v>2022</v>
      </c>
      <c r="I3295">
        <v>7</v>
      </c>
      <c r="J3295">
        <v>26</v>
      </c>
      <c r="K3295" t="s">
        <v>246</v>
      </c>
      <c r="L3295">
        <f t="shared" si="257"/>
        <v>0</v>
      </c>
      <c r="M3295">
        <f t="shared" si="258"/>
        <v>1</v>
      </c>
      <c r="N3295">
        <f t="shared" si="259"/>
        <v>2</v>
      </c>
      <c r="O3295">
        <f t="shared" si="260"/>
        <v>31</v>
      </c>
    </row>
    <row r="3296" spans="1:15" hidden="1" x14ac:dyDescent="0.2">
      <c r="A3296" s="2">
        <v>44769</v>
      </c>
      <c r="B3296">
        <v>87</v>
      </c>
      <c r="C3296">
        <v>63.18</v>
      </c>
      <c r="D3296">
        <v>63.18</v>
      </c>
      <c r="E3296">
        <v>0</v>
      </c>
      <c r="F3296">
        <f t="shared" si="256"/>
        <v>63.18</v>
      </c>
      <c r="G3296" t="s">
        <v>845</v>
      </c>
      <c r="H3296">
        <v>2022</v>
      </c>
      <c r="I3296">
        <v>7</v>
      </c>
      <c r="J3296">
        <v>27</v>
      </c>
      <c r="K3296" t="s">
        <v>247</v>
      </c>
      <c r="L3296">
        <f t="shared" si="257"/>
        <v>0</v>
      </c>
      <c r="M3296">
        <f t="shared" si="258"/>
        <v>1</v>
      </c>
      <c r="N3296">
        <f t="shared" si="259"/>
        <v>2</v>
      </c>
      <c r="O3296">
        <f t="shared" si="260"/>
        <v>31</v>
      </c>
    </row>
    <row r="3297" spans="1:15" hidden="1" x14ac:dyDescent="0.2">
      <c r="A3297" s="2">
        <v>44770</v>
      </c>
      <c r="B3297">
        <v>84</v>
      </c>
      <c r="C3297">
        <v>62.68</v>
      </c>
      <c r="D3297">
        <v>62.71</v>
      </c>
      <c r="E3297">
        <v>41.03</v>
      </c>
      <c r="F3297">
        <f t="shared" si="256"/>
        <v>62.71</v>
      </c>
      <c r="G3297" t="s">
        <v>845</v>
      </c>
      <c r="H3297">
        <v>2022</v>
      </c>
      <c r="I3297">
        <v>7</v>
      </c>
      <c r="J3297">
        <v>28</v>
      </c>
      <c r="K3297" t="s">
        <v>248</v>
      </c>
      <c r="L3297">
        <f t="shared" si="257"/>
        <v>0</v>
      </c>
      <c r="M3297">
        <f t="shared" si="258"/>
        <v>1</v>
      </c>
      <c r="N3297">
        <f t="shared" si="259"/>
        <v>2</v>
      </c>
      <c r="O3297">
        <f t="shared" si="260"/>
        <v>31</v>
      </c>
    </row>
    <row r="3298" spans="1:15" hidden="1" x14ac:dyDescent="0.2">
      <c r="A3298" s="2">
        <v>44771</v>
      </c>
      <c r="B3298">
        <v>105</v>
      </c>
      <c r="C3298">
        <v>65.91</v>
      </c>
      <c r="D3298">
        <v>66.010000000000005</v>
      </c>
      <c r="E3298">
        <v>49.64</v>
      </c>
      <c r="F3298">
        <f t="shared" si="256"/>
        <v>66.010000000000005</v>
      </c>
      <c r="G3298" t="s">
        <v>845</v>
      </c>
      <c r="H3298">
        <v>2022</v>
      </c>
      <c r="I3298">
        <v>7</v>
      </c>
      <c r="J3298">
        <v>29</v>
      </c>
      <c r="K3298" t="s">
        <v>249</v>
      </c>
      <c r="L3298">
        <f t="shared" si="257"/>
        <v>0</v>
      </c>
      <c r="M3298">
        <f t="shared" si="258"/>
        <v>1</v>
      </c>
      <c r="N3298">
        <f t="shared" si="259"/>
        <v>2</v>
      </c>
      <c r="O3298">
        <f t="shared" si="260"/>
        <v>31</v>
      </c>
    </row>
    <row r="3299" spans="1:15" hidden="1" x14ac:dyDescent="0.2">
      <c r="A3299" s="2">
        <v>44772</v>
      </c>
      <c r="B3299">
        <v>104</v>
      </c>
      <c r="C3299">
        <v>67.64</v>
      </c>
      <c r="D3299">
        <v>67.849999999999994</v>
      </c>
      <c r="E3299">
        <v>45.45</v>
      </c>
      <c r="F3299">
        <f t="shared" si="256"/>
        <v>67.849999999999994</v>
      </c>
      <c r="G3299" t="s">
        <v>846</v>
      </c>
      <c r="H3299">
        <v>2022</v>
      </c>
      <c r="I3299">
        <v>7</v>
      </c>
      <c r="J3299">
        <v>30</v>
      </c>
      <c r="K3299" t="s">
        <v>251</v>
      </c>
      <c r="L3299">
        <f t="shared" si="257"/>
        <v>0</v>
      </c>
      <c r="M3299">
        <f t="shared" si="258"/>
        <v>1</v>
      </c>
      <c r="N3299">
        <f t="shared" si="259"/>
        <v>2</v>
      </c>
      <c r="O3299">
        <f t="shared" si="260"/>
        <v>31</v>
      </c>
    </row>
    <row r="3300" spans="1:15" hidden="1" x14ac:dyDescent="0.2">
      <c r="A3300" s="2">
        <v>44773</v>
      </c>
      <c r="B3300">
        <v>93</v>
      </c>
      <c r="C3300">
        <v>63.75</v>
      </c>
      <c r="D3300">
        <v>63.76</v>
      </c>
      <c r="E3300">
        <v>39.299999999999997</v>
      </c>
      <c r="F3300">
        <f t="shared" si="256"/>
        <v>63.76</v>
      </c>
      <c r="G3300" t="s">
        <v>846</v>
      </c>
      <c r="H3300">
        <v>2022</v>
      </c>
      <c r="I3300">
        <v>7</v>
      </c>
      <c r="J3300">
        <v>31</v>
      </c>
      <c r="K3300" t="s">
        <v>252</v>
      </c>
      <c r="L3300">
        <f t="shared" si="257"/>
        <v>0</v>
      </c>
      <c r="M3300">
        <f t="shared" si="258"/>
        <v>1</v>
      </c>
      <c r="N3300">
        <f t="shared" si="259"/>
        <v>2</v>
      </c>
      <c r="O3300">
        <f t="shared" si="260"/>
        <v>31</v>
      </c>
    </row>
    <row r="3301" spans="1:15" hidden="1" x14ac:dyDescent="0.2">
      <c r="A3301" s="2">
        <v>44774</v>
      </c>
      <c r="B3301">
        <v>90</v>
      </c>
      <c r="C3301">
        <v>62.82</v>
      </c>
      <c r="D3301">
        <v>62.83</v>
      </c>
      <c r="E3301">
        <v>33.47</v>
      </c>
      <c r="F3301">
        <f t="shared" si="256"/>
        <v>62.83</v>
      </c>
      <c r="G3301" t="s">
        <v>846</v>
      </c>
      <c r="H3301">
        <v>2022</v>
      </c>
      <c r="I3301">
        <v>8</v>
      </c>
      <c r="J3301">
        <v>1</v>
      </c>
      <c r="K3301" t="s">
        <v>253</v>
      </c>
      <c r="L3301">
        <f t="shared" si="257"/>
        <v>0</v>
      </c>
      <c r="M3301">
        <f t="shared" si="258"/>
        <v>1</v>
      </c>
      <c r="N3301">
        <f t="shared" si="259"/>
        <v>2</v>
      </c>
      <c r="O3301">
        <f t="shared" si="260"/>
        <v>32</v>
      </c>
    </row>
    <row r="3302" spans="1:15" hidden="1" x14ac:dyDescent="0.2">
      <c r="A3302" s="2">
        <v>44775</v>
      </c>
      <c r="B3302">
        <v>92</v>
      </c>
      <c r="C3302">
        <v>63.89</v>
      </c>
      <c r="D3302">
        <v>63.98</v>
      </c>
      <c r="E3302">
        <v>46.94</v>
      </c>
      <c r="F3302">
        <f t="shared" si="256"/>
        <v>63.98</v>
      </c>
      <c r="G3302" t="s">
        <v>846</v>
      </c>
      <c r="H3302">
        <v>2022</v>
      </c>
      <c r="I3302">
        <v>8</v>
      </c>
      <c r="J3302">
        <v>2</v>
      </c>
      <c r="K3302" t="s">
        <v>254</v>
      </c>
      <c r="L3302">
        <f t="shared" si="257"/>
        <v>0</v>
      </c>
      <c r="M3302">
        <f t="shared" si="258"/>
        <v>1</v>
      </c>
      <c r="N3302">
        <f t="shared" si="259"/>
        <v>2</v>
      </c>
      <c r="O3302">
        <f t="shared" si="260"/>
        <v>32</v>
      </c>
    </row>
    <row r="3303" spans="1:15" hidden="1" x14ac:dyDescent="0.2">
      <c r="A3303" s="2">
        <v>44776</v>
      </c>
      <c r="B3303">
        <v>87</v>
      </c>
      <c r="C3303">
        <v>62.74</v>
      </c>
      <c r="D3303">
        <v>62.75</v>
      </c>
      <c r="E3303">
        <v>36.4</v>
      </c>
      <c r="F3303">
        <f t="shared" si="256"/>
        <v>62.75</v>
      </c>
      <c r="G3303" t="s">
        <v>846</v>
      </c>
      <c r="H3303">
        <v>2022</v>
      </c>
      <c r="I3303">
        <v>8</v>
      </c>
      <c r="J3303">
        <v>3</v>
      </c>
      <c r="K3303" t="s">
        <v>255</v>
      </c>
      <c r="L3303">
        <f t="shared" si="257"/>
        <v>0</v>
      </c>
      <c r="M3303">
        <f t="shared" si="258"/>
        <v>1</v>
      </c>
      <c r="N3303">
        <f t="shared" si="259"/>
        <v>2</v>
      </c>
      <c r="O3303">
        <f t="shared" si="260"/>
        <v>32</v>
      </c>
    </row>
    <row r="3304" spans="1:15" hidden="1" x14ac:dyDescent="0.2">
      <c r="A3304" s="2">
        <v>44777</v>
      </c>
      <c r="B3304">
        <v>87</v>
      </c>
      <c r="C3304">
        <v>62.37</v>
      </c>
      <c r="D3304">
        <v>62.38</v>
      </c>
      <c r="E3304">
        <v>36.200000000000003</v>
      </c>
      <c r="F3304">
        <f t="shared" si="256"/>
        <v>62.38</v>
      </c>
      <c r="G3304" t="s">
        <v>846</v>
      </c>
      <c r="H3304">
        <v>2022</v>
      </c>
      <c r="I3304">
        <v>8</v>
      </c>
      <c r="J3304">
        <v>4</v>
      </c>
      <c r="K3304" t="s">
        <v>256</v>
      </c>
      <c r="L3304">
        <f t="shared" si="257"/>
        <v>0</v>
      </c>
      <c r="M3304">
        <f t="shared" si="258"/>
        <v>1</v>
      </c>
      <c r="N3304">
        <f t="shared" si="259"/>
        <v>2</v>
      </c>
      <c r="O3304">
        <f t="shared" si="260"/>
        <v>32</v>
      </c>
    </row>
    <row r="3305" spans="1:15" hidden="1" x14ac:dyDescent="0.2">
      <c r="A3305" s="2">
        <v>44778</v>
      </c>
      <c r="B3305">
        <v>88</v>
      </c>
      <c r="C3305">
        <v>63.38</v>
      </c>
      <c r="D3305">
        <v>63.39</v>
      </c>
      <c r="E3305">
        <v>38.090000000000003</v>
      </c>
      <c r="F3305">
        <f t="shared" si="256"/>
        <v>63.39</v>
      </c>
      <c r="G3305" t="s">
        <v>846</v>
      </c>
      <c r="H3305">
        <v>2022</v>
      </c>
      <c r="I3305">
        <v>8</v>
      </c>
      <c r="J3305">
        <v>5</v>
      </c>
      <c r="K3305" t="s">
        <v>257</v>
      </c>
      <c r="L3305">
        <f t="shared" si="257"/>
        <v>0</v>
      </c>
      <c r="M3305">
        <f t="shared" si="258"/>
        <v>1</v>
      </c>
      <c r="N3305">
        <f t="shared" si="259"/>
        <v>2</v>
      </c>
      <c r="O3305">
        <f t="shared" si="260"/>
        <v>32</v>
      </c>
    </row>
    <row r="3306" spans="1:15" hidden="1" x14ac:dyDescent="0.2">
      <c r="A3306" s="2">
        <v>44779</v>
      </c>
      <c r="B3306">
        <v>101</v>
      </c>
      <c r="C3306">
        <v>64.599999999999994</v>
      </c>
      <c r="D3306">
        <v>64.61</v>
      </c>
      <c r="E3306">
        <v>40.25</v>
      </c>
      <c r="F3306">
        <f t="shared" si="256"/>
        <v>64.61</v>
      </c>
      <c r="G3306" t="s">
        <v>847</v>
      </c>
      <c r="H3306">
        <v>2022</v>
      </c>
      <c r="I3306">
        <v>8</v>
      </c>
      <c r="J3306">
        <v>6</v>
      </c>
      <c r="K3306" t="s">
        <v>259</v>
      </c>
      <c r="L3306">
        <f t="shared" si="257"/>
        <v>0</v>
      </c>
      <c r="M3306">
        <f t="shared" si="258"/>
        <v>1</v>
      </c>
      <c r="N3306">
        <f t="shared" si="259"/>
        <v>2</v>
      </c>
      <c r="O3306">
        <f t="shared" si="260"/>
        <v>32</v>
      </c>
    </row>
    <row r="3307" spans="1:15" hidden="1" x14ac:dyDescent="0.2">
      <c r="A3307" s="2">
        <v>44780</v>
      </c>
      <c r="B3307">
        <v>96</v>
      </c>
      <c r="C3307">
        <v>64.180000000000007</v>
      </c>
      <c r="D3307">
        <v>64.2</v>
      </c>
      <c r="E3307">
        <v>40.840000000000003</v>
      </c>
      <c r="F3307">
        <f t="shared" si="256"/>
        <v>64.2</v>
      </c>
      <c r="G3307" t="s">
        <v>847</v>
      </c>
      <c r="H3307">
        <v>2022</v>
      </c>
      <c r="I3307">
        <v>8</v>
      </c>
      <c r="J3307">
        <v>7</v>
      </c>
      <c r="K3307" t="s">
        <v>260</v>
      </c>
      <c r="L3307">
        <f t="shared" si="257"/>
        <v>0</v>
      </c>
      <c r="M3307">
        <f t="shared" si="258"/>
        <v>1</v>
      </c>
      <c r="N3307">
        <f t="shared" si="259"/>
        <v>2</v>
      </c>
      <c r="O3307">
        <f t="shared" si="260"/>
        <v>32</v>
      </c>
    </row>
    <row r="3308" spans="1:15" hidden="1" x14ac:dyDescent="0.2">
      <c r="A3308" s="2">
        <v>44781</v>
      </c>
      <c r="B3308">
        <v>96</v>
      </c>
      <c r="C3308">
        <v>63.84</v>
      </c>
      <c r="D3308">
        <v>64.06</v>
      </c>
      <c r="E3308">
        <v>50.9</v>
      </c>
      <c r="F3308">
        <f t="shared" si="256"/>
        <v>64.06</v>
      </c>
      <c r="G3308" t="s">
        <v>847</v>
      </c>
      <c r="H3308">
        <v>2022</v>
      </c>
      <c r="I3308">
        <v>8</v>
      </c>
      <c r="J3308">
        <v>8</v>
      </c>
      <c r="K3308" t="s">
        <v>261</v>
      </c>
      <c r="L3308">
        <f t="shared" si="257"/>
        <v>0</v>
      </c>
      <c r="M3308">
        <f t="shared" si="258"/>
        <v>1</v>
      </c>
      <c r="N3308">
        <f t="shared" si="259"/>
        <v>2</v>
      </c>
      <c r="O3308">
        <f t="shared" si="260"/>
        <v>33</v>
      </c>
    </row>
    <row r="3309" spans="1:15" hidden="1" x14ac:dyDescent="0.2">
      <c r="A3309" s="2">
        <v>44782</v>
      </c>
      <c r="B3309">
        <v>73</v>
      </c>
      <c r="C3309">
        <v>62.41</v>
      </c>
      <c r="D3309">
        <v>62.44</v>
      </c>
      <c r="E3309">
        <v>40.93</v>
      </c>
      <c r="F3309">
        <f t="shared" si="256"/>
        <v>62.44</v>
      </c>
      <c r="G3309" t="s">
        <v>847</v>
      </c>
      <c r="H3309">
        <v>2022</v>
      </c>
      <c r="I3309">
        <v>8</v>
      </c>
      <c r="J3309">
        <v>9</v>
      </c>
      <c r="K3309" t="s">
        <v>262</v>
      </c>
      <c r="L3309">
        <f t="shared" si="257"/>
        <v>0</v>
      </c>
      <c r="M3309">
        <f t="shared" si="258"/>
        <v>1</v>
      </c>
      <c r="N3309">
        <f t="shared" si="259"/>
        <v>2</v>
      </c>
      <c r="O3309">
        <f t="shared" si="260"/>
        <v>33</v>
      </c>
    </row>
    <row r="3310" spans="1:15" hidden="1" x14ac:dyDescent="0.2">
      <c r="A3310" s="2">
        <v>44783</v>
      </c>
      <c r="B3310">
        <v>83</v>
      </c>
      <c r="C3310">
        <v>62.86</v>
      </c>
      <c r="D3310">
        <v>63.1</v>
      </c>
      <c r="E3310">
        <v>50.39</v>
      </c>
      <c r="F3310">
        <f t="shared" si="256"/>
        <v>63.1</v>
      </c>
      <c r="G3310" t="s">
        <v>847</v>
      </c>
      <c r="H3310">
        <v>2022</v>
      </c>
      <c r="I3310">
        <v>8</v>
      </c>
      <c r="J3310">
        <v>10</v>
      </c>
      <c r="K3310" t="s">
        <v>263</v>
      </c>
      <c r="L3310">
        <f t="shared" si="257"/>
        <v>0</v>
      </c>
      <c r="M3310">
        <f t="shared" si="258"/>
        <v>1</v>
      </c>
      <c r="N3310">
        <f t="shared" si="259"/>
        <v>2</v>
      </c>
      <c r="O3310">
        <f t="shared" si="260"/>
        <v>33</v>
      </c>
    </row>
    <row r="3311" spans="1:15" hidden="1" x14ac:dyDescent="0.2">
      <c r="A3311" s="2">
        <v>44784</v>
      </c>
      <c r="B3311">
        <v>83</v>
      </c>
      <c r="C3311">
        <v>63.56</v>
      </c>
      <c r="D3311">
        <v>63.56</v>
      </c>
      <c r="E3311">
        <v>32.049999999999997</v>
      </c>
      <c r="F3311">
        <f t="shared" si="256"/>
        <v>63.56</v>
      </c>
      <c r="G3311" t="s">
        <v>847</v>
      </c>
      <c r="H3311">
        <v>2022</v>
      </c>
      <c r="I3311">
        <v>8</v>
      </c>
      <c r="J3311">
        <v>11</v>
      </c>
      <c r="K3311" t="s">
        <v>264</v>
      </c>
      <c r="L3311">
        <f t="shared" si="257"/>
        <v>0</v>
      </c>
      <c r="M3311">
        <f t="shared" si="258"/>
        <v>1</v>
      </c>
      <c r="N3311">
        <f t="shared" si="259"/>
        <v>2</v>
      </c>
      <c r="O3311">
        <f t="shared" si="260"/>
        <v>33</v>
      </c>
    </row>
    <row r="3312" spans="1:15" hidden="1" x14ac:dyDescent="0.2">
      <c r="A3312" s="2">
        <v>44785</v>
      </c>
      <c r="B3312">
        <v>92</v>
      </c>
      <c r="C3312">
        <v>63.41</v>
      </c>
      <c r="D3312">
        <v>63.41</v>
      </c>
      <c r="E3312">
        <v>27.64</v>
      </c>
      <c r="F3312">
        <f t="shared" si="256"/>
        <v>63.41</v>
      </c>
      <c r="G3312" t="s">
        <v>847</v>
      </c>
      <c r="H3312">
        <v>2022</v>
      </c>
      <c r="I3312">
        <v>8</v>
      </c>
      <c r="J3312">
        <v>12</v>
      </c>
      <c r="K3312" t="s">
        <v>265</v>
      </c>
      <c r="L3312">
        <f t="shared" si="257"/>
        <v>0</v>
      </c>
      <c r="M3312">
        <f t="shared" si="258"/>
        <v>1</v>
      </c>
      <c r="N3312">
        <f t="shared" si="259"/>
        <v>2</v>
      </c>
      <c r="O3312">
        <f t="shared" si="260"/>
        <v>33</v>
      </c>
    </row>
    <row r="3313" spans="1:15" hidden="1" x14ac:dyDescent="0.2">
      <c r="A3313" s="2">
        <v>44786</v>
      </c>
      <c r="B3313">
        <v>94</v>
      </c>
      <c r="C3313">
        <v>63.88</v>
      </c>
      <c r="D3313">
        <v>63.89</v>
      </c>
      <c r="E3313">
        <v>39.26</v>
      </c>
      <c r="F3313">
        <f t="shared" si="256"/>
        <v>63.89</v>
      </c>
      <c r="G3313" t="s">
        <v>848</v>
      </c>
      <c r="H3313">
        <v>2022</v>
      </c>
      <c r="I3313">
        <v>8</v>
      </c>
      <c r="J3313">
        <v>13</v>
      </c>
      <c r="K3313" t="s">
        <v>267</v>
      </c>
      <c r="L3313">
        <f t="shared" si="257"/>
        <v>0</v>
      </c>
      <c r="M3313">
        <f t="shared" si="258"/>
        <v>1</v>
      </c>
      <c r="N3313">
        <f t="shared" si="259"/>
        <v>2</v>
      </c>
      <c r="O3313">
        <f t="shared" si="260"/>
        <v>33</v>
      </c>
    </row>
    <row r="3314" spans="1:15" hidden="1" x14ac:dyDescent="0.2">
      <c r="A3314" s="2">
        <v>44787</v>
      </c>
      <c r="B3314">
        <v>89</v>
      </c>
      <c r="C3314">
        <v>62.52</v>
      </c>
      <c r="D3314">
        <v>62.53</v>
      </c>
      <c r="E3314">
        <v>34.96</v>
      </c>
      <c r="F3314">
        <f t="shared" si="256"/>
        <v>62.53</v>
      </c>
      <c r="G3314" t="s">
        <v>848</v>
      </c>
      <c r="H3314">
        <v>2022</v>
      </c>
      <c r="I3314">
        <v>8</v>
      </c>
      <c r="J3314">
        <v>14</v>
      </c>
      <c r="K3314" t="s">
        <v>268</v>
      </c>
      <c r="L3314">
        <f t="shared" si="257"/>
        <v>0</v>
      </c>
      <c r="M3314">
        <f t="shared" si="258"/>
        <v>1</v>
      </c>
      <c r="N3314">
        <f t="shared" si="259"/>
        <v>2</v>
      </c>
      <c r="O3314">
        <f t="shared" si="260"/>
        <v>33</v>
      </c>
    </row>
    <row r="3315" spans="1:15" hidden="1" x14ac:dyDescent="0.2">
      <c r="A3315" s="2">
        <v>44788</v>
      </c>
      <c r="B3315">
        <v>81</v>
      </c>
      <c r="C3315">
        <v>62.15</v>
      </c>
      <c r="D3315">
        <v>62.21</v>
      </c>
      <c r="E3315">
        <v>43.7</v>
      </c>
      <c r="F3315">
        <f t="shared" si="256"/>
        <v>62.21</v>
      </c>
      <c r="G3315" t="s">
        <v>848</v>
      </c>
      <c r="H3315">
        <v>2022</v>
      </c>
      <c r="I3315">
        <v>8</v>
      </c>
      <c r="J3315">
        <v>15</v>
      </c>
      <c r="K3315" t="s">
        <v>269</v>
      </c>
      <c r="L3315">
        <f t="shared" si="257"/>
        <v>0</v>
      </c>
      <c r="M3315">
        <f t="shared" si="258"/>
        <v>1</v>
      </c>
      <c r="N3315">
        <f t="shared" si="259"/>
        <v>2</v>
      </c>
      <c r="O3315">
        <f t="shared" si="260"/>
        <v>34</v>
      </c>
    </row>
    <row r="3316" spans="1:15" hidden="1" x14ac:dyDescent="0.2">
      <c r="A3316" s="2">
        <v>44789</v>
      </c>
      <c r="B3316">
        <v>79</v>
      </c>
      <c r="C3316">
        <v>65.03</v>
      </c>
      <c r="D3316">
        <v>65.05</v>
      </c>
      <c r="E3316">
        <v>35.020000000000003</v>
      </c>
      <c r="F3316">
        <f t="shared" si="256"/>
        <v>65.05</v>
      </c>
      <c r="G3316" t="s">
        <v>848</v>
      </c>
      <c r="H3316">
        <v>2022</v>
      </c>
      <c r="I3316">
        <v>8</v>
      </c>
      <c r="J3316">
        <v>16</v>
      </c>
      <c r="K3316" t="s">
        <v>270</v>
      </c>
      <c r="L3316">
        <f t="shared" si="257"/>
        <v>0</v>
      </c>
      <c r="M3316">
        <f t="shared" si="258"/>
        <v>1</v>
      </c>
      <c r="N3316">
        <f t="shared" si="259"/>
        <v>2</v>
      </c>
      <c r="O3316">
        <f t="shared" si="260"/>
        <v>34</v>
      </c>
    </row>
    <row r="3317" spans="1:15" hidden="1" x14ac:dyDescent="0.2">
      <c r="A3317" s="2">
        <v>44790</v>
      </c>
      <c r="B3317">
        <v>90</v>
      </c>
      <c r="C3317">
        <v>65.099999999999994</v>
      </c>
      <c r="D3317">
        <v>65.23</v>
      </c>
      <c r="E3317">
        <v>49.96</v>
      </c>
      <c r="F3317">
        <f t="shared" si="256"/>
        <v>65.23</v>
      </c>
      <c r="G3317" t="s">
        <v>848</v>
      </c>
      <c r="H3317">
        <v>2022</v>
      </c>
      <c r="I3317">
        <v>8</v>
      </c>
      <c r="J3317">
        <v>17</v>
      </c>
      <c r="K3317" t="s">
        <v>271</v>
      </c>
      <c r="L3317">
        <f t="shared" si="257"/>
        <v>0</v>
      </c>
      <c r="M3317">
        <f t="shared" si="258"/>
        <v>1</v>
      </c>
      <c r="N3317">
        <f t="shared" si="259"/>
        <v>2</v>
      </c>
      <c r="O3317">
        <f t="shared" si="260"/>
        <v>34</v>
      </c>
    </row>
    <row r="3318" spans="1:15" hidden="1" x14ac:dyDescent="0.2">
      <c r="A3318" s="2">
        <v>44791</v>
      </c>
      <c r="B3318">
        <v>99</v>
      </c>
      <c r="C3318">
        <v>66.55</v>
      </c>
      <c r="D3318">
        <v>66.58</v>
      </c>
      <c r="E3318">
        <v>41.54</v>
      </c>
      <c r="F3318">
        <f t="shared" si="256"/>
        <v>66.58</v>
      </c>
      <c r="G3318" t="s">
        <v>848</v>
      </c>
      <c r="H3318">
        <v>2022</v>
      </c>
      <c r="I3318">
        <v>8</v>
      </c>
      <c r="J3318">
        <v>18</v>
      </c>
      <c r="K3318" t="s">
        <v>272</v>
      </c>
      <c r="L3318">
        <f t="shared" si="257"/>
        <v>0</v>
      </c>
      <c r="M3318">
        <f t="shared" si="258"/>
        <v>1</v>
      </c>
      <c r="N3318">
        <f t="shared" si="259"/>
        <v>2</v>
      </c>
      <c r="O3318">
        <f t="shared" si="260"/>
        <v>34</v>
      </c>
    </row>
    <row r="3319" spans="1:15" hidden="1" x14ac:dyDescent="0.2">
      <c r="A3319" s="2">
        <v>44792</v>
      </c>
      <c r="F3319">
        <f t="shared" si="256"/>
        <v>0</v>
      </c>
      <c r="G3319" t="s">
        <v>848</v>
      </c>
      <c r="H3319">
        <v>2022</v>
      </c>
      <c r="I3319">
        <v>8</v>
      </c>
      <c r="J3319">
        <v>19</v>
      </c>
      <c r="K3319" t="s">
        <v>273</v>
      </c>
      <c r="L3319" t="str">
        <f t="shared" si="257"/>
        <v>Null</v>
      </c>
      <c r="M3319" t="str">
        <f t="shared" si="258"/>
        <v>Null</v>
      </c>
      <c r="N3319">
        <f t="shared" si="259"/>
        <v>2</v>
      </c>
      <c r="O3319">
        <f t="shared" si="260"/>
        <v>34</v>
      </c>
    </row>
    <row r="3320" spans="1:15" hidden="1" x14ac:dyDescent="0.2">
      <c r="A3320" s="2">
        <v>44793</v>
      </c>
      <c r="B3320">
        <v>89</v>
      </c>
      <c r="C3320">
        <v>63.33</v>
      </c>
      <c r="D3320">
        <v>64.47</v>
      </c>
      <c r="E3320">
        <v>52.35</v>
      </c>
      <c r="F3320">
        <f t="shared" si="256"/>
        <v>64.47</v>
      </c>
      <c r="G3320" t="s">
        <v>849</v>
      </c>
      <c r="H3320">
        <v>2022</v>
      </c>
      <c r="I3320">
        <v>8</v>
      </c>
      <c r="J3320">
        <v>20</v>
      </c>
      <c r="K3320" t="s">
        <v>275</v>
      </c>
      <c r="L3320">
        <f t="shared" si="257"/>
        <v>0</v>
      </c>
      <c r="M3320">
        <f t="shared" si="258"/>
        <v>1</v>
      </c>
      <c r="N3320">
        <f t="shared" si="259"/>
        <v>2</v>
      </c>
      <c r="O3320">
        <f t="shared" si="260"/>
        <v>34</v>
      </c>
    </row>
    <row r="3321" spans="1:15" hidden="1" x14ac:dyDescent="0.2">
      <c r="A3321" s="2">
        <v>44794</v>
      </c>
      <c r="B3321">
        <v>87</v>
      </c>
      <c r="C3321">
        <v>62.67</v>
      </c>
      <c r="D3321">
        <v>62.68</v>
      </c>
      <c r="E3321">
        <v>36.17</v>
      </c>
      <c r="F3321">
        <f t="shared" si="256"/>
        <v>62.68</v>
      </c>
      <c r="G3321" t="s">
        <v>849</v>
      </c>
      <c r="H3321">
        <v>2022</v>
      </c>
      <c r="I3321">
        <v>8</v>
      </c>
      <c r="J3321">
        <v>21</v>
      </c>
      <c r="K3321" t="s">
        <v>276</v>
      </c>
      <c r="L3321">
        <f t="shared" si="257"/>
        <v>0</v>
      </c>
      <c r="M3321">
        <f t="shared" si="258"/>
        <v>1</v>
      </c>
      <c r="N3321">
        <f t="shared" si="259"/>
        <v>2</v>
      </c>
      <c r="O3321">
        <f t="shared" si="260"/>
        <v>34</v>
      </c>
    </row>
    <row r="3322" spans="1:15" hidden="1" x14ac:dyDescent="0.2">
      <c r="A3322" s="2">
        <v>44795</v>
      </c>
      <c r="B3322">
        <v>90</v>
      </c>
      <c r="C3322">
        <v>62.65</v>
      </c>
      <c r="D3322">
        <v>62.67</v>
      </c>
      <c r="E3322">
        <v>38.409999999999997</v>
      </c>
      <c r="F3322">
        <f t="shared" si="256"/>
        <v>62.67</v>
      </c>
      <c r="G3322" t="s">
        <v>849</v>
      </c>
      <c r="H3322">
        <v>2022</v>
      </c>
      <c r="I3322">
        <v>8</v>
      </c>
      <c r="J3322">
        <v>22</v>
      </c>
      <c r="K3322" t="s">
        <v>277</v>
      </c>
      <c r="L3322">
        <f t="shared" si="257"/>
        <v>0</v>
      </c>
      <c r="M3322">
        <f t="shared" si="258"/>
        <v>1</v>
      </c>
      <c r="N3322">
        <f t="shared" si="259"/>
        <v>2</v>
      </c>
      <c r="O3322">
        <f t="shared" si="260"/>
        <v>35</v>
      </c>
    </row>
    <row r="3323" spans="1:15" hidden="1" x14ac:dyDescent="0.2">
      <c r="A3323" s="2">
        <v>44796</v>
      </c>
      <c r="B3323">
        <v>83</v>
      </c>
      <c r="C3323">
        <v>61.86</v>
      </c>
      <c r="D3323">
        <v>61.91</v>
      </c>
      <c r="E3323">
        <v>42.51</v>
      </c>
      <c r="F3323">
        <f t="shared" si="256"/>
        <v>61.91</v>
      </c>
      <c r="G3323" t="s">
        <v>849</v>
      </c>
      <c r="H3323">
        <v>2022</v>
      </c>
      <c r="I3323">
        <v>8</v>
      </c>
      <c r="J3323">
        <v>23</v>
      </c>
      <c r="K3323" t="s">
        <v>278</v>
      </c>
      <c r="L3323">
        <f t="shared" si="257"/>
        <v>0</v>
      </c>
      <c r="M3323">
        <f t="shared" si="258"/>
        <v>1</v>
      </c>
      <c r="N3323">
        <f t="shared" si="259"/>
        <v>2</v>
      </c>
      <c r="O3323">
        <f t="shared" si="260"/>
        <v>35</v>
      </c>
    </row>
    <row r="3324" spans="1:15" hidden="1" x14ac:dyDescent="0.2">
      <c r="A3324" s="2">
        <v>44797</v>
      </c>
      <c r="B3324">
        <v>91</v>
      </c>
      <c r="C3324">
        <v>64.52</v>
      </c>
      <c r="D3324">
        <v>64.53</v>
      </c>
      <c r="E3324">
        <v>39.380000000000003</v>
      </c>
      <c r="F3324">
        <f t="shared" si="256"/>
        <v>64.53</v>
      </c>
      <c r="G3324" t="s">
        <v>849</v>
      </c>
      <c r="H3324">
        <v>2022</v>
      </c>
      <c r="I3324">
        <v>8</v>
      </c>
      <c r="J3324">
        <v>24</v>
      </c>
      <c r="K3324" t="s">
        <v>279</v>
      </c>
      <c r="L3324">
        <f t="shared" si="257"/>
        <v>0</v>
      </c>
      <c r="M3324">
        <f t="shared" si="258"/>
        <v>1</v>
      </c>
      <c r="N3324">
        <f t="shared" si="259"/>
        <v>2</v>
      </c>
      <c r="O3324">
        <f t="shared" si="260"/>
        <v>35</v>
      </c>
    </row>
    <row r="3325" spans="1:15" hidden="1" x14ac:dyDescent="0.2">
      <c r="A3325" s="2">
        <v>44798</v>
      </c>
      <c r="B3325">
        <v>76</v>
      </c>
      <c r="C3325">
        <v>61.97</v>
      </c>
      <c r="D3325">
        <v>61.97</v>
      </c>
      <c r="E3325">
        <v>28.94</v>
      </c>
      <c r="F3325">
        <f t="shared" si="256"/>
        <v>61.97</v>
      </c>
      <c r="G3325" t="s">
        <v>849</v>
      </c>
      <c r="H3325">
        <v>2022</v>
      </c>
      <c r="I3325">
        <v>8</v>
      </c>
      <c r="J3325">
        <v>25</v>
      </c>
      <c r="K3325" t="s">
        <v>280</v>
      </c>
      <c r="L3325">
        <f t="shared" si="257"/>
        <v>0</v>
      </c>
      <c r="M3325">
        <f t="shared" si="258"/>
        <v>1</v>
      </c>
      <c r="N3325">
        <f t="shared" si="259"/>
        <v>2</v>
      </c>
      <c r="O3325">
        <f t="shared" si="260"/>
        <v>35</v>
      </c>
    </row>
    <row r="3326" spans="1:15" hidden="1" x14ac:dyDescent="0.2">
      <c r="A3326" s="2">
        <v>44799</v>
      </c>
      <c r="B3326">
        <v>95</v>
      </c>
      <c r="C3326">
        <v>65.099999999999994</v>
      </c>
      <c r="D3326">
        <v>65.099999999999994</v>
      </c>
      <c r="E3326">
        <v>34.54</v>
      </c>
      <c r="F3326">
        <f t="shared" si="256"/>
        <v>65.099999999999994</v>
      </c>
      <c r="G3326" t="s">
        <v>849</v>
      </c>
      <c r="H3326">
        <v>2022</v>
      </c>
      <c r="I3326">
        <v>8</v>
      </c>
      <c r="J3326">
        <v>26</v>
      </c>
      <c r="K3326" t="s">
        <v>281</v>
      </c>
      <c r="L3326">
        <f t="shared" si="257"/>
        <v>0</v>
      </c>
      <c r="M3326">
        <f t="shared" si="258"/>
        <v>1</v>
      </c>
      <c r="N3326">
        <f t="shared" si="259"/>
        <v>2</v>
      </c>
      <c r="O3326">
        <f t="shared" si="260"/>
        <v>35</v>
      </c>
    </row>
    <row r="3327" spans="1:15" hidden="1" x14ac:dyDescent="0.2">
      <c r="A3327" s="2">
        <v>44800</v>
      </c>
      <c r="B3327">
        <v>91</v>
      </c>
      <c r="C3327">
        <v>64.08</v>
      </c>
      <c r="D3327">
        <v>64.2</v>
      </c>
      <c r="E3327">
        <v>39.79</v>
      </c>
      <c r="F3327">
        <f t="shared" si="256"/>
        <v>64.2</v>
      </c>
      <c r="G3327" t="s">
        <v>850</v>
      </c>
      <c r="H3327">
        <v>2022</v>
      </c>
      <c r="I3327">
        <v>8</v>
      </c>
      <c r="J3327">
        <v>27</v>
      </c>
      <c r="K3327" t="s">
        <v>283</v>
      </c>
      <c r="L3327">
        <f t="shared" si="257"/>
        <v>0</v>
      </c>
      <c r="M3327">
        <f t="shared" si="258"/>
        <v>1</v>
      </c>
      <c r="N3327">
        <f t="shared" si="259"/>
        <v>2</v>
      </c>
      <c r="O3327">
        <f t="shared" si="260"/>
        <v>35</v>
      </c>
    </row>
    <row r="3328" spans="1:15" hidden="1" x14ac:dyDescent="0.2">
      <c r="A3328" s="2">
        <v>44801</v>
      </c>
      <c r="B3328">
        <v>88</v>
      </c>
      <c r="C3328">
        <v>63.27</v>
      </c>
      <c r="D3328">
        <v>63.27</v>
      </c>
      <c r="E3328">
        <v>27.64</v>
      </c>
      <c r="F3328">
        <f t="shared" si="256"/>
        <v>63.27</v>
      </c>
      <c r="G3328" t="s">
        <v>850</v>
      </c>
      <c r="H3328">
        <v>2022</v>
      </c>
      <c r="I3328">
        <v>8</v>
      </c>
      <c r="J3328">
        <v>28</v>
      </c>
      <c r="K3328" t="s">
        <v>284</v>
      </c>
      <c r="L3328">
        <f t="shared" si="257"/>
        <v>0</v>
      </c>
      <c r="M3328">
        <f t="shared" si="258"/>
        <v>1</v>
      </c>
      <c r="N3328">
        <f t="shared" si="259"/>
        <v>2</v>
      </c>
      <c r="O3328">
        <f t="shared" si="260"/>
        <v>35</v>
      </c>
    </row>
    <row r="3329" spans="1:15" hidden="1" x14ac:dyDescent="0.2">
      <c r="A3329" s="2">
        <v>44802</v>
      </c>
      <c r="B3329">
        <v>96</v>
      </c>
      <c r="C3329">
        <v>63.88</v>
      </c>
      <c r="D3329">
        <v>63.92</v>
      </c>
      <c r="E3329">
        <v>43.22</v>
      </c>
      <c r="F3329">
        <f t="shared" si="256"/>
        <v>63.92</v>
      </c>
      <c r="G3329" t="s">
        <v>850</v>
      </c>
      <c r="H3329">
        <v>2022</v>
      </c>
      <c r="I3329">
        <v>8</v>
      </c>
      <c r="J3329">
        <v>29</v>
      </c>
      <c r="K3329" t="s">
        <v>285</v>
      </c>
      <c r="L3329">
        <f t="shared" si="257"/>
        <v>0</v>
      </c>
      <c r="M3329">
        <f t="shared" si="258"/>
        <v>1</v>
      </c>
      <c r="N3329">
        <f t="shared" si="259"/>
        <v>2</v>
      </c>
      <c r="O3329">
        <f t="shared" si="260"/>
        <v>36</v>
      </c>
    </row>
    <row r="3330" spans="1:15" hidden="1" x14ac:dyDescent="0.2">
      <c r="A3330" s="2">
        <v>44803</v>
      </c>
      <c r="B3330">
        <v>92</v>
      </c>
      <c r="C3330">
        <v>65.08</v>
      </c>
      <c r="D3330">
        <v>65.12</v>
      </c>
      <c r="E3330">
        <v>44.95</v>
      </c>
      <c r="F3330">
        <f t="shared" si="256"/>
        <v>65.12</v>
      </c>
      <c r="G3330" t="s">
        <v>850</v>
      </c>
      <c r="H3330">
        <v>2022</v>
      </c>
      <c r="I3330">
        <v>8</v>
      </c>
      <c r="J3330">
        <v>30</v>
      </c>
      <c r="K3330" t="s">
        <v>286</v>
      </c>
      <c r="L3330">
        <f t="shared" si="257"/>
        <v>0</v>
      </c>
      <c r="M3330">
        <f t="shared" si="258"/>
        <v>1</v>
      </c>
      <c r="N3330">
        <f t="shared" si="259"/>
        <v>2</v>
      </c>
      <c r="O3330">
        <f t="shared" si="260"/>
        <v>36</v>
      </c>
    </row>
    <row r="3331" spans="1:15" hidden="1" x14ac:dyDescent="0.2">
      <c r="A3331" s="2">
        <v>44804</v>
      </c>
      <c r="B3331">
        <v>94</v>
      </c>
      <c r="C3331">
        <v>63.02</v>
      </c>
      <c r="D3331">
        <v>63.04</v>
      </c>
      <c r="E3331">
        <v>39.32</v>
      </c>
      <c r="F3331">
        <f t="shared" ref="F3331:F3394" si="261">IF(OR(ISBLANK(D3331),D3331=9),C3331,D3331)</f>
        <v>63.04</v>
      </c>
      <c r="G3331" t="s">
        <v>850</v>
      </c>
      <c r="H3331">
        <v>2022</v>
      </c>
      <c r="I3331">
        <v>8</v>
      </c>
      <c r="J3331">
        <v>31</v>
      </c>
      <c r="K3331" t="s">
        <v>287</v>
      </c>
      <c r="L3331">
        <f t="shared" ref="L3331:L3394" si="262">IF(ISBLANK(C3331),"Null",IF(C3331&gt;B3331,1,0))</f>
        <v>0</v>
      </c>
      <c r="M3331">
        <f t="shared" ref="M3331:M3394" si="263">IF(ISBLANK(E3331),"Null",IF(C3331&gt;E3331,1,0))</f>
        <v>1</v>
      </c>
      <c r="N3331">
        <f t="shared" ref="N3331:N3394" si="264">IF(AND(I3331&gt;=1,I3331&lt;=4),1,IF(AND(I3331&gt;=9,I3331&lt;=12),3,2))</f>
        <v>2</v>
      </c>
      <c r="O3331">
        <f t="shared" ref="O3331:O3394" si="265">WEEKNUM(A3331,2)</f>
        <v>36</v>
      </c>
    </row>
    <row r="3332" spans="1:15" hidden="1" x14ac:dyDescent="0.2">
      <c r="A3332" s="2">
        <v>44805</v>
      </c>
      <c r="B3332">
        <v>86</v>
      </c>
      <c r="C3332">
        <v>62.4</v>
      </c>
      <c r="D3332">
        <v>62.44</v>
      </c>
      <c r="E3332">
        <v>42.94</v>
      </c>
      <c r="F3332">
        <f t="shared" si="261"/>
        <v>62.44</v>
      </c>
      <c r="G3332" t="s">
        <v>850</v>
      </c>
      <c r="H3332">
        <v>2022</v>
      </c>
      <c r="I3332">
        <v>9</v>
      </c>
      <c r="J3332">
        <v>1</v>
      </c>
      <c r="K3332" t="s">
        <v>288</v>
      </c>
      <c r="L3332">
        <f t="shared" si="262"/>
        <v>0</v>
      </c>
      <c r="M3332">
        <f t="shared" si="263"/>
        <v>1</v>
      </c>
      <c r="N3332">
        <f t="shared" si="264"/>
        <v>3</v>
      </c>
      <c r="O3332">
        <f t="shared" si="265"/>
        <v>36</v>
      </c>
    </row>
    <row r="3333" spans="1:15" hidden="1" x14ac:dyDescent="0.2">
      <c r="A3333" s="2">
        <v>44806</v>
      </c>
      <c r="B3333">
        <v>101</v>
      </c>
      <c r="C3333">
        <v>64.97</v>
      </c>
      <c r="D3333">
        <v>64.98</v>
      </c>
      <c r="E3333">
        <v>36.369999999999997</v>
      </c>
      <c r="F3333">
        <f t="shared" si="261"/>
        <v>64.98</v>
      </c>
      <c r="G3333" t="s">
        <v>850</v>
      </c>
      <c r="H3333">
        <v>2022</v>
      </c>
      <c r="I3333">
        <v>9</v>
      </c>
      <c r="J3333">
        <v>2</v>
      </c>
      <c r="K3333" t="s">
        <v>289</v>
      </c>
      <c r="L3333">
        <f t="shared" si="262"/>
        <v>0</v>
      </c>
      <c r="M3333">
        <f t="shared" si="263"/>
        <v>1</v>
      </c>
      <c r="N3333">
        <f t="shared" si="264"/>
        <v>3</v>
      </c>
      <c r="O3333">
        <f t="shared" si="265"/>
        <v>36</v>
      </c>
    </row>
    <row r="3334" spans="1:15" hidden="1" x14ac:dyDescent="0.2">
      <c r="A3334" s="2">
        <v>44807</v>
      </c>
      <c r="B3334">
        <v>90</v>
      </c>
      <c r="C3334">
        <v>63.26</v>
      </c>
      <c r="D3334">
        <v>63.26</v>
      </c>
      <c r="E3334">
        <v>0</v>
      </c>
      <c r="F3334">
        <f t="shared" si="261"/>
        <v>63.26</v>
      </c>
      <c r="G3334" t="s">
        <v>851</v>
      </c>
      <c r="H3334">
        <v>2022</v>
      </c>
      <c r="I3334">
        <v>9</v>
      </c>
      <c r="J3334">
        <v>3</v>
      </c>
      <c r="K3334" t="s">
        <v>291</v>
      </c>
      <c r="L3334">
        <f t="shared" si="262"/>
        <v>0</v>
      </c>
      <c r="M3334">
        <f t="shared" si="263"/>
        <v>1</v>
      </c>
      <c r="N3334">
        <f t="shared" si="264"/>
        <v>3</v>
      </c>
      <c r="O3334">
        <f t="shared" si="265"/>
        <v>36</v>
      </c>
    </row>
    <row r="3335" spans="1:15" hidden="1" x14ac:dyDescent="0.2">
      <c r="A3335" s="2">
        <v>44808</v>
      </c>
      <c r="B3335">
        <v>93</v>
      </c>
      <c r="C3335">
        <v>63.55</v>
      </c>
      <c r="D3335">
        <v>63.55</v>
      </c>
      <c r="E3335">
        <v>0</v>
      </c>
      <c r="F3335">
        <f t="shared" si="261"/>
        <v>63.55</v>
      </c>
      <c r="G3335" t="s">
        <v>851</v>
      </c>
      <c r="H3335">
        <v>2022</v>
      </c>
      <c r="I3335">
        <v>9</v>
      </c>
      <c r="J3335">
        <v>4</v>
      </c>
      <c r="K3335" t="s">
        <v>292</v>
      </c>
      <c r="L3335">
        <f t="shared" si="262"/>
        <v>0</v>
      </c>
      <c r="M3335">
        <f t="shared" si="263"/>
        <v>1</v>
      </c>
      <c r="N3335">
        <f t="shared" si="264"/>
        <v>3</v>
      </c>
      <c r="O3335">
        <f t="shared" si="265"/>
        <v>36</v>
      </c>
    </row>
    <row r="3336" spans="1:15" hidden="1" x14ac:dyDescent="0.2">
      <c r="A3336" s="2">
        <v>44809</v>
      </c>
      <c r="B3336">
        <v>104</v>
      </c>
      <c r="C3336">
        <v>64.900000000000006</v>
      </c>
      <c r="D3336">
        <v>64.97</v>
      </c>
      <c r="E3336">
        <v>46.87</v>
      </c>
      <c r="F3336">
        <f t="shared" si="261"/>
        <v>64.97</v>
      </c>
      <c r="G3336" t="s">
        <v>851</v>
      </c>
      <c r="H3336">
        <v>2022</v>
      </c>
      <c r="I3336">
        <v>9</v>
      </c>
      <c r="J3336">
        <v>5</v>
      </c>
      <c r="K3336" t="s">
        <v>293</v>
      </c>
      <c r="L3336">
        <f t="shared" si="262"/>
        <v>0</v>
      </c>
      <c r="M3336">
        <f t="shared" si="263"/>
        <v>1</v>
      </c>
      <c r="N3336">
        <f t="shared" si="264"/>
        <v>3</v>
      </c>
      <c r="O3336">
        <f t="shared" si="265"/>
        <v>37</v>
      </c>
    </row>
    <row r="3337" spans="1:15" hidden="1" x14ac:dyDescent="0.2">
      <c r="A3337" s="2">
        <v>44810</v>
      </c>
      <c r="B3337">
        <v>77</v>
      </c>
      <c r="C3337">
        <v>62.33</v>
      </c>
      <c r="D3337">
        <v>62.34</v>
      </c>
      <c r="E3337">
        <v>32.74</v>
      </c>
      <c r="F3337">
        <f t="shared" si="261"/>
        <v>62.34</v>
      </c>
      <c r="G3337" t="s">
        <v>851</v>
      </c>
      <c r="H3337">
        <v>2022</v>
      </c>
      <c r="I3337">
        <v>9</v>
      </c>
      <c r="J3337">
        <v>6</v>
      </c>
      <c r="K3337" t="s">
        <v>294</v>
      </c>
      <c r="L3337">
        <f t="shared" si="262"/>
        <v>0</v>
      </c>
      <c r="M3337">
        <f t="shared" si="263"/>
        <v>1</v>
      </c>
      <c r="N3337">
        <f t="shared" si="264"/>
        <v>3</v>
      </c>
      <c r="O3337">
        <f t="shared" si="265"/>
        <v>37</v>
      </c>
    </row>
    <row r="3338" spans="1:15" hidden="1" x14ac:dyDescent="0.2">
      <c r="A3338" s="2">
        <v>44811</v>
      </c>
      <c r="B3338">
        <v>100</v>
      </c>
      <c r="C3338">
        <v>63.57</v>
      </c>
      <c r="D3338">
        <v>63.58</v>
      </c>
      <c r="E3338">
        <v>37.56</v>
      </c>
      <c r="F3338">
        <f t="shared" si="261"/>
        <v>63.58</v>
      </c>
      <c r="G3338" t="s">
        <v>851</v>
      </c>
      <c r="H3338">
        <v>2022</v>
      </c>
      <c r="I3338">
        <v>9</v>
      </c>
      <c r="J3338">
        <v>7</v>
      </c>
      <c r="K3338" t="s">
        <v>295</v>
      </c>
      <c r="L3338">
        <f t="shared" si="262"/>
        <v>0</v>
      </c>
      <c r="M3338">
        <f t="shared" si="263"/>
        <v>1</v>
      </c>
      <c r="N3338">
        <f t="shared" si="264"/>
        <v>3</v>
      </c>
      <c r="O3338">
        <f t="shared" si="265"/>
        <v>37</v>
      </c>
    </row>
    <row r="3339" spans="1:15" hidden="1" x14ac:dyDescent="0.2">
      <c r="A3339" s="2">
        <v>44812</v>
      </c>
      <c r="B3339">
        <v>81</v>
      </c>
      <c r="C3339">
        <v>62.56</v>
      </c>
      <c r="D3339">
        <v>62.67</v>
      </c>
      <c r="E3339">
        <v>47</v>
      </c>
      <c r="F3339">
        <f t="shared" si="261"/>
        <v>62.67</v>
      </c>
      <c r="G3339" t="s">
        <v>851</v>
      </c>
      <c r="H3339">
        <v>2022</v>
      </c>
      <c r="I3339">
        <v>9</v>
      </c>
      <c r="J3339">
        <v>8</v>
      </c>
      <c r="K3339" t="s">
        <v>296</v>
      </c>
      <c r="L3339">
        <f t="shared" si="262"/>
        <v>0</v>
      </c>
      <c r="M3339">
        <f t="shared" si="263"/>
        <v>1</v>
      </c>
      <c r="N3339">
        <f t="shared" si="264"/>
        <v>3</v>
      </c>
      <c r="O3339">
        <f t="shared" si="265"/>
        <v>37</v>
      </c>
    </row>
    <row r="3340" spans="1:15" hidden="1" x14ac:dyDescent="0.2">
      <c r="A3340" s="2">
        <v>44813</v>
      </c>
      <c r="B3340">
        <v>92</v>
      </c>
      <c r="C3340">
        <v>63.98</v>
      </c>
      <c r="D3340">
        <v>63.98</v>
      </c>
      <c r="E3340">
        <v>0</v>
      </c>
      <c r="F3340">
        <f t="shared" si="261"/>
        <v>63.98</v>
      </c>
      <c r="G3340" t="s">
        <v>851</v>
      </c>
      <c r="H3340">
        <v>2022</v>
      </c>
      <c r="I3340">
        <v>9</v>
      </c>
      <c r="J3340">
        <v>9</v>
      </c>
      <c r="K3340" t="s">
        <v>297</v>
      </c>
      <c r="L3340">
        <f t="shared" si="262"/>
        <v>0</v>
      </c>
      <c r="M3340">
        <f t="shared" si="263"/>
        <v>1</v>
      </c>
      <c r="N3340">
        <f t="shared" si="264"/>
        <v>3</v>
      </c>
      <c r="O3340">
        <f t="shared" si="265"/>
        <v>37</v>
      </c>
    </row>
    <row r="3341" spans="1:15" hidden="1" x14ac:dyDescent="0.2">
      <c r="A3341" s="2">
        <v>44814</v>
      </c>
      <c r="B3341">
        <v>88</v>
      </c>
      <c r="C3341">
        <v>63.36</v>
      </c>
      <c r="D3341">
        <v>63.36</v>
      </c>
      <c r="E3341">
        <v>0</v>
      </c>
      <c r="F3341">
        <f t="shared" si="261"/>
        <v>63.36</v>
      </c>
      <c r="G3341" t="s">
        <v>852</v>
      </c>
      <c r="H3341">
        <v>2022</v>
      </c>
      <c r="I3341">
        <v>9</v>
      </c>
      <c r="J3341">
        <v>10</v>
      </c>
      <c r="K3341" t="s">
        <v>299</v>
      </c>
      <c r="L3341">
        <f t="shared" si="262"/>
        <v>0</v>
      </c>
      <c r="M3341">
        <f t="shared" si="263"/>
        <v>1</v>
      </c>
      <c r="N3341">
        <f t="shared" si="264"/>
        <v>3</v>
      </c>
      <c r="O3341">
        <f t="shared" si="265"/>
        <v>37</v>
      </c>
    </row>
    <row r="3342" spans="1:15" hidden="1" x14ac:dyDescent="0.2">
      <c r="A3342" s="2">
        <v>44815</v>
      </c>
      <c r="B3342">
        <v>87</v>
      </c>
      <c r="C3342">
        <v>62.64</v>
      </c>
      <c r="D3342">
        <v>62.64</v>
      </c>
      <c r="E3342">
        <v>0</v>
      </c>
      <c r="F3342">
        <f t="shared" si="261"/>
        <v>62.64</v>
      </c>
      <c r="G3342" t="s">
        <v>852</v>
      </c>
      <c r="H3342">
        <v>2022</v>
      </c>
      <c r="I3342">
        <v>9</v>
      </c>
      <c r="J3342">
        <v>11</v>
      </c>
      <c r="K3342" t="s">
        <v>300</v>
      </c>
      <c r="L3342">
        <f t="shared" si="262"/>
        <v>0</v>
      </c>
      <c r="M3342">
        <f t="shared" si="263"/>
        <v>1</v>
      </c>
      <c r="N3342">
        <f t="shared" si="264"/>
        <v>3</v>
      </c>
      <c r="O3342">
        <f t="shared" si="265"/>
        <v>37</v>
      </c>
    </row>
    <row r="3343" spans="1:15" hidden="1" x14ac:dyDescent="0.2">
      <c r="A3343" s="2">
        <v>44816</v>
      </c>
      <c r="B3343">
        <v>39</v>
      </c>
      <c r="C3343">
        <v>58.5</v>
      </c>
      <c r="D3343">
        <v>58.59</v>
      </c>
      <c r="E3343">
        <v>41.98</v>
      </c>
      <c r="F3343">
        <f t="shared" si="261"/>
        <v>58.59</v>
      </c>
      <c r="G3343" t="s">
        <v>852</v>
      </c>
      <c r="H3343">
        <v>2022</v>
      </c>
      <c r="I3343">
        <v>9</v>
      </c>
      <c r="J3343">
        <v>12</v>
      </c>
      <c r="K3343" t="s">
        <v>301</v>
      </c>
      <c r="L3343">
        <f t="shared" si="262"/>
        <v>1</v>
      </c>
      <c r="M3343">
        <f t="shared" si="263"/>
        <v>1</v>
      </c>
      <c r="N3343">
        <f t="shared" si="264"/>
        <v>3</v>
      </c>
      <c r="O3343">
        <f t="shared" si="265"/>
        <v>38</v>
      </c>
    </row>
    <row r="3344" spans="1:15" hidden="1" x14ac:dyDescent="0.2">
      <c r="A3344" s="2">
        <v>44817</v>
      </c>
      <c r="B3344">
        <v>59</v>
      </c>
      <c r="C3344">
        <v>61.21</v>
      </c>
      <c r="D3344">
        <v>61.38</v>
      </c>
      <c r="E3344">
        <v>47.05</v>
      </c>
      <c r="F3344">
        <f t="shared" si="261"/>
        <v>61.38</v>
      </c>
      <c r="G3344" t="s">
        <v>852</v>
      </c>
      <c r="H3344">
        <v>2022</v>
      </c>
      <c r="I3344">
        <v>9</v>
      </c>
      <c r="J3344">
        <v>13</v>
      </c>
      <c r="K3344" t="s">
        <v>302</v>
      </c>
      <c r="L3344">
        <f t="shared" si="262"/>
        <v>1</v>
      </c>
      <c r="M3344">
        <f t="shared" si="263"/>
        <v>1</v>
      </c>
      <c r="N3344">
        <f t="shared" si="264"/>
        <v>3</v>
      </c>
      <c r="O3344">
        <f t="shared" si="265"/>
        <v>38</v>
      </c>
    </row>
    <row r="3345" spans="1:15" hidden="1" x14ac:dyDescent="0.2">
      <c r="A3345" s="2">
        <v>44818</v>
      </c>
      <c r="B3345">
        <v>63</v>
      </c>
      <c r="C3345">
        <v>60.47</v>
      </c>
      <c r="D3345">
        <v>60.59</v>
      </c>
      <c r="E3345">
        <v>45.14</v>
      </c>
      <c r="F3345">
        <f t="shared" si="261"/>
        <v>60.59</v>
      </c>
      <c r="G3345" t="s">
        <v>852</v>
      </c>
      <c r="H3345">
        <v>2022</v>
      </c>
      <c r="I3345">
        <v>9</v>
      </c>
      <c r="J3345">
        <v>14</v>
      </c>
      <c r="K3345" t="s">
        <v>303</v>
      </c>
      <c r="L3345">
        <f t="shared" si="262"/>
        <v>0</v>
      </c>
      <c r="M3345">
        <f t="shared" si="263"/>
        <v>1</v>
      </c>
      <c r="N3345">
        <f t="shared" si="264"/>
        <v>3</v>
      </c>
      <c r="O3345">
        <f t="shared" si="265"/>
        <v>38</v>
      </c>
    </row>
    <row r="3346" spans="1:15" hidden="1" x14ac:dyDescent="0.2">
      <c r="A3346" s="2">
        <v>44819</v>
      </c>
      <c r="B3346">
        <v>92</v>
      </c>
      <c r="C3346">
        <v>65.31</v>
      </c>
      <c r="D3346">
        <v>65.349999999999994</v>
      </c>
      <c r="E3346">
        <v>45.53</v>
      </c>
      <c r="F3346">
        <f t="shared" si="261"/>
        <v>65.349999999999994</v>
      </c>
      <c r="G3346" t="s">
        <v>852</v>
      </c>
      <c r="H3346">
        <v>2022</v>
      </c>
      <c r="I3346">
        <v>9</v>
      </c>
      <c r="J3346">
        <v>15</v>
      </c>
      <c r="K3346" t="s">
        <v>304</v>
      </c>
      <c r="L3346">
        <f t="shared" si="262"/>
        <v>0</v>
      </c>
      <c r="M3346">
        <f t="shared" si="263"/>
        <v>1</v>
      </c>
      <c r="N3346">
        <f t="shared" si="264"/>
        <v>3</v>
      </c>
      <c r="O3346">
        <f t="shared" si="265"/>
        <v>38</v>
      </c>
    </row>
    <row r="3347" spans="1:15" hidden="1" x14ac:dyDescent="0.2">
      <c r="A3347" s="2">
        <v>44820</v>
      </c>
      <c r="B3347">
        <v>88</v>
      </c>
      <c r="C3347">
        <v>65.41</v>
      </c>
      <c r="D3347">
        <v>65.569999999999993</v>
      </c>
      <c r="E3347">
        <v>43.28</v>
      </c>
      <c r="F3347">
        <f t="shared" si="261"/>
        <v>65.569999999999993</v>
      </c>
      <c r="G3347" t="s">
        <v>852</v>
      </c>
      <c r="H3347">
        <v>2022</v>
      </c>
      <c r="I3347">
        <v>9</v>
      </c>
      <c r="J3347">
        <v>16</v>
      </c>
      <c r="K3347" t="s">
        <v>305</v>
      </c>
      <c r="L3347">
        <f t="shared" si="262"/>
        <v>0</v>
      </c>
      <c r="M3347">
        <f t="shared" si="263"/>
        <v>1</v>
      </c>
      <c r="N3347">
        <f t="shared" si="264"/>
        <v>3</v>
      </c>
      <c r="O3347">
        <f t="shared" si="265"/>
        <v>38</v>
      </c>
    </row>
    <row r="3348" spans="1:15" hidden="1" x14ac:dyDescent="0.2">
      <c r="A3348" s="2">
        <v>44821</v>
      </c>
      <c r="B3348">
        <v>77</v>
      </c>
      <c r="C3348">
        <v>63.59</v>
      </c>
      <c r="D3348">
        <v>63.65</v>
      </c>
      <c r="E3348">
        <v>44.8</v>
      </c>
      <c r="F3348">
        <f t="shared" si="261"/>
        <v>63.65</v>
      </c>
      <c r="G3348" t="s">
        <v>853</v>
      </c>
      <c r="H3348">
        <v>2022</v>
      </c>
      <c r="I3348">
        <v>9</v>
      </c>
      <c r="J3348">
        <v>17</v>
      </c>
      <c r="K3348" t="s">
        <v>307</v>
      </c>
      <c r="L3348">
        <f t="shared" si="262"/>
        <v>0</v>
      </c>
      <c r="M3348">
        <f t="shared" si="263"/>
        <v>1</v>
      </c>
      <c r="N3348">
        <f t="shared" si="264"/>
        <v>3</v>
      </c>
      <c r="O3348">
        <f t="shared" si="265"/>
        <v>38</v>
      </c>
    </row>
    <row r="3349" spans="1:15" hidden="1" x14ac:dyDescent="0.2">
      <c r="A3349" s="2">
        <v>44822</v>
      </c>
      <c r="B3349">
        <v>77</v>
      </c>
      <c r="C3349">
        <v>62.33</v>
      </c>
      <c r="D3349">
        <v>62.43</v>
      </c>
      <c r="E3349">
        <v>46.03</v>
      </c>
      <c r="F3349">
        <f t="shared" si="261"/>
        <v>62.43</v>
      </c>
      <c r="G3349" t="s">
        <v>853</v>
      </c>
      <c r="H3349">
        <v>2022</v>
      </c>
      <c r="I3349">
        <v>9</v>
      </c>
      <c r="J3349">
        <v>18</v>
      </c>
      <c r="K3349" t="s">
        <v>308</v>
      </c>
      <c r="L3349">
        <f t="shared" si="262"/>
        <v>0</v>
      </c>
      <c r="M3349">
        <f t="shared" si="263"/>
        <v>1</v>
      </c>
      <c r="N3349">
        <f t="shared" si="264"/>
        <v>3</v>
      </c>
      <c r="O3349">
        <f t="shared" si="265"/>
        <v>38</v>
      </c>
    </row>
    <row r="3350" spans="1:15" hidden="1" x14ac:dyDescent="0.2">
      <c r="A3350" s="2">
        <v>44823</v>
      </c>
      <c r="B3350">
        <v>104</v>
      </c>
      <c r="C3350">
        <v>63.81</v>
      </c>
      <c r="D3350">
        <v>63.91</v>
      </c>
      <c r="E3350">
        <v>47.27</v>
      </c>
      <c r="F3350">
        <f t="shared" si="261"/>
        <v>63.91</v>
      </c>
      <c r="G3350" t="s">
        <v>853</v>
      </c>
      <c r="H3350">
        <v>2022</v>
      </c>
      <c r="I3350">
        <v>9</v>
      </c>
      <c r="J3350">
        <v>19</v>
      </c>
      <c r="K3350" t="s">
        <v>309</v>
      </c>
      <c r="L3350">
        <f t="shared" si="262"/>
        <v>0</v>
      </c>
      <c r="M3350">
        <f t="shared" si="263"/>
        <v>1</v>
      </c>
      <c r="N3350">
        <f t="shared" si="264"/>
        <v>3</v>
      </c>
      <c r="O3350">
        <f t="shared" si="265"/>
        <v>39</v>
      </c>
    </row>
    <row r="3351" spans="1:15" hidden="1" x14ac:dyDescent="0.2">
      <c r="A3351" s="2">
        <v>44824</v>
      </c>
      <c r="B3351">
        <v>76</v>
      </c>
      <c r="C3351">
        <v>61.73</v>
      </c>
      <c r="D3351">
        <v>61.78</v>
      </c>
      <c r="E3351">
        <v>41.69</v>
      </c>
      <c r="F3351">
        <f t="shared" si="261"/>
        <v>61.78</v>
      </c>
      <c r="G3351" t="s">
        <v>853</v>
      </c>
      <c r="H3351">
        <v>2022</v>
      </c>
      <c r="I3351">
        <v>9</v>
      </c>
      <c r="J3351">
        <v>20</v>
      </c>
      <c r="K3351" t="s">
        <v>310</v>
      </c>
      <c r="L3351">
        <f t="shared" si="262"/>
        <v>0</v>
      </c>
      <c r="M3351">
        <f t="shared" si="263"/>
        <v>1</v>
      </c>
      <c r="N3351">
        <f t="shared" si="264"/>
        <v>3</v>
      </c>
      <c r="O3351">
        <f t="shared" si="265"/>
        <v>39</v>
      </c>
    </row>
    <row r="3352" spans="1:15" hidden="1" x14ac:dyDescent="0.2">
      <c r="A3352" s="2">
        <v>44825</v>
      </c>
      <c r="B3352">
        <v>92</v>
      </c>
      <c r="C3352">
        <v>62.24</v>
      </c>
      <c r="D3352">
        <v>62.46</v>
      </c>
      <c r="E3352">
        <v>49.47</v>
      </c>
      <c r="F3352">
        <f t="shared" si="261"/>
        <v>62.46</v>
      </c>
      <c r="G3352" t="s">
        <v>853</v>
      </c>
      <c r="H3352">
        <v>2022</v>
      </c>
      <c r="I3352">
        <v>9</v>
      </c>
      <c r="J3352">
        <v>21</v>
      </c>
      <c r="K3352" t="s">
        <v>311</v>
      </c>
      <c r="L3352">
        <f t="shared" si="262"/>
        <v>0</v>
      </c>
      <c r="M3352">
        <f t="shared" si="263"/>
        <v>1</v>
      </c>
      <c r="N3352">
        <f t="shared" si="264"/>
        <v>3</v>
      </c>
      <c r="O3352">
        <f t="shared" si="265"/>
        <v>39</v>
      </c>
    </row>
    <row r="3353" spans="1:15" hidden="1" x14ac:dyDescent="0.2">
      <c r="A3353" s="2">
        <v>44826</v>
      </c>
      <c r="B3353">
        <v>88</v>
      </c>
      <c r="C3353">
        <v>64.08</v>
      </c>
      <c r="D3353">
        <v>64.13</v>
      </c>
      <c r="E3353">
        <v>44.57</v>
      </c>
      <c r="F3353">
        <f t="shared" si="261"/>
        <v>64.13</v>
      </c>
      <c r="G3353" t="s">
        <v>853</v>
      </c>
      <c r="H3353">
        <v>2022</v>
      </c>
      <c r="I3353">
        <v>9</v>
      </c>
      <c r="J3353">
        <v>22</v>
      </c>
      <c r="K3353" t="s">
        <v>312</v>
      </c>
      <c r="L3353">
        <f t="shared" si="262"/>
        <v>0</v>
      </c>
      <c r="M3353">
        <f t="shared" si="263"/>
        <v>1</v>
      </c>
      <c r="N3353">
        <f t="shared" si="264"/>
        <v>3</v>
      </c>
      <c r="O3353">
        <f t="shared" si="265"/>
        <v>39</v>
      </c>
    </row>
    <row r="3354" spans="1:15" hidden="1" x14ac:dyDescent="0.2">
      <c r="A3354" s="2">
        <v>44827</v>
      </c>
      <c r="B3354">
        <v>95</v>
      </c>
      <c r="C3354">
        <v>62.26</v>
      </c>
      <c r="D3354">
        <v>62.3</v>
      </c>
      <c r="E3354">
        <v>41.8</v>
      </c>
      <c r="F3354">
        <f t="shared" si="261"/>
        <v>62.3</v>
      </c>
      <c r="G3354" t="s">
        <v>853</v>
      </c>
      <c r="H3354">
        <v>2022</v>
      </c>
      <c r="I3354">
        <v>9</v>
      </c>
      <c r="J3354">
        <v>23</v>
      </c>
      <c r="K3354" t="s">
        <v>313</v>
      </c>
      <c r="L3354">
        <f t="shared" si="262"/>
        <v>0</v>
      </c>
      <c r="M3354">
        <f t="shared" si="263"/>
        <v>1</v>
      </c>
      <c r="N3354">
        <f t="shared" si="264"/>
        <v>3</v>
      </c>
      <c r="O3354">
        <f t="shared" si="265"/>
        <v>39</v>
      </c>
    </row>
    <row r="3355" spans="1:15" hidden="1" x14ac:dyDescent="0.2">
      <c r="A3355" s="2">
        <v>44828</v>
      </c>
      <c r="B3355">
        <v>83</v>
      </c>
      <c r="C3355">
        <v>62.96</v>
      </c>
      <c r="D3355">
        <v>63.03</v>
      </c>
      <c r="E3355">
        <v>45.06</v>
      </c>
      <c r="F3355">
        <f t="shared" si="261"/>
        <v>63.03</v>
      </c>
      <c r="G3355" t="s">
        <v>854</v>
      </c>
      <c r="H3355">
        <v>2022</v>
      </c>
      <c r="I3355">
        <v>9</v>
      </c>
      <c r="J3355">
        <v>24</v>
      </c>
      <c r="K3355" t="s">
        <v>315</v>
      </c>
      <c r="L3355">
        <f t="shared" si="262"/>
        <v>0</v>
      </c>
      <c r="M3355">
        <f t="shared" si="263"/>
        <v>1</v>
      </c>
      <c r="N3355">
        <f t="shared" si="264"/>
        <v>3</v>
      </c>
      <c r="O3355">
        <f t="shared" si="265"/>
        <v>39</v>
      </c>
    </row>
    <row r="3356" spans="1:15" hidden="1" x14ac:dyDescent="0.2">
      <c r="A3356" s="2">
        <v>44829</v>
      </c>
      <c r="B3356">
        <v>89</v>
      </c>
      <c r="C3356">
        <v>63.69</v>
      </c>
      <c r="D3356">
        <v>63.69</v>
      </c>
      <c r="E3356">
        <v>0</v>
      </c>
      <c r="F3356">
        <f t="shared" si="261"/>
        <v>63.69</v>
      </c>
      <c r="G3356" t="s">
        <v>854</v>
      </c>
      <c r="H3356">
        <v>2022</v>
      </c>
      <c r="I3356">
        <v>9</v>
      </c>
      <c r="J3356">
        <v>25</v>
      </c>
      <c r="K3356" t="s">
        <v>316</v>
      </c>
      <c r="L3356">
        <f t="shared" si="262"/>
        <v>0</v>
      </c>
      <c r="M3356">
        <f t="shared" si="263"/>
        <v>1</v>
      </c>
      <c r="N3356">
        <f t="shared" si="264"/>
        <v>3</v>
      </c>
      <c r="O3356">
        <f t="shared" si="265"/>
        <v>39</v>
      </c>
    </row>
    <row r="3357" spans="1:15" hidden="1" x14ac:dyDescent="0.2">
      <c r="A3357" s="2">
        <v>44830</v>
      </c>
      <c r="B3357">
        <v>98</v>
      </c>
      <c r="C3357">
        <v>63.9</v>
      </c>
      <c r="D3357">
        <v>63.9</v>
      </c>
      <c r="E3357">
        <v>32.479999999999997</v>
      </c>
      <c r="F3357">
        <f t="shared" si="261"/>
        <v>63.9</v>
      </c>
      <c r="G3357" t="s">
        <v>854</v>
      </c>
      <c r="H3357">
        <v>2022</v>
      </c>
      <c r="I3357">
        <v>9</v>
      </c>
      <c r="J3357">
        <v>26</v>
      </c>
      <c r="K3357" t="s">
        <v>317</v>
      </c>
      <c r="L3357">
        <f t="shared" si="262"/>
        <v>0</v>
      </c>
      <c r="M3357">
        <f t="shared" si="263"/>
        <v>1</v>
      </c>
      <c r="N3357">
        <f t="shared" si="264"/>
        <v>3</v>
      </c>
      <c r="O3357">
        <f t="shared" si="265"/>
        <v>40</v>
      </c>
    </row>
    <row r="3358" spans="1:15" hidden="1" x14ac:dyDescent="0.2">
      <c r="A3358" s="2">
        <v>44831</v>
      </c>
      <c r="B3358">
        <v>85</v>
      </c>
      <c r="C3358">
        <v>64.09</v>
      </c>
      <c r="D3358">
        <v>64.09</v>
      </c>
      <c r="E3358">
        <v>0</v>
      </c>
      <c r="F3358">
        <f t="shared" si="261"/>
        <v>64.09</v>
      </c>
      <c r="G3358" t="s">
        <v>854</v>
      </c>
      <c r="H3358">
        <v>2022</v>
      </c>
      <c r="I3358">
        <v>9</v>
      </c>
      <c r="J3358">
        <v>27</v>
      </c>
      <c r="K3358" t="s">
        <v>318</v>
      </c>
      <c r="L3358">
        <f t="shared" si="262"/>
        <v>0</v>
      </c>
      <c r="M3358">
        <f t="shared" si="263"/>
        <v>1</v>
      </c>
      <c r="N3358">
        <f t="shared" si="264"/>
        <v>3</v>
      </c>
      <c r="O3358">
        <f t="shared" si="265"/>
        <v>40</v>
      </c>
    </row>
    <row r="3359" spans="1:15" hidden="1" x14ac:dyDescent="0.2">
      <c r="A3359" s="2">
        <v>44832</v>
      </c>
      <c r="B3359">
        <v>98</v>
      </c>
      <c r="C3359">
        <v>65.63</v>
      </c>
      <c r="D3359">
        <v>65.63</v>
      </c>
      <c r="E3359">
        <v>0</v>
      </c>
      <c r="F3359">
        <f t="shared" si="261"/>
        <v>65.63</v>
      </c>
      <c r="G3359" t="s">
        <v>854</v>
      </c>
      <c r="H3359">
        <v>2022</v>
      </c>
      <c r="I3359">
        <v>9</v>
      </c>
      <c r="J3359">
        <v>28</v>
      </c>
      <c r="K3359" t="s">
        <v>319</v>
      </c>
      <c r="L3359">
        <f t="shared" si="262"/>
        <v>0</v>
      </c>
      <c r="M3359">
        <f t="shared" si="263"/>
        <v>1</v>
      </c>
      <c r="N3359">
        <f t="shared" si="264"/>
        <v>3</v>
      </c>
      <c r="O3359">
        <f t="shared" si="265"/>
        <v>40</v>
      </c>
    </row>
    <row r="3360" spans="1:15" hidden="1" x14ac:dyDescent="0.2">
      <c r="A3360" s="2">
        <v>44833</v>
      </c>
      <c r="B3360">
        <v>101</v>
      </c>
      <c r="C3360">
        <v>64.12</v>
      </c>
      <c r="D3360">
        <v>64.13</v>
      </c>
      <c r="E3360">
        <v>36.64</v>
      </c>
      <c r="F3360">
        <f t="shared" si="261"/>
        <v>64.13</v>
      </c>
      <c r="G3360" t="s">
        <v>854</v>
      </c>
      <c r="H3360">
        <v>2022</v>
      </c>
      <c r="I3360">
        <v>9</v>
      </c>
      <c r="J3360">
        <v>29</v>
      </c>
      <c r="K3360" t="s">
        <v>320</v>
      </c>
      <c r="L3360">
        <f t="shared" si="262"/>
        <v>0</v>
      </c>
      <c r="M3360">
        <f t="shared" si="263"/>
        <v>1</v>
      </c>
      <c r="N3360">
        <f t="shared" si="264"/>
        <v>3</v>
      </c>
      <c r="O3360">
        <f t="shared" si="265"/>
        <v>40</v>
      </c>
    </row>
    <row r="3361" spans="1:15" hidden="1" x14ac:dyDescent="0.2">
      <c r="A3361" s="2">
        <v>44834</v>
      </c>
      <c r="B3361">
        <v>103</v>
      </c>
      <c r="C3361">
        <v>66.989999999999995</v>
      </c>
      <c r="D3361">
        <v>66.989999999999995</v>
      </c>
      <c r="E3361">
        <v>29.34</v>
      </c>
      <c r="F3361">
        <f t="shared" si="261"/>
        <v>66.989999999999995</v>
      </c>
      <c r="G3361" t="s">
        <v>854</v>
      </c>
      <c r="H3361">
        <v>2022</v>
      </c>
      <c r="I3361">
        <v>9</v>
      </c>
      <c r="J3361">
        <v>30</v>
      </c>
      <c r="K3361" t="s">
        <v>321</v>
      </c>
      <c r="L3361">
        <f t="shared" si="262"/>
        <v>0</v>
      </c>
      <c r="M3361">
        <f t="shared" si="263"/>
        <v>1</v>
      </c>
      <c r="N3361">
        <f t="shared" si="264"/>
        <v>3</v>
      </c>
      <c r="O3361">
        <f t="shared" si="265"/>
        <v>40</v>
      </c>
    </row>
    <row r="3362" spans="1:15" hidden="1" x14ac:dyDescent="0.2">
      <c r="A3362" s="2">
        <v>44835</v>
      </c>
      <c r="B3362">
        <v>100</v>
      </c>
      <c r="C3362">
        <v>69.17</v>
      </c>
      <c r="D3362">
        <v>69.3</v>
      </c>
      <c r="E3362">
        <v>47.62</v>
      </c>
      <c r="F3362">
        <f t="shared" si="261"/>
        <v>69.3</v>
      </c>
      <c r="G3362" t="s">
        <v>855</v>
      </c>
      <c r="H3362">
        <v>2022</v>
      </c>
      <c r="I3362">
        <v>10</v>
      </c>
      <c r="J3362">
        <v>1</v>
      </c>
      <c r="K3362" t="s">
        <v>323</v>
      </c>
      <c r="L3362">
        <f t="shared" si="262"/>
        <v>0</v>
      </c>
      <c r="M3362">
        <f t="shared" si="263"/>
        <v>1</v>
      </c>
      <c r="N3362">
        <f t="shared" si="264"/>
        <v>3</v>
      </c>
      <c r="O3362">
        <f t="shared" si="265"/>
        <v>40</v>
      </c>
    </row>
    <row r="3363" spans="1:15" hidden="1" x14ac:dyDescent="0.2">
      <c r="A3363" s="2">
        <v>44836</v>
      </c>
      <c r="B3363">
        <v>86</v>
      </c>
      <c r="C3363">
        <v>63.7</v>
      </c>
      <c r="D3363">
        <v>63.73</v>
      </c>
      <c r="E3363">
        <v>42.35</v>
      </c>
      <c r="F3363">
        <f t="shared" si="261"/>
        <v>63.73</v>
      </c>
      <c r="G3363" t="s">
        <v>855</v>
      </c>
      <c r="H3363">
        <v>2022</v>
      </c>
      <c r="I3363">
        <v>10</v>
      </c>
      <c r="J3363">
        <v>2</v>
      </c>
      <c r="K3363" t="s">
        <v>324</v>
      </c>
      <c r="L3363">
        <f t="shared" si="262"/>
        <v>0</v>
      </c>
      <c r="M3363">
        <f t="shared" si="263"/>
        <v>1</v>
      </c>
      <c r="N3363">
        <f t="shared" si="264"/>
        <v>3</v>
      </c>
      <c r="O3363">
        <f t="shared" si="265"/>
        <v>40</v>
      </c>
    </row>
    <row r="3364" spans="1:15" hidden="1" x14ac:dyDescent="0.2">
      <c r="A3364" s="2">
        <v>44837</v>
      </c>
      <c r="B3364">
        <v>82</v>
      </c>
      <c r="C3364">
        <v>62.37</v>
      </c>
      <c r="D3364">
        <v>62.47</v>
      </c>
      <c r="E3364">
        <v>40.35</v>
      </c>
      <c r="F3364">
        <f t="shared" si="261"/>
        <v>62.47</v>
      </c>
      <c r="G3364" t="s">
        <v>855</v>
      </c>
      <c r="H3364">
        <v>2022</v>
      </c>
      <c r="I3364">
        <v>10</v>
      </c>
      <c r="J3364">
        <v>3</v>
      </c>
      <c r="K3364" t="s">
        <v>325</v>
      </c>
      <c r="L3364">
        <f t="shared" si="262"/>
        <v>0</v>
      </c>
      <c r="M3364">
        <f t="shared" si="263"/>
        <v>1</v>
      </c>
      <c r="N3364">
        <f t="shared" si="264"/>
        <v>3</v>
      </c>
      <c r="O3364">
        <f t="shared" si="265"/>
        <v>41</v>
      </c>
    </row>
    <row r="3365" spans="1:15" hidden="1" x14ac:dyDescent="0.2">
      <c r="A3365" s="2">
        <v>44838</v>
      </c>
      <c r="B3365">
        <v>78</v>
      </c>
      <c r="C3365">
        <v>64.62</v>
      </c>
      <c r="D3365">
        <v>64.63</v>
      </c>
      <c r="E3365">
        <v>38.71</v>
      </c>
      <c r="F3365">
        <f t="shared" si="261"/>
        <v>64.63</v>
      </c>
      <c r="G3365" t="s">
        <v>855</v>
      </c>
      <c r="H3365">
        <v>2022</v>
      </c>
      <c r="I3365">
        <v>10</v>
      </c>
      <c r="J3365">
        <v>4</v>
      </c>
      <c r="K3365" t="s">
        <v>326</v>
      </c>
      <c r="L3365">
        <f t="shared" si="262"/>
        <v>0</v>
      </c>
      <c r="M3365">
        <f t="shared" si="263"/>
        <v>1</v>
      </c>
      <c r="N3365">
        <f t="shared" si="264"/>
        <v>3</v>
      </c>
      <c r="O3365">
        <f t="shared" si="265"/>
        <v>41</v>
      </c>
    </row>
    <row r="3366" spans="1:15" hidden="1" x14ac:dyDescent="0.2">
      <c r="A3366" s="2">
        <v>44839</v>
      </c>
      <c r="B3366">
        <v>96</v>
      </c>
      <c r="C3366">
        <v>65.849999999999994</v>
      </c>
      <c r="D3366">
        <v>65.86</v>
      </c>
      <c r="E3366">
        <v>37.17</v>
      </c>
      <c r="F3366">
        <f t="shared" si="261"/>
        <v>65.86</v>
      </c>
      <c r="G3366" t="s">
        <v>855</v>
      </c>
      <c r="H3366">
        <v>2022</v>
      </c>
      <c r="I3366">
        <v>10</v>
      </c>
      <c r="J3366">
        <v>5</v>
      </c>
      <c r="K3366" t="s">
        <v>327</v>
      </c>
      <c r="L3366">
        <f t="shared" si="262"/>
        <v>0</v>
      </c>
      <c r="M3366">
        <f t="shared" si="263"/>
        <v>1</v>
      </c>
      <c r="N3366">
        <f t="shared" si="264"/>
        <v>3</v>
      </c>
      <c r="O3366">
        <f t="shared" si="265"/>
        <v>41</v>
      </c>
    </row>
    <row r="3367" spans="1:15" hidden="1" x14ac:dyDescent="0.2">
      <c r="A3367" s="2">
        <v>44840</v>
      </c>
      <c r="B3367">
        <v>98</v>
      </c>
      <c r="C3367">
        <v>65.14</v>
      </c>
      <c r="D3367">
        <v>65.16</v>
      </c>
      <c r="E3367">
        <v>35.61</v>
      </c>
      <c r="F3367">
        <f t="shared" si="261"/>
        <v>65.16</v>
      </c>
      <c r="G3367" t="s">
        <v>855</v>
      </c>
      <c r="H3367">
        <v>2022</v>
      </c>
      <c r="I3367">
        <v>10</v>
      </c>
      <c r="J3367">
        <v>6</v>
      </c>
      <c r="K3367" t="s">
        <v>328</v>
      </c>
      <c r="L3367">
        <f t="shared" si="262"/>
        <v>0</v>
      </c>
      <c r="M3367">
        <f t="shared" si="263"/>
        <v>1</v>
      </c>
      <c r="N3367">
        <f t="shared" si="264"/>
        <v>3</v>
      </c>
      <c r="O3367">
        <f t="shared" si="265"/>
        <v>41</v>
      </c>
    </row>
    <row r="3368" spans="1:15" hidden="1" x14ac:dyDescent="0.2">
      <c r="A3368" s="2">
        <v>44841</v>
      </c>
      <c r="B3368">
        <v>98</v>
      </c>
      <c r="C3368">
        <v>63.7</v>
      </c>
      <c r="D3368">
        <v>63.73</v>
      </c>
      <c r="E3368">
        <v>41.05</v>
      </c>
      <c r="F3368">
        <f t="shared" si="261"/>
        <v>63.73</v>
      </c>
      <c r="G3368" t="s">
        <v>855</v>
      </c>
      <c r="H3368">
        <v>2022</v>
      </c>
      <c r="I3368">
        <v>10</v>
      </c>
      <c r="J3368">
        <v>7</v>
      </c>
      <c r="K3368" t="s">
        <v>329</v>
      </c>
      <c r="L3368">
        <f t="shared" si="262"/>
        <v>0</v>
      </c>
      <c r="M3368">
        <f t="shared" si="263"/>
        <v>1</v>
      </c>
      <c r="N3368">
        <f t="shared" si="264"/>
        <v>3</v>
      </c>
      <c r="O3368">
        <f t="shared" si="265"/>
        <v>41</v>
      </c>
    </row>
    <row r="3369" spans="1:15" hidden="1" x14ac:dyDescent="0.2">
      <c r="A3369" s="2">
        <v>44842</v>
      </c>
      <c r="B3369">
        <v>82</v>
      </c>
      <c r="C3369">
        <v>62.79</v>
      </c>
      <c r="D3369">
        <v>62.79</v>
      </c>
      <c r="E3369">
        <v>0</v>
      </c>
      <c r="F3369">
        <f t="shared" si="261"/>
        <v>62.79</v>
      </c>
      <c r="G3369" t="s">
        <v>856</v>
      </c>
      <c r="H3369">
        <v>2022</v>
      </c>
      <c r="I3369">
        <v>10</v>
      </c>
      <c r="J3369">
        <v>8</v>
      </c>
      <c r="K3369" t="s">
        <v>331</v>
      </c>
      <c r="L3369">
        <f t="shared" si="262"/>
        <v>0</v>
      </c>
      <c r="M3369">
        <f t="shared" si="263"/>
        <v>1</v>
      </c>
      <c r="N3369">
        <f t="shared" si="264"/>
        <v>3</v>
      </c>
      <c r="O3369">
        <f t="shared" si="265"/>
        <v>41</v>
      </c>
    </row>
    <row r="3370" spans="1:15" hidden="1" x14ac:dyDescent="0.2">
      <c r="A3370" s="2">
        <v>44843</v>
      </c>
      <c r="B3370">
        <v>88</v>
      </c>
      <c r="C3370">
        <v>62.14</v>
      </c>
      <c r="D3370">
        <v>62.14</v>
      </c>
      <c r="E3370">
        <v>0</v>
      </c>
      <c r="F3370">
        <f t="shared" si="261"/>
        <v>62.14</v>
      </c>
      <c r="G3370" t="s">
        <v>856</v>
      </c>
      <c r="H3370">
        <v>2022</v>
      </c>
      <c r="I3370">
        <v>10</v>
      </c>
      <c r="J3370">
        <v>9</v>
      </c>
      <c r="K3370" t="s">
        <v>332</v>
      </c>
      <c r="L3370">
        <f t="shared" si="262"/>
        <v>0</v>
      </c>
      <c r="M3370">
        <f t="shared" si="263"/>
        <v>1</v>
      </c>
      <c r="N3370">
        <f t="shared" si="264"/>
        <v>3</v>
      </c>
      <c r="O3370">
        <f t="shared" si="265"/>
        <v>41</v>
      </c>
    </row>
    <row r="3371" spans="1:15" hidden="1" x14ac:dyDescent="0.2">
      <c r="A3371" s="2">
        <v>44844</v>
      </c>
      <c r="B3371">
        <v>98</v>
      </c>
      <c r="C3371">
        <v>64.28</v>
      </c>
      <c r="D3371">
        <v>64.290000000000006</v>
      </c>
      <c r="E3371">
        <v>28.54</v>
      </c>
      <c r="F3371">
        <f t="shared" si="261"/>
        <v>64.290000000000006</v>
      </c>
      <c r="G3371" t="s">
        <v>856</v>
      </c>
      <c r="H3371">
        <v>2022</v>
      </c>
      <c r="I3371">
        <v>10</v>
      </c>
      <c r="J3371">
        <v>10</v>
      </c>
      <c r="K3371" t="s">
        <v>333</v>
      </c>
      <c r="L3371">
        <f t="shared" si="262"/>
        <v>0</v>
      </c>
      <c r="M3371">
        <f t="shared" si="263"/>
        <v>1</v>
      </c>
      <c r="N3371">
        <f t="shared" si="264"/>
        <v>3</v>
      </c>
      <c r="O3371">
        <f t="shared" si="265"/>
        <v>42</v>
      </c>
    </row>
    <row r="3372" spans="1:15" hidden="1" x14ac:dyDescent="0.2">
      <c r="A3372" s="2">
        <v>44845</v>
      </c>
      <c r="B3372">
        <v>82</v>
      </c>
      <c r="C3372">
        <v>63.55</v>
      </c>
      <c r="D3372">
        <v>63.62</v>
      </c>
      <c r="E3372">
        <v>43.97</v>
      </c>
      <c r="F3372">
        <f t="shared" si="261"/>
        <v>63.62</v>
      </c>
      <c r="G3372" t="s">
        <v>856</v>
      </c>
      <c r="H3372">
        <v>2022</v>
      </c>
      <c r="I3372">
        <v>10</v>
      </c>
      <c r="J3372">
        <v>11</v>
      </c>
      <c r="K3372" t="s">
        <v>334</v>
      </c>
      <c r="L3372">
        <f t="shared" si="262"/>
        <v>0</v>
      </c>
      <c r="M3372">
        <f t="shared" si="263"/>
        <v>1</v>
      </c>
      <c r="N3372">
        <f t="shared" si="264"/>
        <v>3</v>
      </c>
      <c r="O3372">
        <f t="shared" si="265"/>
        <v>42</v>
      </c>
    </row>
    <row r="3373" spans="1:15" hidden="1" x14ac:dyDescent="0.2">
      <c r="A3373" s="2">
        <v>44846</v>
      </c>
      <c r="B3373">
        <v>112</v>
      </c>
      <c r="C3373">
        <v>65.94</v>
      </c>
      <c r="D3373">
        <v>65.959999999999994</v>
      </c>
      <c r="E3373">
        <v>41.94</v>
      </c>
      <c r="F3373">
        <f t="shared" si="261"/>
        <v>65.959999999999994</v>
      </c>
      <c r="G3373" t="s">
        <v>856</v>
      </c>
      <c r="H3373">
        <v>2022</v>
      </c>
      <c r="I3373">
        <v>10</v>
      </c>
      <c r="J3373">
        <v>12</v>
      </c>
      <c r="K3373" t="s">
        <v>335</v>
      </c>
      <c r="L3373">
        <f t="shared" si="262"/>
        <v>0</v>
      </c>
      <c r="M3373">
        <f t="shared" si="263"/>
        <v>1</v>
      </c>
      <c r="N3373">
        <f t="shared" si="264"/>
        <v>3</v>
      </c>
      <c r="O3373">
        <f t="shared" si="265"/>
        <v>42</v>
      </c>
    </row>
    <row r="3374" spans="1:15" hidden="1" x14ac:dyDescent="0.2">
      <c r="A3374" s="2">
        <v>44847</v>
      </c>
      <c r="B3374">
        <v>74</v>
      </c>
      <c r="C3374">
        <v>63.56</v>
      </c>
      <c r="D3374">
        <v>63.62</v>
      </c>
      <c r="E3374">
        <v>38.76</v>
      </c>
      <c r="F3374">
        <f t="shared" si="261"/>
        <v>63.62</v>
      </c>
      <c r="G3374" t="s">
        <v>856</v>
      </c>
      <c r="H3374">
        <v>2022</v>
      </c>
      <c r="I3374">
        <v>10</v>
      </c>
      <c r="J3374">
        <v>13</v>
      </c>
      <c r="K3374" t="s">
        <v>336</v>
      </c>
      <c r="L3374">
        <f t="shared" si="262"/>
        <v>0</v>
      </c>
      <c r="M3374">
        <f t="shared" si="263"/>
        <v>1</v>
      </c>
      <c r="N3374">
        <f t="shared" si="264"/>
        <v>3</v>
      </c>
      <c r="O3374">
        <f t="shared" si="265"/>
        <v>42</v>
      </c>
    </row>
    <row r="3375" spans="1:15" hidden="1" x14ac:dyDescent="0.2">
      <c r="A3375" s="2">
        <v>44848</v>
      </c>
      <c r="B3375">
        <v>91</v>
      </c>
      <c r="C3375">
        <v>63.54</v>
      </c>
      <c r="D3375">
        <v>63.55</v>
      </c>
      <c r="E3375">
        <v>35.880000000000003</v>
      </c>
      <c r="F3375">
        <f t="shared" si="261"/>
        <v>63.55</v>
      </c>
      <c r="G3375" t="s">
        <v>856</v>
      </c>
      <c r="H3375">
        <v>2022</v>
      </c>
      <c r="I3375">
        <v>10</v>
      </c>
      <c r="J3375">
        <v>14</v>
      </c>
      <c r="K3375" t="s">
        <v>337</v>
      </c>
      <c r="L3375">
        <f t="shared" si="262"/>
        <v>0</v>
      </c>
      <c r="M3375">
        <f t="shared" si="263"/>
        <v>1</v>
      </c>
      <c r="N3375">
        <f t="shared" si="264"/>
        <v>3</v>
      </c>
      <c r="O3375">
        <f t="shared" si="265"/>
        <v>42</v>
      </c>
    </row>
    <row r="3376" spans="1:15" hidden="1" x14ac:dyDescent="0.2">
      <c r="A3376" s="2">
        <v>44849</v>
      </c>
      <c r="B3376">
        <v>82</v>
      </c>
      <c r="C3376">
        <v>63.17</v>
      </c>
      <c r="D3376">
        <v>63.18</v>
      </c>
      <c r="E3376">
        <v>26.74</v>
      </c>
      <c r="F3376">
        <f t="shared" si="261"/>
        <v>63.18</v>
      </c>
      <c r="G3376" t="s">
        <v>857</v>
      </c>
      <c r="H3376">
        <v>2022</v>
      </c>
      <c r="I3376">
        <v>10</v>
      </c>
      <c r="J3376">
        <v>15</v>
      </c>
      <c r="K3376" t="s">
        <v>339</v>
      </c>
      <c r="L3376">
        <f t="shared" si="262"/>
        <v>0</v>
      </c>
      <c r="M3376">
        <f t="shared" si="263"/>
        <v>1</v>
      </c>
      <c r="N3376">
        <f t="shared" si="264"/>
        <v>3</v>
      </c>
      <c r="O3376">
        <f t="shared" si="265"/>
        <v>42</v>
      </c>
    </row>
    <row r="3377" spans="1:15" hidden="1" x14ac:dyDescent="0.2">
      <c r="A3377" s="2">
        <v>44850</v>
      </c>
      <c r="B3377">
        <v>84</v>
      </c>
      <c r="C3377">
        <v>62.97</v>
      </c>
      <c r="D3377">
        <v>62.99</v>
      </c>
      <c r="E3377">
        <v>39.96</v>
      </c>
      <c r="F3377">
        <f t="shared" si="261"/>
        <v>62.99</v>
      </c>
      <c r="G3377" t="s">
        <v>857</v>
      </c>
      <c r="H3377">
        <v>2022</v>
      </c>
      <c r="I3377">
        <v>10</v>
      </c>
      <c r="J3377">
        <v>16</v>
      </c>
      <c r="K3377" t="s">
        <v>340</v>
      </c>
      <c r="L3377">
        <f t="shared" si="262"/>
        <v>0</v>
      </c>
      <c r="M3377">
        <f t="shared" si="263"/>
        <v>1</v>
      </c>
      <c r="N3377">
        <f t="shared" si="264"/>
        <v>3</v>
      </c>
      <c r="O3377">
        <f t="shared" si="265"/>
        <v>42</v>
      </c>
    </row>
    <row r="3378" spans="1:15" hidden="1" x14ac:dyDescent="0.2">
      <c r="A3378" s="2">
        <v>44851</v>
      </c>
      <c r="B3378">
        <v>94</v>
      </c>
      <c r="C3378">
        <v>63.66</v>
      </c>
      <c r="D3378">
        <v>63.7</v>
      </c>
      <c r="E3378">
        <v>43.84</v>
      </c>
      <c r="F3378">
        <f t="shared" si="261"/>
        <v>63.7</v>
      </c>
      <c r="G3378" t="s">
        <v>857</v>
      </c>
      <c r="H3378">
        <v>2022</v>
      </c>
      <c r="I3378">
        <v>10</v>
      </c>
      <c r="J3378">
        <v>17</v>
      </c>
      <c r="K3378" t="s">
        <v>341</v>
      </c>
      <c r="L3378">
        <f t="shared" si="262"/>
        <v>0</v>
      </c>
      <c r="M3378">
        <f t="shared" si="263"/>
        <v>1</v>
      </c>
      <c r="N3378">
        <f t="shared" si="264"/>
        <v>3</v>
      </c>
      <c r="O3378">
        <f t="shared" si="265"/>
        <v>43</v>
      </c>
    </row>
    <row r="3379" spans="1:15" hidden="1" x14ac:dyDescent="0.2">
      <c r="A3379" s="2">
        <v>44852</v>
      </c>
      <c r="B3379">
        <v>87</v>
      </c>
      <c r="C3379">
        <v>64.7</v>
      </c>
      <c r="D3379">
        <v>64.77</v>
      </c>
      <c r="E3379">
        <v>42.69</v>
      </c>
      <c r="F3379">
        <f t="shared" si="261"/>
        <v>64.77</v>
      </c>
      <c r="G3379" t="s">
        <v>857</v>
      </c>
      <c r="H3379">
        <v>2022</v>
      </c>
      <c r="I3379">
        <v>10</v>
      </c>
      <c r="J3379">
        <v>18</v>
      </c>
      <c r="K3379" t="s">
        <v>342</v>
      </c>
      <c r="L3379">
        <f t="shared" si="262"/>
        <v>0</v>
      </c>
      <c r="M3379">
        <f t="shared" si="263"/>
        <v>1</v>
      </c>
      <c r="N3379">
        <f t="shared" si="264"/>
        <v>3</v>
      </c>
      <c r="O3379">
        <f t="shared" si="265"/>
        <v>43</v>
      </c>
    </row>
    <row r="3380" spans="1:15" hidden="1" x14ac:dyDescent="0.2">
      <c r="A3380" s="2">
        <v>44853</v>
      </c>
      <c r="B3380">
        <v>99</v>
      </c>
      <c r="C3380">
        <v>62.53</v>
      </c>
      <c r="D3380">
        <v>62.54</v>
      </c>
      <c r="E3380">
        <v>26.84</v>
      </c>
      <c r="F3380">
        <f t="shared" si="261"/>
        <v>62.54</v>
      </c>
      <c r="G3380" t="s">
        <v>857</v>
      </c>
      <c r="H3380">
        <v>2022</v>
      </c>
      <c r="I3380">
        <v>10</v>
      </c>
      <c r="J3380">
        <v>19</v>
      </c>
      <c r="K3380" t="s">
        <v>343</v>
      </c>
      <c r="L3380">
        <f t="shared" si="262"/>
        <v>0</v>
      </c>
      <c r="M3380">
        <f t="shared" si="263"/>
        <v>1</v>
      </c>
      <c r="N3380">
        <f t="shared" si="264"/>
        <v>3</v>
      </c>
      <c r="O3380">
        <f t="shared" si="265"/>
        <v>43</v>
      </c>
    </row>
    <row r="3381" spans="1:15" hidden="1" x14ac:dyDescent="0.2">
      <c r="A3381" s="2">
        <v>44854</v>
      </c>
      <c r="B3381">
        <v>76</v>
      </c>
      <c r="C3381">
        <v>62.85</v>
      </c>
      <c r="D3381">
        <v>62.85</v>
      </c>
      <c r="E3381">
        <v>0</v>
      </c>
      <c r="F3381">
        <f t="shared" si="261"/>
        <v>62.85</v>
      </c>
      <c r="G3381" t="s">
        <v>857</v>
      </c>
      <c r="H3381">
        <v>2022</v>
      </c>
      <c r="I3381">
        <v>10</v>
      </c>
      <c r="J3381">
        <v>20</v>
      </c>
      <c r="K3381" t="s">
        <v>344</v>
      </c>
      <c r="L3381">
        <f t="shared" si="262"/>
        <v>0</v>
      </c>
      <c r="M3381">
        <f t="shared" si="263"/>
        <v>1</v>
      </c>
      <c r="N3381">
        <f t="shared" si="264"/>
        <v>3</v>
      </c>
      <c r="O3381">
        <f t="shared" si="265"/>
        <v>43</v>
      </c>
    </row>
    <row r="3382" spans="1:15" hidden="1" x14ac:dyDescent="0.2">
      <c r="A3382" s="2">
        <v>44855</v>
      </c>
      <c r="B3382">
        <v>39</v>
      </c>
      <c r="C3382">
        <v>59.15</v>
      </c>
      <c r="D3382">
        <v>59.4</v>
      </c>
      <c r="E3382">
        <v>41.71</v>
      </c>
      <c r="F3382">
        <f t="shared" si="261"/>
        <v>59.4</v>
      </c>
      <c r="G3382" t="s">
        <v>857</v>
      </c>
      <c r="H3382">
        <v>2022</v>
      </c>
      <c r="I3382">
        <v>10</v>
      </c>
      <c r="J3382">
        <v>21</v>
      </c>
      <c r="K3382" t="s">
        <v>345</v>
      </c>
      <c r="L3382">
        <f t="shared" si="262"/>
        <v>1</v>
      </c>
      <c r="M3382">
        <f t="shared" si="263"/>
        <v>1</v>
      </c>
      <c r="N3382">
        <f t="shared" si="264"/>
        <v>3</v>
      </c>
      <c r="O3382">
        <f t="shared" si="265"/>
        <v>43</v>
      </c>
    </row>
    <row r="3383" spans="1:15" hidden="1" x14ac:dyDescent="0.2">
      <c r="A3383" s="2">
        <v>44856</v>
      </c>
      <c r="B3383">
        <v>79</v>
      </c>
      <c r="C3383">
        <v>63.41</v>
      </c>
      <c r="D3383">
        <v>63.44</v>
      </c>
      <c r="E3383">
        <v>40.65</v>
      </c>
      <c r="F3383">
        <f t="shared" si="261"/>
        <v>63.44</v>
      </c>
      <c r="G3383" t="s">
        <v>858</v>
      </c>
      <c r="H3383">
        <v>2022</v>
      </c>
      <c r="I3383">
        <v>10</v>
      </c>
      <c r="J3383">
        <v>22</v>
      </c>
      <c r="K3383" t="s">
        <v>347</v>
      </c>
      <c r="L3383">
        <f t="shared" si="262"/>
        <v>0</v>
      </c>
      <c r="M3383">
        <f t="shared" si="263"/>
        <v>1</v>
      </c>
      <c r="N3383">
        <f t="shared" si="264"/>
        <v>3</v>
      </c>
      <c r="O3383">
        <f t="shared" si="265"/>
        <v>43</v>
      </c>
    </row>
    <row r="3384" spans="1:15" hidden="1" x14ac:dyDescent="0.2">
      <c r="A3384" s="2">
        <v>44857</v>
      </c>
      <c r="B3384">
        <v>88</v>
      </c>
      <c r="C3384">
        <v>63.17</v>
      </c>
      <c r="D3384">
        <v>63.27</v>
      </c>
      <c r="E3384">
        <v>46.45</v>
      </c>
      <c r="F3384">
        <f t="shared" si="261"/>
        <v>63.27</v>
      </c>
      <c r="G3384" t="s">
        <v>858</v>
      </c>
      <c r="H3384">
        <v>2022</v>
      </c>
      <c r="I3384">
        <v>10</v>
      </c>
      <c r="J3384">
        <v>23</v>
      </c>
      <c r="K3384" t="s">
        <v>348</v>
      </c>
      <c r="L3384">
        <f t="shared" si="262"/>
        <v>0</v>
      </c>
      <c r="M3384">
        <f t="shared" si="263"/>
        <v>1</v>
      </c>
      <c r="N3384">
        <f t="shared" si="264"/>
        <v>3</v>
      </c>
      <c r="O3384">
        <f t="shared" si="265"/>
        <v>43</v>
      </c>
    </row>
    <row r="3385" spans="1:15" hidden="1" x14ac:dyDescent="0.2">
      <c r="A3385" s="2">
        <v>44858</v>
      </c>
      <c r="B3385">
        <v>101</v>
      </c>
      <c r="C3385">
        <v>64.55</v>
      </c>
      <c r="D3385">
        <v>64.55</v>
      </c>
      <c r="E3385">
        <v>32.04</v>
      </c>
      <c r="F3385">
        <f t="shared" si="261"/>
        <v>64.55</v>
      </c>
      <c r="G3385" t="s">
        <v>858</v>
      </c>
      <c r="H3385">
        <v>2022</v>
      </c>
      <c r="I3385">
        <v>10</v>
      </c>
      <c r="J3385">
        <v>24</v>
      </c>
      <c r="K3385" t="s">
        <v>349</v>
      </c>
      <c r="L3385">
        <f t="shared" si="262"/>
        <v>0</v>
      </c>
      <c r="M3385">
        <f t="shared" si="263"/>
        <v>1</v>
      </c>
      <c r="N3385">
        <f t="shared" si="264"/>
        <v>3</v>
      </c>
      <c r="O3385">
        <f t="shared" si="265"/>
        <v>44</v>
      </c>
    </row>
    <row r="3386" spans="1:15" hidden="1" x14ac:dyDescent="0.2">
      <c r="A3386" s="2">
        <v>44859</v>
      </c>
      <c r="B3386">
        <v>76</v>
      </c>
      <c r="C3386">
        <v>62.76</v>
      </c>
      <c r="D3386">
        <v>62.79</v>
      </c>
      <c r="E3386">
        <v>41.35</v>
      </c>
      <c r="F3386">
        <f t="shared" si="261"/>
        <v>62.79</v>
      </c>
      <c r="G3386" t="s">
        <v>858</v>
      </c>
      <c r="H3386">
        <v>2022</v>
      </c>
      <c r="I3386">
        <v>10</v>
      </c>
      <c r="J3386">
        <v>25</v>
      </c>
      <c r="K3386" t="s">
        <v>350</v>
      </c>
      <c r="L3386">
        <f t="shared" si="262"/>
        <v>0</v>
      </c>
      <c r="M3386">
        <f t="shared" si="263"/>
        <v>1</v>
      </c>
      <c r="N3386">
        <f t="shared" si="264"/>
        <v>3</v>
      </c>
      <c r="O3386">
        <f t="shared" si="265"/>
        <v>44</v>
      </c>
    </row>
    <row r="3387" spans="1:15" hidden="1" x14ac:dyDescent="0.2">
      <c r="A3387" s="2">
        <v>44860</v>
      </c>
      <c r="B3387">
        <v>91</v>
      </c>
      <c r="C3387">
        <v>65.599999999999994</v>
      </c>
      <c r="D3387">
        <v>65.63</v>
      </c>
      <c r="E3387">
        <v>43.79</v>
      </c>
      <c r="F3387">
        <f t="shared" si="261"/>
        <v>65.63</v>
      </c>
      <c r="G3387" t="s">
        <v>858</v>
      </c>
      <c r="H3387">
        <v>2022</v>
      </c>
      <c r="I3387">
        <v>10</v>
      </c>
      <c r="J3387">
        <v>26</v>
      </c>
      <c r="K3387" t="s">
        <v>351</v>
      </c>
      <c r="L3387">
        <f t="shared" si="262"/>
        <v>0</v>
      </c>
      <c r="M3387">
        <f t="shared" si="263"/>
        <v>1</v>
      </c>
      <c r="N3387">
        <f t="shared" si="264"/>
        <v>3</v>
      </c>
      <c r="O3387">
        <f t="shared" si="265"/>
        <v>44</v>
      </c>
    </row>
    <row r="3388" spans="1:15" hidden="1" x14ac:dyDescent="0.2">
      <c r="A3388" s="2">
        <v>44861</v>
      </c>
      <c r="B3388">
        <v>74</v>
      </c>
      <c r="C3388">
        <v>62.74</v>
      </c>
      <c r="D3388">
        <v>62.79</v>
      </c>
      <c r="E3388">
        <v>43.22</v>
      </c>
      <c r="F3388">
        <f t="shared" si="261"/>
        <v>62.79</v>
      </c>
      <c r="G3388" t="s">
        <v>858</v>
      </c>
      <c r="H3388">
        <v>2022</v>
      </c>
      <c r="I3388">
        <v>10</v>
      </c>
      <c r="J3388">
        <v>27</v>
      </c>
      <c r="K3388" t="s">
        <v>352</v>
      </c>
      <c r="L3388">
        <f t="shared" si="262"/>
        <v>0</v>
      </c>
      <c r="M3388">
        <f t="shared" si="263"/>
        <v>1</v>
      </c>
      <c r="N3388">
        <f t="shared" si="264"/>
        <v>3</v>
      </c>
      <c r="O3388">
        <f t="shared" si="265"/>
        <v>44</v>
      </c>
    </row>
    <row r="3389" spans="1:15" hidden="1" x14ac:dyDescent="0.2">
      <c r="A3389" s="2">
        <v>44862</v>
      </c>
      <c r="B3389">
        <v>86</v>
      </c>
      <c r="C3389">
        <v>63.39</v>
      </c>
      <c r="D3389">
        <v>63.47</v>
      </c>
      <c r="E3389">
        <v>45.87</v>
      </c>
      <c r="F3389">
        <f t="shared" si="261"/>
        <v>63.47</v>
      </c>
      <c r="G3389" t="s">
        <v>858</v>
      </c>
      <c r="H3389">
        <v>2022</v>
      </c>
      <c r="I3389">
        <v>10</v>
      </c>
      <c r="J3389">
        <v>28</v>
      </c>
      <c r="K3389" t="s">
        <v>353</v>
      </c>
      <c r="L3389">
        <f t="shared" si="262"/>
        <v>0</v>
      </c>
      <c r="M3389">
        <f t="shared" si="263"/>
        <v>1</v>
      </c>
      <c r="N3389">
        <f t="shared" si="264"/>
        <v>3</v>
      </c>
      <c r="O3389">
        <f t="shared" si="265"/>
        <v>44</v>
      </c>
    </row>
    <row r="3390" spans="1:15" hidden="1" x14ac:dyDescent="0.2">
      <c r="A3390" s="2">
        <v>44863</v>
      </c>
      <c r="B3390">
        <v>80</v>
      </c>
      <c r="C3390">
        <v>63.74</v>
      </c>
      <c r="D3390">
        <v>63.89</v>
      </c>
      <c r="E3390">
        <v>49.42</v>
      </c>
      <c r="F3390">
        <f t="shared" si="261"/>
        <v>63.89</v>
      </c>
      <c r="G3390" t="s">
        <v>859</v>
      </c>
      <c r="H3390">
        <v>2022</v>
      </c>
      <c r="I3390">
        <v>10</v>
      </c>
      <c r="J3390">
        <v>29</v>
      </c>
      <c r="K3390" t="s">
        <v>355</v>
      </c>
      <c r="L3390">
        <f t="shared" si="262"/>
        <v>0</v>
      </c>
      <c r="M3390">
        <f t="shared" si="263"/>
        <v>1</v>
      </c>
      <c r="N3390">
        <f t="shared" si="264"/>
        <v>3</v>
      </c>
      <c r="O3390">
        <f t="shared" si="265"/>
        <v>44</v>
      </c>
    </row>
    <row r="3391" spans="1:15" hidden="1" x14ac:dyDescent="0.2">
      <c r="A3391" s="2">
        <v>44864</v>
      </c>
      <c r="B3391">
        <v>73</v>
      </c>
      <c r="C3391">
        <v>62.34</v>
      </c>
      <c r="D3391">
        <v>62.34</v>
      </c>
      <c r="E3391">
        <v>0</v>
      </c>
      <c r="F3391">
        <f t="shared" si="261"/>
        <v>62.34</v>
      </c>
      <c r="G3391" t="s">
        <v>859</v>
      </c>
      <c r="H3391">
        <v>2022</v>
      </c>
      <c r="I3391">
        <v>10</v>
      </c>
      <c r="J3391">
        <v>30</v>
      </c>
      <c r="K3391" t="s">
        <v>356</v>
      </c>
      <c r="L3391">
        <f t="shared" si="262"/>
        <v>0</v>
      </c>
      <c r="M3391">
        <f t="shared" si="263"/>
        <v>1</v>
      </c>
      <c r="N3391">
        <f t="shared" si="264"/>
        <v>3</v>
      </c>
      <c r="O3391">
        <f t="shared" si="265"/>
        <v>44</v>
      </c>
    </row>
    <row r="3392" spans="1:15" hidden="1" x14ac:dyDescent="0.2">
      <c r="A3392" s="2">
        <v>44865</v>
      </c>
      <c r="B3392">
        <v>76</v>
      </c>
      <c r="C3392">
        <v>62.39</v>
      </c>
      <c r="D3392">
        <v>62.41</v>
      </c>
      <c r="E3392">
        <v>39.159999999999997</v>
      </c>
      <c r="F3392">
        <f t="shared" si="261"/>
        <v>62.41</v>
      </c>
      <c r="G3392" t="s">
        <v>859</v>
      </c>
      <c r="H3392">
        <v>2022</v>
      </c>
      <c r="I3392">
        <v>10</v>
      </c>
      <c r="J3392">
        <v>31</v>
      </c>
      <c r="K3392" t="s">
        <v>357</v>
      </c>
      <c r="L3392">
        <f t="shared" si="262"/>
        <v>0</v>
      </c>
      <c r="M3392">
        <f t="shared" si="263"/>
        <v>1</v>
      </c>
      <c r="N3392">
        <f t="shared" si="264"/>
        <v>3</v>
      </c>
      <c r="O3392">
        <f t="shared" si="265"/>
        <v>45</v>
      </c>
    </row>
    <row r="3393" spans="1:15" hidden="1" x14ac:dyDescent="0.2">
      <c r="A3393" s="2">
        <v>44866</v>
      </c>
      <c r="B3393">
        <v>46</v>
      </c>
      <c r="C3393">
        <v>60.07</v>
      </c>
      <c r="D3393">
        <v>60.09</v>
      </c>
      <c r="E3393">
        <v>34.770000000000003</v>
      </c>
      <c r="F3393">
        <f t="shared" si="261"/>
        <v>60.09</v>
      </c>
      <c r="G3393" t="s">
        <v>859</v>
      </c>
      <c r="H3393">
        <v>2022</v>
      </c>
      <c r="I3393">
        <v>11</v>
      </c>
      <c r="J3393">
        <v>1</v>
      </c>
      <c r="K3393" t="s">
        <v>358</v>
      </c>
      <c r="L3393">
        <f t="shared" si="262"/>
        <v>1</v>
      </c>
      <c r="M3393">
        <f t="shared" si="263"/>
        <v>1</v>
      </c>
      <c r="N3393">
        <f t="shared" si="264"/>
        <v>3</v>
      </c>
      <c r="O3393">
        <f t="shared" si="265"/>
        <v>45</v>
      </c>
    </row>
    <row r="3394" spans="1:15" hidden="1" x14ac:dyDescent="0.2">
      <c r="A3394" s="2">
        <v>44867</v>
      </c>
      <c r="B3394">
        <v>60</v>
      </c>
      <c r="C3394">
        <v>62.88</v>
      </c>
      <c r="D3394">
        <v>62.88</v>
      </c>
      <c r="E3394">
        <v>31.34</v>
      </c>
      <c r="F3394">
        <f t="shared" si="261"/>
        <v>62.88</v>
      </c>
      <c r="G3394" t="s">
        <v>859</v>
      </c>
      <c r="H3394">
        <v>2022</v>
      </c>
      <c r="I3394">
        <v>11</v>
      </c>
      <c r="J3394">
        <v>2</v>
      </c>
      <c r="K3394" t="s">
        <v>359</v>
      </c>
      <c r="L3394">
        <f t="shared" si="262"/>
        <v>1</v>
      </c>
      <c r="M3394">
        <f t="shared" si="263"/>
        <v>1</v>
      </c>
      <c r="N3394">
        <f t="shared" si="264"/>
        <v>3</v>
      </c>
      <c r="O3394">
        <f t="shared" si="265"/>
        <v>45</v>
      </c>
    </row>
    <row r="3395" spans="1:15" hidden="1" x14ac:dyDescent="0.2">
      <c r="A3395" s="2">
        <v>44868</v>
      </c>
      <c r="B3395">
        <v>47</v>
      </c>
      <c r="C3395">
        <v>62.57</v>
      </c>
      <c r="D3395">
        <v>62.57</v>
      </c>
      <c r="E3395">
        <v>0</v>
      </c>
      <c r="F3395">
        <f t="shared" ref="F3395:F3458" si="266">IF(OR(ISBLANK(D3395),D3395=9),C3395,D3395)</f>
        <v>62.57</v>
      </c>
      <c r="G3395" t="s">
        <v>859</v>
      </c>
      <c r="H3395">
        <v>2022</v>
      </c>
      <c r="I3395">
        <v>11</v>
      </c>
      <c r="J3395">
        <v>3</v>
      </c>
      <c r="K3395" t="s">
        <v>360</v>
      </c>
      <c r="L3395">
        <f t="shared" ref="L3395:L3458" si="267">IF(ISBLANK(C3395),"Null",IF(C3395&gt;B3395,1,0))</f>
        <v>1</v>
      </c>
      <c r="M3395">
        <f t="shared" ref="M3395:M3458" si="268">IF(ISBLANK(E3395),"Null",IF(C3395&gt;E3395,1,0))</f>
        <v>1</v>
      </c>
      <c r="N3395">
        <f t="shared" ref="N3395:N3458" si="269">IF(AND(I3395&gt;=1,I3395&lt;=4),1,IF(AND(I3395&gt;=9,I3395&lt;=12),3,2))</f>
        <v>3</v>
      </c>
      <c r="O3395">
        <f t="shared" ref="O3395:O3458" si="270">WEEKNUM(A3395,2)</f>
        <v>45</v>
      </c>
    </row>
    <row r="3396" spans="1:15" hidden="1" x14ac:dyDescent="0.2">
      <c r="A3396" s="2">
        <v>44869</v>
      </c>
      <c r="B3396">
        <v>77</v>
      </c>
      <c r="C3396">
        <v>63.43</v>
      </c>
      <c r="D3396">
        <v>63.45</v>
      </c>
      <c r="E3396">
        <v>40.32</v>
      </c>
      <c r="F3396">
        <f t="shared" si="266"/>
        <v>63.45</v>
      </c>
      <c r="G3396" t="s">
        <v>859</v>
      </c>
      <c r="H3396">
        <v>2022</v>
      </c>
      <c r="I3396">
        <v>11</v>
      </c>
      <c r="J3396">
        <v>4</v>
      </c>
      <c r="K3396" t="s">
        <v>361</v>
      </c>
      <c r="L3396">
        <f t="shared" si="267"/>
        <v>0</v>
      </c>
      <c r="M3396">
        <f t="shared" si="268"/>
        <v>1</v>
      </c>
      <c r="N3396">
        <f t="shared" si="269"/>
        <v>3</v>
      </c>
      <c r="O3396">
        <f t="shared" si="270"/>
        <v>45</v>
      </c>
    </row>
    <row r="3397" spans="1:15" hidden="1" x14ac:dyDescent="0.2">
      <c r="A3397" s="2">
        <v>44870</v>
      </c>
      <c r="B3397">
        <v>52</v>
      </c>
      <c r="C3397">
        <v>61.75</v>
      </c>
      <c r="D3397">
        <v>61.77</v>
      </c>
      <c r="E3397">
        <v>36.96</v>
      </c>
      <c r="F3397">
        <f t="shared" si="266"/>
        <v>61.77</v>
      </c>
      <c r="G3397" t="s">
        <v>860</v>
      </c>
      <c r="H3397">
        <v>2022</v>
      </c>
      <c r="I3397">
        <v>11</v>
      </c>
      <c r="J3397">
        <v>5</v>
      </c>
      <c r="K3397" t="s">
        <v>363</v>
      </c>
      <c r="L3397">
        <f t="shared" si="267"/>
        <v>1</v>
      </c>
      <c r="M3397">
        <f t="shared" si="268"/>
        <v>1</v>
      </c>
      <c r="N3397">
        <f t="shared" si="269"/>
        <v>3</v>
      </c>
      <c r="O3397">
        <f t="shared" si="270"/>
        <v>45</v>
      </c>
    </row>
    <row r="3398" spans="1:15" hidden="1" x14ac:dyDescent="0.2">
      <c r="A3398" s="2">
        <v>44871</v>
      </c>
      <c r="B3398">
        <v>61</v>
      </c>
      <c r="C3398">
        <v>60.9</v>
      </c>
      <c r="D3398">
        <v>61.05</v>
      </c>
      <c r="E3398">
        <v>46.32</v>
      </c>
      <c r="F3398">
        <f t="shared" si="266"/>
        <v>61.05</v>
      </c>
      <c r="G3398" t="s">
        <v>860</v>
      </c>
      <c r="H3398">
        <v>2022</v>
      </c>
      <c r="I3398">
        <v>11</v>
      </c>
      <c r="J3398">
        <v>6</v>
      </c>
      <c r="K3398" t="s">
        <v>364</v>
      </c>
      <c r="L3398">
        <f t="shared" si="267"/>
        <v>0</v>
      </c>
      <c r="M3398">
        <f t="shared" si="268"/>
        <v>1</v>
      </c>
      <c r="N3398">
        <f t="shared" si="269"/>
        <v>3</v>
      </c>
      <c r="O3398">
        <f t="shared" si="270"/>
        <v>45</v>
      </c>
    </row>
    <row r="3399" spans="1:15" hidden="1" x14ac:dyDescent="0.2">
      <c r="A3399" s="2">
        <v>44872</v>
      </c>
      <c r="B3399">
        <v>70</v>
      </c>
      <c r="C3399">
        <v>61.99</v>
      </c>
      <c r="D3399">
        <v>62.45</v>
      </c>
      <c r="E3399">
        <v>51.15</v>
      </c>
      <c r="F3399">
        <f t="shared" si="266"/>
        <v>62.45</v>
      </c>
      <c r="G3399" t="s">
        <v>860</v>
      </c>
      <c r="H3399">
        <v>2022</v>
      </c>
      <c r="I3399">
        <v>11</v>
      </c>
      <c r="J3399">
        <v>7</v>
      </c>
      <c r="K3399" t="s">
        <v>365</v>
      </c>
      <c r="L3399">
        <f t="shared" si="267"/>
        <v>0</v>
      </c>
      <c r="M3399">
        <f t="shared" si="268"/>
        <v>1</v>
      </c>
      <c r="N3399">
        <f t="shared" si="269"/>
        <v>3</v>
      </c>
      <c r="O3399">
        <f t="shared" si="270"/>
        <v>46</v>
      </c>
    </row>
    <row r="3400" spans="1:15" hidden="1" x14ac:dyDescent="0.2">
      <c r="A3400" s="2">
        <v>44873</v>
      </c>
      <c r="B3400">
        <v>50</v>
      </c>
      <c r="C3400">
        <v>60.24</v>
      </c>
      <c r="D3400">
        <v>60.34</v>
      </c>
      <c r="E3400">
        <v>35.47</v>
      </c>
      <c r="F3400">
        <f t="shared" si="266"/>
        <v>60.34</v>
      </c>
      <c r="G3400" t="s">
        <v>860</v>
      </c>
      <c r="H3400">
        <v>2022</v>
      </c>
      <c r="I3400">
        <v>11</v>
      </c>
      <c r="J3400">
        <v>8</v>
      </c>
      <c r="K3400" t="s">
        <v>366</v>
      </c>
      <c r="L3400">
        <f t="shared" si="267"/>
        <v>1</v>
      </c>
      <c r="M3400">
        <f t="shared" si="268"/>
        <v>1</v>
      </c>
      <c r="N3400">
        <f t="shared" si="269"/>
        <v>3</v>
      </c>
      <c r="O3400">
        <f t="shared" si="270"/>
        <v>46</v>
      </c>
    </row>
    <row r="3401" spans="1:15" hidden="1" x14ac:dyDescent="0.2">
      <c r="A3401" s="2">
        <v>44874</v>
      </c>
      <c r="B3401">
        <v>54</v>
      </c>
      <c r="C3401">
        <v>60.76</v>
      </c>
      <c r="D3401">
        <v>60.78</v>
      </c>
      <c r="E3401">
        <v>37.51</v>
      </c>
      <c r="F3401">
        <f t="shared" si="266"/>
        <v>60.78</v>
      </c>
      <c r="G3401" t="s">
        <v>860</v>
      </c>
      <c r="H3401">
        <v>2022</v>
      </c>
      <c r="I3401">
        <v>11</v>
      </c>
      <c r="J3401">
        <v>9</v>
      </c>
      <c r="K3401" t="s">
        <v>367</v>
      </c>
      <c r="L3401">
        <f t="shared" si="267"/>
        <v>1</v>
      </c>
      <c r="M3401">
        <f t="shared" si="268"/>
        <v>1</v>
      </c>
      <c r="N3401">
        <f t="shared" si="269"/>
        <v>3</v>
      </c>
      <c r="O3401">
        <f t="shared" si="270"/>
        <v>46</v>
      </c>
    </row>
    <row r="3402" spans="1:15" hidden="1" x14ac:dyDescent="0.2">
      <c r="A3402" s="2">
        <v>44875</v>
      </c>
      <c r="B3402">
        <v>68</v>
      </c>
      <c r="C3402">
        <v>66.209999999999994</v>
      </c>
      <c r="D3402">
        <v>66.22</v>
      </c>
      <c r="E3402">
        <v>40.799999999999997</v>
      </c>
      <c r="F3402">
        <f t="shared" si="266"/>
        <v>66.22</v>
      </c>
      <c r="G3402" t="s">
        <v>860</v>
      </c>
      <c r="H3402">
        <v>2022</v>
      </c>
      <c r="I3402">
        <v>11</v>
      </c>
      <c r="J3402">
        <v>10</v>
      </c>
      <c r="K3402" t="s">
        <v>368</v>
      </c>
      <c r="L3402">
        <f t="shared" si="267"/>
        <v>0</v>
      </c>
      <c r="M3402">
        <f t="shared" si="268"/>
        <v>1</v>
      </c>
      <c r="N3402">
        <f t="shared" si="269"/>
        <v>3</v>
      </c>
      <c r="O3402">
        <f t="shared" si="270"/>
        <v>46</v>
      </c>
    </row>
    <row r="3403" spans="1:15" hidden="1" x14ac:dyDescent="0.2">
      <c r="A3403" s="2">
        <v>44876</v>
      </c>
      <c r="B3403">
        <v>81</v>
      </c>
      <c r="C3403">
        <v>64.45</v>
      </c>
      <c r="D3403">
        <v>64.5</v>
      </c>
      <c r="E3403">
        <v>44.82</v>
      </c>
      <c r="F3403">
        <f t="shared" si="266"/>
        <v>64.5</v>
      </c>
      <c r="G3403" t="s">
        <v>860</v>
      </c>
      <c r="H3403">
        <v>2022</v>
      </c>
      <c r="I3403">
        <v>11</v>
      </c>
      <c r="J3403">
        <v>11</v>
      </c>
      <c r="K3403" t="s">
        <v>369</v>
      </c>
      <c r="L3403">
        <f t="shared" si="267"/>
        <v>0</v>
      </c>
      <c r="M3403">
        <f t="shared" si="268"/>
        <v>1</v>
      </c>
      <c r="N3403">
        <f t="shared" si="269"/>
        <v>3</v>
      </c>
      <c r="O3403">
        <f t="shared" si="270"/>
        <v>46</v>
      </c>
    </row>
    <row r="3404" spans="1:15" hidden="1" x14ac:dyDescent="0.2">
      <c r="A3404" s="2">
        <v>44877</v>
      </c>
      <c r="B3404">
        <v>54</v>
      </c>
      <c r="C3404">
        <v>62.73</v>
      </c>
      <c r="D3404">
        <v>62.78</v>
      </c>
      <c r="E3404">
        <v>43.73</v>
      </c>
      <c r="F3404">
        <f t="shared" si="266"/>
        <v>62.78</v>
      </c>
      <c r="G3404" t="s">
        <v>861</v>
      </c>
      <c r="H3404">
        <v>2022</v>
      </c>
      <c r="I3404">
        <v>11</v>
      </c>
      <c r="J3404">
        <v>12</v>
      </c>
      <c r="K3404" t="s">
        <v>371</v>
      </c>
      <c r="L3404">
        <f t="shared" si="267"/>
        <v>1</v>
      </c>
      <c r="M3404">
        <f t="shared" si="268"/>
        <v>1</v>
      </c>
      <c r="N3404">
        <f t="shared" si="269"/>
        <v>3</v>
      </c>
      <c r="O3404">
        <f t="shared" si="270"/>
        <v>46</v>
      </c>
    </row>
    <row r="3405" spans="1:15" hidden="1" x14ac:dyDescent="0.2">
      <c r="A3405" s="2">
        <v>44878</v>
      </c>
      <c r="B3405">
        <v>55</v>
      </c>
      <c r="C3405">
        <v>62.63</v>
      </c>
      <c r="D3405">
        <v>62.66</v>
      </c>
      <c r="E3405">
        <v>39.92</v>
      </c>
      <c r="F3405">
        <f t="shared" si="266"/>
        <v>62.66</v>
      </c>
      <c r="G3405" t="s">
        <v>861</v>
      </c>
      <c r="H3405">
        <v>2022</v>
      </c>
      <c r="I3405">
        <v>11</v>
      </c>
      <c r="J3405">
        <v>13</v>
      </c>
      <c r="K3405" t="s">
        <v>372</v>
      </c>
      <c r="L3405">
        <f t="shared" si="267"/>
        <v>1</v>
      </c>
      <c r="M3405">
        <f t="shared" si="268"/>
        <v>1</v>
      </c>
      <c r="N3405">
        <f t="shared" si="269"/>
        <v>3</v>
      </c>
      <c r="O3405">
        <f t="shared" si="270"/>
        <v>46</v>
      </c>
    </row>
    <row r="3406" spans="1:15" hidden="1" x14ac:dyDescent="0.2">
      <c r="A3406" s="2">
        <v>44879</v>
      </c>
      <c r="B3406">
        <v>69</v>
      </c>
      <c r="C3406">
        <v>65.52</v>
      </c>
      <c r="D3406">
        <v>65.52</v>
      </c>
      <c r="E3406">
        <v>0</v>
      </c>
      <c r="F3406">
        <f t="shared" si="266"/>
        <v>65.52</v>
      </c>
      <c r="G3406" t="s">
        <v>861</v>
      </c>
      <c r="H3406">
        <v>2022</v>
      </c>
      <c r="I3406">
        <v>11</v>
      </c>
      <c r="J3406">
        <v>14</v>
      </c>
      <c r="K3406" t="s">
        <v>373</v>
      </c>
      <c r="L3406">
        <f t="shared" si="267"/>
        <v>0</v>
      </c>
      <c r="M3406">
        <f t="shared" si="268"/>
        <v>1</v>
      </c>
      <c r="N3406">
        <f t="shared" si="269"/>
        <v>3</v>
      </c>
      <c r="O3406">
        <f t="shared" si="270"/>
        <v>47</v>
      </c>
    </row>
    <row r="3407" spans="1:15" hidden="1" x14ac:dyDescent="0.2">
      <c r="A3407" s="2">
        <v>44880</v>
      </c>
      <c r="B3407">
        <v>47</v>
      </c>
      <c r="C3407">
        <v>61.72</v>
      </c>
      <c r="D3407">
        <v>61.72</v>
      </c>
      <c r="E3407">
        <v>0</v>
      </c>
      <c r="F3407">
        <f t="shared" si="266"/>
        <v>61.72</v>
      </c>
      <c r="G3407" t="s">
        <v>861</v>
      </c>
      <c r="H3407">
        <v>2022</v>
      </c>
      <c r="I3407">
        <v>11</v>
      </c>
      <c r="J3407">
        <v>15</v>
      </c>
      <c r="K3407" t="s">
        <v>374</v>
      </c>
      <c r="L3407">
        <f t="shared" si="267"/>
        <v>1</v>
      </c>
      <c r="M3407">
        <f t="shared" si="268"/>
        <v>1</v>
      </c>
      <c r="N3407">
        <f t="shared" si="269"/>
        <v>3</v>
      </c>
      <c r="O3407">
        <f t="shared" si="270"/>
        <v>47</v>
      </c>
    </row>
    <row r="3408" spans="1:15" hidden="1" x14ac:dyDescent="0.2">
      <c r="A3408" s="2">
        <v>44881</v>
      </c>
      <c r="B3408">
        <v>59</v>
      </c>
      <c r="C3408">
        <v>62.35</v>
      </c>
      <c r="D3408">
        <v>62.36</v>
      </c>
      <c r="E3408">
        <v>34.659999999999997</v>
      </c>
      <c r="F3408">
        <f t="shared" si="266"/>
        <v>62.36</v>
      </c>
      <c r="G3408" t="s">
        <v>861</v>
      </c>
      <c r="H3408">
        <v>2022</v>
      </c>
      <c r="I3408">
        <v>11</v>
      </c>
      <c r="J3408">
        <v>16</v>
      </c>
      <c r="K3408" t="s">
        <v>375</v>
      </c>
      <c r="L3408">
        <f t="shared" si="267"/>
        <v>1</v>
      </c>
      <c r="M3408">
        <f t="shared" si="268"/>
        <v>1</v>
      </c>
      <c r="N3408">
        <f t="shared" si="269"/>
        <v>3</v>
      </c>
      <c r="O3408">
        <f t="shared" si="270"/>
        <v>47</v>
      </c>
    </row>
    <row r="3409" spans="1:15" hidden="1" x14ac:dyDescent="0.2">
      <c r="A3409" s="2">
        <v>44882</v>
      </c>
      <c r="B3409">
        <v>48</v>
      </c>
      <c r="C3409">
        <v>60.23</v>
      </c>
      <c r="D3409">
        <v>60.23</v>
      </c>
      <c r="E3409">
        <v>29.14</v>
      </c>
      <c r="F3409">
        <f t="shared" si="266"/>
        <v>60.23</v>
      </c>
      <c r="G3409" t="s">
        <v>861</v>
      </c>
      <c r="H3409">
        <v>2022</v>
      </c>
      <c r="I3409">
        <v>11</v>
      </c>
      <c r="J3409">
        <v>17</v>
      </c>
      <c r="K3409" t="s">
        <v>376</v>
      </c>
      <c r="L3409">
        <f t="shared" si="267"/>
        <v>1</v>
      </c>
      <c r="M3409">
        <f t="shared" si="268"/>
        <v>1</v>
      </c>
      <c r="N3409">
        <f t="shared" si="269"/>
        <v>3</v>
      </c>
      <c r="O3409">
        <f t="shared" si="270"/>
        <v>47</v>
      </c>
    </row>
    <row r="3410" spans="1:15" hidden="1" x14ac:dyDescent="0.2">
      <c r="A3410" s="2">
        <v>44883</v>
      </c>
      <c r="B3410">
        <v>86</v>
      </c>
      <c r="C3410">
        <v>64.2</v>
      </c>
      <c r="D3410">
        <v>64.27</v>
      </c>
      <c r="E3410">
        <v>46.49</v>
      </c>
      <c r="F3410">
        <f t="shared" si="266"/>
        <v>64.27</v>
      </c>
      <c r="G3410" t="s">
        <v>861</v>
      </c>
      <c r="H3410">
        <v>2022</v>
      </c>
      <c r="I3410">
        <v>11</v>
      </c>
      <c r="J3410">
        <v>18</v>
      </c>
      <c r="K3410" t="s">
        <v>377</v>
      </c>
      <c r="L3410">
        <f t="shared" si="267"/>
        <v>0</v>
      </c>
      <c r="M3410">
        <f t="shared" si="268"/>
        <v>1</v>
      </c>
      <c r="N3410">
        <f t="shared" si="269"/>
        <v>3</v>
      </c>
      <c r="O3410">
        <f t="shared" si="270"/>
        <v>47</v>
      </c>
    </row>
    <row r="3411" spans="1:15" hidden="1" x14ac:dyDescent="0.2">
      <c r="A3411" s="2">
        <v>44884</v>
      </c>
      <c r="B3411">
        <v>54</v>
      </c>
      <c r="C3411">
        <v>64.430000000000007</v>
      </c>
      <c r="D3411">
        <v>64.47</v>
      </c>
      <c r="E3411">
        <v>34.54</v>
      </c>
      <c r="F3411">
        <f t="shared" si="266"/>
        <v>64.47</v>
      </c>
      <c r="G3411" t="s">
        <v>862</v>
      </c>
      <c r="H3411">
        <v>2022</v>
      </c>
      <c r="I3411">
        <v>11</v>
      </c>
      <c r="J3411">
        <v>19</v>
      </c>
      <c r="K3411" t="s">
        <v>379</v>
      </c>
      <c r="L3411">
        <f t="shared" si="267"/>
        <v>1</v>
      </c>
      <c r="M3411">
        <f t="shared" si="268"/>
        <v>1</v>
      </c>
      <c r="N3411">
        <f t="shared" si="269"/>
        <v>3</v>
      </c>
      <c r="O3411">
        <f t="shared" si="270"/>
        <v>47</v>
      </c>
    </row>
    <row r="3412" spans="1:15" hidden="1" x14ac:dyDescent="0.2">
      <c r="A3412" s="2">
        <v>44885</v>
      </c>
      <c r="B3412">
        <v>70</v>
      </c>
      <c r="C3412">
        <v>64.489999999999995</v>
      </c>
      <c r="D3412">
        <v>64.5</v>
      </c>
      <c r="E3412">
        <v>39.5</v>
      </c>
      <c r="F3412">
        <f t="shared" si="266"/>
        <v>64.5</v>
      </c>
      <c r="G3412" t="s">
        <v>862</v>
      </c>
      <c r="H3412">
        <v>2022</v>
      </c>
      <c r="I3412">
        <v>11</v>
      </c>
      <c r="J3412">
        <v>20</v>
      </c>
      <c r="K3412" t="s">
        <v>380</v>
      </c>
      <c r="L3412">
        <f t="shared" si="267"/>
        <v>0</v>
      </c>
      <c r="M3412">
        <f t="shared" si="268"/>
        <v>1</v>
      </c>
      <c r="N3412">
        <f t="shared" si="269"/>
        <v>3</v>
      </c>
      <c r="O3412">
        <f t="shared" si="270"/>
        <v>47</v>
      </c>
    </row>
    <row r="3413" spans="1:15" hidden="1" x14ac:dyDescent="0.2">
      <c r="A3413" s="2">
        <v>44886</v>
      </c>
      <c r="B3413">
        <v>77</v>
      </c>
      <c r="C3413">
        <v>65.150000000000006</v>
      </c>
      <c r="D3413">
        <v>65.150000000000006</v>
      </c>
      <c r="E3413">
        <v>26.54</v>
      </c>
      <c r="F3413">
        <f t="shared" si="266"/>
        <v>65.150000000000006</v>
      </c>
      <c r="G3413" t="s">
        <v>862</v>
      </c>
      <c r="H3413">
        <v>2022</v>
      </c>
      <c r="I3413">
        <v>11</v>
      </c>
      <c r="J3413">
        <v>21</v>
      </c>
      <c r="K3413" t="s">
        <v>381</v>
      </c>
      <c r="L3413">
        <f t="shared" si="267"/>
        <v>0</v>
      </c>
      <c r="M3413">
        <f t="shared" si="268"/>
        <v>1</v>
      </c>
      <c r="N3413">
        <f t="shared" si="269"/>
        <v>3</v>
      </c>
      <c r="O3413">
        <f t="shared" si="270"/>
        <v>48</v>
      </c>
    </row>
    <row r="3414" spans="1:15" hidden="1" x14ac:dyDescent="0.2">
      <c r="A3414" s="2">
        <v>44887</v>
      </c>
      <c r="B3414">
        <v>56</v>
      </c>
      <c r="C3414">
        <v>65.040000000000006</v>
      </c>
      <c r="D3414">
        <v>65.040000000000006</v>
      </c>
      <c r="E3414">
        <v>31</v>
      </c>
      <c r="F3414">
        <f t="shared" si="266"/>
        <v>65.040000000000006</v>
      </c>
      <c r="G3414" t="s">
        <v>862</v>
      </c>
      <c r="H3414">
        <v>2022</v>
      </c>
      <c r="I3414">
        <v>11</v>
      </c>
      <c r="J3414">
        <v>22</v>
      </c>
      <c r="K3414" t="s">
        <v>382</v>
      </c>
      <c r="L3414">
        <f t="shared" si="267"/>
        <v>1</v>
      </c>
      <c r="M3414">
        <f t="shared" si="268"/>
        <v>1</v>
      </c>
      <c r="N3414">
        <f t="shared" si="269"/>
        <v>3</v>
      </c>
      <c r="O3414">
        <f t="shared" si="270"/>
        <v>48</v>
      </c>
    </row>
    <row r="3415" spans="1:15" hidden="1" x14ac:dyDescent="0.2">
      <c r="A3415" s="2">
        <v>44888</v>
      </c>
      <c r="B3415">
        <v>55</v>
      </c>
      <c r="C3415">
        <v>61.75</v>
      </c>
      <c r="D3415">
        <v>61.77</v>
      </c>
      <c r="E3415">
        <v>31.35</v>
      </c>
      <c r="F3415">
        <f t="shared" si="266"/>
        <v>61.77</v>
      </c>
      <c r="G3415" t="s">
        <v>862</v>
      </c>
      <c r="H3415">
        <v>2022</v>
      </c>
      <c r="I3415">
        <v>11</v>
      </c>
      <c r="J3415">
        <v>23</v>
      </c>
      <c r="K3415" t="s">
        <v>383</v>
      </c>
      <c r="L3415">
        <f t="shared" si="267"/>
        <v>1</v>
      </c>
      <c r="M3415">
        <f t="shared" si="268"/>
        <v>1</v>
      </c>
      <c r="N3415">
        <f t="shared" si="269"/>
        <v>3</v>
      </c>
      <c r="O3415">
        <f t="shared" si="270"/>
        <v>48</v>
      </c>
    </row>
    <row r="3416" spans="1:15" hidden="1" x14ac:dyDescent="0.2">
      <c r="A3416" s="2">
        <v>44889</v>
      </c>
      <c r="B3416">
        <v>58</v>
      </c>
      <c r="C3416">
        <v>62.93</v>
      </c>
      <c r="D3416">
        <v>63.09</v>
      </c>
      <c r="E3416">
        <v>48.84</v>
      </c>
      <c r="F3416">
        <f t="shared" si="266"/>
        <v>63.09</v>
      </c>
      <c r="G3416" t="s">
        <v>862</v>
      </c>
      <c r="H3416">
        <v>2022</v>
      </c>
      <c r="I3416">
        <v>11</v>
      </c>
      <c r="J3416">
        <v>24</v>
      </c>
      <c r="K3416" t="s">
        <v>384</v>
      </c>
      <c r="L3416">
        <f t="shared" si="267"/>
        <v>1</v>
      </c>
      <c r="M3416">
        <f t="shared" si="268"/>
        <v>1</v>
      </c>
      <c r="N3416">
        <f t="shared" si="269"/>
        <v>3</v>
      </c>
      <c r="O3416">
        <f t="shared" si="270"/>
        <v>48</v>
      </c>
    </row>
    <row r="3417" spans="1:15" hidden="1" x14ac:dyDescent="0.2">
      <c r="A3417" s="2">
        <v>44890</v>
      </c>
      <c r="B3417">
        <v>76</v>
      </c>
      <c r="C3417">
        <v>65.64</v>
      </c>
      <c r="D3417">
        <v>65.67</v>
      </c>
      <c r="E3417">
        <v>43.93</v>
      </c>
      <c r="F3417">
        <f t="shared" si="266"/>
        <v>65.67</v>
      </c>
      <c r="G3417" t="s">
        <v>862</v>
      </c>
      <c r="H3417">
        <v>2022</v>
      </c>
      <c r="I3417">
        <v>11</v>
      </c>
      <c r="J3417">
        <v>25</v>
      </c>
      <c r="K3417" t="s">
        <v>385</v>
      </c>
      <c r="L3417">
        <f t="shared" si="267"/>
        <v>0</v>
      </c>
      <c r="M3417">
        <f t="shared" si="268"/>
        <v>1</v>
      </c>
      <c r="N3417">
        <f t="shared" si="269"/>
        <v>3</v>
      </c>
      <c r="O3417">
        <f t="shared" si="270"/>
        <v>48</v>
      </c>
    </row>
    <row r="3418" spans="1:15" hidden="1" x14ac:dyDescent="0.2">
      <c r="A3418" s="2">
        <v>44891</v>
      </c>
      <c r="B3418">
        <v>54</v>
      </c>
      <c r="C3418">
        <v>62.06</v>
      </c>
      <c r="D3418">
        <v>62.06</v>
      </c>
      <c r="E3418">
        <v>34.47</v>
      </c>
      <c r="F3418">
        <f t="shared" si="266"/>
        <v>62.06</v>
      </c>
      <c r="G3418" t="s">
        <v>863</v>
      </c>
      <c r="H3418">
        <v>2022</v>
      </c>
      <c r="I3418">
        <v>11</v>
      </c>
      <c r="J3418">
        <v>26</v>
      </c>
      <c r="K3418" t="s">
        <v>387</v>
      </c>
      <c r="L3418">
        <f t="shared" si="267"/>
        <v>1</v>
      </c>
      <c r="M3418">
        <f t="shared" si="268"/>
        <v>1</v>
      </c>
      <c r="N3418">
        <f t="shared" si="269"/>
        <v>3</v>
      </c>
      <c r="O3418">
        <f t="shared" si="270"/>
        <v>48</v>
      </c>
    </row>
    <row r="3419" spans="1:15" hidden="1" x14ac:dyDescent="0.2">
      <c r="A3419" s="2">
        <v>44892</v>
      </c>
      <c r="B3419">
        <v>51</v>
      </c>
      <c r="C3419">
        <v>62.75</v>
      </c>
      <c r="D3419">
        <v>62.75</v>
      </c>
      <c r="E3419">
        <v>0</v>
      </c>
      <c r="F3419">
        <f t="shared" si="266"/>
        <v>62.75</v>
      </c>
      <c r="G3419" t="s">
        <v>863</v>
      </c>
      <c r="H3419">
        <v>2022</v>
      </c>
      <c r="I3419">
        <v>11</v>
      </c>
      <c r="J3419">
        <v>27</v>
      </c>
      <c r="K3419" t="s">
        <v>388</v>
      </c>
      <c r="L3419">
        <f t="shared" si="267"/>
        <v>1</v>
      </c>
      <c r="M3419">
        <f t="shared" si="268"/>
        <v>1</v>
      </c>
      <c r="N3419">
        <f t="shared" si="269"/>
        <v>3</v>
      </c>
      <c r="O3419">
        <f t="shared" si="270"/>
        <v>48</v>
      </c>
    </row>
    <row r="3420" spans="1:15" hidden="1" x14ac:dyDescent="0.2">
      <c r="A3420" s="2">
        <v>44893</v>
      </c>
      <c r="B3420">
        <v>77</v>
      </c>
      <c r="C3420">
        <v>64.59</v>
      </c>
      <c r="D3420">
        <v>64.650000000000006</v>
      </c>
      <c r="E3420">
        <v>46.42</v>
      </c>
      <c r="F3420">
        <f t="shared" si="266"/>
        <v>64.650000000000006</v>
      </c>
      <c r="G3420" t="s">
        <v>863</v>
      </c>
      <c r="H3420">
        <v>2022</v>
      </c>
      <c r="I3420">
        <v>11</v>
      </c>
      <c r="J3420">
        <v>28</v>
      </c>
      <c r="K3420" t="s">
        <v>389</v>
      </c>
      <c r="L3420">
        <f t="shared" si="267"/>
        <v>0</v>
      </c>
      <c r="M3420">
        <f t="shared" si="268"/>
        <v>1</v>
      </c>
      <c r="N3420">
        <f t="shared" si="269"/>
        <v>3</v>
      </c>
      <c r="O3420">
        <f t="shared" si="270"/>
        <v>49</v>
      </c>
    </row>
    <row r="3421" spans="1:15" hidden="1" x14ac:dyDescent="0.2">
      <c r="A3421" s="2">
        <v>44894</v>
      </c>
      <c r="B3421">
        <v>58</v>
      </c>
      <c r="C3421">
        <v>66.13</v>
      </c>
      <c r="D3421">
        <v>66.16</v>
      </c>
      <c r="E3421">
        <v>44.24</v>
      </c>
      <c r="F3421">
        <f t="shared" si="266"/>
        <v>66.16</v>
      </c>
      <c r="G3421" t="s">
        <v>863</v>
      </c>
      <c r="H3421">
        <v>2022</v>
      </c>
      <c r="I3421">
        <v>11</v>
      </c>
      <c r="J3421">
        <v>29</v>
      </c>
      <c r="K3421" t="s">
        <v>390</v>
      </c>
      <c r="L3421">
        <f t="shared" si="267"/>
        <v>1</v>
      </c>
      <c r="M3421">
        <f t="shared" si="268"/>
        <v>1</v>
      </c>
      <c r="N3421">
        <f t="shared" si="269"/>
        <v>3</v>
      </c>
      <c r="O3421">
        <f t="shared" si="270"/>
        <v>49</v>
      </c>
    </row>
    <row r="3422" spans="1:15" hidden="1" x14ac:dyDescent="0.2">
      <c r="A3422" s="2">
        <v>44895</v>
      </c>
      <c r="B3422">
        <v>74</v>
      </c>
      <c r="C3422">
        <v>66.78</v>
      </c>
      <c r="D3422">
        <v>66.8</v>
      </c>
      <c r="E3422">
        <v>43.32</v>
      </c>
      <c r="F3422">
        <f t="shared" si="266"/>
        <v>66.8</v>
      </c>
      <c r="G3422" t="s">
        <v>863</v>
      </c>
      <c r="H3422">
        <v>2022</v>
      </c>
      <c r="I3422">
        <v>11</v>
      </c>
      <c r="J3422">
        <v>30</v>
      </c>
      <c r="K3422" t="s">
        <v>391</v>
      </c>
      <c r="L3422">
        <f t="shared" si="267"/>
        <v>0</v>
      </c>
      <c r="M3422">
        <f t="shared" si="268"/>
        <v>1</v>
      </c>
      <c r="N3422">
        <f t="shared" si="269"/>
        <v>3</v>
      </c>
      <c r="O3422">
        <f t="shared" si="270"/>
        <v>49</v>
      </c>
    </row>
    <row r="3423" spans="1:15" hidden="1" x14ac:dyDescent="0.2">
      <c r="A3423" s="2">
        <v>44896</v>
      </c>
      <c r="B3423">
        <v>61</v>
      </c>
      <c r="C3423">
        <v>63.72</v>
      </c>
      <c r="D3423">
        <v>63.8</v>
      </c>
      <c r="E3423">
        <v>46.41</v>
      </c>
      <c r="F3423">
        <f t="shared" si="266"/>
        <v>63.8</v>
      </c>
      <c r="G3423" t="s">
        <v>863</v>
      </c>
      <c r="H3423">
        <v>2022</v>
      </c>
      <c r="I3423">
        <v>12</v>
      </c>
      <c r="J3423">
        <v>1</v>
      </c>
      <c r="K3423" t="s">
        <v>392</v>
      </c>
      <c r="L3423">
        <f t="shared" si="267"/>
        <v>1</v>
      </c>
      <c r="M3423">
        <f t="shared" si="268"/>
        <v>1</v>
      </c>
      <c r="N3423">
        <f t="shared" si="269"/>
        <v>3</v>
      </c>
      <c r="O3423">
        <f t="shared" si="270"/>
        <v>49</v>
      </c>
    </row>
    <row r="3424" spans="1:15" hidden="1" x14ac:dyDescent="0.2">
      <c r="A3424" s="2">
        <v>44897</v>
      </c>
      <c r="B3424">
        <v>51</v>
      </c>
      <c r="C3424">
        <v>61.6</v>
      </c>
      <c r="D3424">
        <v>61.81</v>
      </c>
      <c r="E3424">
        <v>48.41</v>
      </c>
      <c r="F3424">
        <f t="shared" si="266"/>
        <v>61.81</v>
      </c>
      <c r="G3424" t="s">
        <v>863</v>
      </c>
      <c r="H3424">
        <v>2022</v>
      </c>
      <c r="I3424">
        <v>12</v>
      </c>
      <c r="J3424">
        <v>2</v>
      </c>
      <c r="K3424" t="s">
        <v>393</v>
      </c>
      <c r="L3424">
        <f t="shared" si="267"/>
        <v>1</v>
      </c>
      <c r="M3424">
        <f t="shared" si="268"/>
        <v>1</v>
      </c>
      <c r="N3424">
        <f t="shared" si="269"/>
        <v>3</v>
      </c>
      <c r="O3424">
        <f t="shared" si="270"/>
        <v>49</v>
      </c>
    </row>
    <row r="3425" spans="1:15" hidden="1" x14ac:dyDescent="0.2">
      <c r="A3425" s="2">
        <v>44898</v>
      </c>
      <c r="B3425">
        <v>47</v>
      </c>
      <c r="C3425">
        <v>60.38</v>
      </c>
      <c r="D3425">
        <v>60.38</v>
      </c>
      <c r="E3425">
        <v>0</v>
      </c>
      <c r="F3425">
        <f t="shared" si="266"/>
        <v>60.38</v>
      </c>
      <c r="G3425" t="s">
        <v>864</v>
      </c>
      <c r="H3425">
        <v>2022</v>
      </c>
      <c r="I3425">
        <v>12</v>
      </c>
      <c r="J3425">
        <v>3</v>
      </c>
      <c r="K3425" t="s">
        <v>395</v>
      </c>
      <c r="L3425">
        <f t="shared" si="267"/>
        <v>1</v>
      </c>
      <c r="M3425">
        <f t="shared" si="268"/>
        <v>1</v>
      </c>
      <c r="N3425">
        <f t="shared" si="269"/>
        <v>3</v>
      </c>
      <c r="O3425">
        <f t="shared" si="270"/>
        <v>49</v>
      </c>
    </row>
    <row r="3426" spans="1:15" hidden="1" x14ac:dyDescent="0.2">
      <c r="A3426" s="2">
        <v>44899</v>
      </c>
      <c r="F3426">
        <f t="shared" si="266"/>
        <v>0</v>
      </c>
      <c r="G3426" t="s">
        <v>864</v>
      </c>
      <c r="H3426">
        <v>2022</v>
      </c>
      <c r="I3426">
        <v>12</v>
      </c>
      <c r="J3426">
        <v>4</v>
      </c>
      <c r="K3426" t="s">
        <v>396</v>
      </c>
      <c r="L3426" t="str">
        <f t="shared" si="267"/>
        <v>Null</v>
      </c>
      <c r="M3426" t="str">
        <f t="shared" si="268"/>
        <v>Null</v>
      </c>
      <c r="N3426">
        <f t="shared" si="269"/>
        <v>3</v>
      </c>
      <c r="O3426">
        <f t="shared" si="270"/>
        <v>49</v>
      </c>
    </row>
    <row r="3427" spans="1:15" hidden="1" x14ac:dyDescent="0.2">
      <c r="A3427" s="2">
        <v>44900</v>
      </c>
      <c r="F3427">
        <f t="shared" si="266"/>
        <v>0</v>
      </c>
      <c r="G3427" t="s">
        <v>864</v>
      </c>
      <c r="H3427">
        <v>2022</v>
      </c>
      <c r="I3427">
        <v>12</v>
      </c>
      <c r="J3427">
        <v>5</v>
      </c>
      <c r="K3427" t="s">
        <v>397</v>
      </c>
      <c r="L3427" t="str">
        <f t="shared" si="267"/>
        <v>Null</v>
      </c>
      <c r="M3427" t="str">
        <f t="shared" si="268"/>
        <v>Null</v>
      </c>
      <c r="N3427">
        <f t="shared" si="269"/>
        <v>3</v>
      </c>
      <c r="O3427">
        <f t="shared" si="270"/>
        <v>50</v>
      </c>
    </row>
    <row r="3428" spans="1:15" hidden="1" x14ac:dyDescent="0.2">
      <c r="A3428" s="2">
        <v>44901</v>
      </c>
      <c r="F3428">
        <f t="shared" si="266"/>
        <v>0</v>
      </c>
      <c r="G3428" t="s">
        <v>864</v>
      </c>
      <c r="H3428">
        <v>2022</v>
      </c>
      <c r="I3428">
        <v>12</v>
      </c>
      <c r="J3428">
        <v>6</v>
      </c>
      <c r="K3428" t="s">
        <v>398</v>
      </c>
      <c r="L3428" t="str">
        <f t="shared" si="267"/>
        <v>Null</v>
      </c>
      <c r="M3428" t="str">
        <f t="shared" si="268"/>
        <v>Null</v>
      </c>
      <c r="N3428">
        <f t="shared" si="269"/>
        <v>3</v>
      </c>
      <c r="O3428">
        <f t="shared" si="270"/>
        <v>50</v>
      </c>
    </row>
    <row r="3429" spans="1:15" hidden="1" x14ac:dyDescent="0.2">
      <c r="A3429" s="2">
        <v>44902</v>
      </c>
      <c r="B3429">
        <v>77</v>
      </c>
      <c r="C3429">
        <v>65.62</v>
      </c>
      <c r="D3429">
        <v>65.62</v>
      </c>
      <c r="E3429">
        <v>0</v>
      </c>
      <c r="F3429">
        <f t="shared" si="266"/>
        <v>65.62</v>
      </c>
      <c r="G3429" t="s">
        <v>864</v>
      </c>
      <c r="H3429">
        <v>2022</v>
      </c>
      <c r="I3429">
        <v>12</v>
      </c>
      <c r="J3429">
        <v>7</v>
      </c>
      <c r="K3429" t="s">
        <v>399</v>
      </c>
      <c r="L3429">
        <f t="shared" si="267"/>
        <v>0</v>
      </c>
      <c r="M3429">
        <f t="shared" si="268"/>
        <v>1</v>
      </c>
      <c r="N3429">
        <f t="shared" si="269"/>
        <v>3</v>
      </c>
      <c r="O3429">
        <f t="shared" si="270"/>
        <v>50</v>
      </c>
    </row>
    <row r="3430" spans="1:15" hidden="1" x14ac:dyDescent="0.2">
      <c r="A3430" s="2">
        <v>44903</v>
      </c>
      <c r="B3430">
        <v>49</v>
      </c>
      <c r="C3430">
        <v>62.07</v>
      </c>
      <c r="D3430">
        <v>62.07</v>
      </c>
      <c r="E3430">
        <v>0</v>
      </c>
      <c r="F3430">
        <f t="shared" si="266"/>
        <v>62.07</v>
      </c>
      <c r="G3430" t="s">
        <v>864</v>
      </c>
      <c r="H3430">
        <v>2022</v>
      </c>
      <c r="I3430">
        <v>12</v>
      </c>
      <c r="J3430">
        <v>8</v>
      </c>
      <c r="K3430" t="s">
        <v>400</v>
      </c>
      <c r="L3430">
        <f t="shared" si="267"/>
        <v>1</v>
      </c>
      <c r="M3430">
        <f t="shared" si="268"/>
        <v>1</v>
      </c>
      <c r="N3430">
        <f t="shared" si="269"/>
        <v>3</v>
      </c>
      <c r="O3430">
        <f t="shared" si="270"/>
        <v>50</v>
      </c>
    </row>
    <row r="3431" spans="1:15" hidden="1" x14ac:dyDescent="0.2">
      <c r="A3431" s="2">
        <v>44904</v>
      </c>
      <c r="B3431">
        <v>69</v>
      </c>
      <c r="C3431">
        <v>65.23</v>
      </c>
      <c r="D3431">
        <v>65.400000000000006</v>
      </c>
      <c r="E3431">
        <v>41.52</v>
      </c>
      <c r="F3431">
        <f t="shared" si="266"/>
        <v>65.400000000000006</v>
      </c>
      <c r="G3431" t="s">
        <v>864</v>
      </c>
      <c r="H3431">
        <v>2022</v>
      </c>
      <c r="I3431">
        <v>12</v>
      </c>
      <c r="J3431">
        <v>9</v>
      </c>
      <c r="K3431" t="s">
        <v>401</v>
      </c>
      <c r="L3431">
        <f t="shared" si="267"/>
        <v>0</v>
      </c>
      <c r="M3431">
        <f t="shared" si="268"/>
        <v>1</v>
      </c>
      <c r="N3431">
        <f t="shared" si="269"/>
        <v>3</v>
      </c>
      <c r="O3431">
        <f t="shared" si="270"/>
        <v>50</v>
      </c>
    </row>
    <row r="3432" spans="1:15" hidden="1" x14ac:dyDescent="0.2">
      <c r="A3432" s="2">
        <v>44905</v>
      </c>
      <c r="B3432">
        <v>69</v>
      </c>
      <c r="C3432">
        <v>65.5</v>
      </c>
      <c r="D3432">
        <v>66.75</v>
      </c>
      <c r="E3432">
        <v>50.73</v>
      </c>
      <c r="F3432">
        <f t="shared" si="266"/>
        <v>66.75</v>
      </c>
      <c r="G3432" t="s">
        <v>865</v>
      </c>
      <c r="H3432">
        <v>2022</v>
      </c>
      <c r="I3432">
        <v>12</v>
      </c>
      <c r="J3432">
        <v>10</v>
      </c>
      <c r="K3432" t="s">
        <v>403</v>
      </c>
      <c r="L3432">
        <f t="shared" si="267"/>
        <v>0</v>
      </c>
      <c r="M3432">
        <f t="shared" si="268"/>
        <v>1</v>
      </c>
      <c r="N3432">
        <f t="shared" si="269"/>
        <v>3</v>
      </c>
      <c r="O3432">
        <f t="shared" si="270"/>
        <v>50</v>
      </c>
    </row>
    <row r="3433" spans="1:15" hidden="1" x14ac:dyDescent="0.2">
      <c r="A3433" s="2">
        <v>44906</v>
      </c>
      <c r="B3433">
        <v>61</v>
      </c>
      <c r="C3433">
        <v>62.91</v>
      </c>
      <c r="D3433">
        <v>62.91</v>
      </c>
      <c r="E3433">
        <v>28.04</v>
      </c>
      <c r="F3433">
        <f t="shared" si="266"/>
        <v>62.91</v>
      </c>
      <c r="G3433" t="s">
        <v>865</v>
      </c>
      <c r="H3433">
        <v>2022</v>
      </c>
      <c r="I3433">
        <v>12</v>
      </c>
      <c r="J3433">
        <v>11</v>
      </c>
      <c r="K3433" t="s">
        <v>404</v>
      </c>
      <c r="L3433">
        <f t="shared" si="267"/>
        <v>1</v>
      </c>
      <c r="M3433">
        <f t="shared" si="268"/>
        <v>1</v>
      </c>
      <c r="N3433">
        <f t="shared" si="269"/>
        <v>3</v>
      </c>
      <c r="O3433">
        <f t="shared" si="270"/>
        <v>50</v>
      </c>
    </row>
    <row r="3434" spans="1:15" hidden="1" x14ac:dyDescent="0.2">
      <c r="A3434" s="2">
        <v>44907</v>
      </c>
      <c r="B3434">
        <v>73</v>
      </c>
      <c r="C3434">
        <v>63.37</v>
      </c>
      <c r="D3434">
        <v>63.37</v>
      </c>
      <c r="E3434">
        <v>0</v>
      </c>
      <c r="F3434">
        <f t="shared" si="266"/>
        <v>63.37</v>
      </c>
      <c r="G3434" t="s">
        <v>865</v>
      </c>
      <c r="H3434">
        <v>2022</v>
      </c>
      <c r="I3434">
        <v>12</v>
      </c>
      <c r="J3434">
        <v>12</v>
      </c>
      <c r="K3434" t="s">
        <v>405</v>
      </c>
      <c r="L3434">
        <f t="shared" si="267"/>
        <v>0</v>
      </c>
      <c r="M3434">
        <f t="shared" si="268"/>
        <v>1</v>
      </c>
      <c r="N3434">
        <f t="shared" si="269"/>
        <v>3</v>
      </c>
      <c r="O3434">
        <f t="shared" si="270"/>
        <v>51</v>
      </c>
    </row>
    <row r="3435" spans="1:15" hidden="1" x14ac:dyDescent="0.2">
      <c r="A3435" s="2">
        <v>44908</v>
      </c>
      <c r="B3435">
        <v>55</v>
      </c>
      <c r="C3435">
        <v>64.12</v>
      </c>
      <c r="D3435">
        <v>64.16</v>
      </c>
      <c r="E3435">
        <v>44.37</v>
      </c>
      <c r="F3435">
        <f t="shared" si="266"/>
        <v>64.16</v>
      </c>
      <c r="G3435" t="s">
        <v>865</v>
      </c>
      <c r="H3435">
        <v>2022</v>
      </c>
      <c r="I3435">
        <v>12</v>
      </c>
      <c r="J3435">
        <v>13</v>
      </c>
      <c r="K3435" t="s">
        <v>406</v>
      </c>
      <c r="L3435">
        <f t="shared" si="267"/>
        <v>1</v>
      </c>
      <c r="M3435">
        <f t="shared" si="268"/>
        <v>1</v>
      </c>
      <c r="N3435">
        <f t="shared" si="269"/>
        <v>3</v>
      </c>
      <c r="O3435">
        <f t="shared" si="270"/>
        <v>51</v>
      </c>
    </row>
    <row r="3436" spans="1:15" hidden="1" x14ac:dyDescent="0.2">
      <c r="A3436" s="2">
        <v>44909</v>
      </c>
      <c r="B3436">
        <v>54</v>
      </c>
      <c r="C3436">
        <v>63.42</v>
      </c>
      <c r="D3436">
        <v>63.46</v>
      </c>
      <c r="E3436">
        <v>43.33</v>
      </c>
      <c r="F3436">
        <f t="shared" si="266"/>
        <v>63.46</v>
      </c>
      <c r="G3436" t="s">
        <v>865</v>
      </c>
      <c r="H3436">
        <v>2022</v>
      </c>
      <c r="I3436">
        <v>12</v>
      </c>
      <c r="J3436">
        <v>14</v>
      </c>
      <c r="K3436" t="s">
        <v>407</v>
      </c>
      <c r="L3436">
        <f t="shared" si="267"/>
        <v>1</v>
      </c>
      <c r="M3436">
        <f t="shared" si="268"/>
        <v>1</v>
      </c>
      <c r="N3436">
        <f t="shared" si="269"/>
        <v>3</v>
      </c>
      <c r="O3436">
        <f t="shared" si="270"/>
        <v>51</v>
      </c>
    </row>
    <row r="3437" spans="1:15" hidden="1" x14ac:dyDescent="0.2">
      <c r="A3437" s="2">
        <v>44910</v>
      </c>
      <c r="B3437">
        <v>47</v>
      </c>
      <c r="C3437">
        <v>65.11</v>
      </c>
      <c r="D3437">
        <v>65.11</v>
      </c>
      <c r="E3437">
        <v>32.200000000000003</v>
      </c>
      <c r="F3437">
        <f t="shared" si="266"/>
        <v>65.11</v>
      </c>
      <c r="G3437" t="s">
        <v>865</v>
      </c>
      <c r="H3437">
        <v>2022</v>
      </c>
      <c r="I3437">
        <v>12</v>
      </c>
      <c r="J3437">
        <v>15</v>
      </c>
      <c r="K3437" t="s">
        <v>408</v>
      </c>
      <c r="L3437">
        <f t="shared" si="267"/>
        <v>1</v>
      </c>
      <c r="M3437">
        <f t="shared" si="268"/>
        <v>1</v>
      </c>
      <c r="N3437">
        <f t="shared" si="269"/>
        <v>3</v>
      </c>
      <c r="O3437">
        <f t="shared" si="270"/>
        <v>51</v>
      </c>
    </row>
    <row r="3438" spans="1:15" hidden="1" x14ac:dyDescent="0.2">
      <c r="A3438" s="2">
        <v>44911</v>
      </c>
      <c r="B3438">
        <v>80</v>
      </c>
      <c r="C3438">
        <v>67.06</v>
      </c>
      <c r="D3438">
        <v>67.14</v>
      </c>
      <c r="E3438">
        <v>50.06</v>
      </c>
      <c r="F3438">
        <f t="shared" si="266"/>
        <v>67.14</v>
      </c>
      <c r="G3438" t="s">
        <v>865</v>
      </c>
      <c r="H3438">
        <v>2022</v>
      </c>
      <c r="I3438">
        <v>12</v>
      </c>
      <c r="J3438">
        <v>16</v>
      </c>
      <c r="K3438" t="s">
        <v>409</v>
      </c>
      <c r="L3438">
        <f t="shared" si="267"/>
        <v>0</v>
      </c>
      <c r="M3438">
        <f t="shared" si="268"/>
        <v>1</v>
      </c>
      <c r="N3438">
        <f t="shared" si="269"/>
        <v>3</v>
      </c>
      <c r="O3438">
        <f t="shared" si="270"/>
        <v>51</v>
      </c>
    </row>
    <row r="3439" spans="1:15" hidden="1" x14ac:dyDescent="0.2">
      <c r="A3439" s="2">
        <v>44912</v>
      </c>
      <c r="B3439">
        <v>49</v>
      </c>
      <c r="C3439">
        <v>60.78</v>
      </c>
      <c r="D3439">
        <v>60.85</v>
      </c>
      <c r="E3439">
        <v>37.229999999999997</v>
      </c>
      <c r="F3439">
        <f t="shared" si="266"/>
        <v>60.85</v>
      </c>
      <c r="G3439" t="s">
        <v>866</v>
      </c>
      <c r="H3439">
        <v>2022</v>
      </c>
      <c r="I3439">
        <v>12</v>
      </c>
      <c r="J3439">
        <v>17</v>
      </c>
      <c r="K3439" t="s">
        <v>411</v>
      </c>
      <c r="L3439">
        <f t="shared" si="267"/>
        <v>1</v>
      </c>
      <c r="M3439">
        <f t="shared" si="268"/>
        <v>1</v>
      </c>
      <c r="N3439">
        <f t="shared" si="269"/>
        <v>3</v>
      </c>
      <c r="O3439">
        <f t="shared" si="270"/>
        <v>51</v>
      </c>
    </row>
    <row r="3440" spans="1:15" hidden="1" x14ac:dyDescent="0.2">
      <c r="A3440" s="2">
        <v>44913</v>
      </c>
      <c r="B3440">
        <v>58</v>
      </c>
      <c r="C3440">
        <v>61.81</v>
      </c>
      <c r="D3440">
        <v>62.08</v>
      </c>
      <c r="E3440">
        <v>47.14</v>
      </c>
      <c r="F3440">
        <f t="shared" si="266"/>
        <v>62.08</v>
      </c>
      <c r="G3440" t="s">
        <v>866</v>
      </c>
      <c r="H3440">
        <v>2022</v>
      </c>
      <c r="I3440">
        <v>12</v>
      </c>
      <c r="J3440">
        <v>18</v>
      </c>
      <c r="K3440" t="s">
        <v>412</v>
      </c>
      <c r="L3440">
        <f t="shared" si="267"/>
        <v>1</v>
      </c>
      <c r="M3440">
        <f t="shared" si="268"/>
        <v>1</v>
      </c>
      <c r="N3440">
        <f t="shared" si="269"/>
        <v>3</v>
      </c>
      <c r="O3440">
        <f t="shared" si="270"/>
        <v>51</v>
      </c>
    </row>
    <row r="3441" spans="1:15" hidden="1" x14ac:dyDescent="0.2">
      <c r="A3441" s="2">
        <v>44914</v>
      </c>
      <c r="B3441">
        <v>69</v>
      </c>
      <c r="C3441">
        <v>61.72</v>
      </c>
      <c r="D3441">
        <v>61.75</v>
      </c>
      <c r="E3441">
        <v>40.22</v>
      </c>
      <c r="F3441">
        <f t="shared" si="266"/>
        <v>61.75</v>
      </c>
      <c r="G3441" t="s">
        <v>866</v>
      </c>
      <c r="H3441">
        <v>2022</v>
      </c>
      <c r="I3441">
        <v>12</v>
      </c>
      <c r="J3441">
        <v>19</v>
      </c>
      <c r="K3441" t="s">
        <v>413</v>
      </c>
      <c r="L3441">
        <f t="shared" si="267"/>
        <v>0</v>
      </c>
      <c r="M3441">
        <f t="shared" si="268"/>
        <v>1</v>
      </c>
      <c r="N3441">
        <f t="shared" si="269"/>
        <v>3</v>
      </c>
      <c r="O3441">
        <f t="shared" si="270"/>
        <v>52</v>
      </c>
    </row>
    <row r="3442" spans="1:15" hidden="1" x14ac:dyDescent="0.2">
      <c r="A3442" s="2">
        <v>44915</v>
      </c>
      <c r="B3442">
        <v>52</v>
      </c>
      <c r="C3442">
        <v>60.51</v>
      </c>
      <c r="D3442">
        <v>60.56</v>
      </c>
      <c r="E3442">
        <v>41.1</v>
      </c>
      <c r="F3442">
        <f t="shared" si="266"/>
        <v>60.56</v>
      </c>
      <c r="G3442" t="s">
        <v>866</v>
      </c>
      <c r="H3442">
        <v>2022</v>
      </c>
      <c r="I3442">
        <v>12</v>
      </c>
      <c r="J3442">
        <v>20</v>
      </c>
      <c r="K3442" t="s">
        <v>414</v>
      </c>
      <c r="L3442">
        <f t="shared" si="267"/>
        <v>1</v>
      </c>
      <c r="M3442">
        <f t="shared" si="268"/>
        <v>1</v>
      </c>
      <c r="N3442">
        <f t="shared" si="269"/>
        <v>3</v>
      </c>
      <c r="O3442">
        <f t="shared" si="270"/>
        <v>52</v>
      </c>
    </row>
    <row r="3443" spans="1:15" hidden="1" x14ac:dyDescent="0.2">
      <c r="A3443" s="2">
        <v>44916</v>
      </c>
      <c r="B3443">
        <v>61</v>
      </c>
      <c r="C3443">
        <v>62.09</v>
      </c>
      <c r="D3443">
        <v>64.930000000000007</v>
      </c>
      <c r="E3443">
        <v>51.86</v>
      </c>
      <c r="F3443">
        <f t="shared" si="266"/>
        <v>64.930000000000007</v>
      </c>
      <c r="G3443" t="s">
        <v>866</v>
      </c>
      <c r="H3443">
        <v>2022</v>
      </c>
      <c r="I3443">
        <v>12</v>
      </c>
      <c r="J3443">
        <v>21</v>
      </c>
      <c r="K3443" t="s">
        <v>415</v>
      </c>
      <c r="L3443">
        <f t="shared" si="267"/>
        <v>1</v>
      </c>
      <c r="M3443">
        <f t="shared" si="268"/>
        <v>1</v>
      </c>
      <c r="N3443">
        <f t="shared" si="269"/>
        <v>3</v>
      </c>
      <c r="O3443">
        <f t="shared" si="270"/>
        <v>52</v>
      </c>
    </row>
    <row r="3444" spans="1:15" hidden="1" x14ac:dyDescent="0.2">
      <c r="A3444" s="2">
        <v>44917</v>
      </c>
      <c r="B3444">
        <v>49</v>
      </c>
      <c r="C3444">
        <v>60.92</v>
      </c>
      <c r="D3444">
        <v>61.08</v>
      </c>
      <c r="E3444">
        <v>44.97</v>
      </c>
      <c r="F3444">
        <f t="shared" si="266"/>
        <v>61.08</v>
      </c>
      <c r="G3444" t="s">
        <v>866</v>
      </c>
      <c r="H3444">
        <v>2022</v>
      </c>
      <c r="I3444">
        <v>12</v>
      </c>
      <c r="J3444">
        <v>22</v>
      </c>
      <c r="K3444" t="s">
        <v>416</v>
      </c>
      <c r="L3444">
        <f t="shared" si="267"/>
        <v>1</v>
      </c>
      <c r="M3444">
        <f t="shared" si="268"/>
        <v>1</v>
      </c>
      <c r="N3444">
        <f t="shared" si="269"/>
        <v>3</v>
      </c>
      <c r="O3444">
        <f t="shared" si="270"/>
        <v>52</v>
      </c>
    </row>
    <row r="3445" spans="1:15" hidden="1" x14ac:dyDescent="0.2">
      <c r="A3445" s="2">
        <v>44918</v>
      </c>
      <c r="B3445">
        <v>82</v>
      </c>
      <c r="C3445">
        <v>62.82</v>
      </c>
      <c r="D3445">
        <v>62.84</v>
      </c>
      <c r="E3445">
        <v>39.93</v>
      </c>
      <c r="F3445">
        <f t="shared" si="266"/>
        <v>62.84</v>
      </c>
      <c r="G3445" t="s">
        <v>866</v>
      </c>
      <c r="H3445">
        <v>2022</v>
      </c>
      <c r="I3445">
        <v>12</v>
      </c>
      <c r="J3445">
        <v>23</v>
      </c>
      <c r="K3445" t="s">
        <v>417</v>
      </c>
      <c r="L3445">
        <f t="shared" si="267"/>
        <v>0</v>
      </c>
      <c r="M3445">
        <f t="shared" si="268"/>
        <v>1</v>
      </c>
      <c r="N3445">
        <f t="shared" si="269"/>
        <v>3</v>
      </c>
      <c r="O3445">
        <f t="shared" si="270"/>
        <v>52</v>
      </c>
    </row>
    <row r="3446" spans="1:15" hidden="1" x14ac:dyDescent="0.2">
      <c r="A3446" s="2">
        <v>44919</v>
      </c>
      <c r="B3446">
        <v>36</v>
      </c>
      <c r="C3446">
        <v>59.4</v>
      </c>
      <c r="D3446">
        <v>59.46</v>
      </c>
      <c r="E3446">
        <v>41.19</v>
      </c>
      <c r="F3446">
        <f t="shared" si="266"/>
        <v>59.46</v>
      </c>
      <c r="G3446" t="s">
        <v>867</v>
      </c>
      <c r="H3446">
        <v>2022</v>
      </c>
      <c r="I3446">
        <v>12</v>
      </c>
      <c r="J3446">
        <v>24</v>
      </c>
      <c r="K3446" t="s">
        <v>419</v>
      </c>
      <c r="L3446">
        <f t="shared" si="267"/>
        <v>1</v>
      </c>
      <c r="M3446">
        <f t="shared" si="268"/>
        <v>1</v>
      </c>
      <c r="N3446">
        <f t="shared" si="269"/>
        <v>3</v>
      </c>
      <c r="O3446">
        <f t="shared" si="270"/>
        <v>52</v>
      </c>
    </row>
    <row r="3447" spans="1:15" hidden="1" x14ac:dyDescent="0.2">
      <c r="A3447" s="2">
        <v>44920</v>
      </c>
      <c r="B3447">
        <v>3</v>
      </c>
      <c r="C3447">
        <v>49.09</v>
      </c>
      <c r="D3447">
        <v>49.09</v>
      </c>
      <c r="E3447">
        <v>0</v>
      </c>
      <c r="F3447">
        <f t="shared" si="266"/>
        <v>49.09</v>
      </c>
      <c r="G3447" t="s">
        <v>867</v>
      </c>
      <c r="H3447">
        <v>2022</v>
      </c>
      <c r="I3447">
        <v>12</v>
      </c>
      <c r="J3447">
        <v>25</v>
      </c>
      <c r="K3447" t="s">
        <v>420</v>
      </c>
      <c r="L3447">
        <f t="shared" si="267"/>
        <v>1</v>
      </c>
      <c r="M3447">
        <f t="shared" si="268"/>
        <v>1</v>
      </c>
      <c r="N3447">
        <f t="shared" si="269"/>
        <v>3</v>
      </c>
      <c r="O3447">
        <f t="shared" si="270"/>
        <v>52</v>
      </c>
    </row>
    <row r="3448" spans="1:15" hidden="1" x14ac:dyDescent="0.2">
      <c r="A3448" s="2">
        <v>44921</v>
      </c>
      <c r="B3448">
        <v>69</v>
      </c>
      <c r="C3448">
        <v>62.51</v>
      </c>
      <c r="D3448">
        <v>62.51</v>
      </c>
      <c r="E3448">
        <v>29.54</v>
      </c>
      <c r="F3448">
        <f t="shared" si="266"/>
        <v>62.51</v>
      </c>
      <c r="G3448" t="s">
        <v>867</v>
      </c>
      <c r="H3448">
        <v>2022</v>
      </c>
      <c r="I3448">
        <v>12</v>
      </c>
      <c r="J3448">
        <v>26</v>
      </c>
      <c r="K3448" t="s">
        <v>421</v>
      </c>
      <c r="L3448">
        <f t="shared" si="267"/>
        <v>0</v>
      </c>
      <c r="M3448">
        <f t="shared" si="268"/>
        <v>1</v>
      </c>
      <c r="N3448">
        <f t="shared" si="269"/>
        <v>3</v>
      </c>
      <c r="O3448">
        <f t="shared" si="270"/>
        <v>53</v>
      </c>
    </row>
    <row r="3449" spans="1:15" hidden="1" x14ac:dyDescent="0.2">
      <c r="A3449" s="2">
        <v>44922</v>
      </c>
      <c r="B3449">
        <v>60</v>
      </c>
      <c r="C3449">
        <v>62.67</v>
      </c>
      <c r="D3449">
        <v>62.67</v>
      </c>
      <c r="E3449">
        <v>30.34</v>
      </c>
      <c r="F3449">
        <f t="shared" si="266"/>
        <v>62.67</v>
      </c>
      <c r="G3449" t="s">
        <v>867</v>
      </c>
      <c r="H3449">
        <v>2022</v>
      </c>
      <c r="I3449">
        <v>12</v>
      </c>
      <c r="J3449">
        <v>27</v>
      </c>
      <c r="K3449" t="s">
        <v>422</v>
      </c>
      <c r="L3449">
        <f t="shared" si="267"/>
        <v>1</v>
      </c>
      <c r="M3449">
        <f t="shared" si="268"/>
        <v>1</v>
      </c>
      <c r="N3449">
        <f t="shared" si="269"/>
        <v>3</v>
      </c>
      <c r="O3449">
        <f t="shared" si="270"/>
        <v>53</v>
      </c>
    </row>
    <row r="3450" spans="1:15" hidden="1" x14ac:dyDescent="0.2">
      <c r="A3450" s="2">
        <v>44923</v>
      </c>
      <c r="B3450">
        <v>74</v>
      </c>
      <c r="C3450">
        <v>63.05</v>
      </c>
      <c r="D3450">
        <v>63.05</v>
      </c>
      <c r="E3450">
        <v>0</v>
      </c>
      <c r="F3450">
        <f t="shared" si="266"/>
        <v>63.05</v>
      </c>
      <c r="G3450" t="s">
        <v>867</v>
      </c>
      <c r="H3450">
        <v>2022</v>
      </c>
      <c r="I3450">
        <v>12</v>
      </c>
      <c r="J3450">
        <v>28</v>
      </c>
      <c r="K3450" t="s">
        <v>423</v>
      </c>
      <c r="L3450">
        <f t="shared" si="267"/>
        <v>0</v>
      </c>
      <c r="M3450">
        <f t="shared" si="268"/>
        <v>1</v>
      </c>
      <c r="N3450">
        <f t="shared" si="269"/>
        <v>3</v>
      </c>
      <c r="O3450">
        <f t="shared" si="270"/>
        <v>53</v>
      </c>
    </row>
    <row r="3451" spans="1:15" hidden="1" x14ac:dyDescent="0.2">
      <c r="A3451" s="2">
        <v>44924</v>
      </c>
      <c r="B3451">
        <v>40</v>
      </c>
      <c r="C3451">
        <v>60.54</v>
      </c>
      <c r="D3451">
        <v>60.54</v>
      </c>
      <c r="E3451">
        <v>0</v>
      </c>
      <c r="F3451">
        <f t="shared" si="266"/>
        <v>60.54</v>
      </c>
      <c r="G3451" t="s">
        <v>867</v>
      </c>
      <c r="H3451">
        <v>2022</v>
      </c>
      <c r="I3451">
        <v>12</v>
      </c>
      <c r="J3451">
        <v>29</v>
      </c>
      <c r="K3451" t="s">
        <v>424</v>
      </c>
      <c r="L3451">
        <f t="shared" si="267"/>
        <v>1</v>
      </c>
      <c r="M3451">
        <f t="shared" si="268"/>
        <v>1</v>
      </c>
      <c r="N3451">
        <f t="shared" si="269"/>
        <v>3</v>
      </c>
      <c r="O3451">
        <f t="shared" si="270"/>
        <v>53</v>
      </c>
    </row>
    <row r="3452" spans="1:15" hidden="1" x14ac:dyDescent="0.2">
      <c r="A3452" s="2">
        <v>44925</v>
      </c>
      <c r="B3452">
        <v>82</v>
      </c>
      <c r="C3452">
        <v>62.9</v>
      </c>
      <c r="D3452">
        <v>62.9</v>
      </c>
      <c r="E3452">
        <v>0</v>
      </c>
      <c r="F3452">
        <f t="shared" si="266"/>
        <v>62.9</v>
      </c>
      <c r="G3452" t="s">
        <v>867</v>
      </c>
      <c r="H3452">
        <v>2022</v>
      </c>
      <c r="I3452">
        <v>12</v>
      </c>
      <c r="J3452">
        <v>30</v>
      </c>
      <c r="K3452" t="s">
        <v>425</v>
      </c>
      <c r="L3452">
        <f t="shared" si="267"/>
        <v>0</v>
      </c>
      <c r="M3452">
        <f t="shared" si="268"/>
        <v>1</v>
      </c>
      <c r="N3452">
        <f t="shared" si="269"/>
        <v>3</v>
      </c>
      <c r="O3452">
        <f t="shared" si="270"/>
        <v>53</v>
      </c>
    </row>
    <row r="3453" spans="1:15" hidden="1" x14ac:dyDescent="0.2">
      <c r="A3453" s="2">
        <v>44927</v>
      </c>
      <c r="B3453">
        <v>46</v>
      </c>
      <c r="C3453">
        <v>60.69</v>
      </c>
      <c r="D3453">
        <v>63.93</v>
      </c>
      <c r="E3453">
        <v>51.14</v>
      </c>
      <c r="F3453">
        <f t="shared" si="266"/>
        <v>63.93</v>
      </c>
      <c r="G3453" t="s">
        <v>868</v>
      </c>
      <c r="H3453">
        <v>2023</v>
      </c>
      <c r="I3453">
        <v>1</v>
      </c>
      <c r="J3453">
        <v>1</v>
      </c>
      <c r="K3453" t="s">
        <v>11</v>
      </c>
      <c r="L3453">
        <f t="shared" si="267"/>
        <v>1</v>
      </c>
      <c r="M3453">
        <f t="shared" si="268"/>
        <v>1</v>
      </c>
      <c r="N3453">
        <f t="shared" si="269"/>
        <v>1</v>
      </c>
      <c r="O3453">
        <f t="shared" si="270"/>
        <v>1</v>
      </c>
    </row>
    <row r="3454" spans="1:15" hidden="1" x14ac:dyDescent="0.2">
      <c r="A3454" s="2">
        <v>44928</v>
      </c>
      <c r="B3454">
        <v>70</v>
      </c>
      <c r="C3454">
        <v>61.18</v>
      </c>
      <c r="D3454">
        <v>61.18</v>
      </c>
      <c r="E3454">
        <v>0</v>
      </c>
      <c r="F3454">
        <f t="shared" si="266"/>
        <v>61.18</v>
      </c>
      <c r="G3454" t="s">
        <v>868</v>
      </c>
      <c r="H3454">
        <v>2023</v>
      </c>
      <c r="I3454">
        <v>1</v>
      </c>
      <c r="J3454">
        <v>2</v>
      </c>
      <c r="K3454" t="s">
        <v>12</v>
      </c>
      <c r="L3454">
        <f t="shared" si="267"/>
        <v>0</v>
      </c>
      <c r="M3454">
        <f t="shared" si="268"/>
        <v>1</v>
      </c>
      <c r="N3454">
        <f t="shared" si="269"/>
        <v>1</v>
      </c>
      <c r="O3454">
        <f t="shared" si="270"/>
        <v>2</v>
      </c>
    </row>
    <row r="3455" spans="1:15" hidden="1" x14ac:dyDescent="0.2">
      <c r="A3455" s="2">
        <v>44929</v>
      </c>
      <c r="B3455">
        <v>53</v>
      </c>
      <c r="C3455">
        <v>59.48</v>
      </c>
      <c r="D3455">
        <v>59.48</v>
      </c>
      <c r="E3455">
        <v>0</v>
      </c>
      <c r="F3455">
        <f t="shared" si="266"/>
        <v>59.48</v>
      </c>
      <c r="G3455" t="s">
        <v>868</v>
      </c>
      <c r="H3455">
        <v>2023</v>
      </c>
      <c r="I3455">
        <v>1</v>
      </c>
      <c r="J3455">
        <v>3</v>
      </c>
      <c r="K3455" t="s">
        <v>13</v>
      </c>
      <c r="L3455">
        <f t="shared" si="267"/>
        <v>1</v>
      </c>
      <c r="M3455">
        <f t="shared" si="268"/>
        <v>1</v>
      </c>
      <c r="N3455">
        <f t="shared" si="269"/>
        <v>1</v>
      </c>
      <c r="O3455">
        <f t="shared" si="270"/>
        <v>2</v>
      </c>
    </row>
    <row r="3456" spans="1:15" hidden="1" x14ac:dyDescent="0.2">
      <c r="A3456" s="2">
        <v>44930</v>
      </c>
      <c r="B3456">
        <v>58</v>
      </c>
      <c r="C3456">
        <v>61.85</v>
      </c>
      <c r="D3456">
        <v>61.85</v>
      </c>
      <c r="E3456">
        <v>0</v>
      </c>
      <c r="F3456">
        <f t="shared" si="266"/>
        <v>61.85</v>
      </c>
      <c r="G3456" t="s">
        <v>868</v>
      </c>
      <c r="H3456">
        <v>2023</v>
      </c>
      <c r="I3456">
        <v>1</v>
      </c>
      <c r="J3456">
        <v>4</v>
      </c>
      <c r="K3456" t="s">
        <v>14</v>
      </c>
      <c r="L3456">
        <f t="shared" si="267"/>
        <v>1</v>
      </c>
      <c r="M3456">
        <f t="shared" si="268"/>
        <v>1</v>
      </c>
      <c r="N3456">
        <f t="shared" si="269"/>
        <v>1</v>
      </c>
      <c r="O3456">
        <f t="shared" si="270"/>
        <v>2</v>
      </c>
    </row>
    <row r="3457" spans="1:15" hidden="1" x14ac:dyDescent="0.2">
      <c r="A3457" s="2">
        <v>44931</v>
      </c>
      <c r="B3457">
        <v>53</v>
      </c>
      <c r="C3457">
        <v>63.97</v>
      </c>
      <c r="D3457">
        <v>63.97</v>
      </c>
      <c r="E3457">
        <v>0</v>
      </c>
      <c r="F3457">
        <f t="shared" si="266"/>
        <v>63.97</v>
      </c>
      <c r="G3457" t="s">
        <v>868</v>
      </c>
      <c r="H3457">
        <v>2023</v>
      </c>
      <c r="I3457">
        <v>1</v>
      </c>
      <c r="J3457">
        <v>5</v>
      </c>
      <c r="K3457" t="s">
        <v>15</v>
      </c>
      <c r="L3457">
        <f t="shared" si="267"/>
        <v>1</v>
      </c>
      <c r="M3457">
        <f t="shared" si="268"/>
        <v>1</v>
      </c>
      <c r="N3457">
        <f t="shared" si="269"/>
        <v>1</v>
      </c>
      <c r="O3457">
        <f t="shared" si="270"/>
        <v>2</v>
      </c>
    </row>
    <row r="3458" spans="1:15" hidden="1" x14ac:dyDescent="0.2">
      <c r="A3458" s="2">
        <v>44932</v>
      </c>
      <c r="B3458">
        <v>66</v>
      </c>
      <c r="C3458">
        <v>61.66</v>
      </c>
      <c r="D3458">
        <v>61.66</v>
      </c>
      <c r="E3458">
        <v>29.74</v>
      </c>
      <c r="F3458">
        <f t="shared" si="266"/>
        <v>61.66</v>
      </c>
      <c r="G3458" t="s">
        <v>868</v>
      </c>
      <c r="H3458">
        <v>2023</v>
      </c>
      <c r="I3458">
        <v>1</v>
      </c>
      <c r="J3458">
        <v>6</v>
      </c>
      <c r="K3458" t="s">
        <v>16</v>
      </c>
      <c r="L3458">
        <f t="shared" si="267"/>
        <v>0</v>
      </c>
      <c r="M3458">
        <f t="shared" si="268"/>
        <v>1</v>
      </c>
      <c r="N3458">
        <f t="shared" si="269"/>
        <v>1</v>
      </c>
      <c r="O3458">
        <f t="shared" si="270"/>
        <v>2</v>
      </c>
    </row>
    <row r="3459" spans="1:15" hidden="1" x14ac:dyDescent="0.2">
      <c r="A3459" s="2">
        <v>44933</v>
      </c>
      <c r="B3459">
        <v>45</v>
      </c>
      <c r="C3459">
        <v>59.68</v>
      </c>
      <c r="D3459">
        <v>59.7</v>
      </c>
      <c r="E3459">
        <v>34.65</v>
      </c>
      <c r="F3459">
        <f t="shared" ref="F3459:F3522" si="271">IF(OR(ISBLANK(D3459),D3459=9),C3459,D3459)</f>
        <v>59.7</v>
      </c>
      <c r="G3459" t="s">
        <v>868</v>
      </c>
      <c r="H3459">
        <v>2023</v>
      </c>
      <c r="I3459">
        <v>1</v>
      </c>
      <c r="J3459">
        <v>7</v>
      </c>
      <c r="K3459" t="s">
        <v>17</v>
      </c>
      <c r="L3459">
        <f t="shared" ref="L3459:L3522" si="272">IF(ISBLANK(C3459),"Null",IF(C3459&gt;B3459,1,0))</f>
        <v>1</v>
      </c>
      <c r="M3459">
        <f t="shared" ref="M3459:M3522" si="273">IF(ISBLANK(E3459),"Null",IF(C3459&gt;E3459,1,0))</f>
        <v>1</v>
      </c>
      <c r="N3459">
        <f t="shared" ref="N3459:N3522" si="274">IF(AND(I3459&gt;=1,I3459&lt;=4),1,IF(AND(I3459&gt;=9,I3459&lt;=12),3,2))</f>
        <v>1</v>
      </c>
      <c r="O3459">
        <f t="shared" ref="O3459:O3522" si="275">WEEKNUM(A3459,2)</f>
        <v>2</v>
      </c>
    </row>
    <row r="3460" spans="1:15" hidden="1" x14ac:dyDescent="0.2">
      <c r="A3460" s="2">
        <v>44934</v>
      </c>
      <c r="B3460">
        <v>67</v>
      </c>
      <c r="C3460">
        <v>61.09</v>
      </c>
      <c r="D3460">
        <v>61.09</v>
      </c>
      <c r="E3460">
        <v>0</v>
      </c>
      <c r="F3460">
        <f t="shared" si="271"/>
        <v>61.09</v>
      </c>
      <c r="G3460" t="s">
        <v>869</v>
      </c>
      <c r="H3460">
        <v>2023</v>
      </c>
      <c r="I3460">
        <v>1</v>
      </c>
      <c r="J3460">
        <v>8</v>
      </c>
      <c r="K3460" t="s">
        <v>19</v>
      </c>
      <c r="L3460">
        <f t="shared" si="272"/>
        <v>0</v>
      </c>
      <c r="M3460">
        <f t="shared" si="273"/>
        <v>1</v>
      </c>
      <c r="N3460">
        <f t="shared" si="274"/>
        <v>1</v>
      </c>
      <c r="O3460">
        <f t="shared" si="275"/>
        <v>2</v>
      </c>
    </row>
    <row r="3461" spans="1:15" hidden="1" x14ac:dyDescent="0.2">
      <c r="A3461" s="2">
        <v>44935</v>
      </c>
      <c r="B3461">
        <v>93</v>
      </c>
      <c r="C3461">
        <v>65.69</v>
      </c>
      <c r="D3461">
        <v>65.7</v>
      </c>
      <c r="E3461">
        <v>38.9</v>
      </c>
      <c r="F3461">
        <f t="shared" si="271"/>
        <v>65.7</v>
      </c>
      <c r="G3461" t="s">
        <v>869</v>
      </c>
      <c r="H3461">
        <v>2023</v>
      </c>
      <c r="I3461">
        <v>1</v>
      </c>
      <c r="J3461">
        <v>9</v>
      </c>
      <c r="K3461" t="s">
        <v>20</v>
      </c>
      <c r="L3461">
        <f t="shared" si="272"/>
        <v>0</v>
      </c>
      <c r="M3461">
        <f t="shared" si="273"/>
        <v>1</v>
      </c>
      <c r="N3461">
        <f t="shared" si="274"/>
        <v>1</v>
      </c>
      <c r="O3461">
        <f t="shared" si="275"/>
        <v>3</v>
      </c>
    </row>
    <row r="3462" spans="1:15" hidden="1" x14ac:dyDescent="0.2">
      <c r="A3462" s="2">
        <v>44936</v>
      </c>
      <c r="B3462">
        <v>62</v>
      </c>
      <c r="C3462">
        <v>63.5</v>
      </c>
      <c r="D3462">
        <v>63.51</v>
      </c>
      <c r="E3462">
        <v>32.08</v>
      </c>
      <c r="F3462">
        <f t="shared" si="271"/>
        <v>63.51</v>
      </c>
      <c r="G3462" t="s">
        <v>869</v>
      </c>
      <c r="H3462">
        <v>2023</v>
      </c>
      <c r="I3462">
        <v>1</v>
      </c>
      <c r="J3462">
        <v>10</v>
      </c>
      <c r="K3462" t="s">
        <v>21</v>
      </c>
      <c r="L3462">
        <f t="shared" si="272"/>
        <v>1</v>
      </c>
      <c r="M3462">
        <f t="shared" si="273"/>
        <v>1</v>
      </c>
      <c r="N3462">
        <f t="shared" si="274"/>
        <v>1</v>
      </c>
      <c r="O3462">
        <f t="shared" si="275"/>
        <v>3</v>
      </c>
    </row>
    <row r="3463" spans="1:15" hidden="1" x14ac:dyDescent="0.2">
      <c r="A3463" s="2">
        <v>44937</v>
      </c>
      <c r="B3463">
        <v>53</v>
      </c>
      <c r="C3463">
        <v>64.069999999999993</v>
      </c>
      <c r="D3463">
        <v>64.069999999999993</v>
      </c>
      <c r="E3463">
        <v>33.65</v>
      </c>
      <c r="F3463">
        <f t="shared" si="271"/>
        <v>64.069999999999993</v>
      </c>
      <c r="G3463" t="s">
        <v>869</v>
      </c>
      <c r="H3463">
        <v>2023</v>
      </c>
      <c r="I3463">
        <v>1</v>
      </c>
      <c r="J3463">
        <v>11</v>
      </c>
      <c r="K3463" t="s">
        <v>22</v>
      </c>
      <c r="L3463">
        <f t="shared" si="272"/>
        <v>1</v>
      </c>
      <c r="M3463">
        <f t="shared" si="273"/>
        <v>1</v>
      </c>
      <c r="N3463">
        <f t="shared" si="274"/>
        <v>1</v>
      </c>
      <c r="O3463">
        <f t="shared" si="275"/>
        <v>3</v>
      </c>
    </row>
    <row r="3464" spans="1:15" hidden="1" x14ac:dyDescent="0.2">
      <c r="A3464" s="2">
        <v>44938</v>
      </c>
      <c r="B3464">
        <v>47</v>
      </c>
      <c r="C3464">
        <v>59.51</v>
      </c>
      <c r="D3464">
        <v>59.51</v>
      </c>
      <c r="E3464">
        <v>0</v>
      </c>
      <c r="F3464">
        <f t="shared" si="271"/>
        <v>59.51</v>
      </c>
      <c r="G3464" t="s">
        <v>869</v>
      </c>
      <c r="H3464">
        <v>2023</v>
      </c>
      <c r="I3464">
        <v>1</v>
      </c>
      <c r="J3464">
        <v>12</v>
      </c>
      <c r="K3464" t="s">
        <v>23</v>
      </c>
      <c r="L3464">
        <f t="shared" si="272"/>
        <v>1</v>
      </c>
      <c r="M3464">
        <f t="shared" si="273"/>
        <v>1</v>
      </c>
      <c r="N3464">
        <f t="shared" si="274"/>
        <v>1</v>
      </c>
      <c r="O3464">
        <f t="shared" si="275"/>
        <v>3</v>
      </c>
    </row>
    <row r="3465" spans="1:15" hidden="1" x14ac:dyDescent="0.2">
      <c r="A3465" s="2">
        <v>44939</v>
      </c>
      <c r="B3465">
        <v>75</v>
      </c>
      <c r="C3465">
        <v>64.34</v>
      </c>
      <c r="D3465">
        <v>64.36</v>
      </c>
      <c r="E3465">
        <v>40.19</v>
      </c>
      <c r="F3465">
        <f t="shared" si="271"/>
        <v>64.36</v>
      </c>
      <c r="G3465" t="s">
        <v>869</v>
      </c>
      <c r="H3465">
        <v>2023</v>
      </c>
      <c r="I3465">
        <v>1</v>
      </c>
      <c r="J3465">
        <v>13</v>
      </c>
      <c r="K3465" t="s">
        <v>24</v>
      </c>
      <c r="L3465">
        <f t="shared" si="272"/>
        <v>0</v>
      </c>
      <c r="M3465">
        <f t="shared" si="273"/>
        <v>1</v>
      </c>
      <c r="N3465">
        <f t="shared" si="274"/>
        <v>1</v>
      </c>
      <c r="O3465">
        <f t="shared" si="275"/>
        <v>3</v>
      </c>
    </row>
    <row r="3466" spans="1:15" hidden="1" x14ac:dyDescent="0.2">
      <c r="A3466" s="2">
        <v>44940</v>
      </c>
      <c r="B3466">
        <v>50</v>
      </c>
      <c r="C3466">
        <v>62.56</v>
      </c>
      <c r="D3466">
        <v>62.56</v>
      </c>
      <c r="E3466">
        <v>0</v>
      </c>
      <c r="F3466">
        <f t="shared" si="271"/>
        <v>62.56</v>
      </c>
      <c r="G3466" t="s">
        <v>869</v>
      </c>
      <c r="H3466">
        <v>2023</v>
      </c>
      <c r="I3466">
        <v>1</v>
      </c>
      <c r="J3466">
        <v>14</v>
      </c>
      <c r="K3466" t="s">
        <v>25</v>
      </c>
      <c r="L3466">
        <f t="shared" si="272"/>
        <v>1</v>
      </c>
      <c r="M3466">
        <f t="shared" si="273"/>
        <v>1</v>
      </c>
      <c r="N3466">
        <f t="shared" si="274"/>
        <v>1</v>
      </c>
      <c r="O3466">
        <f t="shared" si="275"/>
        <v>3</v>
      </c>
    </row>
    <row r="3467" spans="1:15" hidden="1" x14ac:dyDescent="0.2">
      <c r="A3467" s="2">
        <v>44941</v>
      </c>
      <c r="B3467">
        <v>60</v>
      </c>
      <c r="C3467">
        <v>64.87</v>
      </c>
      <c r="D3467">
        <v>64.91</v>
      </c>
      <c r="E3467">
        <v>45.2</v>
      </c>
      <c r="F3467">
        <f t="shared" si="271"/>
        <v>64.91</v>
      </c>
      <c r="G3467" t="s">
        <v>870</v>
      </c>
      <c r="H3467">
        <v>2023</v>
      </c>
      <c r="I3467">
        <v>1</v>
      </c>
      <c r="J3467">
        <v>15</v>
      </c>
      <c r="K3467" t="s">
        <v>27</v>
      </c>
      <c r="L3467">
        <f t="shared" si="272"/>
        <v>1</v>
      </c>
      <c r="M3467">
        <f t="shared" si="273"/>
        <v>1</v>
      </c>
      <c r="N3467">
        <f t="shared" si="274"/>
        <v>1</v>
      </c>
      <c r="O3467">
        <f t="shared" si="275"/>
        <v>3</v>
      </c>
    </row>
    <row r="3468" spans="1:15" hidden="1" x14ac:dyDescent="0.2">
      <c r="A3468" s="2">
        <v>44942</v>
      </c>
      <c r="B3468">
        <v>80</v>
      </c>
      <c r="C3468">
        <v>67.599999999999994</v>
      </c>
      <c r="D3468">
        <v>67.599999999999994</v>
      </c>
      <c r="E3468">
        <v>0</v>
      </c>
      <c r="F3468">
        <f t="shared" si="271"/>
        <v>67.599999999999994</v>
      </c>
      <c r="G3468" t="s">
        <v>870</v>
      </c>
      <c r="H3468">
        <v>2023</v>
      </c>
      <c r="I3468">
        <v>1</v>
      </c>
      <c r="J3468">
        <v>16</v>
      </c>
      <c r="K3468" t="s">
        <v>28</v>
      </c>
      <c r="L3468">
        <f t="shared" si="272"/>
        <v>0</v>
      </c>
      <c r="M3468">
        <f t="shared" si="273"/>
        <v>1</v>
      </c>
      <c r="N3468">
        <f t="shared" si="274"/>
        <v>1</v>
      </c>
      <c r="O3468">
        <f t="shared" si="275"/>
        <v>4</v>
      </c>
    </row>
    <row r="3469" spans="1:15" hidden="1" x14ac:dyDescent="0.2">
      <c r="A3469" s="2">
        <v>44943</v>
      </c>
      <c r="B3469">
        <v>36</v>
      </c>
      <c r="C3469">
        <v>61.48</v>
      </c>
      <c r="D3469">
        <v>61.48</v>
      </c>
      <c r="E3469">
        <v>0</v>
      </c>
      <c r="F3469">
        <f t="shared" si="271"/>
        <v>61.48</v>
      </c>
      <c r="G3469" t="s">
        <v>870</v>
      </c>
      <c r="H3469">
        <v>2023</v>
      </c>
      <c r="I3469">
        <v>1</v>
      </c>
      <c r="J3469">
        <v>17</v>
      </c>
      <c r="K3469" t="s">
        <v>29</v>
      </c>
      <c r="L3469">
        <f t="shared" si="272"/>
        <v>1</v>
      </c>
      <c r="M3469">
        <f t="shared" si="273"/>
        <v>1</v>
      </c>
      <c r="N3469">
        <f t="shared" si="274"/>
        <v>1</v>
      </c>
      <c r="O3469">
        <f t="shared" si="275"/>
        <v>4</v>
      </c>
    </row>
    <row r="3470" spans="1:15" hidden="1" x14ac:dyDescent="0.2">
      <c r="A3470" s="2">
        <v>44944</v>
      </c>
      <c r="B3470">
        <v>44</v>
      </c>
      <c r="C3470">
        <v>60.03</v>
      </c>
      <c r="D3470">
        <v>60.03</v>
      </c>
      <c r="E3470">
        <v>0</v>
      </c>
      <c r="F3470">
        <f t="shared" si="271"/>
        <v>60.03</v>
      </c>
      <c r="G3470" t="s">
        <v>870</v>
      </c>
      <c r="H3470">
        <v>2023</v>
      </c>
      <c r="I3470">
        <v>1</v>
      </c>
      <c r="J3470">
        <v>18</v>
      </c>
      <c r="K3470" t="s">
        <v>30</v>
      </c>
      <c r="L3470">
        <f t="shared" si="272"/>
        <v>1</v>
      </c>
      <c r="M3470">
        <f t="shared" si="273"/>
        <v>1</v>
      </c>
      <c r="N3470">
        <f t="shared" si="274"/>
        <v>1</v>
      </c>
      <c r="O3470">
        <f t="shared" si="275"/>
        <v>4</v>
      </c>
    </row>
    <row r="3471" spans="1:15" hidden="1" x14ac:dyDescent="0.2">
      <c r="A3471" s="2">
        <v>44945</v>
      </c>
      <c r="B3471">
        <v>61</v>
      </c>
      <c r="C3471">
        <v>63.57</v>
      </c>
      <c r="D3471">
        <v>63.57</v>
      </c>
      <c r="E3471">
        <v>0</v>
      </c>
      <c r="F3471">
        <f t="shared" si="271"/>
        <v>63.57</v>
      </c>
      <c r="G3471" t="s">
        <v>870</v>
      </c>
      <c r="H3471">
        <v>2023</v>
      </c>
      <c r="I3471">
        <v>1</v>
      </c>
      <c r="J3471">
        <v>19</v>
      </c>
      <c r="K3471" t="s">
        <v>31</v>
      </c>
      <c r="L3471">
        <f t="shared" si="272"/>
        <v>1</v>
      </c>
      <c r="M3471">
        <f t="shared" si="273"/>
        <v>1</v>
      </c>
      <c r="N3471">
        <f t="shared" si="274"/>
        <v>1</v>
      </c>
      <c r="O3471">
        <f t="shared" si="275"/>
        <v>4</v>
      </c>
    </row>
    <row r="3472" spans="1:15" hidden="1" x14ac:dyDescent="0.2">
      <c r="A3472" s="2">
        <v>44946</v>
      </c>
      <c r="B3472">
        <v>92</v>
      </c>
      <c r="C3472">
        <v>67.88</v>
      </c>
      <c r="D3472">
        <v>67.88</v>
      </c>
      <c r="E3472">
        <v>27.04</v>
      </c>
      <c r="F3472">
        <f t="shared" si="271"/>
        <v>67.88</v>
      </c>
      <c r="G3472" t="s">
        <v>870</v>
      </c>
      <c r="H3472">
        <v>2023</v>
      </c>
      <c r="I3472">
        <v>1</v>
      </c>
      <c r="J3472">
        <v>20</v>
      </c>
      <c r="K3472" t="s">
        <v>32</v>
      </c>
      <c r="L3472">
        <f t="shared" si="272"/>
        <v>0</v>
      </c>
      <c r="M3472">
        <f t="shared" si="273"/>
        <v>1</v>
      </c>
      <c r="N3472">
        <f t="shared" si="274"/>
        <v>1</v>
      </c>
      <c r="O3472">
        <f t="shared" si="275"/>
        <v>4</v>
      </c>
    </row>
    <row r="3473" spans="1:15" hidden="1" x14ac:dyDescent="0.2">
      <c r="A3473" s="2">
        <v>44947</v>
      </c>
      <c r="B3473">
        <v>54</v>
      </c>
      <c r="C3473">
        <v>63.68</v>
      </c>
      <c r="D3473">
        <v>63.7</v>
      </c>
      <c r="E3473">
        <v>41.47</v>
      </c>
      <c r="F3473">
        <f t="shared" si="271"/>
        <v>63.7</v>
      </c>
      <c r="G3473" t="s">
        <v>870</v>
      </c>
      <c r="H3473">
        <v>2023</v>
      </c>
      <c r="I3473">
        <v>1</v>
      </c>
      <c r="J3473">
        <v>21</v>
      </c>
      <c r="K3473" t="s">
        <v>33</v>
      </c>
      <c r="L3473">
        <f t="shared" si="272"/>
        <v>1</v>
      </c>
      <c r="M3473">
        <f t="shared" si="273"/>
        <v>1</v>
      </c>
      <c r="N3473">
        <f t="shared" si="274"/>
        <v>1</v>
      </c>
      <c r="O3473">
        <f t="shared" si="275"/>
        <v>4</v>
      </c>
    </row>
    <row r="3474" spans="1:15" hidden="1" x14ac:dyDescent="0.2">
      <c r="A3474" s="2">
        <v>44948</v>
      </c>
      <c r="B3474">
        <v>63</v>
      </c>
      <c r="C3474">
        <v>61.89</v>
      </c>
      <c r="D3474">
        <v>61.92</v>
      </c>
      <c r="E3474">
        <v>39.83</v>
      </c>
      <c r="F3474">
        <f t="shared" si="271"/>
        <v>61.92</v>
      </c>
      <c r="G3474" t="s">
        <v>871</v>
      </c>
      <c r="H3474">
        <v>2023</v>
      </c>
      <c r="I3474">
        <v>1</v>
      </c>
      <c r="J3474">
        <v>22</v>
      </c>
      <c r="K3474" t="s">
        <v>35</v>
      </c>
      <c r="L3474">
        <f t="shared" si="272"/>
        <v>0</v>
      </c>
      <c r="M3474">
        <f t="shared" si="273"/>
        <v>1</v>
      </c>
      <c r="N3474">
        <f t="shared" si="274"/>
        <v>1</v>
      </c>
      <c r="O3474">
        <f t="shared" si="275"/>
        <v>4</v>
      </c>
    </row>
    <row r="3475" spans="1:15" hidden="1" x14ac:dyDescent="0.2">
      <c r="A3475" s="2">
        <v>44949</v>
      </c>
      <c r="B3475">
        <v>83</v>
      </c>
      <c r="C3475">
        <v>65.12</v>
      </c>
      <c r="D3475">
        <v>65.12</v>
      </c>
      <c r="E3475">
        <v>28.04</v>
      </c>
      <c r="F3475">
        <f t="shared" si="271"/>
        <v>65.12</v>
      </c>
      <c r="G3475" t="s">
        <v>871</v>
      </c>
      <c r="H3475">
        <v>2023</v>
      </c>
      <c r="I3475">
        <v>1</v>
      </c>
      <c r="J3475">
        <v>23</v>
      </c>
      <c r="K3475" t="s">
        <v>36</v>
      </c>
      <c r="L3475">
        <f t="shared" si="272"/>
        <v>0</v>
      </c>
      <c r="M3475">
        <f t="shared" si="273"/>
        <v>1</v>
      </c>
      <c r="N3475">
        <f t="shared" si="274"/>
        <v>1</v>
      </c>
      <c r="O3475">
        <f t="shared" si="275"/>
        <v>5</v>
      </c>
    </row>
    <row r="3476" spans="1:15" hidden="1" x14ac:dyDescent="0.2">
      <c r="A3476" s="2">
        <v>44950</v>
      </c>
      <c r="B3476">
        <v>43</v>
      </c>
      <c r="C3476">
        <v>64.489999999999995</v>
      </c>
      <c r="D3476">
        <v>64.489999999999995</v>
      </c>
      <c r="E3476">
        <v>0</v>
      </c>
      <c r="F3476">
        <f t="shared" si="271"/>
        <v>64.489999999999995</v>
      </c>
      <c r="G3476" t="s">
        <v>871</v>
      </c>
      <c r="H3476">
        <v>2023</v>
      </c>
      <c r="I3476">
        <v>1</v>
      </c>
      <c r="J3476">
        <v>24</v>
      </c>
      <c r="K3476" t="s">
        <v>37</v>
      </c>
      <c r="L3476">
        <f t="shared" si="272"/>
        <v>1</v>
      </c>
      <c r="M3476">
        <f t="shared" si="273"/>
        <v>1</v>
      </c>
      <c r="N3476">
        <f t="shared" si="274"/>
        <v>1</v>
      </c>
      <c r="O3476">
        <f t="shared" si="275"/>
        <v>5</v>
      </c>
    </row>
    <row r="3477" spans="1:15" hidden="1" x14ac:dyDescent="0.2">
      <c r="A3477" s="2">
        <v>44951</v>
      </c>
      <c r="B3477">
        <v>54</v>
      </c>
      <c r="C3477">
        <v>61.51</v>
      </c>
      <c r="D3477">
        <v>61.62</v>
      </c>
      <c r="E3477">
        <v>45.28</v>
      </c>
      <c r="F3477">
        <f t="shared" si="271"/>
        <v>61.62</v>
      </c>
      <c r="G3477" t="s">
        <v>871</v>
      </c>
      <c r="H3477">
        <v>2023</v>
      </c>
      <c r="I3477">
        <v>1</v>
      </c>
      <c r="J3477">
        <v>25</v>
      </c>
      <c r="K3477" t="s">
        <v>38</v>
      </c>
      <c r="L3477">
        <f t="shared" si="272"/>
        <v>1</v>
      </c>
      <c r="M3477">
        <f t="shared" si="273"/>
        <v>1</v>
      </c>
      <c r="N3477">
        <f t="shared" si="274"/>
        <v>1</v>
      </c>
      <c r="O3477">
        <f t="shared" si="275"/>
        <v>5</v>
      </c>
    </row>
    <row r="3478" spans="1:15" hidden="1" x14ac:dyDescent="0.2">
      <c r="A3478" s="2">
        <v>44952</v>
      </c>
      <c r="B3478">
        <v>41</v>
      </c>
      <c r="C3478">
        <v>59.23</v>
      </c>
      <c r="D3478">
        <v>59.3</v>
      </c>
      <c r="E3478">
        <v>41.04</v>
      </c>
      <c r="F3478">
        <f t="shared" si="271"/>
        <v>59.3</v>
      </c>
      <c r="G3478" t="s">
        <v>871</v>
      </c>
      <c r="H3478">
        <v>2023</v>
      </c>
      <c r="I3478">
        <v>1</v>
      </c>
      <c r="J3478">
        <v>26</v>
      </c>
      <c r="K3478" t="s">
        <v>39</v>
      </c>
      <c r="L3478">
        <f t="shared" si="272"/>
        <v>1</v>
      </c>
      <c r="M3478">
        <f t="shared" si="273"/>
        <v>1</v>
      </c>
      <c r="N3478">
        <f t="shared" si="274"/>
        <v>1</v>
      </c>
      <c r="O3478">
        <f t="shared" si="275"/>
        <v>5</v>
      </c>
    </row>
    <row r="3479" spans="1:15" hidden="1" x14ac:dyDescent="0.2">
      <c r="A3479" s="2">
        <v>44953</v>
      </c>
      <c r="B3479">
        <v>60</v>
      </c>
      <c r="C3479">
        <v>61.36</v>
      </c>
      <c r="D3479">
        <v>61.38</v>
      </c>
      <c r="E3479">
        <v>37.9</v>
      </c>
      <c r="F3479">
        <f t="shared" si="271"/>
        <v>61.38</v>
      </c>
      <c r="G3479" t="s">
        <v>871</v>
      </c>
      <c r="H3479">
        <v>2023</v>
      </c>
      <c r="I3479">
        <v>1</v>
      </c>
      <c r="J3479">
        <v>27</v>
      </c>
      <c r="K3479" t="s">
        <v>40</v>
      </c>
      <c r="L3479">
        <f t="shared" si="272"/>
        <v>1</v>
      </c>
      <c r="M3479">
        <f t="shared" si="273"/>
        <v>1</v>
      </c>
      <c r="N3479">
        <f t="shared" si="274"/>
        <v>1</v>
      </c>
      <c r="O3479">
        <f t="shared" si="275"/>
        <v>5</v>
      </c>
    </row>
    <row r="3480" spans="1:15" hidden="1" x14ac:dyDescent="0.2">
      <c r="A3480" s="2">
        <v>44954</v>
      </c>
      <c r="B3480">
        <v>52</v>
      </c>
      <c r="C3480">
        <v>61.82</v>
      </c>
      <c r="D3480">
        <v>61.89</v>
      </c>
      <c r="E3480">
        <v>43.87</v>
      </c>
      <c r="F3480">
        <f t="shared" si="271"/>
        <v>61.89</v>
      </c>
      <c r="G3480" t="s">
        <v>871</v>
      </c>
      <c r="H3480">
        <v>2023</v>
      </c>
      <c r="I3480">
        <v>1</v>
      </c>
      <c r="J3480">
        <v>28</v>
      </c>
      <c r="K3480" t="s">
        <v>41</v>
      </c>
      <c r="L3480">
        <f t="shared" si="272"/>
        <v>1</v>
      </c>
      <c r="M3480">
        <f t="shared" si="273"/>
        <v>1</v>
      </c>
      <c r="N3480">
        <f t="shared" si="274"/>
        <v>1</v>
      </c>
      <c r="O3480">
        <f t="shared" si="275"/>
        <v>5</v>
      </c>
    </row>
    <row r="3481" spans="1:15" hidden="1" x14ac:dyDescent="0.2">
      <c r="A3481" s="2">
        <v>44955</v>
      </c>
      <c r="B3481">
        <v>51</v>
      </c>
      <c r="C3481">
        <v>60.75</v>
      </c>
      <c r="D3481">
        <v>60.78</v>
      </c>
      <c r="E3481">
        <v>39.08</v>
      </c>
      <c r="F3481">
        <f t="shared" si="271"/>
        <v>60.78</v>
      </c>
      <c r="G3481" t="s">
        <v>872</v>
      </c>
      <c r="H3481">
        <v>2023</v>
      </c>
      <c r="I3481">
        <v>1</v>
      </c>
      <c r="J3481">
        <v>29</v>
      </c>
      <c r="K3481" t="s">
        <v>43</v>
      </c>
      <c r="L3481">
        <f t="shared" si="272"/>
        <v>1</v>
      </c>
      <c r="M3481">
        <f t="shared" si="273"/>
        <v>1</v>
      </c>
      <c r="N3481">
        <f t="shared" si="274"/>
        <v>1</v>
      </c>
      <c r="O3481">
        <f t="shared" si="275"/>
        <v>5</v>
      </c>
    </row>
    <row r="3482" spans="1:15" hidden="1" x14ac:dyDescent="0.2">
      <c r="A3482" s="2">
        <v>44956</v>
      </c>
      <c r="B3482">
        <v>65</v>
      </c>
      <c r="C3482">
        <v>64.52</v>
      </c>
      <c r="D3482">
        <v>64.52</v>
      </c>
      <c r="E3482">
        <v>26.44</v>
      </c>
      <c r="F3482">
        <f t="shared" si="271"/>
        <v>64.52</v>
      </c>
      <c r="G3482" t="s">
        <v>872</v>
      </c>
      <c r="H3482">
        <v>2023</v>
      </c>
      <c r="I3482">
        <v>1</v>
      </c>
      <c r="J3482">
        <v>30</v>
      </c>
      <c r="K3482" t="s">
        <v>44</v>
      </c>
      <c r="L3482">
        <f t="shared" si="272"/>
        <v>0</v>
      </c>
      <c r="M3482">
        <f t="shared" si="273"/>
        <v>1</v>
      </c>
      <c r="N3482">
        <f t="shared" si="274"/>
        <v>1</v>
      </c>
      <c r="O3482">
        <f t="shared" si="275"/>
        <v>6</v>
      </c>
    </row>
    <row r="3483" spans="1:15" hidden="1" x14ac:dyDescent="0.2">
      <c r="A3483" s="2">
        <v>44957</v>
      </c>
      <c r="B3483">
        <v>36</v>
      </c>
      <c r="C3483">
        <v>58.99</v>
      </c>
      <c r="D3483">
        <v>59.47</v>
      </c>
      <c r="E3483">
        <v>46.93</v>
      </c>
      <c r="F3483">
        <f t="shared" si="271"/>
        <v>59.47</v>
      </c>
      <c r="G3483" t="s">
        <v>872</v>
      </c>
      <c r="H3483">
        <v>2023</v>
      </c>
      <c r="I3483">
        <v>1</v>
      </c>
      <c r="J3483">
        <v>31</v>
      </c>
      <c r="K3483" t="s">
        <v>45</v>
      </c>
      <c r="L3483">
        <f t="shared" si="272"/>
        <v>1</v>
      </c>
      <c r="M3483">
        <f t="shared" si="273"/>
        <v>1</v>
      </c>
      <c r="N3483">
        <f t="shared" si="274"/>
        <v>1</v>
      </c>
      <c r="O3483">
        <f t="shared" si="275"/>
        <v>6</v>
      </c>
    </row>
    <row r="3484" spans="1:15" hidden="1" x14ac:dyDescent="0.2">
      <c r="A3484" s="2">
        <v>44958</v>
      </c>
      <c r="B3484">
        <v>61</v>
      </c>
      <c r="C3484">
        <v>63.64</v>
      </c>
      <c r="D3484">
        <v>63.67</v>
      </c>
      <c r="E3484">
        <v>42.39</v>
      </c>
      <c r="F3484">
        <f t="shared" si="271"/>
        <v>63.67</v>
      </c>
      <c r="G3484" t="s">
        <v>872</v>
      </c>
      <c r="H3484">
        <v>2023</v>
      </c>
      <c r="I3484">
        <v>2</v>
      </c>
      <c r="J3484">
        <v>1</v>
      </c>
      <c r="K3484" t="s">
        <v>46</v>
      </c>
      <c r="L3484">
        <f t="shared" si="272"/>
        <v>1</v>
      </c>
      <c r="M3484">
        <f t="shared" si="273"/>
        <v>1</v>
      </c>
      <c r="N3484">
        <f t="shared" si="274"/>
        <v>1</v>
      </c>
      <c r="O3484">
        <f t="shared" si="275"/>
        <v>6</v>
      </c>
    </row>
    <row r="3485" spans="1:15" hidden="1" x14ac:dyDescent="0.2">
      <c r="A3485" s="2">
        <v>44959</v>
      </c>
      <c r="B3485">
        <v>58</v>
      </c>
      <c r="C3485">
        <v>62.59</v>
      </c>
      <c r="D3485">
        <v>62.59</v>
      </c>
      <c r="E3485">
        <v>0</v>
      </c>
      <c r="F3485">
        <f t="shared" si="271"/>
        <v>62.59</v>
      </c>
      <c r="G3485" t="s">
        <v>872</v>
      </c>
      <c r="H3485">
        <v>2023</v>
      </c>
      <c r="I3485">
        <v>2</v>
      </c>
      <c r="J3485">
        <v>2</v>
      </c>
      <c r="K3485" t="s">
        <v>47</v>
      </c>
      <c r="L3485">
        <f t="shared" si="272"/>
        <v>1</v>
      </c>
      <c r="M3485">
        <f t="shared" si="273"/>
        <v>1</v>
      </c>
      <c r="N3485">
        <f t="shared" si="274"/>
        <v>1</v>
      </c>
      <c r="O3485">
        <f t="shared" si="275"/>
        <v>6</v>
      </c>
    </row>
    <row r="3486" spans="1:15" hidden="1" x14ac:dyDescent="0.2">
      <c r="A3486" s="2">
        <v>44960</v>
      </c>
      <c r="B3486">
        <v>84</v>
      </c>
      <c r="C3486">
        <v>65.92</v>
      </c>
      <c r="D3486">
        <v>66.099999999999994</v>
      </c>
      <c r="E3486">
        <v>50.47</v>
      </c>
      <c r="F3486">
        <f t="shared" si="271"/>
        <v>66.099999999999994</v>
      </c>
      <c r="G3486" t="s">
        <v>872</v>
      </c>
      <c r="H3486">
        <v>2023</v>
      </c>
      <c r="I3486">
        <v>2</v>
      </c>
      <c r="J3486">
        <v>3</v>
      </c>
      <c r="K3486" t="s">
        <v>48</v>
      </c>
      <c r="L3486">
        <f t="shared" si="272"/>
        <v>0</v>
      </c>
      <c r="M3486">
        <f t="shared" si="273"/>
        <v>1</v>
      </c>
      <c r="N3486">
        <f t="shared" si="274"/>
        <v>1</v>
      </c>
      <c r="O3486">
        <f t="shared" si="275"/>
        <v>6</v>
      </c>
    </row>
    <row r="3487" spans="1:15" hidden="1" x14ac:dyDescent="0.2">
      <c r="A3487" s="2">
        <v>44961</v>
      </c>
      <c r="B3487">
        <v>49</v>
      </c>
      <c r="C3487">
        <v>59.82</v>
      </c>
      <c r="D3487">
        <v>59.82</v>
      </c>
      <c r="E3487">
        <v>0</v>
      </c>
      <c r="F3487">
        <f t="shared" si="271"/>
        <v>59.82</v>
      </c>
      <c r="G3487" t="s">
        <v>872</v>
      </c>
      <c r="H3487">
        <v>2023</v>
      </c>
      <c r="I3487">
        <v>2</v>
      </c>
      <c r="J3487">
        <v>4</v>
      </c>
      <c r="K3487" t="s">
        <v>49</v>
      </c>
      <c r="L3487">
        <f t="shared" si="272"/>
        <v>1</v>
      </c>
      <c r="M3487">
        <f t="shared" si="273"/>
        <v>1</v>
      </c>
      <c r="N3487">
        <f t="shared" si="274"/>
        <v>1</v>
      </c>
      <c r="O3487">
        <f t="shared" si="275"/>
        <v>6</v>
      </c>
    </row>
    <row r="3488" spans="1:15" hidden="1" x14ac:dyDescent="0.2">
      <c r="A3488" s="2">
        <v>44962</v>
      </c>
      <c r="B3488">
        <v>61</v>
      </c>
      <c r="C3488">
        <v>59.69</v>
      </c>
      <c r="D3488">
        <v>59.69</v>
      </c>
      <c r="E3488">
        <v>0</v>
      </c>
      <c r="F3488">
        <f t="shared" si="271"/>
        <v>59.69</v>
      </c>
      <c r="G3488" t="s">
        <v>873</v>
      </c>
      <c r="H3488">
        <v>2023</v>
      </c>
      <c r="I3488">
        <v>2</v>
      </c>
      <c r="J3488">
        <v>5</v>
      </c>
      <c r="K3488" t="s">
        <v>51</v>
      </c>
      <c r="L3488">
        <f t="shared" si="272"/>
        <v>0</v>
      </c>
      <c r="M3488">
        <f t="shared" si="273"/>
        <v>1</v>
      </c>
      <c r="N3488">
        <f t="shared" si="274"/>
        <v>1</v>
      </c>
      <c r="O3488">
        <f t="shared" si="275"/>
        <v>6</v>
      </c>
    </row>
    <row r="3489" spans="1:15" hidden="1" x14ac:dyDescent="0.2">
      <c r="A3489" s="2">
        <v>44963</v>
      </c>
      <c r="B3489">
        <v>77</v>
      </c>
      <c r="C3489">
        <v>62.76</v>
      </c>
      <c r="D3489">
        <v>62.84</v>
      </c>
      <c r="E3489">
        <v>45.29</v>
      </c>
      <c r="F3489">
        <f t="shared" si="271"/>
        <v>62.84</v>
      </c>
      <c r="G3489" t="s">
        <v>873</v>
      </c>
      <c r="H3489">
        <v>2023</v>
      </c>
      <c r="I3489">
        <v>2</v>
      </c>
      <c r="J3489">
        <v>6</v>
      </c>
      <c r="K3489" t="s">
        <v>52</v>
      </c>
      <c r="L3489">
        <f t="shared" si="272"/>
        <v>0</v>
      </c>
      <c r="M3489">
        <f t="shared" si="273"/>
        <v>1</v>
      </c>
      <c r="N3489">
        <f t="shared" si="274"/>
        <v>1</v>
      </c>
      <c r="O3489">
        <f t="shared" si="275"/>
        <v>7</v>
      </c>
    </row>
    <row r="3490" spans="1:15" hidden="1" x14ac:dyDescent="0.2">
      <c r="A3490" s="2">
        <v>44964</v>
      </c>
      <c r="B3490">
        <v>46</v>
      </c>
      <c r="C3490">
        <v>59.42</v>
      </c>
      <c r="D3490">
        <v>59.42</v>
      </c>
      <c r="E3490">
        <v>0</v>
      </c>
      <c r="F3490">
        <f t="shared" si="271"/>
        <v>59.42</v>
      </c>
      <c r="G3490" t="s">
        <v>873</v>
      </c>
      <c r="H3490">
        <v>2023</v>
      </c>
      <c r="I3490">
        <v>2</v>
      </c>
      <c r="J3490">
        <v>7</v>
      </c>
      <c r="K3490" t="s">
        <v>53</v>
      </c>
      <c r="L3490">
        <f t="shared" si="272"/>
        <v>1</v>
      </c>
      <c r="M3490">
        <f t="shared" si="273"/>
        <v>1</v>
      </c>
      <c r="N3490">
        <f t="shared" si="274"/>
        <v>1</v>
      </c>
      <c r="O3490">
        <f t="shared" si="275"/>
        <v>7</v>
      </c>
    </row>
    <row r="3491" spans="1:15" hidden="1" x14ac:dyDescent="0.2">
      <c r="A3491" s="2">
        <v>44965</v>
      </c>
      <c r="B3491">
        <v>70</v>
      </c>
      <c r="C3491">
        <v>64.260000000000005</v>
      </c>
      <c r="D3491">
        <v>64.260000000000005</v>
      </c>
      <c r="E3491">
        <v>0</v>
      </c>
      <c r="F3491">
        <f t="shared" si="271"/>
        <v>64.260000000000005</v>
      </c>
      <c r="G3491" t="s">
        <v>873</v>
      </c>
      <c r="H3491">
        <v>2023</v>
      </c>
      <c r="I3491">
        <v>2</v>
      </c>
      <c r="J3491">
        <v>8</v>
      </c>
      <c r="K3491" t="s">
        <v>54</v>
      </c>
      <c r="L3491">
        <f t="shared" si="272"/>
        <v>0</v>
      </c>
      <c r="M3491">
        <f t="shared" si="273"/>
        <v>1</v>
      </c>
      <c r="N3491">
        <f t="shared" si="274"/>
        <v>1</v>
      </c>
      <c r="O3491">
        <f t="shared" si="275"/>
        <v>7</v>
      </c>
    </row>
    <row r="3492" spans="1:15" hidden="1" x14ac:dyDescent="0.2">
      <c r="A3492" s="2">
        <v>44966</v>
      </c>
      <c r="B3492">
        <v>42</v>
      </c>
      <c r="C3492">
        <v>58.01</v>
      </c>
      <c r="D3492">
        <v>58.02</v>
      </c>
      <c r="E3492">
        <v>31.6</v>
      </c>
      <c r="F3492">
        <f t="shared" si="271"/>
        <v>58.02</v>
      </c>
      <c r="G3492" t="s">
        <v>873</v>
      </c>
      <c r="H3492">
        <v>2023</v>
      </c>
      <c r="I3492">
        <v>2</v>
      </c>
      <c r="J3492">
        <v>9</v>
      </c>
      <c r="K3492" t="s">
        <v>55</v>
      </c>
      <c r="L3492">
        <f t="shared" si="272"/>
        <v>1</v>
      </c>
      <c r="M3492">
        <f t="shared" si="273"/>
        <v>1</v>
      </c>
      <c r="N3492">
        <f t="shared" si="274"/>
        <v>1</v>
      </c>
      <c r="O3492">
        <f t="shared" si="275"/>
        <v>7</v>
      </c>
    </row>
    <row r="3493" spans="1:15" hidden="1" x14ac:dyDescent="0.2">
      <c r="A3493" s="2">
        <v>44967</v>
      </c>
      <c r="B3493">
        <v>91</v>
      </c>
      <c r="C3493">
        <v>65.38</v>
      </c>
      <c r="D3493">
        <v>65.38</v>
      </c>
      <c r="E3493">
        <v>0</v>
      </c>
      <c r="F3493">
        <f t="shared" si="271"/>
        <v>65.38</v>
      </c>
      <c r="G3493" t="s">
        <v>873</v>
      </c>
      <c r="H3493">
        <v>2023</v>
      </c>
      <c r="I3493">
        <v>2</v>
      </c>
      <c r="J3493">
        <v>10</v>
      </c>
      <c r="K3493" t="s">
        <v>56</v>
      </c>
      <c r="L3493">
        <f t="shared" si="272"/>
        <v>0</v>
      </c>
      <c r="M3493">
        <f t="shared" si="273"/>
        <v>1</v>
      </c>
      <c r="N3493">
        <f t="shared" si="274"/>
        <v>1</v>
      </c>
      <c r="O3493">
        <f t="shared" si="275"/>
        <v>7</v>
      </c>
    </row>
    <row r="3494" spans="1:15" hidden="1" x14ac:dyDescent="0.2">
      <c r="A3494" s="2">
        <v>44968</v>
      </c>
      <c r="B3494">
        <v>54</v>
      </c>
      <c r="C3494">
        <v>60.04</v>
      </c>
      <c r="D3494">
        <v>60.04</v>
      </c>
      <c r="E3494">
        <v>0</v>
      </c>
      <c r="F3494">
        <f t="shared" si="271"/>
        <v>60.04</v>
      </c>
      <c r="G3494" t="s">
        <v>873</v>
      </c>
      <c r="H3494">
        <v>2023</v>
      </c>
      <c r="I3494">
        <v>2</v>
      </c>
      <c r="J3494">
        <v>11</v>
      </c>
      <c r="K3494" t="s">
        <v>57</v>
      </c>
      <c r="L3494">
        <f t="shared" si="272"/>
        <v>1</v>
      </c>
      <c r="M3494">
        <f t="shared" si="273"/>
        <v>1</v>
      </c>
      <c r="N3494">
        <f t="shared" si="274"/>
        <v>1</v>
      </c>
      <c r="O3494">
        <f t="shared" si="275"/>
        <v>7</v>
      </c>
    </row>
    <row r="3495" spans="1:15" hidden="1" x14ac:dyDescent="0.2">
      <c r="A3495" s="2">
        <v>44969</v>
      </c>
      <c r="B3495">
        <v>48</v>
      </c>
      <c r="C3495">
        <v>58.88</v>
      </c>
      <c r="D3495">
        <v>58.88</v>
      </c>
      <c r="E3495">
        <v>0</v>
      </c>
      <c r="F3495">
        <f t="shared" si="271"/>
        <v>58.88</v>
      </c>
      <c r="G3495" t="s">
        <v>874</v>
      </c>
      <c r="H3495">
        <v>2023</v>
      </c>
      <c r="I3495">
        <v>2</v>
      </c>
      <c r="J3495">
        <v>12</v>
      </c>
      <c r="K3495" t="s">
        <v>59</v>
      </c>
      <c r="L3495">
        <f t="shared" si="272"/>
        <v>1</v>
      </c>
      <c r="M3495">
        <f t="shared" si="273"/>
        <v>1</v>
      </c>
      <c r="N3495">
        <f t="shared" si="274"/>
        <v>1</v>
      </c>
      <c r="O3495">
        <f t="shared" si="275"/>
        <v>7</v>
      </c>
    </row>
    <row r="3496" spans="1:15" hidden="1" x14ac:dyDescent="0.2">
      <c r="A3496" s="2">
        <v>44970</v>
      </c>
      <c r="B3496">
        <v>69</v>
      </c>
      <c r="C3496">
        <v>64.27</v>
      </c>
      <c r="D3496">
        <v>64.290000000000006</v>
      </c>
      <c r="E3496">
        <v>35.049999999999997</v>
      </c>
      <c r="F3496">
        <f t="shared" si="271"/>
        <v>64.290000000000006</v>
      </c>
      <c r="G3496" t="s">
        <v>874</v>
      </c>
      <c r="H3496">
        <v>2023</v>
      </c>
      <c r="I3496">
        <v>2</v>
      </c>
      <c r="J3496">
        <v>13</v>
      </c>
      <c r="K3496" t="s">
        <v>60</v>
      </c>
      <c r="L3496">
        <f t="shared" si="272"/>
        <v>0</v>
      </c>
      <c r="M3496">
        <f t="shared" si="273"/>
        <v>1</v>
      </c>
      <c r="N3496">
        <f t="shared" si="274"/>
        <v>1</v>
      </c>
      <c r="O3496">
        <f t="shared" si="275"/>
        <v>8</v>
      </c>
    </row>
    <row r="3497" spans="1:15" hidden="1" x14ac:dyDescent="0.2">
      <c r="A3497" s="2">
        <v>44971</v>
      </c>
      <c r="B3497">
        <v>47</v>
      </c>
      <c r="C3497">
        <v>60.2</v>
      </c>
      <c r="D3497">
        <v>60.2</v>
      </c>
      <c r="E3497">
        <v>0</v>
      </c>
      <c r="F3497">
        <f t="shared" si="271"/>
        <v>60.2</v>
      </c>
      <c r="G3497" t="s">
        <v>874</v>
      </c>
      <c r="H3497">
        <v>2023</v>
      </c>
      <c r="I3497">
        <v>2</v>
      </c>
      <c r="J3497">
        <v>14</v>
      </c>
      <c r="K3497" t="s">
        <v>61</v>
      </c>
      <c r="L3497">
        <f t="shared" si="272"/>
        <v>1</v>
      </c>
      <c r="M3497">
        <f t="shared" si="273"/>
        <v>1</v>
      </c>
      <c r="N3497">
        <f t="shared" si="274"/>
        <v>1</v>
      </c>
      <c r="O3497">
        <f t="shared" si="275"/>
        <v>8</v>
      </c>
    </row>
    <row r="3498" spans="1:15" hidden="1" x14ac:dyDescent="0.2">
      <c r="A3498" s="2">
        <v>44972</v>
      </c>
      <c r="B3498">
        <v>64</v>
      </c>
      <c r="C3498">
        <v>60.69</v>
      </c>
      <c r="D3498">
        <v>60.73</v>
      </c>
      <c r="E3498">
        <v>40.11</v>
      </c>
      <c r="F3498">
        <f t="shared" si="271"/>
        <v>60.73</v>
      </c>
      <c r="G3498" t="s">
        <v>874</v>
      </c>
      <c r="H3498">
        <v>2023</v>
      </c>
      <c r="I3498">
        <v>2</v>
      </c>
      <c r="J3498">
        <v>15</v>
      </c>
      <c r="K3498" t="s">
        <v>62</v>
      </c>
      <c r="L3498">
        <f t="shared" si="272"/>
        <v>0</v>
      </c>
      <c r="M3498">
        <f t="shared" si="273"/>
        <v>1</v>
      </c>
      <c r="N3498">
        <f t="shared" si="274"/>
        <v>1</v>
      </c>
      <c r="O3498">
        <f t="shared" si="275"/>
        <v>8</v>
      </c>
    </row>
    <row r="3499" spans="1:15" hidden="1" x14ac:dyDescent="0.2">
      <c r="A3499" s="2">
        <v>44973</v>
      </c>
      <c r="F3499">
        <f t="shared" si="271"/>
        <v>0</v>
      </c>
      <c r="G3499" t="s">
        <v>874</v>
      </c>
      <c r="H3499">
        <v>2023</v>
      </c>
      <c r="I3499">
        <v>2</v>
      </c>
      <c r="J3499">
        <v>16</v>
      </c>
      <c r="K3499" t="s">
        <v>63</v>
      </c>
      <c r="L3499" t="str">
        <f t="shared" si="272"/>
        <v>Null</v>
      </c>
      <c r="M3499" t="str">
        <f t="shared" si="273"/>
        <v>Null</v>
      </c>
      <c r="N3499">
        <f t="shared" si="274"/>
        <v>1</v>
      </c>
      <c r="O3499">
        <f t="shared" si="275"/>
        <v>8</v>
      </c>
    </row>
    <row r="3500" spans="1:15" hidden="1" x14ac:dyDescent="0.2">
      <c r="A3500" s="2">
        <v>44974</v>
      </c>
      <c r="F3500">
        <f t="shared" si="271"/>
        <v>0</v>
      </c>
      <c r="G3500" t="s">
        <v>874</v>
      </c>
      <c r="H3500">
        <v>2023</v>
      </c>
      <c r="I3500">
        <v>2</v>
      </c>
      <c r="J3500">
        <v>17</v>
      </c>
      <c r="K3500" t="s">
        <v>64</v>
      </c>
      <c r="L3500" t="str">
        <f t="shared" si="272"/>
        <v>Null</v>
      </c>
      <c r="M3500" t="str">
        <f t="shared" si="273"/>
        <v>Null</v>
      </c>
      <c r="N3500">
        <f t="shared" si="274"/>
        <v>1</v>
      </c>
      <c r="O3500">
        <f t="shared" si="275"/>
        <v>8</v>
      </c>
    </row>
    <row r="3501" spans="1:15" hidden="1" x14ac:dyDescent="0.2">
      <c r="A3501" s="2">
        <v>44975</v>
      </c>
      <c r="B3501">
        <v>52</v>
      </c>
      <c r="C3501">
        <v>60.66</v>
      </c>
      <c r="D3501">
        <v>60.67</v>
      </c>
      <c r="E3501">
        <v>35.33</v>
      </c>
      <c r="F3501">
        <f t="shared" si="271"/>
        <v>60.67</v>
      </c>
      <c r="G3501" t="s">
        <v>874</v>
      </c>
      <c r="H3501">
        <v>2023</v>
      </c>
      <c r="I3501">
        <v>2</v>
      </c>
      <c r="J3501">
        <v>18</v>
      </c>
      <c r="K3501" t="s">
        <v>65</v>
      </c>
      <c r="L3501">
        <f t="shared" si="272"/>
        <v>1</v>
      </c>
      <c r="M3501">
        <f t="shared" si="273"/>
        <v>1</v>
      </c>
      <c r="N3501">
        <f t="shared" si="274"/>
        <v>1</v>
      </c>
      <c r="O3501">
        <f t="shared" si="275"/>
        <v>8</v>
      </c>
    </row>
    <row r="3502" spans="1:15" hidden="1" x14ac:dyDescent="0.2">
      <c r="A3502" s="2">
        <v>44976</v>
      </c>
      <c r="B3502">
        <v>58</v>
      </c>
      <c r="C3502">
        <v>60.71</v>
      </c>
      <c r="D3502">
        <v>60.71</v>
      </c>
      <c r="E3502">
        <v>0</v>
      </c>
      <c r="F3502">
        <f t="shared" si="271"/>
        <v>60.71</v>
      </c>
      <c r="G3502" t="s">
        <v>875</v>
      </c>
      <c r="H3502">
        <v>2023</v>
      </c>
      <c r="I3502">
        <v>2</v>
      </c>
      <c r="J3502">
        <v>19</v>
      </c>
      <c r="K3502" t="s">
        <v>67</v>
      </c>
      <c r="L3502">
        <f t="shared" si="272"/>
        <v>1</v>
      </c>
      <c r="M3502">
        <f t="shared" si="273"/>
        <v>1</v>
      </c>
      <c r="N3502">
        <f t="shared" si="274"/>
        <v>1</v>
      </c>
      <c r="O3502">
        <f t="shared" si="275"/>
        <v>8</v>
      </c>
    </row>
    <row r="3503" spans="1:15" hidden="1" x14ac:dyDescent="0.2">
      <c r="A3503" s="2">
        <v>44977</v>
      </c>
      <c r="B3503">
        <v>85</v>
      </c>
      <c r="C3503">
        <v>65.13</v>
      </c>
      <c r="D3503">
        <v>65.13</v>
      </c>
      <c r="E3503">
        <v>0</v>
      </c>
      <c r="F3503">
        <f t="shared" si="271"/>
        <v>65.13</v>
      </c>
      <c r="G3503" t="s">
        <v>875</v>
      </c>
      <c r="H3503">
        <v>2023</v>
      </c>
      <c r="I3503">
        <v>2</v>
      </c>
      <c r="J3503">
        <v>20</v>
      </c>
      <c r="K3503" t="s">
        <v>68</v>
      </c>
      <c r="L3503">
        <f t="shared" si="272"/>
        <v>0</v>
      </c>
      <c r="M3503">
        <f t="shared" si="273"/>
        <v>1</v>
      </c>
      <c r="N3503">
        <f t="shared" si="274"/>
        <v>1</v>
      </c>
      <c r="O3503">
        <f t="shared" si="275"/>
        <v>9</v>
      </c>
    </row>
    <row r="3504" spans="1:15" hidden="1" x14ac:dyDescent="0.2">
      <c r="A3504" s="2">
        <v>44978</v>
      </c>
      <c r="B3504">
        <v>47</v>
      </c>
      <c r="C3504">
        <v>60.36</v>
      </c>
      <c r="D3504">
        <v>60.36</v>
      </c>
      <c r="E3504">
        <v>0</v>
      </c>
      <c r="F3504">
        <f t="shared" si="271"/>
        <v>60.36</v>
      </c>
      <c r="G3504" t="s">
        <v>875</v>
      </c>
      <c r="H3504">
        <v>2023</v>
      </c>
      <c r="I3504">
        <v>2</v>
      </c>
      <c r="J3504">
        <v>21</v>
      </c>
      <c r="K3504" t="s">
        <v>69</v>
      </c>
      <c r="L3504">
        <f t="shared" si="272"/>
        <v>1</v>
      </c>
      <c r="M3504">
        <f t="shared" si="273"/>
        <v>1</v>
      </c>
      <c r="N3504">
        <f t="shared" si="274"/>
        <v>1</v>
      </c>
      <c r="O3504">
        <f t="shared" si="275"/>
        <v>9</v>
      </c>
    </row>
    <row r="3505" spans="1:15" hidden="1" x14ac:dyDescent="0.2">
      <c r="A3505" s="2">
        <v>44979</v>
      </c>
      <c r="B3505">
        <v>52</v>
      </c>
      <c r="C3505">
        <v>60.24</v>
      </c>
      <c r="D3505">
        <v>60.38</v>
      </c>
      <c r="E3505">
        <v>45.36</v>
      </c>
      <c r="F3505">
        <f t="shared" si="271"/>
        <v>60.38</v>
      </c>
      <c r="G3505" t="s">
        <v>875</v>
      </c>
      <c r="H3505">
        <v>2023</v>
      </c>
      <c r="I3505">
        <v>2</v>
      </c>
      <c r="J3505">
        <v>22</v>
      </c>
      <c r="K3505" t="s">
        <v>70</v>
      </c>
      <c r="L3505">
        <f t="shared" si="272"/>
        <v>1</v>
      </c>
      <c r="M3505">
        <f t="shared" si="273"/>
        <v>1</v>
      </c>
      <c r="N3505">
        <f t="shared" si="274"/>
        <v>1</v>
      </c>
      <c r="O3505">
        <f t="shared" si="275"/>
        <v>9</v>
      </c>
    </row>
    <row r="3506" spans="1:15" hidden="1" x14ac:dyDescent="0.2">
      <c r="A3506" s="2">
        <v>44980</v>
      </c>
      <c r="B3506">
        <v>38</v>
      </c>
      <c r="C3506">
        <v>59.1</v>
      </c>
      <c r="D3506">
        <v>59.13</v>
      </c>
      <c r="E3506">
        <v>37.950000000000003</v>
      </c>
      <c r="F3506">
        <f t="shared" si="271"/>
        <v>59.13</v>
      </c>
      <c r="G3506" t="s">
        <v>875</v>
      </c>
      <c r="H3506">
        <v>2023</v>
      </c>
      <c r="I3506">
        <v>2</v>
      </c>
      <c r="J3506">
        <v>23</v>
      </c>
      <c r="K3506" t="s">
        <v>71</v>
      </c>
      <c r="L3506">
        <f t="shared" si="272"/>
        <v>1</v>
      </c>
      <c r="M3506">
        <f t="shared" si="273"/>
        <v>1</v>
      </c>
      <c r="N3506">
        <f t="shared" si="274"/>
        <v>1</v>
      </c>
      <c r="O3506">
        <f t="shared" si="275"/>
        <v>9</v>
      </c>
    </row>
    <row r="3507" spans="1:15" hidden="1" x14ac:dyDescent="0.2">
      <c r="A3507" s="2">
        <v>44981</v>
      </c>
      <c r="B3507">
        <v>84</v>
      </c>
      <c r="C3507">
        <v>65.150000000000006</v>
      </c>
      <c r="D3507">
        <v>65.16</v>
      </c>
      <c r="E3507">
        <v>35.26</v>
      </c>
      <c r="F3507">
        <f t="shared" si="271"/>
        <v>65.16</v>
      </c>
      <c r="G3507" t="s">
        <v>875</v>
      </c>
      <c r="H3507">
        <v>2023</v>
      </c>
      <c r="I3507">
        <v>2</v>
      </c>
      <c r="J3507">
        <v>24</v>
      </c>
      <c r="K3507" t="s">
        <v>72</v>
      </c>
      <c r="L3507">
        <f t="shared" si="272"/>
        <v>0</v>
      </c>
      <c r="M3507">
        <f t="shared" si="273"/>
        <v>1</v>
      </c>
      <c r="N3507">
        <f t="shared" si="274"/>
        <v>1</v>
      </c>
      <c r="O3507">
        <f t="shared" si="275"/>
        <v>9</v>
      </c>
    </row>
    <row r="3508" spans="1:15" hidden="1" x14ac:dyDescent="0.2">
      <c r="A3508" s="2">
        <v>44982</v>
      </c>
      <c r="B3508">
        <v>50</v>
      </c>
      <c r="C3508">
        <v>61.02</v>
      </c>
      <c r="D3508">
        <v>61.02</v>
      </c>
      <c r="E3508">
        <v>33.56</v>
      </c>
      <c r="F3508">
        <f t="shared" si="271"/>
        <v>61.02</v>
      </c>
      <c r="G3508" t="s">
        <v>875</v>
      </c>
      <c r="H3508">
        <v>2023</v>
      </c>
      <c r="I3508">
        <v>2</v>
      </c>
      <c r="J3508">
        <v>25</v>
      </c>
      <c r="K3508" t="s">
        <v>73</v>
      </c>
      <c r="L3508">
        <f t="shared" si="272"/>
        <v>1</v>
      </c>
      <c r="M3508">
        <f t="shared" si="273"/>
        <v>1</v>
      </c>
      <c r="N3508">
        <f t="shared" si="274"/>
        <v>1</v>
      </c>
      <c r="O3508">
        <f t="shared" si="275"/>
        <v>9</v>
      </c>
    </row>
    <row r="3509" spans="1:15" hidden="1" x14ac:dyDescent="0.2">
      <c r="A3509" s="2">
        <v>44983</v>
      </c>
      <c r="B3509">
        <v>79</v>
      </c>
      <c r="C3509">
        <v>61.56</v>
      </c>
      <c r="D3509">
        <v>61.77</v>
      </c>
      <c r="E3509">
        <v>48.57</v>
      </c>
      <c r="F3509">
        <f t="shared" si="271"/>
        <v>61.77</v>
      </c>
      <c r="G3509" t="s">
        <v>876</v>
      </c>
      <c r="H3509">
        <v>2023</v>
      </c>
      <c r="I3509">
        <v>2</v>
      </c>
      <c r="J3509">
        <v>26</v>
      </c>
      <c r="K3509" t="s">
        <v>75</v>
      </c>
      <c r="L3509">
        <f t="shared" si="272"/>
        <v>0</v>
      </c>
      <c r="M3509">
        <f t="shared" si="273"/>
        <v>1</v>
      </c>
      <c r="N3509">
        <f t="shared" si="274"/>
        <v>1</v>
      </c>
      <c r="O3509">
        <f t="shared" si="275"/>
        <v>9</v>
      </c>
    </row>
    <row r="3510" spans="1:15" hidden="1" x14ac:dyDescent="0.2">
      <c r="A3510" s="2">
        <v>44984</v>
      </c>
      <c r="B3510">
        <v>84</v>
      </c>
      <c r="C3510">
        <v>65.010000000000005</v>
      </c>
      <c r="D3510">
        <v>65.010000000000005</v>
      </c>
      <c r="E3510">
        <v>0</v>
      </c>
      <c r="F3510">
        <f t="shared" si="271"/>
        <v>65.010000000000005</v>
      </c>
      <c r="G3510" t="s">
        <v>876</v>
      </c>
      <c r="H3510">
        <v>2023</v>
      </c>
      <c r="I3510">
        <v>2</v>
      </c>
      <c r="J3510">
        <v>27</v>
      </c>
      <c r="K3510" t="s">
        <v>76</v>
      </c>
      <c r="L3510">
        <f t="shared" si="272"/>
        <v>0</v>
      </c>
      <c r="M3510">
        <f t="shared" si="273"/>
        <v>1</v>
      </c>
      <c r="N3510">
        <f t="shared" si="274"/>
        <v>1</v>
      </c>
      <c r="O3510">
        <f t="shared" si="275"/>
        <v>10</v>
      </c>
    </row>
    <row r="3511" spans="1:15" hidden="1" x14ac:dyDescent="0.2">
      <c r="A3511" s="2">
        <v>44985</v>
      </c>
      <c r="B3511">
        <v>60</v>
      </c>
      <c r="C3511">
        <v>64.069999999999993</v>
      </c>
      <c r="D3511">
        <v>64.41</v>
      </c>
      <c r="E3511">
        <v>53.15</v>
      </c>
      <c r="F3511">
        <f t="shared" si="271"/>
        <v>64.41</v>
      </c>
      <c r="G3511" t="s">
        <v>876</v>
      </c>
      <c r="H3511">
        <v>2023</v>
      </c>
      <c r="I3511">
        <v>2</v>
      </c>
      <c r="J3511">
        <v>28</v>
      </c>
      <c r="K3511" t="s">
        <v>77</v>
      </c>
      <c r="L3511">
        <f t="shared" si="272"/>
        <v>1</v>
      </c>
      <c r="M3511">
        <f t="shared" si="273"/>
        <v>1</v>
      </c>
      <c r="N3511">
        <f t="shared" si="274"/>
        <v>1</v>
      </c>
      <c r="O3511">
        <f t="shared" si="275"/>
        <v>10</v>
      </c>
    </row>
    <row r="3512" spans="1:15" hidden="1" x14ac:dyDescent="0.2">
      <c r="A3512" s="2">
        <v>44986</v>
      </c>
      <c r="B3512">
        <v>71</v>
      </c>
      <c r="C3512">
        <v>66.94</v>
      </c>
      <c r="D3512">
        <v>66.94</v>
      </c>
      <c r="E3512">
        <v>29.14</v>
      </c>
      <c r="F3512">
        <f t="shared" si="271"/>
        <v>66.94</v>
      </c>
      <c r="G3512" t="s">
        <v>876</v>
      </c>
      <c r="H3512">
        <v>2023</v>
      </c>
      <c r="I3512">
        <v>3</v>
      </c>
      <c r="J3512">
        <v>1</v>
      </c>
      <c r="K3512" t="s">
        <v>78</v>
      </c>
      <c r="L3512">
        <f t="shared" si="272"/>
        <v>0</v>
      </c>
      <c r="M3512">
        <f t="shared" si="273"/>
        <v>1</v>
      </c>
      <c r="N3512">
        <f t="shared" si="274"/>
        <v>1</v>
      </c>
      <c r="O3512">
        <f t="shared" si="275"/>
        <v>10</v>
      </c>
    </row>
    <row r="3513" spans="1:15" hidden="1" x14ac:dyDescent="0.2">
      <c r="A3513" s="2">
        <v>44987</v>
      </c>
      <c r="B3513">
        <v>68</v>
      </c>
      <c r="C3513">
        <v>68.34</v>
      </c>
      <c r="D3513">
        <v>68.349999999999994</v>
      </c>
      <c r="E3513">
        <v>42.79</v>
      </c>
      <c r="F3513">
        <f t="shared" si="271"/>
        <v>68.349999999999994</v>
      </c>
      <c r="G3513" t="s">
        <v>876</v>
      </c>
      <c r="H3513">
        <v>2023</v>
      </c>
      <c r="I3513">
        <v>3</v>
      </c>
      <c r="J3513">
        <v>2</v>
      </c>
      <c r="K3513" t="s">
        <v>79</v>
      </c>
      <c r="L3513">
        <f t="shared" si="272"/>
        <v>1</v>
      </c>
      <c r="M3513">
        <f t="shared" si="273"/>
        <v>1</v>
      </c>
      <c r="N3513">
        <f t="shared" si="274"/>
        <v>1</v>
      </c>
      <c r="O3513">
        <f t="shared" si="275"/>
        <v>10</v>
      </c>
    </row>
    <row r="3514" spans="1:15" hidden="1" x14ac:dyDescent="0.2">
      <c r="A3514" s="2">
        <v>44988</v>
      </c>
      <c r="B3514">
        <v>74</v>
      </c>
      <c r="C3514">
        <v>62.43</v>
      </c>
      <c r="D3514">
        <v>62.69</v>
      </c>
      <c r="E3514">
        <v>50.4</v>
      </c>
      <c r="F3514">
        <f t="shared" si="271"/>
        <v>62.69</v>
      </c>
      <c r="G3514" t="s">
        <v>876</v>
      </c>
      <c r="H3514">
        <v>2023</v>
      </c>
      <c r="I3514">
        <v>3</v>
      </c>
      <c r="J3514">
        <v>3</v>
      </c>
      <c r="K3514" t="s">
        <v>80</v>
      </c>
      <c r="L3514">
        <f t="shared" si="272"/>
        <v>0</v>
      </c>
      <c r="M3514">
        <f t="shared" si="273"/>
        <v>1</v>
      </c>
      <c r="N3514">
        <f t="shared" si="274"/>
        <v>1</v>
      </c>
      <c r="O3514">
        <f t="shared" si="275"/>
        <v>10</v>
      </c>
    </row>
    <row r="3515" spans="1:15" hidden="1" x14ac:dyDescent="0.2">
      <c r="A3515" s="2">
        <v>44989</v>
      </c>
      <c r="B3515">
        <v>52</v>
      </c>
      <c r="C3515">
        <v>60.41</v>
      </c>
      <c r="D3515">
        <v>60.43</v>
      </c>
      <c r="E3515">
        <v>36.28</v>
      </c>
      <c r="F3515">
        <f t="shared" si="271"/>
        <v>60.43</v>
      </c>
      <c r="G3515" t="s">
        <v>876</v>
      </c>
      <c r="H3515">
        <v>2023</v>
      </c>
      <c r="I3515">
        <v>3</v>
      </c>
      <c r="J3515">
        <v>4</v>
      </c>
      <c r="K3515" t="s">
        <v>81</v>
      </c>
      <c r="L3515">
        <f t="shared" si="272"/>
        <v>1</v>
      </c>
      <c r="M3515">
        <f t="shared" si="273"/>
        <v>1</v>
      </c>
      <c r="N3515">
        <f t="shared" si="274"/>
        <v>1</v>
      </c>
      <c r="O3515">
        <f t="shared" si="275"/>
        <v>10</v>
      </c>
    </row>
    <row r="3516" spans="1:15" hidden="1" x14ac:dyDescent="0.2">
      <c r="A3516" s="2">
        <v>44990</v>
      </c>
      <c r="B3516">
        <v>56</v>
      </c>
      <c r="C3516">
        <v>60.6</v>
      </c>
      <c r="D3516">
        <v>60.79</v>
      </c>
      <c r="E3516">
        <v>46.89</v>
      </c>
      <c r="F3516">
        <f t="shared" si="271"/>
        <v>60.79</v>
      </c>
      <c r="G3516" t="s">
        <v>877</v>
      </c>
      <c r="H3516">
        <v>2023</v>
      </c>
      <c r="I3516">
        <v>3</v>
      </c>
      <c r="J3516">
        <v>5</v>
      </c>
      <c r="K3516" t="s">
        <v>83</v>
      </c>
      <c r="L3516">
        <f t="shared" si="272"/>
        <v>1</v>
      </c>
      <c r="M3516">
        <f t="shared" si="273"/>
        <v>1</v>
      </c>
      <c r="N3516">
        <f t="shared" si="274"/>
        <v>1</v>
      </c>
      <c r="O3516">
        <f t="shared" si="275"/>
        <v>10</v>
      </c>
    </row>
    <row r="3517" spans="1:15" hidden="1" x14ac:dyDescent="0.2">
      <c r="A3517" s="2">
        <v>44991</v>
      </c>
      <c r="B3517">
        <v>82</v>
      </c>
      <c r="C3517">
        <v>65.17</v>
      </c>
      <c r="D3517">
        <v>65.17</v>
      </c>
      <c r="E3517">
        <v>34.770000000000003</v>
      </c>
      <c r="F3517">
        <f t="shared" si="271"/>
        <v>65.17</v>
      </c>
      <c r="G3517" t="s">
        <v>877</v>
      </c>
      <c r="H3517">
        <v>2023</v>
      </c>
      <c r="I3517">
        <v>3</v>
      </c>
      <c r="J3517">
        <v>6</v>
      </c>
      <c r="K3517" t="s">
        <v>84</v>
      </c>
      <c r="L3517">
        <f t="shared" si="272"/>
        <v>0</v>
      </c>
      <c r="M3517">
        <f t="shared" si="273"/>
        <v>1</v>
      </c>
      <c r="N3517">
        <f t="shared" si="274"/>
        <v>1</v>
      </c>
      <c r="O3517">
        <f t="shared" si="275"/>
        <v>11</v>
      </c>
    </row>
    <row r="3518" spans="1:15" hidden="1" x14ac:dyDescent="0.2">
      <c r="A3518" s="2">
        <v>44992</v>
      </c>
      <c r="B3518">
        <v>43</v>
      </c>
      <c r="C3518">
        <v>58.82</v>
      </c>
      <c r="D3518">
        <v>58.88</v>
      </c>
      <c r="E3518">
        <v>40.450000000000003</v>
      </c>
      <c r="F3518">
        <f t="shared" si="271"/>
        <v>58.88</v>
      </c>
      <c r="G3518" t="s">
        <v>877</v>
      </c>
      <c r="H3518">
        <v>2023</v>
      </c>
      <c r="I3518">
        <v>3</v>
      </c>
      <c r="J3518">
        <v>7</v>
      </c>
      <c r="K3518" t="s">
        <v>85</v>
      </c>
      <c r="L3518">
        <f t="shared" si="272"/>
        <v>1</v>
      </c>
      <c r="M3518">
        <f t="shared" si="273"/>
        <v>1</v>
      </c>
      <c r="N3518">
        <f t="shared" si="274"/>
        <v>1</v>
      </c>
      <c r="O3518">
        <f t="shared" si="275"/>
        <v>11</v>
      </c>
    </row>
    <row r="3519" spans="1:15" hidden="1" x14ac:dyDescent="0.2">
      <c r="A3519" s="2">
        <v>44993</v>
      </c>
      <c r="B3519">
        <v>74</v>
      </c>
      <c r="C3519">
        <v>61.94</v>
      </c>
      <c r="D3519">
        <v>61.94</v>
      </c>
      <c r="E3519">
        <v>0</v>
      </c>
      <c r="F3519">
        <f t="shared" si="271"/>
        <v>61.94</v>
      </c>
      <c r="G3519" t="s">
        <v>877</v>
      </c>
      <c r="H3519">
        <v>2023</v>
      </c>
      <c r="I3519">
        <v>3</v>
      </c>
      <c r="J3519">
        <v>8</v>
      </c>
      <c r="K3519" t="s">
        <v>86</v>
      </c>
      <c r="L3519">
        <f t="shared" si="272"/>
        <v>0</v>
      </c>
      <c r="M3519">
        <f t="shared" si="273"/>
        <v>1</v>
      </c>
      <c r="N3519">
        <f t="shared" si="274"/>
        <v>1</v>
      </c>
      <c r="O3519">
        <f t="shared" si="275"/>
        <v>11</v>
      </c>
    </row>
    <row r="3520" spans="1:15" hidden="1" x14ac:dyDescent="0.2">
      <c r="A3520" s="2">
        <v>44994</v>
      </c>
      <c r="B3520">
        <v>58</v>
      </c>
      <c r="C3520">
        <v>61.82</v>
      </c>
      <c r="D3520">
        <v>61.82</v>
      </c>
      <c r="E3520">
        <v>0</v>
      </c>
      <c r="F3520">
        <f t="shared" si="271"/>
        <v>61.82</v>
      </c>
      <c r="G3520" t="s">
        <v>877</v>
      </c>
      <c r="H3520">
        <v>2023</v>
      </c>
      <c r="I3520">
        <v>3</v>
      </c>
      <c r="J3520">
        <v>9</v>
      </c>
      <c r="K3520" t="s">
        <v>87</v>
      </c>
      <c r="L3520">
        <f t="shared" si="272"/>
        <v>1</v>
      </c>
      <c r="M3520">
        <f t="shared" si="273"/>
        <v>1</v>
      </c>
      <c r="N3520">
        <f t="shared" si="274"/>
        <v>1</v>
      </c>
      <c r="O3520">
        <f t="shared" si="275"/>
        <v>11</v>
      </c>
    </row>
    <row r="3521" spans="1:15" hidden="1" x14ac:dyDescent="0.2">
      <c r="A3521" s="2">
        <v>44995</v>
      </c>
      <c r="B3521">
        <v>91</v>
      </c>
      <c r="C3521">
        <v>66.56</v>
      </c>
      <c r="D3521">
        <v>66.56</v>
      </c>
      <c r="E3521">
        <v>0</v>
      </c>
      <c r="F3521">
        <f t="shared" si="271"/>
        <v>66.56</v>
      </c>
      <c r="G3521" t="s">
        <v>877</v>
      </c>
      <c r="H3521">
        <v>2023</v>
      </c>
      <c r="I3521">
        <v>3</v>
      </c>
      <c r="J3521">
        <v>10</v>
      </c>
      <c r="K3521" t="s">
        <v>88</v>
      </c>
      <c r="L3521">
        <f t="shared" si="272"/>
        <v>0</v>
      </c>
      <c r="M3521">
        <f t="shared" si="273"/>
        <v>1</v>
      </c>
      <c r="N3521">
        <f t="shared" si="274"/>
        <v>1</v>
      </c>
      <c r="O3521">
        <f t="shared" si="275"/>
        <v>11</v>
      </c>
    </row>
    <row r="3522" spans="1:15" hidden="1" x14ac:dyDescent="0.2">
      <c r="A3522" s="2">
        <v>44996</v>
      </c>
      <c r="B3522">
        <v>61</v>
      </c>
      <c r="C3522">
        <v>63.11</v>
      </c>
      <c r="D3522">
        <v>63.13</v>
      </c>
      <c r="E3522">
        <v>40.79</v>
      </c>
      <c r="F3522">
        <f t="shared" si="271"/>
        <v>63.13</v>
      </c>
      <c r="G3522" t="s">
        <v>877</v>
      </c>
      <c r="H3522">
        <v>2023</v>
      </c>
      <c r="I3522">
        <v>3</v>
      </c>
      <c r="J3522">
        <v>11</v>
      </c>
      <c r="K3522" t="s">
        <v>89</v>
      </c>
      <c r="L3522">
        <f t="shared" si="272"/>
        <v>1</v>
      </c>
      <c r="M3522">
        <f t="shared" si="273"/>
        <v>1</v>
      </c>
      <c r="N3522">
        <f t="shared" si="274"/>
        <v>1</v>
      </c>
      <c r="O3522">
        <f t="shared" si="275"/>
        <v>11</v>
      </c>
    </row>
    <row r="3523" spans="1:15" hidden="1" x14ac:dyDescent="0.2">
      <c r="A3523" s="2">
        <v>44997</v>
      </c>
      <c r="B3523">
        <v>56</v>
      </c>
      <c r="C3523">
        <v>59.89</v>
      </c>
      <c r="D3523">
        <v>60.01</v>
      </c>
      <c r="E3523">
        <v>44.3</v>
      </c>
      <c r="F3523">
        <f t="shared" ref="F3523:F3586" si="276">IF(OR(ISBLANK(D3523),D3523=9),C3523,D3523)</f>
        <v>60.01</v>
      </c>
      <c r="G3523" t="s">
        <v>878</v>
      </c>
      <c r="H3523">
        <v>2023</v>
      </c>
      <c r="I3523">
        <v>3</v>
      </c>
      <c r="J3523">
        <v>12</v>
      </c>
      <c r="K3523" t="s">
        <v>91</v>
      </c>
      <c r="L3523">
        <f t="shared" ref="L3523:L3586" si="277">IF(ISBLANK(C3523),"Null",IF(C3523&gt;B3523,1,0))</f>
        <v>1</v>
      </c>
      <c r="M3523">
        <f t="shared" ref="M3523:M3586" si="278">IF(ISBLANK(E3523),"Null",IF(C3523&gt;E3523,1,0))</f>
        <v>1</v>
      </c>
      <c r="N3523">
        <f t="shared" ref="N3523:N3586" si="279">IF(AND(I3523&gt;=1,I3523&lt;=4),1,IF(AND(I3523&gt;=9,I3523&lt;=12),3,2))</f>
        <v>1</v>
      </c>
      <c r="O3523">
        <f t="shared" ref="O3523:O3586" si="280">WEEKNUM(A3523,2)</f>
        <v>11</v>
      </c>
    </row>
    <row r="3524" spans="1:15" hidden="1" x14ac:dyDescent="0.2">
      <c r="A3524" s="2">
        <v>44998</v>
      </c>
      <c r="B3524">
        <v>62</v>
      </c>
      <c r="C3524">
        <v>61.47</v>
      </c>
      <c r="D3524">
        <v>61.47</v>
      </c>
      <c r="E3524">
        <v>0</v>
      </c>
      <c r="F3524">
        <f t="shared" si="276"/>
        <v>61.47</v>
      </c>
      <c r="G3524" t="s">
        <v>878</v>
      </c>
      <c r="H3524">
        <v>2023</v>
      </c>
      <c r="I3524">
        <v>3</v>
      </c>
      <c r="J3524">
        <v>13</v>
      </c>
      <c r="K3524" t="s">
        <v>92</v>
      </c>
      <c r="L3524">
        <f t="shared" si="277"/>
        <v>0</v>
      </c>
      <c r="M3524">
        <f t="shared" si="278"/>
        <v>1</v>
      </c>
      <c r="N3524">
        <f t="shared" si="279"/>
        <v>1</v>
      </c>
      <c r="O3524">
        <f t="shared" si="280"/>
        <v>12</v>
      </c>
    </row>
    <row r="3525" spans="1:15" hidden="1" x14ac:dyDescent="0.2">
      <c r="A3525" s="2">
        <v>44999</v>
      </c>
      <c r="B3525">
        <v>67</v>
      </c>
      <c r="C3525">
        <v>65.37</v>
      </c>
      <c r="D3525">
        <v>65.37</v>
      </c>
      <c r="E3525">
        <v>0</v>
      </c>
      <c r="F3525">
        <f t="shared" si="276"/>
        <v>65.37</v>
      </c>
      <c r="G3525" t="s">
        <v>878</v>
      </c>
      <c r="H3525">
        <v>2023</v>
      </c>
      <c r="I3525">
        <v>3</v>
      </c>
      <c r="J3525">
        <v>14</v>
      </c>
      <c r="K3525" t="s">
        <v>93</v>
      </c>
      <c r="L3525">
        <f t="shared" si="277"/>
        <v>0</v>
      </c>
      <c r="M3525">
        <f t="shared" si="278"/>
        <v>1</v>
      </c>
      <c r="N3525">
        <f t="shared" si="279"/>
        <v>1</v>
      </c>
      <c r="O3525">
        <f t="shared" si="280"/>
        <v>12</v>
      </c>
    </row>
    <row r="3526" spans="1:15" hidden="1" x14ac:dyDescent="0.2">
      <c r="A3526" s="2">
        <v>45000</v>
      </c>
      <c r="B3526">
        <v>79</v>
      </c>
      <c r="C3526">
        <v>64.930000000000007</v>
      </c>
      <c r="D3526">
        <v>65.02</v>
      </c>
      <c r="E3526">
        <v>48.35</v>
      </c>
      <c r="F3526">
        <f t="shared" si="276"/>
        <v>65.02</v>
      </c>
      <c r="G3526" t="s">
        <v>878</v>
      </c>
      <c r="H3526">
        <v>2023</v>
      </c>
      <c r="I3526">
        <v>3</v>
      </c>
      <c r="J3526">
        <v>15</v>
      </c>
      <c r="K3526" t="s">
        <v>94</v>
      </c>
      <c r="L3526">
        <f t="shared" si="277"/>
        <v>0</v>
      </c>
      <c r="M3526">
        <f t="shared" si="278"/>
        <v>1</v>
      </c>
      <c r="N3526">
        <f t="shared" si="279"/>
        <v>1</v>
      </c>
      <c r="O3526">
        <f t="shared" si="280"/>
        <v>12</v>
      </c>
    </row>
    <row r="3527" spans="1:15" hidden="1" x14ac:dyDescent="0.2">
      <c r="A3527" s="2">
        <v>45001</v>
      </c>
      <c r="B3527">
        <v>51</v>
      </c>
      <c r="C3527">
        <v>58.9</v>
      </c>
      <c r="D3527">
        <v>59.02</v>
      </c>
      <c r="E3527">
        <v>43.21</v>
      </c>
      <c r="F3527">
        <f t="shared" si="276"/>
        <v>59.02</v>
      </c>
      <c r="G3527" t="s">
        <v>878</v>
      </c>
      <c r="H3527">
        <v>2023</v>
      </c>
      <c r="I3527">
        <v>3</v>
      </c>
      <c r="J3527">
        <v>16</v>
      </c>
      <c r="K3527" t="s">
        <v>95</v>
      </c>
      <c r="L3527">
        <f t="shared" si="277"/>
        <v>1</v>
      </c>
      <c r="M3527">
        <f t="shared" si="278"/>
        <v>1</v>
      </c>
      <c r="N3527">
        <f t="shared" si="279"/>
        <v>1</v>
      </c>
      <c r="O3527">
        <f t="shared" si="280"/>
        <v>12</v>
      </c>
    </row>
    <row r="3528" spans="1:15" hidden="1" x14ac:dyDescent="0.2">
      <c r="A3528" s="2">
        <v>45002</v>
      </c>
      <c r="B3528">
        <v>87</v>
      </c>
      <c r="C3528">
        <v>64.75</v>
      </c>
      <c r="D3528">
        <v>64.8</v>
      </c>
      <c r="E3528">
        <v>44.51</v>
      </c>
      <c r="F3528">
        <f t="shared" si="276"/>
        <v>64.8</v>
      </c>
      <c r="G3528" t="s">
        <v>878</v>
      </c>
      <c r="H3528">
        <v>2023</v>
      </c>
      <c r="I3528">
        <v>3</v>
      </c>
      <c r="J3528">
        <v>17</v>
      </c>
      <c r="K3528" t="s">
        <v>96</v>
      </c>
      <c r="L3528">
        <f t="shared" si="277"/>
        <v>0</v>
      </c>
      <c r="M3528">
        <f t="shared" si="278"/>
        <v>1</v>
      </c>
      <c r="N3528">
        <f t="shared" si="279"/>
        <v>1</v>
      </c>
      <c r="O3528">
        <f t="shared" si="280"/>
        <v>12</v>
      </c>
    </row>
    <row r="3529" spans="1:15" hidden="1" x14ac:dyDescent="0.2">
      <c r="A3529" s="2">
        <v>45003</v>
      </c>
      <c r="B3529">
        <v>57</v>
      </c>
      <c r="C3529">
        <v>60.86</v>
      </c>
      <c r="D3529">
        <v>60.9</v>
      </c>
      <c r="E3529">
        <v>39.46</v>
      </c>
      <c r="F3529">
        <f t="shared" si="276"/>
        <v>60.9</v>
      </c>
      <c r="G3529" t="s">
        <v>878</v>
      </c>
      <c r="H3529">
        <v>2023</v>
      </c>
      <c r="I3529">
        <v>3</v>
      </c>
      <c r="J3529">
        <v>18</v>
      </c>
      <c r="K3529" t="s">
        <v>97</v>
      </c>
      <c r="L3529">
        <f t="shared" si="277"/>
        <v>1</v>
      </c>
      <c r="M3529">
        <f t="shared" si="278"/>
        <v>1</v>
      </c>
      <c r="N3529">
        <f t="shared" si="279"/>
        <v>1</v>
      </c>
      <c r="O3529">
        <f t="shared" si="280"/>
        <v>12</v>
      </c>
    </row>
    <row r="3530" spans="1:15" hidden="1" x14ac:dyDescent="0.2">
      <c r="A3530" s="2">
        <v>45004</v>
      </c>
      <c r="B3530">
        <v>56</v>
      </c>
      <c r="C3530">
        <v>61.36</v>
      </c>
      <c r="D3530">
        <v>61.37</v>
      </c>
      <c r="E3530">
        <v>35.11</v>
      </c>
      <c r="F3530">
        <f t="shared" si="276"/>
        <v>61.37</v>
      </c>
      <c r="G3530" t="s">
        <v>879</v>
      </c>
      <c r="H3530">
        <v>2023</v>
      </c>
      <c r="I3530">
        <v>3</v>
      </c>
      <c r="J3530">
        <v>19</v>
      </c>
      <c r="K3530" t="s">
        <v>99</v>
      </c>
      <c r="L3530">
        <f t="shared" si="277"/>
        <v>1</v>
      </c>
      <c r="M3530">
        <f t="shared" si="278"/>
        <v>1</v>
      </c>
      <c r="N3530">
        <f t="shared" si="279"/>
        <v>1</v>
      </c>
      <c r="O3530">
        <f t="shared" si="280"/>
        <v>12</v>
      </c>
    </row>
    <row r="3531" spans="1:15" hidden="1" x14ac:dyDescent="0.2">
      <c r="A3531" s="2">
        <v>45005</v>
      </c>
      <c r="B3531">
        <v>96</v>
      </c>
      <c r="C3531">
        <v>64.78</v>
      </c>
      <c r="D3531">
        <v>64.78</v>
      </c>
      <c r="E3531">
        <v>0</v>
      </c>
      <c r="F3531">
        <f t="shared" si="276"/>
        <v>64.78</v>
      </c>
      <c r="G3531" t="s">
        <v>879</v>
      </c>
      <c r="H3531">
        <v>2023</v>
      </c>
      <c r="I3531">
        <v>3</v>
      </c>
      <c r="J3531">
        <v>20</v>
      </c>
      <c r="K3531" t="s">
        <v>100</v>
      </c>
      <c r="L3531">
        <f t="shared" si="277"/>
        <v>0</v>
      </c>
      <c r="M3531">
        <f t="shared" si="278"/>
        <v>1</v>
      </c>
      <c r="N3531">
        <f t="shared" si="279"/>
        <v>1</v>
      </c>
      <c r="O3531">
        <f t="shared" si="280"/>
        <v>13</v>
      </c>
    </row>
    <row r="3532" spans="1:15" hidden="1" x14ac:dyDescent="0.2">
      <c r="A3532" s="2">
        <v>45006</v>
      </c>
      <c r="B3532">
        <v>47</v>
      </c>
      <c r="C3532">
        <v>60.75</v>
      </c>
      <c r="D3532">
        <v>60.75</v>
      </c>
      <c r="E3532">
        <v>0</v>
      </c>
      <c r="F3532">
        <f t="shared" si="276"/>
        <v>60.75</v>
      </c>
      <c r="G3532" t="s">
        <v>879</v>
      </c>
      <c r="H3532">
        <v>2023</v>
      </c>
      <c r="I3532">
        <v>3</v>
      </c>
      <c r="J3532">
        <v>21</v>
      </c>
      <c r="K3532" t="s">
        <v>101</v>
      </c>
      <c r="L3532">
        <f t="shared" si="277"/>
        <v>1</v>
      </c>
      <c r="M3532">
        <f t="shared" si="278"/>
        <v>1</v>
      </c>
      <c r="N3532">
        <f t="shared" si="279"/>
        <v>1</v>
      </c>
      <c r="O3532">
        <f t="shared" si="280"/>
        <v>13</v>
      </c>
    </row>
    <row r="3533" spans="1:15" hidden="1" x14ac:dyDescent="0.2">
      <c r="A3533" s="2">
        <v>45007</v>
      </c>
      <c r="B3533">
        <v>67</v>
      </c>
      <c r="C3533">
        <v>63.69</v>
      </c>
      <c r="D3533">
        <v>63.72</v>
      </c>
      <c r="E3533">
        <v>42.93</v>
      </c>
      <c r="F3533">
        <f t="shared" si="276"/>
        <v>63.72</v>
      </c>
      <c r="G3533" t="s">
        <v>879</v>
      </c>
      <c r="H3533">
        <v>2023</v>
      </c>
      <c r="I3533">
        <v>3</v>
      </c>
      <c r="J3533">
        <v>22</v>
      </c>
      <c r="K3533" t="s">
        <v>102</v>
      </c>
      <c r="L3533">
        <f t="shared" si="277"/>
        <v>0</v>
      </c>
      <c r="M3533">
        <f t="shared" si="278"/>
        <v>1</v>
      </c>
      <c r="N3533">
        <f t="shared" si="279"/>
        <v>1</v>
      </c>
      <c r="O3533">
        <f t="shared" si="280"/>
        <v>13</v>
      </c>
    </row>
    <row r="3534" spans="1:15" hidden="1" x14ac:dyDescent="0.2">
      <c r="A3534" s="2">
        <v>45008</v>
      </c>
      <c r="B3534">
        <v>57</v>
      </c>
      <c r="C3534">
        <v>61.94</v>
      </c>
      <c r="D3534">
        <v>61.95</v>
      </c>
      <c r="E3534">
        <v>31.24</v>
      </c>
      <c r="F3534">
        <f t="shared" si="276"/>
        <v>61.95</v>
      </c>
      <c r="G3534" t="s">
        <v>879</v>
      </c>
      <c r="H3534">
        <v>2023</v>
      </c>
      <c r="I3534">
        <v>3</v>
      </c>
      <c r="J3534">
        <v>23</v>
      </c>
      <c r="K3534" t="s">
        <v>103</v>
      </c>
      <c r="L3534">
        <f t="shared" si="277"/>
        <v>1</v>
      </c>
      <c r="M3534">
        <f t="shared" si="278"/>
        <v>1</v>
      </c>
      <c r="N3534">
        <f t="shared" si="279"/>
        <v>1</v>
      </c>
      <c r="O3534">
        <f t="shared" si="280"/>
        <v>13</v>
      </c>
    </row>
    <row r="3535" spans="1:15" hidden="1" x14ac:dyDescent="0.2">
      <c r="A3535" s="2">
        <v>45009</v>
      </c>
      <c r="B3535">
        <v>92</v>
      </c>
      <c r="C3535">
        <v>65.989999999999995</v>
      </c>
      <c r="D3535">
        <v>66.02</v>
      </c>
      <c r="E3535">
        <v>44.39</v>
      </c>
      <c r="F3535">
        <f t="shared" si="276"/>
        <v>66.02</v>
      </c>
      <c r="G3535" t="s">
        <v>879</v>
      </c>
      <c r="H3535">
        <v>2023</v>
      </c>
      <c r="I3535">
        <v>3</v>
      </c>
      <c r="J3535">
        <v>24</v>
      </c>
      <c r="K3535" t="s">
        <v>104</v>
      </c>
      <c r="L3535">
        <f t="shared" si="277"/>
        <v>0</v>
      </c>
      <c r="M3535">
        <f t="shared" si="278"/>
        <v>1</v>
      </c>
      <c r="N3535">
        <f t="shared" si="279"/>
        <v>1</v>
      </c>
      <c r="O3535">
        <f t="shared" si="280"/>
        <v>13</v>
      </c>
    </row>
    <row r="3536" spans="1:15" hidden="1" x14ac:dyDescent="0.2">
      <c r="A3536" s="2">
        <v>45010</v>
      </c>
      <c r="B3536">
        <v>58</v>
      </c>
      <c r="C3536">
        <v>61.3</v>
      </c>
      <c r="D3536">
        <v>61.31</v>
      </c>
      <c r="E3536">
        <v>37.57</v>
      </c>
      <c r="F3536">
        <f t="shared" si="276"/>
        <v>61.31</v>
      </c>
      <c r="G3536" t="s">
        <v>879</v>
      </c>
      <c r="H3536">
        <v>2023</v>
      </c>
      <c r="I3536">
        <v>3</v>
      </c>
      <c r="J3536">
        <v>25</v>
      </c>
      <c r="K3536" t="s">
        <v>105</v>
      </c>
      <c r="L3536">
        <f t="shared" si="277"/>
        <v>1</v>
      </c>
      <c r="M3536">
        <f t="shared" si="278"/>
        <v>1</v>
      </c>
      <c r="N3536">
        <f t="shared" si="279"/>
        <v>1</v>
      </c>
      <c r="O3536">
        <f t="shared" si="280"/>
        <v>13</v>
      </c>
    </row>
    <row r="3537" spans="1:15" hidden="1" x14ac:dyDescent="0.2">
      <c r="A3537" s="2">
        <v>45011</v>
      </c>
      <c r="B3537">
        <v>78</v>
      </c>
      <c r="C3537">
        <v>62.75</v>
      </c>
      <c r="D3537">
        <v>63.21</v>
      </c>
      <c r="E3537">
        <v>53.27</v>
      </c>
      <c r="F3537">
        <f t="shared" si="276"/>
        <v>63.21</v>
      </c>
      <c r="G3537" t="s">
        <v>880</v>
      </c>
      <c r="H3537">
        <v>2023</v>
      </c>
      <c r="I3537">
        <v>3</v>
      </c>
      <c r="J3537">
        <v>26</v>
      </c>
      <c r="K3537" t="s">
        <v>107</v>
      </c>
      <c r="L3537">
        <f t="shared" si="277"/>
        <v>0</v>
      </c>
      <c r="M3537">
        <f t="shared" si="278"/>
        <v>1</v>
      </c>
      <c r="N3537">
        <f t="shared" si="279"/>
        <v>1</v>
      </c>
      <c r="O3537">
        <f t="shared" si="280"/>
        <v>13</v>
      </c>
    </row>
    <row r="3538" spans="1:15" hidden="1" x14ac:dyDescent="0.2">
      <c r="A3538" s="2">
        <v>45012</v>
      </c>
      <c r="B3538">
        <v>102</v>
      </c>
      <c r="C3538">
        <v>64.88</v>
      </c>
      <c r="D3538">
        <v>65.02</v>
      </c>
      <c r="E3538">
        <v>50.21</v>
      </c>
      <c r="F3538">
        <f t="shared" si="276"/>
        <v>65.02</v>
      </c>
      <c r="G3538" t="s">
        <v>880</v>
      </c>
      <c r="H3538">
        <v>2023</v>
      </c>
      <c r="I3538">
        <v>3</v>
      </c>
      <c r="J3538">
        <v>27</v>
      </c>
      <c r="K3538" t="s">
        <v>108</v>
      </c>
      <c r="L3538">
        <f t="shared" si="277"/>
        <v>0</v>
      </c>
      <c r="M3538">
        <f t="shared" si="278"/>
        <v>1</v>
      </c>
      <c r="N3538">
        <f t="shared" si="279"/>
        <v>1</v>
      </c>
      <c r="O3538">
        <f t="shared" si="280"/>
        <v>14</v>
      </c>
    </row>
    <row r="3539" spans="1:15" hidden="1" x14ac:dyDescent="0.2">
      <c r="A3539" s="2">
        <v>45013</v>
      </c>
      <c r="B3539">
        <v>89</v>
      </c>
      <c r="C3539">
        <v>63.42</v>
      </c>
      <c r="D3539">
        <v>63.43</v>
      </c>
      <c r="E3539">
        <v>36.44</v>
      </c>
      <c r="F3539">
        <f t="shared" si="276"/>
        <v>63.43</v>
      </c>
      <c r="G3539" t="s">
        <v>880</v>
      </c>
      <c r="H3539">
        <v>2023</v>
      </c>
      <c r="I3539">
        <v>3</v>
      </c>
      <c r="J3539">
        <v>28</v>
      </c>
      <c r="K3539" t="s">
        <v>109</v>
      </c>
      <c r="L3539">
        <f t="shared" si="277"/>
        <v>0</v>
      </c>
      <c r="M3539">
        <f t="shared" si="278"/>
        <v>1</v>
      </c>
      <c r="N3539">
        <f t="shared" si="279"/>
        <v>1</v>
      </c>
      <c r="O3539">
        <f t="shared" si="280"/>
        <v>14</v>
      </c>
    </row>
    <row r="3540" spans="1:15" hidden="1" x14ac:dyDescent="0.2">
      <c r="A3540" s="2">
        <v>45014</v>
      </c>
      <c r="B3540">
        <v>99</v>
      </c>
      <c r="C3540">
        <v>64.42</v>
      </c>
      <c r="D3540">
        <v>64.44</v>
      </c>
      <c r="E3540">
        <v>41.18</v>
      </c>
      <c r="F3540">
        <f t="shared" si="276"/>
        <v>64.44</v>
      </c>
      <c r="G3540" t="s">
        <v>880</v>
      </c>
      <c r="H3540">
        <v>2023</v>
      </c>
      <c r="I3540">
        <v>3</v>
      </c>
      <c r="J3540">
        <v>29</v>
      </c>
      <c r="K3540" t="s">
        <v>110</v>
      </c>
      <c r="L3540">
        <f t="shared" si="277"/>
        <v>0</v>
      </c>
      <c r="M3540">
        <f t="shared" si="278"/>
        <v>1</v>
      </c>
      <c r="N3540">
        <f t="shared" si="279"/>
        <v>1</v>
      </c>
      <c r="O3540">
        <f t="shared" si="280"/>
        <v>14</v>
      </c>
    </row>
    <row r="3541" spans="1:15" hidden="1" x14ac:dyDescent="0.2">
      <c r="A3541" s="2">
        <v>45015</v>
      </c>
      <c r="B3541">
        <v>76</v>
      </c>
      <c r="C3541">
        <v>62.84</v>
      </c>
      <c r="D3541">
        <v>62.84</v>
      </c>
      <c r="E3541">
        <v>0</v>
      </c>
      <c r="F3541">
        <f t="shared" si="276"/>
        <v>62.84</v>
      </c>
      <c r="G3541" t="s">
        <v>880</v>
      </c>
      <c r="H3541">
        <v>2023</v>
      </c>
      <c r="I3541">
        <v>3</v>
      </c>
      <c r="J3541">
        <v>30</v>
      </c>
      <c r="K3541" t="s">
        <v>111</v>
      </c>
      <c r="L3541">
        <f t="shared" si="277"/>
        <v>0</v>
      </c>
      <c r="M3541">
        <f t="shared" si="278"/>
        <v>1</v>
      </c>
      <c r="N3541">
        <f t="shared" si="279"/>
        <v>1</v>
      </c>
      <c r="O3541">
        <f t="shared" si="280"/>
        <v>14</v>
      </c>
    </row>
    <row r="3542" spans="1:15" hidden="1" x14ac:dyDescent="0.2">
      <c r="A3542" s="2">
        <v>45016</v>
      </c>
      <c r="B3542">
        <v>87</v>
      </c>
      <c r="C3542">
        <v>65.22</v>
      </c>
      <c r="D3542">
        <v>65.260000000000005</v>
      </c>
      <c r="E3542">
        <v>42.34</v>
      </c>
      <c r="F3542">
        <f t="shared" si="276"/>
        <v>65.260000000000005</v>
      </c>
      <c r="G3542" t="s">
        <v>880</v>
      </c>
      <c r="H3542">
        <v>2023</v>
      </c>
      <c r="I3542">
        <v>3</v>
      </c>
      <c r="J3542">
        <v>31</v>
      </c>
      <c r="K3542" t="s">
        <v>112</v>
      </c>
      <c r="L3542">
        <f t="shared" si="277"/>
        <v>0</v>
      </c>
      <c r="M3542">
        <f t="shared" si="278"/>
        <v>1</v>
      </c>
      <c r="N3542">
        <f t="shared" si="279"/>
        <v>1</v>
      </c>
      <c r="O3542">
        <f t="shared" si="280"/>
        <v>14</v>
      </c>
    </row>
    <row r="3543" spans="1:15" hidden="1" x14ac:dyDescent="0.2">
      <c r="A3543" s="2">
        <v>45017</v>
      </c>
      <c r="B3543">
        <v>82</v>
      </c>
      <c r="C3543">
        <v>62.72</v>
      </c>
      <c r="D3543">
        <v>62.73</v>
      </c>
      <c r="E3543">
        <v>37.4</v>
      </c>
      <c r="F3543">
        <f t="shared" si="276"/>
        <v>62.73</v>
      </c>
      <c r="G3543" t="s">
        <v>880</v>
      </c>
      <c r="H3543">
        <v>2023</v>
      </c>
      <c r="I3543">
        <v>4</v>
      </c>
      <c r="J3543">
        <v>1</v>
      </c>
      <c r="K3543" t="s">
        <v>113</v>
      </c>
      <c r="L3543">
        <f t="shared" si="277"/>
        <v>0</v>
      </c>
      <c r="M3543">
        <f t="shared" si="278"/>
        <v>1</v>
      </c>
      <c r="N3543">
        <f t="shared" si="279"/>
        <v>1</v>
      </c>
      <c r="O3543">
        <f t="shared" si="280"/>
        <v>14</v>
      </c>
    </row>
    <row r="3544" spans="1:15" hidden="1" x14ac:dyDescent="0.2">
      <c r="A3544" s="2">
        <v>45018</v>
      </c>
      <c r="B3544">
        <v>66</v>
      </c>
      <c r="C3544">
        <v>64.989999999999995</v>
      </c>
      <c r="D3544">
        <v>65</v>
      </c>
      <c r="E3544">
        <v>39.18</v>
      </c>
      <c r="F3544">
        <f t="shared" si="276"/>
        <v>65</v>
      </c>
      <c r="G3544" t="s">
        <v>881</v>
      </c>
      <c r="H3544">
        <v>2023</v>
      </c>
      <c r="I3544">
        <v>4</v>
      </c>
      <c r="J3544">
        <v>2</v>
      </c>
      <c r="K3544" t="s">
        <v>115</v>
      </c>
      <c r="L3544">
        <f t="shared" si="277"/>
        <v>0</v>
      </c>
      <c r="M3544">
        <f t="shared" si="278"/>
        <v>1</v>
      </c>
      <c r="N3544">
        <f t="shared" si="279"/>
        <v>1</v>
      </c>
      <c r="O3544">
        <f t="shared" si="280"/>
        <v>14</v>
      </c>
    </row>
    <row r="3545" spans="1:15" hidden="1" x14ac:dyDescent="0.2">
      <c r="A3545" s="2">
        <v>45019</v>
      </c>
      <c r="B3545">
        <v>91</v>
      </c>
      <c r="C3545">
        <v>61.32</v>
      </c>
      <c r="D3545">
        <v>61.37</v>
      </c>
      <c r="E3545">
        <v>41.97</v>
      </c>
      <c r="F3545">
        <f t="shared" si="276"/>
        <v>61.37</v>
      </c>
      <c r="G3545" t="s">
        <v>881</v>
      </c>
      <c r="H3545">
        <v>2023</v>
      </c>
      <c r="I3545">
        <v>4</v>
      </c>
      <c r="J3545">
        <v>3</v>
      </c>
      <c r="K3545" t="s">
        <v>116</v>
      </c>
      <c r="L3545">
        <f t="shared" si="277"/>
        <v>0</v>
      </c>
      <c r="M3545">
        <f t="shared" si="278"/>
        <v>1</v>
      </c>
      <c r="N3545">
        <f t="shared" si="279"/>
        <v>1</v>
      </c>
      <c r="O3545">
        <f t="shared" si="280"/>
        <v>15</v>
      </c>
    </row>
    <row r="3546" spans="1:15" hidden="1" x14ac:dyDescent="0.2">
      <c r="A3546" s="2">
        <v>45020</v>
      </c>
      <c r="B3546">
        <v>94</v>
      </c>
      <c r="C3546">
        <v>64.739999999999995</v>
      </c>
      <c r="D3546">
        <v>64.760000000000005</v>
      </c>
      <c r="E3546">
        <v>41.07</v>
      </c>
      <c r="F3546">
        <f t="shared" si="276"/>
        <v>64.760000000000005</v>
      </c>
      <c r="G3546" t="s">
        <v>881</v>
      </c>
      <c r="H3546">
        <v>2023</v>
      </c>
      <c r="I3546">
        <v>4</v>
      </c>
      <c r="J3546">
        <v>4</v>
      </c>
      <c r="K3546" t="s">
        <v>117</v>
      </c>
      <c r="L3546">
        <f t="shared" si="277"/>
        <v>0</v>
      </c>
      <c r="M3546">
        <f t="shared" si="278"/>
        <v>1</v>
      </c>
      <c r="N3546">
        <f t="shared" si="279"/>
        <v>1</v>
      </c>
      <c r="O3546">
        <f t="shared" si="280"/>
        <v>15</v>
      </c>
    </row>
    <row r="3547" spans="1:15" hidden="1" x14ac:dyDescent="0.2">
      <c r="A3547" s="2">
        <v>45021</v>
      </c>
      <c r="B3547">
        <v>102</v>
      </c>
      <c r="C3547">
        <v>63.54</v>
      </c>
      <c r="D3547">
        <v>63.55</v>
      </c>
      <c r="E3547">
        <v>36.54</v>
      </c>
      <c r="F3547">
        <f t="shared" si="276"/>
        <v>63.55</v>
      </c>
      <c r="G3547" t="s">
        <v>881</v>
      </c>
      <c r="H3547">
        <v>2023</v>
      </c>
      <c r="I3547">
        <v>4</v>
      </c>
      <c r="J3547">
        <v>5</v>
      </c>
      <c r="K3547" t="s">
        <v>118</v>
      </c>
      <c r="L3547">
        <f t="shared" si="277"/>
        <v>0</v>
      </c>
      <c r="M3547">
        <f t="shared" si="278"/>
        <v>1</v>
      </c>
      <c r="N3547">
        <f t="shared" si="279"/>
        <v>1</v>
      </c>
      <c r="O3547">
        <f t="shared" si="280"/>
        <v>15</v>
      </c>
    </row>
    <row r="3548" spans="1:15" hidden="1" x14ac:dyDescent="0.2">
      <c r="A3548" s="2">
        <v>45022</v>
      </c>
      <c r="B3548">
        <v>84</v>
      </c>
      <c r="C3548">
        <v>62.83</v>
      </c>
      <c r="D3548">
        <v>62.94</v>
      </c>
      <c r="E3548">
        <v>46.8</v>
      </c>
      <c r="F3548">
        <f t="shared" si="276"/>
        <v>62.94</v>
      </c>
      <c r="G3548" t="s">
        <v>881</v>
      </c>
      <c r="H3548">
        <v>2023</v>
      </c>
      <c r="I3548">
        <v>4</v>
      </c>
      <c r="J3548">
        <v>6</v>
      </c>
      <c r="K3548" t="s">
        <v>119</v>
      </c>
      <c r="L3548">
        <f t="shared" si="277"/>
        <v>0</v>
      </c>
      <c r="M3548">
        <f t="shared" si="278"/>
        <v>1</v>
      </c>
      <c r="N3548">
        <f t="shared" si="279"/>
        <v>1</v>
      </c>
      <c r="O3548">
        <f t="shared" si="280"/>
        <v>15</v>
      </c>
    </row>
    <row r="3549" spans="1:15" hidden="1" x14ac:dyDescent="0.2">
      <c r="A3549" s="2">
        <v>45023</v>
      </c>
      <c r="F3549">
        <f t="shared" si="276"/>
        <v>0</v>
      </c>
      <c r="G3549" t="s">
        <v>881</v>
      </c>
      <c r="H3549">
        <v>2023</v>
      </c>
      <c r="I3549">
        <v>4</v>
      </c>
      <c r="J3549">
        <v>7</v>
      </c>
      <c r="K3549" t="s">
        <v>120</v>
      </c>
      <c r="L3549" t="str">
        <f t="shared" si="277"/>
        <v>Null</v>
      </c>
      <c r="M3549" t="str">
        <f t="shared" si="278"/>
        <v>Null</v>
      </c>
      <c r="N3549">
        <f t="shared" si="279"/>
        <v>1</v>
      </c>
      <c r="O3549">
        <f t="shared" si="280"/>
        <v>15</v>
      </c>
    </row>
    <row r="3550" spans="1:15" hidden="1" x14ac:dyDescent="0.2">
      <c r="A3550" s="2">
        <v>45024</v>
      </c>
      <c r="F3550">
        <f t="shared" si="276"/>
        <v>0</v>
      </c>
      <c r="G3550" t="s">
        <v>881</v>
      </c>
      <c r="H3550">
        <v>2023</v>
      </c>
      <c r="I3550">
        <v>4</v>
      </c>
      <c r="J3550">
        <v>8</v>
      </c>
      <c r="K3550" t="s">
        <v>121</v>
      </c>
      <c r="L3550" t="str">
        <f t="shared" si="277"/>
        <v>Null</v>
      </c>
      <c r="M3550" t="str">
        <f t="shared" si="278"/>
        <v>Null</v>
      </c>
      <c r="N3550">
        <f t="shared" si="279"/>
        <v>1</v>
      </c>
      <c r="O3550">
        <f t="shared" si="280"/>
        <v>15</v>
      </c>
    </row>
    <row r="3551" spans="1:15" hidden="1" x14ac:dyDescent="0.2">
      <c r="A3551" s="2">
        <v>45025</v>
      </c>
      <c r="F3551">
        <f t="shared" si="276"/>
        <v>0</v>
      </c>
      <c r="G3551" t="s">
        <v>882</v>
      </c>
      <c r="H3551">
        <v>2023</v>
      </c>
      <c r="I3551">
        <v>4</v>
      </c>
      <c r="J3551">
        <v>9</v>
      </c>
      <c r="K3551" t="s">
        <v>123</v>
      </c>
      <c r="L3551" t="str">
        <f t="shared" si="277"/>
        <v>Null</v>
      </c>
      <c r="M3551" t="str">
        <f t="shared" si="278"/>
        <v>Null</v>
      </c>
      <c r="N3551">
        <f t="shared" si="279"/>
        <v>1</v>
      </c>
      <c r="O3551">
        <f t="shared" si="280"/>
        <v>15</v>
      </c>
    </row>
    <row r="3552" spans="1:15" hidden="1" x14ac:dyDescent="0.2">
      <c r="A3552" s="2">
        <v>45026</v>
      </c>
      <c r="F3552">
        <f t="shared" si="276"/>
        <v>0</v>
      </c>
      <c r="G3552" t="s">
        <v>882</v>
      </c>
      <c r="H3552">
        <v>2023</v>
      </c>
      <c r="I3552">
        <v>4</v>
      </c>
      <c r="J3552">
        <v>10</v>
      </c>
      <c r="K3552" t="s">
        <v>124</v>
      </c>
      <c r="L3552" t="str">
        <f t="shared" si="277"/>
        <v>Null</v>
      </c>
      <c r="M3552" t="str">
        <f t="shared" si="278"/>
        <v>Null</v>
      </c>
      <c r="N3552">
        <f t="shared" si="279"/>
        <v>1</v>
      </c>
      <c r="O3552">
        <f t="shared" si="280"/>
        <v>16</v>
      </c>
    </row>
    <row r="3553" spans="1:15" hidden="1" x14ac:dyDescent="0.2">
      <c r="A3553" s="2">
        <v>45027</v>
      </c>
      <c r="F3553">
        <f t="shared" si="276"/>
        <v>0</v>
      </c>
      <c r="G3553" t="s">
        <v>882</v>
      </c>
      <c r="H3553">
        <v>2023</v>
      </c>
      <c r="I3553">
        <v>4</v>
      </c>
      <c r="J3553">
        <v>11</v>
      </c>
      <c r="K3553" t="s">
        <v>125</v>
      </c>
      <c r="L3553" t="str">
        <f t="shared" si="277"/>
        <v>Null</v>
      </c>
      <c r="M3553" t="str">
        <f t="shared" si="278"/>
        <v>Null</v>
      </c>
      <c r="N3553">
        <f t="shared" si="279"/>
        <v>1</v>
      </c>
      <c r="O3553">
        <f t="shared" si="280"/>
        <v>16</v>
      </c>
    </row>
    <row r="3554" spans="1:15" hidden="1" x14ac:dyDescent="0.2">
      <c r="A3554" s="2">
        <v>45028</v>
      </c>
      <c r="B3554">
        <v>102</v>
      </c>
      <c r="C3554">
        <v>65.31</v>
      </c>
      <c r="D3554">
        <v>65.319999999999993</v>
      </c>
      <c r="E3554">
        <v>29.04</v>
      </c>
      <c r="F3554">
        <f t="shared" si="276"/>
        <v>65.319999999999993</v>
      </c>
      <c r="G3554" t="s">
        <v>882</v>
      </c>
      <c r="H3554">
        <v>2023</v>
      </c>
      <c r="I3554">
        <v>4</v>
      </c>
      <c r="J3554">
        <v>12</v>
      </c>
      <c r="K3554" t="s">
        <v>126</v>
      </c>
      <c r="L3554">
        <f t="shared" si="277"/>
        <v>0</v>
      </c>
      <c r="M3554">
        <f t="shared" si="278"/>
        <v>1</v>
      </c>
      <c r="N3554">
        <f t="shared" si="279"/>
        <v>1</v>
      </c>
      <c r="O3554">
        <f t="shared" si="280"/>
        <v>16</v>
      </c>
    </row>
    <row r="3555" spans="1:15" hidden="1" x14ac:dyDescent="0.2">
      <c r="A3555" s="2">
        <v>45029</v>
      </c>
      <c r="B3555">
        <v>101</v>
      </c>
      <c r="C3555">
        <v>66.44</v>
      </c>
      <c r="D3555">
        <v>66.44</v>
      </c>
      <c r="E3555">
        <v>0</v>
      </c>
      <c r="F3555">
        <f t="shared" si="276"/>
        <v>66.44</v>
      </c>
      <c r="G3555" t="s">
        <v>882</v>
      </c>
      <c r="H3555">
        <v>2023</v>
      </c>
      <c r="I3555">
        <v>4</v>
      </c>
      <c r="J3555">
        <v>13</v>
      </c>
      <c r="K3555" t="s">
        <v>127</v>
      </c>
      <c r="L3555">
        <f t="shared" si="277"/>
        <v>0</v>
      </c>
      <c r="M3555">
        <f t="shared" si="278"/>
        <v>1</v>
      </c>
      <c r="N3555">
        <f t="shared" si="279"/>
        <v>1</v>
      </c>
      <c r="O3555">
        <f t="shared" si="280"/>
        <v>16</v>
      </c>
    </row>
    <row r="3556" spans="1:15" hidden="1" x14ac:dyDescent="0.2">
      <c r="A3556" s="2">
        <v>45030</v>
      </c>
      <c r="B3556">
        <v>101</v>
      </c>
      <c r="C3556">
        <v>67.17</v>
      </c>
      <c r="D3556">
        <v>67.23</v>
      </c>
      <c r="E3556">
        <v>48.6</v>
      </c>
      <c r="F3556">
        <f t="shared" si="276"/>
        <v>67.23</v>
      </c>
      <c r="G3556" t="s">
        <v>882</v>
      </c>
      <c r="H3556">
        <v>2023</v>
      </c>
      <c r="I3556">
        <v>4</v>
      </c>
      <c r="J3556">
        <v>14</v>
      </c>
      <c r="K3556" t="s">
        <v>128</v>
      </c>
      <c r="L3556">
        <f t="shared" si="277"/>
        <v>0</v>
      </c>
      <c r="M3556">
        <f t="shared" si="278"/>
        <v>1</v>
      </c>
      <c r="N3556">
        <f t="shared" si="279"/>
        <v>1</v>
      </c>
      <c r="O3556">
        <f t="shared" si="280"/>
        <v>16</v>
      </c>
    </row>
    <row r="3557" spans="1:15" hidden="1" x14ac:dyDescent="0.2">
      <c r="A3557" s="2">
        <v>45031</v>
      </c>
      <c r="B3557">
        <v>90</v>
      </c>
      <c r="C3557">
        <v>66.040000000000006</v>
      </c>
      <c r="D3557">
        <v>66.069999999999993</v>
      </c>
      <c r="E3557">
        <v>41.61</v>
      </c>
      <c r="F3557">
        <f t="shared" si="276"/>
        <v>66.069999999999993</v>
      </c>
      <c r="G3557" t="s">
        <v>882</v>
      </c>
      <c r="H3557">
        <v>2023</v>
      </c>
      <c r="I3557">
        <v>4</v>
      </c>
      <c r="J3557">
        <v>15</v>
      </c>
      <c r="K3557" t="s">
        <v>129</v>
      </c>
      <c r="L3557">
        <f t="shared" si="277"/>
        <v>0</v>
      </c>
      <c r="M3557">
        <f t="shared" si="278"/>
        <v>1</v>
      </c>
      <c r="N3557">
        <f t="shared" si="279"/>
        <v>1</v>
      </c>
      <c r="O3557">
        <f t="shared" si="280"/>
        <v>16</v>
      </c>
    </row>
    <row r="3558" spans="1:15" hidden="1" x14ac:dyDescent="0.2">
      <c r="A3558" s="2">
        <v>45032</v>
      </c>
      <c r="B3558">
        <v>84</v>
      </c>
      <c r="C3558">
        <v>62.79</v>
      </c>
      <c r="D3558">
        <v>62.79</v>
      </c>
      <c r="E3558">
        <v>0</v>
      </c>
      <c r="F3558">
        <f t="shared" si="276"/>
        <v>62.79</v>
      </c>
      <c r="G3558" t="s">
        <v>883</v>
      </c>
      <c r="H3558">
        <v>2023</v>
      </c>
      <c r="I3558">
        <v>4</v>
      </c>
      <c r="J3558">
        <v>16</v>
      </c>
      <c r="K3558" t="s">
        <v>131</v>
      </c>
      <c r="L3558">
        <f t="shared" si="277"/>
        <v>0</v>
      </c>
      <c r="M3558">
        <f t="shared" si="278"/>
        <v>1</v>
      </c>
      <c r="N3558">
        <f t="shared" si="279"/>
        <v>1</v>
      </c>
      <c r="O3558">
        <f t="shared" si="280"/>
        <v>16</v>
      </c>
    </row>
    <row r="3559" spans="1:15" hidden="1" x14ac:dyDescent="0.2">
      <c r="A3559" s="2">
        <v>45033</v>
      </c>
      <c r="B3559">
        <v>104</v>
      </c>
      <c r="C3559">
        <v>66.27</v>
      </c>
      <c r="D3559">
        <v>66.27</v>
      </c>
      <c r="E3559">
        <v>0</v>
      </c>
      <c r="F3559">
        <f t="shared" si="276"/>
        <v>66.27</v>
      </c>
      <c r="G3559" t="s">
        <v>883</v>
      </c>
      <c r="H3559">
        <v>2023</v>
      </c>
      <c r="I3559">
        <v>4</v>
      </c>
      <c r="J3559">
        <v>17</v>
      </c>
      <c r="K3559" t="s">
        <v>132</v>
      </c>
      <c r="L3559">
        <f t="shared" si="277"/>
        <v>0</v>
      </c>
      <c r="M3559">
        <f t="shared" si="278"/>
        <v>1</v>
      </c>
      <c r="N3559">
        <f t="shared" si="279"/>
        <v>1</v>
      </c>
      <c r="O3559">
        <f t="shared" si="280"/>
        <v>17</v>
      </c>
    </row>
    <row r="3560" spans="1:15" hidden="1" x14ac:dyDescent="0.2">
      <c r="A3560" s="2">
        <v>45034</v>
      </c>
      <c r="B3560">
        <v>89</v>
      </c>
      <c r="C3560">
        <v>63.58</v>
      </c>
      <c r="D3560">
        <v>63.6</v>
      </c>
      <c r="E3560">
        <v>39.18</v>
      </c>
      <c r="F3560">
        <f t="shared" si="276"/>
        <v>63.6</v>
      </c>
      <c r="G3560" t="s">
        <v>883</v>
      </c>
      <c r="H3560">
        <v>2023</v>
      </c>
      <c r="I3560">
        <v>4</v>
      </c>
      <c r="J3560">
        <v>18</v>
      </c>
      <c r="K3560" t="s">
        <v>133</v>
      </c>
      <c r="L3560">
        <f t="shared" si="277"/>
        <v>0</v>
      </c>
      <c r="M3560">
        <f t="shared" si="278"/>
        <v>1</v>
      </c>
      <c r="N3560">
        <f t="shared" si="279"/>
        <v>1</v>
      </c>
      <c r="O3560">
        <f t="shared" si="280"/>
        <v>17</v>
      </c>
    </row>
    <row r="3561" spans="1:15" hidden="1" x14ac:dyDescent="0.2">
      <c r="A3561" s="2">
        <v>45035</v>
      </c>
      <c r="B3561">
        <v>113</v>
      </c>
      <c r="C3561">
        <v>65.239999999999995</v>
      </c>
      <c r="D3561">
        <v>65.239999999999995</v>
      </c>
      <c r="E3561">
        <v>0</v>
      </c>
      <c r="F3561">
        <f t="shared" si="276"/>
        <v>65.239999999999995</v>
      </c>
      <c r="G3561" t="s">
        <v>883</v>
      </c>
      <c r="H3561">
        <v>2023</v>
      </c>
      <c r="I3561">
        <v>4</v>
      </c>
      <c r="J3561">
        <v>19</v>
      </c>
      <c r="K3561" t="s">
        <v>134</v>
      </c>
      <c r="L3561">
        <f t="shared" si="277"/>
        <v>0</v>
      </c>
      <c r="M3561">
        <f t="shared" si="278"/>
        <v>1</v>
      </c>
      <c r="N3561">
        <f t="shared" si="279"/>
        <v>1</v>
      </c>
      <c r="O3561">
        <f t="shared" si="280"/>
        <v>17</v>
      </c>
    </row>
    <row r="3562" spans="1:15" hidden="1" x14ac:dyDescent="0.2">
      <c r="A3562" s="2">
        <v>45036</v>
      </c>
      <c r="B3562">
        <v>86</v>
      </c>
      <c r="C3562">
        <v>64.17</v>
      </c>
      <c r="D3562">
        <v>64.180000000000007</v>
      </c>
      <c r="E3562">
        <v>36.96</v>
      </c>
      <c r="F3562">
        <f t="shared" si="276"/>
        <v>64.180000000000007</v>
      </c>
      <c r="G3562" t="s">
        <v>883</v>
      </c>
      <c r="H3562">
        <v>2023</v>
      </c>
      <c r="I3562">
        <v>4</v>
      </c>
      <c r="J3562">
        <v>20</v>
      </c>
      <c r="K3562" t="s">
        <v>135</v>
      </c>
      <c r="L3562">
        <f t="shared" si="277"/>
        <v>0</v>
      </c>
      <c r="M3562">
        <f t="shared" si="278"/>
        <v>1</v>
      </c>
      <c r="N3562">
        <f t="shared" si="279"/>
        <v>1</v>
      </c>
      <c r="O3562">
        <f t="shared" si="280"/>
        <v>17</v>
      </c>
    </row>
    <row r="3563" spans="1:15" hidden="1" x14ac:dyDescent="0.2">
      <c r="A3563" s="2">
        <v>45037</v>
      </c>
      <c r="B3563">
        <v>95</v>
      </c>
      <c r="C3563">
        <v>65.23</v>
      </c>
      <c r="D3563">
        <v>65.25</v>
      </c>
      <c r="E3563">
        <v>40.04</v>
      </c>
      <c r="F3563">
        <f t="shared" si="276"/>
        <v>65.25</v>
      </c>
      <c r="G3563" t="s">
        <v>883</v>
      </c>
      <c r="H3563">
        <v>2023</v>
      </c>
      <c r="I3563">
        <v>4</v>
      </c>
      <c r="J3563">
        <v>21</v>
      </c>
      <c r="K3563" t="s">
        <v>136</v>
      </c>
      <c r="L3563">
        <f t="shared" si="277"/>
        <v>0</v>
      </c>
      <c r="M3563">
        <f t="shared" si="278"/>
        <v>1</v>
      </c>
      <c r="N3563">
        <f t="shared" si="279"/>
        <v>1</v>
      </c>
      <c r="O3563">
        <f t="shared" si="280"/>
        <v>17</v>
      </c>
    </row>
    <row r="3564" spans="1:15" hidden="1" x14ac:dyDescent="0.2">
      <c r="A3564" s="2">
        <v>45038</v>
      </c>
      <c r="B3564">
        <v>86</v>
      </c>
      <c r="C3564">
        <v>64.61</v>
      </c>
      <c r="D3564">
        <v>64.61</v>
      </c>
      <c r="E3564">
        <v>37</v>
      </c>
      <c r="F3564">
        <f t="shared" si="276"/>
        <v>64.61</v>
      </c>
      <c r="G3564" t="s">
        <v>883</v>
      </c>
      <c r="H3564">
        <v>2023</v>
      </c>
      <c r="I3564">
        <v>4</v>
      </c>
      <c r="J3564">
        <v>22</v>
      </c>
      <c r="K3564" t="s">
        <v>137</v>
      </c>
      <c r="L3564">
        <f t="shared" si="277"/>
        <v>0</v>
      </c>
      <c r="M3564">
        <f t="shared" si="278"/>
        <v>1</v>
      </c>
      <c r="N3564">
        <f t="shared" si="279"/>
        <v>1</v>
      </c>
      <c r="O3564">
        <f t="shared" si="280"/>
        <v>17</v>
      </c>
    </row>
    <row r="3565" spans="1:15" hidden="1" x14ac:dyDescent="0.2">
      <c r="A3565" s="2">
        <v>45039</v>
      </c>
      <c r="B3565">
        <v>76</v>
      </c>
      <c r="C3565">
        <v>62.53</v>
      </c>
      <c r="D3565">
        <v>62.56</v>
      </c>
      <c r="E3565">
        <v>40.85</v>
      </c>
      <c r="F3565">
        <f t="shared" si="276"/>
        <v>62.56</v>
      </c>
      <c r="G3565" t="s">
        <v>884</v>
      </c>
      <c r="H3565">
        <v>2023</v>
      </c>
      <c r="I3565">
        <v>4</v>
      </c>
      <c r="J3565">
        <v>23</v>
      </c>
      <c r="K3565" t="s">
        <v>139</v>
      </c>
      <c r="L3565">
        <f t="shared" si="277"/>
        <v>0</v>
      </c>
      <c r="M3565">
        <f t="shared" si="278"/>
        <v>1</v>
      </c>
      <c r="N3565">
        <f t="shared" si="279"/>
        <v>1</v>
      </c>
      <c r="O3565">
        <f t="shared" si="280"/>
        <v>17</v>
      </c>
    </row>
    <row r="3566" spans="1:15" hidden="1" x14ac:dyDescent="0.2">
      <c r="A3566" s="2">
        <v>45040</v>
      </c>
      <c r="B3566">
        <v>97</v>
      </c>
      <c r="C3566">
        <v>64.260000000000005</v>
      </c>
      <c r="D3566">
        <v>64.290000000000006</v>
      </c>
      <c r="E3566">
        <v>42.43</v>
      </c>
      <c r="F3566">
        <f t="shared" si="276"/>
        <v>64.290000000000006</v>
      </c>
      <c r="G3566" t="s">
        <v>884</v>
      </c>
      <c r="H3566">
        <v>2023</v>
      </c>
      <c r="I3566">
        <v>4</v>
      </c>
      <c r="J3566">
        <v>24</v>
      </c>
      <c r="K3566" t="s">
        <v>140</v>
      </c>
      <c r="L3566">
        <f t="shared" si="277"/>
        <v>0</v>
      </c>
      <c r="M3566">
        <f t="shared" si="278"/>
        <v>1</v>
      </c>
      <c r="N3566">
        <f t="shared" si="279"/>
        <v>1</v>
      </c>
      <c r="O3566">
        <f t="shared" si="280"/>
        <v>18</v>
      </c>
    </row>
    <row r="3567" spans="1:15" hidden="1" x14ac:dyDescent="0.2">
      <c r="A3567" s="2">
        <v>45041</v>
      </c>
      <c r="B3567">
        <v>84</v>
      </c>
      <c r="C3567">
        <v>63.41</v>
      </c>
      <c r="D3567">
        <v>63.41</v>
      </c>
      <c r="E3567">
        <v>35.19</v>
      </c>
      <c r="F3567">
        <f t="shared" si="276"/>
        <v>63.41</v>
      </c>
      <c r="G3567" t="s">
        <v>884</v>
      </c>
      <c r="H3567">
        <v>2023</v>
      </c>
      <c r="I3567">
        <v>4</v>
      </c>
      <c r="J3567">
        <v>25</v>
      </c>
      <c r="K3567" t="s">
        <v>141</v>
      </c>
      <c r="L3567">
        <f t="shared" si="277"/>
        <v>0</v>
      </c>
      <c r="M3567">
        <f t="shared" si="278"/>
        <v>1</v>
      </c>
      <c r="N3567">
        <f t="shared" si="279"/>
        <v>1</v>
      </c>
      <c r="O3567">
        <f t="shared" si="280"/>
        <v>18</v>
      </c>
    </row>
    <row r="3568" spans="1:15" hidden="1" x14ac:dyDescent="0.2">
      <c r="A3568" s="2">
        <v>45042</v>
      </c>
      <c r="B3568">
        <v>94</v>
      </c>
      <c r="C3568">
        <v>63.55</v>
      </c>
      <c r="D3568">
        <v>63.55</v>
      </c>
      <c r="E3568">
        <v>0</v>
      </c>
      <c r="F3568">
        <f t="shared" si="276"/>
        <v>63.55</v>
      </c>
      <c r="G3568" t="s">
        <v>884</v>
      </c>
      <c r="H3568">
        <v>2023</v>
      </c>
      <c r="I3568">
        <v>4</v>
      </c>
      <c r="J3568">
        <v>26</v>
      </c>
      <c r="K3568" t="s">
        <v>142</v>
      </c>
      <c r="L3568">
        <f t="shared" si="277"/>
        <v>0</v>
      </c>
      <c r="M3568">
        <f t="shared" si="278"/>
        <v>1</v>
      </c>
      <c r="N3568">
        <f t="shared" si="279"/>
        <v>1</v>
      </c>
      <c r="O3568">
        <f t="shared" si="280"/>
        <v>18</v>
      </c>
    </row>
    <row r="3569" spans="1:15" hidden="1" x14ac:dyDescent="0.2">
      <c r="A3569" s="2">
        <v>45043</v>
      </c>
      <c r="B3569">
        <v>84</v>
      </c>
      <c r="C3569">
        <v>63.56</v>
      </c>
      <c r="D3569">
        <v>63.57</v>
      </c>
      <c r="E3569">
        <v>33.54</v>
      </c>
      <c r="F3569">
        <f t="shared" si="276"/>
        <v>63.57</v>
      </c>
      <c r="G3569" t="s">
        <v>884</v>
      </c>
      <c r="H3569">
        <v>2023</v>
      </c>
      <c r="I3569">
        <v>4</v>
      </c>
      <c r="J3569">
        <v>27</v>
      </c>
      <c r="K3569" t="s">
        <v>143</v>
      </c>
      <c r="L3569">
        <f t="shared" si="277"/>
        <v>0</v>
      </c>
      <c r="M3569">
        <f t="shared" si="278"/>
        <v>1</v>
      </c>
      <c r="N3569">
        <f t="shared" si="279"/>
        <v>1</v>
      </c>
      <c r="O3569">
        <f t="shared" si="280"/>
        <v>18</v>
      </c>
    </row>
    <row r="3570" spans="1:15" hidden="1" x14ac:dyDescent="0.2">
      <c r="A3570" s="2">
        <v>45044</v>
      </c>
      <c r="B3570">
        <v>99</v>
      </c>
      <c r="C3570">
        <v>64.69</v>
      </c>
      <c r="D3570">
        <v>64.69</v>
      </c>
      <c r="E3570">
        <v>0</v>
      </c>
      <c r="F3570">
        <f t="shared" si="276"/>
        <v>64.69</v>
      </c>
      <c r="G3570" t="s">
        <v>884</v>
      </c>
      <c r="H3570">
        <v>2023</v>
      </c>
      <c r="I3570">
        <v>4</v>
      </c>
      <c r="J3570">
        <v>28</v>
      </c>
      <c r="K3570" t="s">
        <v>144</v>
      </c>
      <c r="L3570">
        <f t="shared" si="277"/>
        <v>0</v>
      </c>
      <c r="M3570">
        <f t="shared" si="278"/>
        <v>1</v>
      </c>
      <c r="N3570">
        <f t="shared" si="279"/>
        <v>1</v>
      </c>
      <c r="O3570">
        <f t="shared" si="280"/>
        <v>18</v>
      </c>
    </row>
    <row r="3571" spans="1:15" hidden="1" x14ac:dyDescent="0.2">
      <c r="A3571" s="2">
        <v>45045</v>
      </c>
      <c r="B3571">
        <v>67</v>
      </c>
      <c r="C3571">
        <v>62.59</v>
      </c>
      <c r="D3571">
        <v>62.82</v>
      </c>
      <c r="E3571">
        <v>49.93</v>
      </c>
      <c r="F3571">
        <f t="shared" si="276"/>
        <v>62.82</v>
      </c>
      <c r="G3571" t="s">
        <v>884</v>
      </c>
      <c r="H3571">
        <v>2023</v>
      </c>
      <c r="I3571">
        <v>4</v>
      </c>
      <c r="J3571">
        <v>29</v>
      </c>
      <c r="K3571" t="s">
        <v>145</v>
      </c>
      <c r="L3571">
        <f t="shared" si="277"/>
        <v>0</v>
      </c>
      <c r="M3571">
        <f t="shared" si="278"/>
        <v>1</v>
      </c>
      <c r="N3571">
        <f t="shared" si="279"/>
        <v>1</v>
      </c>
      <c r="O3571">
        <f t="shared" si="280"/>
        <v>18</v>
      </c>
    </row>
    <row r="3572" spans="1:15" hidden="1" x14ac:dyDescent="0.2">
      <c r="A3572" s="2">
        <v>45046</v>
      </c>
      <c r="B3572">
        <v>80</v>
      </c>
      <c r="C3572">
        <v>62.19</v>
      </c>
      <c r="D3572">
        <v>62.19</v>
      </c>
      <c r="E3572">
        <v>0</v>
      </c>
      <c r="F3572">
        <f t="shared" si="276"/>
        <v>62.19</v>
      </c>
      <c r="G3572" t="s">
        <v>885</v>
      </c>
      <c r="H3572">
        <v>2023</v>
      </c>
      <c r="I3572">
        <v>4</v>
      </c>
      <c r="J3572">
        <v>30</v>
      </c>
      <c r="K3572" t="s">
        <v>147</v>
      </c>
      <c r="L3572">
        <f t="shared" si="277"/>
        <v>0</v>
      </c>
      <c r="M3572">
        <f t="shared" si="278"/>
        <v>1</v>
      </c>
      <c r="N3572">
        <f t="shared" si="279"/>
        <v>1</v>
      </c>
      <c r="O3572">
        <f t="shared" si="280"/>
        <v>18</v>
      </c>
    </row>
    <row r="3573" spans="1:15" hidden="1" x14ac:dyDescent="0.2">
      <c r="A3573" s="2">
        <v>45047</v>
      </c>
      <c r="B3573">
        <v>100</v>
      </c>
      <c r="C3573">
        <v>64.98</v>
      </c>
      <c r="D3573">
        <v>64.98</v>
      </c>
      <c r="E3573">
        <v>0</v>
      </c>
      <c r="F3573">
        <f t="shared" si="276"/>
        <v>64.98</v>
      </c>
      <c r="G3573" t="s">
        <v>885</v>
      </c>
      <c r="H3573">
        <v>2023</v>
      </c>
      <c r="I3573">
        <v>5</v>
      </c>
      <c r="J3573">
        <v>1</v>
      </c>
      <c r="K3573" t="s">
        <v>148</v>
      </c>
      <c r="L3573">
        <f t="shared" si="277"/>
        <v>0</v>
      </c>
      <c r="M3573">
        <f t="shared" si="278"/>
        <v>1</v>
      </c>
      <c r="N3573">
        <f t="shared" si="279"/>
        <v>2</v>
      </c>
      <c r="O3573">
        <f t="shared" si="280"/>
        <v>19</v>
      </c>
    </row>
    <row r="3574" spans="1:15" hidden="1" x14ac:dyDescent="0.2">
      <c r="A3574" s="2">
        <v>45048</v>
      </c>
      <c r="B3574">
        <v>100</v>
      </c>
      <c r="C3574">
        <v>64.63</v>
      </c>
      <c r="D3574">
        <v>64.650000000000006</v>
      </c>
      <c r="E3574">
        <v>41.52</v>
      </c>
      <c r="F3574">
        <f t="shared" si="276"/>
        <v>64.650000000000006</v>
      </c>
      <c r="G3574" t="s">
        <v>885</v>
      </c>
      <c r="H3574">
        <v>2023</v>
      </c>
      <c r="I3574">
        <v>5</v>
      </c>
      <c r="J3574">
        <v>2</v>
      </c>
      <c r="K3574" t="s">
        <v>149</v>
      </c>
      <c r="L3574">
        <f t="shared" si="277"/>
        <v>0</v>
      </c>
      <c r="M3574">
        <f t="shared" si="278"/>
        <v>1</v>
      </c>
      <c r="N3574">
        <f t="shared" si="279"/>
        <v>2</v>
      </c>
      <c r="O3574">
        <f t="shared" si="280"/>
        <v>19</v>
      </c>
    </row>
    <row r="3575" spans="1:15" hidden="1" x14ac:dyDescent="0.2">
      <c r="A3575" s="2">
        <v>45049</v>
      </c>
      <c r="B3575">
        <v>117</v>
      </c>
      <c r="C3575">
        <v>65.650000000000006</v>
      </c>
      <c r="D3575">
        <v>65.69</v>
      </c>
      <c r="E3575">
        <v>44.6</v>
      </c>
      <c r="F3575">
        <f t="shared" si="276"/>
        <v>65.69</v>
      </c>
      <c r="G3575" t="s">
        <v>885</v>
      </c>
      <c r="H3575">
        <v>2023</v>
      </c>
      <c r="I3575">
        <v>5</v>
      </c>
      <c r="J3575">
        <v>3</v>
      </c>
      <c r="K3575" t="s">
        <v>150</v>
      </c>
      <c r="L3575">
        <f t="shared" si="277"/>
        <v>0</v>
      </c>
      <c r="M3575">
        <f t="shared" si="278"/>
        <v>1</v>
      </c>
      <c r="N3575">
        <f t="shared" si="279"/>
        <v>2</v>
      </c>
      <c r="O3575">
        <f t="shared" si="280"/>
        <v>19</v>
      </c>
    </row>
    <row r="3576" spans="1:15" hidden="1" x14ac:dyDescent="0.2">
      <c r="A3576" s="2">
        <v>45050</v>
      </c>
      <c r="B3576">
        <v>96</v>
      </c>
      <c r="C3576">
        <v>62.97</v>
      </c>
      <c r="D3576">
        <v>68.86</v>
      </c>
      <c r="E3576">
        <v>67.56</v>
      </c>
      <c r="F3576">
        <f t="shared" si="276"/>
        <v>68.86</v>
      </c>
      <c r="G3576" t="s">
        <v>885</v>
      </c>
      <c r="H3576">
        <v>2023</v>
      </c>
      <c r="I3576">
        <v>5</v>
      </c>
      <c r="J3576">
        <v>4</v>
      </c>
      <c r="K3576" t="s">
        <v>151</v>
      </c>
      <c r="L3576">
        <f t="shared" si="277"/>
        <v>0</v>
      </c>
      <c r="M3576">
        <f t="shared" si="278"/>
        <v>0</v>
      </c>
      <c r="N3576">
        <f t="shared" si="279"/>
        <v>2</v>
      </c>
      <c r="O3576">
        <f t="shared" si="280"/>
        <v>19</v>
      </c>
    </row>
    <row r="3577" spans="1:15" hidden="1" x14ac:dyDescent="0.2">
      <c r="A3577" s="2">
        <v>45051</v>
      </c>
      <c r="B3577">
        <v>110</v>
      </c>
      <c r="C3577">
        <v>64.7</v>
      </c>
      <c r="D3577">
        <v>64.72</v>
      </c>
      <c r="E3577">
        <v>41.2</v>
      </c>
      <c r="F3577">
        <f t="shared" si="276"/>
        <v>64.72</v>
      </c>
      <c r="G3577" t="s">
        <v>885</v>
      </c>
      <c r="H3577">
        <v>2023</v>
      </c>
      <c r="I3577">
        <v>5</v>
      </c>
      <c r="J3577">
        <v>5</v>
      </c>
      <c r="K3577" t="s">
        <v>152</v>
      </c>
      <c r="L3577">
        <f t="shared" si="277"/>
        <v>0</v>
      </c>
      <c r="M3577">
        <f t="shared" si="278"/>
        <v>1</v>
      </c>
      <c r="N3577">
        <f t="shared" si="279"/>
        <v>2</v>
      </c>
      <c r="O3577">
        <f t="shared" si="280"/>
        <v>19</v>
      </c>
    </row>
    <row r="3578" spans="1:15" hidden="1" x14ac:dyDescent="0.2">
      <c r="A3578" s="2">
        <v>45052</v>
      </c>
      <c r="B3578">
        <v>81</v>
      </c>
      <c r="C3578">
        <v>62.06</v>
      </c>
      <c r="D3578">
        <v>62.09</v>
      </c>
      <c r="E3578">
        <v>29.04</v>
      </c>
      <c r="F3578">
        <f t="shared" si="276"/>
        <v>62.09</v>
      </c>
      <c r="G3578" t="s">
        <v>885</v>
      </c>
      <c r="H3578">
        <v>2023</v>
      </c>
      <c r="I3578">
        <v>5</v>
      </c>
      <c r="J3578">
        <v>6</v>
      </c>
      <c r="K3578" t="s">
        <v>153</v>
      </c>
      <c r="L3578">
        <f t="shared" si="277"/>
        <v>0</v>
      </c>
      <c r="M3578">
        <f t="shared" si="278"/>
        <v>1</v>
      </c>
      <c r="N3578">
        <f t="shared" si="279"/>
        <v>2</v>
      </c>
      <c r="O3578">
        <f t="shared" si="280"/>
        <v>19</v>
      </c>
    </row>
    <row r="3579" spans="1:15" hidden="1" x14ac:dyDescent="0.2">
      <c r="A3579" s="2">
        <v>45053</v>
      </c>
      <c r="B3579">
        <v>97</v>
      </c>
      <c r="C3579">
        <v>63.61</v>
      </c>
      <c r="D3579">
        <v>63.61</v>
      </c>
      <c r="E3579">
        <v>0</v>
      </c>
      <c r="F3579">
        <f t="shared" si="276"/>
        <v>63.61</v>
      </c>
      <c r="G3579" t="s">
        <v>886</v>
      </c>
      <c r="H3579">
        <v>2023</v>
      </c>
      <c r="I3579">
        <v>5</v>
      </c>
      <c r="J3579">
        <v>7</v>
      </c>
      <c r="K3579" t="s">
        <v>155</v>
      </c>
      <c r="L3579">
        <f t="shared" si="277"/>
        <v>0</v>
      </c>
      <c r="M3579">
        <f t="shared" si="278"/>
        <v>1</v>
      </c>
      <c r="N3579">
        <f t="shared" si="279"/>
        <v>2</v>
      </c>
      <c r="O3579">
        <f t="shared" si="280"/>
        <v>19</v>
      </c>
    </row>
    <row r="3580" spans="1:15" hidden="1" x14ac:dyDescent="0.2">
      <c r="A3580" s="2">
        <v>45054</v>
      </c>
      <c r="B3580">
        <v>113</v>
      </c>
      <c r="C3580">
        <v>65.78</v>
      </c>
      <c r="D3580">
        <v>65.790000000000006</v>
      </c>
      <c r="E3580">
        <v>39.56</v>
      </c>
      <c r="F3580">
        <f t="shared" si="276"/>
        <v>65.790000000000006</v>
      </c>
      <c r="G3580" t="s">
        <v>886</v>
      </c>
      <c r="H3580">
        <v>2023</v>
      </c>
      <c r="I3580">
        <v>5</v>
      </c>
      <c r="J3580">
        <v>8</v>
      </c>
      <c r="K3580" t="s">
        <v>156</v>
      </c>
      <c r="L3580">
        <f t="shared" si="277"/>
        <v>0</v>
      </c>
      <c r="M3580">
        <f t="shared" si="278"/>
        <v>1</v>
      </c>
      <c r="N3580">
        <f t="shared" si="279"/>
        <v>2</v>
      </c>
      <c r="O3580">
        <f t="shared" si="280"/>
        <v>20</v>
      </c>
    </row>
    <row r="3581" spans="1:15" hidden="1" x14ac:dyDescent="0.2">
      <c r="A3581" s="2">
        <v>45055</v>
      </c>
      <c r="B3581">
        <v>103</v>
      </c>
      <c r="C3581">
        <v>63.76</v>
      </c>
      <c r="D3581">
        <v>63.76</v>
      </c>
      <c r="E3581">
        <v>34.94</v>
      </c>
      <c r="F3581">
        <f t="shared" si="276"/>
        <v>63.76</v>
      </c>
      <c r="G3581" t="s">
        <v>886</v>
      </c>
      <c r="H3581">
        <v>2023</v>
      </c>
      <c r="I3581">
        <v>5</v>
      </c>
      <c r="J3581">
        <v>9</v>
      </c>
      <c r="K3581" t="s">
        <v>157</v>
      </c>
      <c r="L3581">
        <f t="shared" si="277"/>
        <v>0</v>
      </c>
      <c r="M3581">
        <f t="shared" si="278"/>
        <v>1</v>
      </c>
      <c r="N3581">
        <f t="shared" si="279"/>
        <v>2</v>
      </c>
      <c r="O3581">
        <f t="shared" si="280"/>
        <v>20</v>
      </c>
    </row>
    <row r="3582" spans="1:15" hidden="1" x14ac:dyDescent="0.2">
      <c r="A3582" s="2">
        <v>45056</v>
      </c>
      <c r="B3582">
        <v>125</v>
      </c>
      <c r="C3582">
        <v>67.040000000000006</v>
      </c>
      <c r="D3582">
        <v>67.11</v>
      </c>
      <c r="E3582">
        <v>39.65</v>
      </c>
      <c r="F3582">
        <f t="shared" si="276"/>
        <v>67.11</v>
      </c>
      <c r="G3582" t="s">
        <v>886</v>
      </c>
      <c r="H3582">
        <v>2023</v>
      </c>
      <c r="I3582">
        <v>5</v>
      </c>
      <c r="J3582">
        <v>10</v>
      </c>
      <c r="K3582" t="s">
        <v>158</v>
      </c>
      <c r="L3582">
        <f t="shared" si="277"/>
        <v>0</v>
      </c>
      <c r="M3582">
        <f t="shared" si="278"/>
        <v>1</v>
      </c>
      <c r="N3582">
        <f t="shared" si="279"/>
        <v>2</v>
      </c>
      <c r="O3582">
        <f t="shared" si="280"/>
        <v>20</v>
      </c>
    </row>
    <row r="3583" spans="1:15" hidden="1" x14ac:dyDescent="0.2">
      <c r="A3583" s="2">
        <v>45057</v>
      </c>
      <c r="B3583">
        <v>125</v>
      </c>
      <c r="C3583">
        <v>68.73</v>
      </c>
      <c r="D3583">
        <v>68.739999999999995</v>
      </c>
      <c r="E3583">
        <v>42.34</v>
      </c>
      <c r="F3583">
        <f t="shared" si="276"/>
        <v>68.739999999999995</v>
      </c>
      <c r="G3583" t="s">
        <v>886</v>
      </c>
      <c r="H3583">
        <v>2023</v>
      </c>
      <c r="I3583">
        <v>5</v>
      </c>
      <c r="J3583">
        <v>11</v>
      </c>
      <c r="K3583" t="s">
        <v>159</v>
      </c>
      <c r="L3583">
        <f t="shared" si="277"/>
        <v>0</v>
      </c>
      <c r="M3583">
        <f t="shared" si="278"/>
        <v>1</v>
      </c>
      <c r="N3583">
        <f t="shared" si="279"/>
        <v>2</v>
      </c>
      <c r="O3583">
        <f t="shared" si="280"/>
        <v>20</v>
      </c>
    </row>
    <row r="3584" spans="1:15" hidden="1" x14ac:dyDescent="0.2">
      <c r="A3584" s="2">
        <v>45058</v>
      </c>
      <c r="B3584">
        <v>112</v>
      </c>
      <c r="C3584">
        <v>65.98</v>
      </c>
      <c r="D3584">
        <v>66.05</v>
      </c>
      <c r="E3584">
        <v>47.59</v>
      </c>
      <c r="F3584">
        <f t="shared" si="276"/>
        <v>66.05</v>
      </c>
      <c r="G3584" t="s">
        <v>886</v>
      </c>
      <c r="H3584">
        <v>2023</v>
      </c>
      <c r="I3584">
        <v>5</v>
      </c>
      <c r="J3584">
        <v>12</v>
      </c>
      <c r="K3584" t="s">
        <v>160</v>
      </c>
      <c r="L3584">
        <f t="shared" si="277"/>
        <v>0</v>
      </c>
      <c r="M3584">
        <f t="shared" si="278"/>
        <v>1</v>
      </c>
      <c r="N3584">
        <f t="shared" si="279"/>
        <v>2</v>
      </c>
      <c r="O3584">
        <f t="shared" si="280"/>
        <v>20</v>
      </c>
    </row>
    <row r="3585" spans="1:15" hidden="1" x14ac:dyDescent="0.2">
      <c r="A3585" s="2">
        <v>45059</v>
      </c>
      <c r="B3585">
        <v>89</v>
      </c>
      <c r="C3585">
        <v>62.92</v>
      </c>
      <c r="D3585">
        <v>62.94</v>
      </c>
      <c r="E3585">
        <v>39.78</v>
      </c>
      <c r="F3585">
        <f t="shared" si="276"/>
        <v>62.94</v>
      </c>
      <c r="G3585" t="s">
        <v>886</v>
      </c>
      <c r="H3585">
        <v>2023</v>
      </c>
      <c r="I3585">
        <v>5</v>
      </c>
      <c r="J3585">
        <v>13</v>
      </c>
      <c r="K3585" t="s">
        <v>161</v>
      </c>
      <c r="L3585">
        <f t="shared" si="277"/>
        <v>0</v>
      </c>
      <c r="M3585">
        <f t="shared" si="278"/>
        <v>1</v>
      </c>
      <c r="N3585">
        <f t="shared" si="279"/>
        <v>2</v>
      </c>
      <c r="O3585">
        <f t="shared" si="280"/>
        <v>20</v>
      </c>
    </row>
    <row r="3586" spans="1:15" hidden="1" x14ac:dyDescent="0.2">
      <c r="A3586" s="2">
        <v>45060</v>
      </c>
      <c r="B3586">
        <v>107</v>
      </c>
      <c r="C3586">
        <v>64.53</v>
      </c>
      <c r="D3586">
        <v>64.540000000000006</v>
      </c>
      <c r="E3586">
        <v>40.72</v>
      </c>
      <c r="F3586">
        <f t="shared" si="276"/>
        <v>64.540000000000006</v>
      </c>
      <c r="G3586" t="s">
        <v>887</v>
      </c>
      <c r="H3586">
        <v>2023</v>
      </c>
      <c r="I3586">
        <v>5</v>
      </c>
      <c r="J3586">
        <v>14</v>
      </c>
      <c r="K3586" t="s">
        <v>163</v>
      </c>
      <c r="L3586">
        <f t="shared" si="277"/>
        <v>0</v>
      </c>
      <c r="M3586">
        <f t="shared" si="278"/>
        <v>1</v>
      </c>
      <c r="N3586">
        <f t="shared" si="279"/>
        <v>2</v>
      </c>
      <c r="O3586">
        <f t="shared" si="280"/>
        <v>20</v>
      </c>
    </row>
    <row r="3587" spans="1:15" hidden="1" x14ac:dyDescent="0.2">
      <c r="A3587" s="2">
        <v>45061</v>
      </c>
      <c r="B3587">
        <v>115</v>
      </c>
      <c r="C3587">
        <v>66.739999999999995</v>
      </c>
      <c r="D3587">
        <v>66.75</v>
      </c>
      <c r="E3587">
        <v>40.18</v>
      </c>
      <c r="F3587">
        <f t="shared" ref="F3587:F3650" si="281">IF(OR(ISBLANK(D3587),D3587=9),C3587,D3587)</f>
        <v>66.75</v>
      </c>
      <c r="G3587" t="s">
        <v>887</v>
      </c>
      <c r="H3587">
        <v>2023</v>
      </c>
      <c r="I3587">
        <v>5</v>
      </c>
      <c r="J3587">
        <v>15</v>
      </c>
      <c r="K3587" t="s">
        <v>164</v>
      </c>
      <c r="L3587">
        <f t="shared" ref="L3587:L3650" si="282">IF(ISBLANK(C3587),"Null",IF(C3587&gt;B3587,1,0))</f>
        <v>0</v>
      </c>
      <c r="M3587">
        <f t="shared" ref="M3587:M3650" si="283">IF(ISBLANK(E3587),"Null",IF(C3587&gt;E3587,1,0))</f>
        <v>1</v>
      </c>
      <c r="N3587">
        <f t="shared" ref="N3587:N3650" si="284">IF(AND(I3587&gt;=1,I3587&lt;=4),1,IF(AND(I3587&gt;=9,I3587&lt;=12),3,2))</f>
        <v>2</v>
      </c>
      <c r="O3587">
        <f t="shared" ref="O3587:O3650" si="285">WEEKNUM(A3587,2)</f>
        <v>21</v>
      </c>
    </row>
    <row r="3588" spans="1:15" hidden="1" x14ac:dyDescent="0.2">
      <c r="A3588" s="2">
        <v>45062</v>
      </c>
      <c r="B3588">
        <v>116</v>
      </c>
      <c r="C3588">
        <v>67.459999999999994</v>
      </c>
      <c r="D3588">
        <v>67.459999999999994</v>
      </c>
      <c r="E3588">
        <v>28.84</v>
      </c>
      <c r="F3588">
        <f t="shared" si="281"/>
        <v>67.459999999999994</v>
      </c>
      <c r="G3588" t="s">
        <v>887</v>
      </c>
      <c r="H3588">
        <v>2023</v>
      </c>
      <c r="I3588">
        <v>5</v>
      </c>
      <c r="J3588">
        <v>16</v>
      </c>
      <c r="K3588" t="s">
        <v>165</v>
      </c>
      <c r="L3588">
        <f t="shared" si="282"/>
        <v>0</v>
      </c>
      <c r="M3588">
        <f t="shared" si="283"/>
        <v>1</v>
      </c>
      <c r="N3588">
        <f t="shared" si="284"/>
        <v>2</v>
      </c>
      <c r="O3588">
        <f t="shared" si="285"/>
        <v>21</v>
      </c>
    </row>
    <row r="3589" spans="1:15" hidden="1" x14ac:dyDescent="0.2">
      <c r="A3589" s="2">
        <v>45063</v>
      </c>
      <c r="B3589">
        <v>132</v>
      </c>
      <c r="C3589">
        <v>69.89</v>
      </c>
      <c r="D3589">
        <v>69.91</v>
      </c>
      <c r="E3589">
        <v>45.73</v>
      </c>
      <c r="F3589">
        <f t="shared" si="281"/>
        <v>69.91</v>
      </c>
      <c r="G3589" t="s">
        <v>887</v>
      </c>
      <c r="H3589">
        <v>2023</v>
      </c>
      <c r="I3589">
        <v>5</v>
      </c>
      <c r="J3589">
        <v>17</v>
      </c>
      <c r="K3589" t="s">
        <v>166</v>
      </c>
      <c r="L3589">
        <f t="shared" si="282"/>
        <v>0</v>
      </c>
      <c r="M3589">
        <f t="shared" si="283"/>
        <v>1</v>
      </c>
      <c r="N3589">
        <f t="shared" si="284"/>
        <v>2</v>
      </c>
      <c r="O3589">
        <f t="shared" si="285"/>
        <v>21</v>
      </c>
    </row>
    <row r="3590" spans="1:15" hidden="1" x14ac:dyDescent="0.2">
      <c r="A3590" s="2">
        <v>45064</v>
      </c>
      <c r="B3590">
        <v>111</v>
      </c>
      <c r="C3590">
        <v>64.77</v>
      </c>
      <c r="D3590">
        <v>64.77</v>
      </c>
      <c r="E3590">
        <v>0</v>
      </c>
      <c r="F3590">
        <f t="shared" si="281"/>
        <v>64.77</v>
      </c>
      <c r="G3590" t="s">
        <v>887</v>
      </c>
      <c r="H3590">
        <v>2023</v>
      </c>
      <c r="I3590">
        <v>5</v>
      </c>
      <c r="J3590">
        <v>18</v>
      </c>
      <c r="K3590" t="s">
        <v>167</v>
      </c>
      <c r="L3590">
        <f t="shared" si="282"/>
        <v>0</v>
      </c>
      <c r="M3590">
        <f t="shared" si="283"/>
        <v>1</v>
      </c>
      <c r="N3590">
        <f t="shared" si="284"/>
        <v>2</v>
      </c>
      <c r="O3590">
        <f t="shared" si="285"/>
        <v>21</v>
      </c>
    </row>
    <row r="3591" spans="1:15" hidden="1" x14ac:dyDescent="0.2">
      <c r="A3591" s="2">
        <v>45065</v>
      </c>
      <c r="B3591">
        <v>94</v>
      </c>
      <c r="C3591">
        <v>64.53</v>
      </c>
      <c r="D3591">
        <v>64.569999999999993</v>
      </c>
      <c r="E3591">
        <v>44.14</v>
      </c>
      <c r="F3591">
        <f t="shared" si="281"/>
        <v>64.569999999999993</v>
      </c>
      <c r="G3591" t="s">
        <v>887</v>
      </c>
      <c r="H3591">
        <v>2023</v>
      </c>
      <c r="I3591">
        <v>5</v>
      </c>
      <c r="J3591">
        <v>19</v>
      </c>
      <c r="K3591" t="s">
        <v>168</v>
      </c>
      <c r="L3591">
        <f t="shared" si="282"/>
        <v>0</v>
      </c>
      <c r="M3591">
        <f t="shared" si="283"/>
        <v>1</v>
      </c>
      <c r="N3591">
        <f t="shared" si="284"/>
        <v>2</v>
      </c>
      <c r="O3591">
        <f t="shared" si="285"/>
        <v>21</v>
      </c>
    </row>
    <row r="3592" spans="1:15" hidden="1" x14ac:dyDescent="0.2">
      <c r="A3592" s="2">
        <v>45066</v>
      </c>
      <c r="B3592">
        <v>97</v>
      </c>
      <c r="C3592">
        <v>63.94</v>
      </c>
      <c r="D3592">
        <v>63.94</v>
      </c>
      <c r="E3592">
        <v>31.74</v>
      </c>
      <c r="F3592">
        <f t="shared" si="281"/>
        <v>63.94</v>
      </c>
      <c r="G3592" t="s">
        <v>887</v>
      </c>
      <c r="H3592">
        <v>2023</v>
      </c>
      <c r="I3592">
        <v>5</v>
      </c>
      <c r="J3592">
        <v>20</v>
      </c>
      <c r="K3592" t="s">
        <v>169</v>
      </c>
      <c r="L3592">
        <f t="shared" si="282"/>
        <v>0</v>
      </c>
      <c r="M3592">
        <f t="shared" si="283"/>
        <v>1</v>
      </c>
      <c r="N3592">
        <f t="shared" si="284"/>
        <v>2</v>
      </c>
      <c r="O3592">
        <f t="shared" si="285"/>
        <v>21</v>
      </c>
    </row>
    <row r="3593" spans="1:15" hidden="1" x14ac:dyDescent="0.2">
      <c r="A3593" s="2">
        <v>45067</v>
      </c>
      <c r="B3593">
        <v>92</v>
      </c>
      <c r="C3593">
        <v>63.41</v>
      </c>
      <c r="D3593">
        <v>63.48</v>
      </c>
      <c r="E3593">
        <v>45.24</v>
      </c>
      <c r="F3593">
        <f t="shared" si="281"/>
        <v>63.48</v>
      </c>
      <c r="G3593" t="s">
        <v>888</v>
      </c>
      <c r="H3593">
        <v>2023</v>
      </c>
      <c r="I3593">
        <v>5</v>
      </c>
      <c r="J3593">
        <v>21</v>
      </c>
      <c r="K3593" t="s">
        <v>171</v>
      </c>
      <c r="L3593">
        <f t="shared" si="282"/>
        <v>0</v>
      </c>
      <c r="M3593">
        <f t="shared" si="283"/>
        <v>1</v>
      </c>
      <c r="N3593">
        <f t="shared" si="284"/>
        <v>2</v>
      </c>
      <c r="O3593">
        <f t="shared" si="285"/>
        <v>21</v>
      </c>
    </row>
    <row r="3594" spans="1:15" hidden="1" x14ac:dyDescent="0.2">
      <c r="A3594" s="2">
        <v>45068</v>
      </c>
      <c r="B3594">
        <v>108</v>
      </c>
      <c r="C3594">
        <v>66.11</v>
      </c>
      <c r="D3594">
        <v>66.260000000000005</v>
      </c>
      <c r="E3594">
        <v>51.34</v>
      </c>
      <c r="F3594">
        <f t="shared" si="281"/>
        <v>66.260000000000005</v>
      </c>
      <c r="G3594" t="s">
        <v>888</v>
      </c>
      <c r="H3594">
        <v>2023</v>
      </c>
      <c r="I3594">
        <v>5</v>
      </c>
      <c r="J3594">
        <v>22</v>
      </c>
      <c r="K3594" t="s">
        <v>172</v>
      </c>
      <c r="L3594">
        <f t="shared" si="282"/>
        <v>0</v>
      </c>
      <c r="M3594">
        <f t="shared" si="283"/>
        <v>1</v>
      </c>
      <c r="N3594">
        <f t="shared" si="284"/>
        <v>2</v>
      </c>
      <c r="O3594">
        <f t="shared" si="285"/>
        <v>22</v>
      </c>
    </row>
    <row r="3595" spans="1:15" hidden="1" x14ac:dyDescent="0.2">
      <c r="A3595" s="2">
        <v>45069</v>
      </c>
      <c r="B3595">
        <v>86</v>
      </c>
      <c r="C3595">
        <v>65.33</v>
      </c>
      <c r="D3595">
        <v>65.34</v>
      </c>
      <c r="E3595">
        <v>39.76</v>
      </c>
      <c r="F3595">
        <f t="shared" si="281"/>
        <v>65.34</v>
      </c>
      <c r="G3595" t="s">
        <v>888</v>
      </c>
      <c r="H3595">
        <v>2023</v>
      </c>
      <c r="I3595">
        <v>5</v>
      </c>
      <c r="J3595">
        <v>23</v>
      </c>
      <c r="K3595" t="s">
        <v>173</v>
      </c>
      <c r="L3595">
        <f t="shared" si="282"/>
        <v>0</v>
      </c>
      <c r="M3595">
        <f t="shared" si="283"/>
        <v>1</v>
      </c>
      <c r="N3595">
        <f t="shared" si="284"/>
        <v>2</v>
      </c>
      <c r="O3595">
        <f t="shared" si="285"/>
        <v>22</v>
      </c>
    </row>
    <row r="3596" spans="1:15" hidden="1" x14ac:dyDescent="0.2">
      <c r="A3596" s="2">
        <v>45070</v>
      </c>
      <c r="B3596">
        <v>101</v>
      </c>
      <c r="C3596">
        <v>65.25</v>
      </c>
      <c r="D3596">
        <v>65.28</v>
      </c>
      <c r="E3596">
        <v>43.4</v>
      </c>
      <c r="F3596">
        <f t="shared" si="281"/>
        <v>65.28</v>
      </c>
      <c r="G3596" t="s">
        <v>888</v>
      </c>
      <c r="H3596">
        <v>2023</v>
      </c>
      <c r="I3596">
        <v>5</v>
      </c>
      <c r="J3596">
        <v>24</v>
      </c>
      <c r="K3596" t="s">
        <v>174</v>
      </c>
      <c r="L3596">
        <f t="shared" si="282"/>
        <v>0</v>
      </c>
      <c r="M3596">
        <f t="shared" si="283"/>
        <v>1</v>
      </c>
      <c r="N3596">
        <f t="shared" si="284"/>
        <v>2</v>
      </c>
      <c r="O3596">
        <f t="shared" si="285"/>
        <v>22</v>
      </c>
    </row>
    <row r="3597" spans="1:15" hidden="1" x14ac:dyDescent="0.2">
      <c r="A3597" s="2">
        <v>45071</v>
      </c>
      <c r="B3597">
        <v>113</v>
      </c>
      <c r="C3597">
        <v>64.67</v>
      </c>
      <c r="D3597">
        <v>64.75</v>
      </c>
      <c r="E3597">
        <v>46.97</v>
      </c>
      <c r="F3597">
        <f t="shared" si="281"/>
        <v>64.75</v>
      </c>
      <c r="G3597" t="s">
        <v>888</v>
      </c>
      <c r="H3597">
        <v>2023</v>
      </c>
      <c r="I3597">
        <v>5</v>
      </c>
      <c r="J3597">
        <v>25</v>
      </c>
      <c r="K3597" t="s">
        <v>175</v>
      </c>
      <c r="L3597">
        <f t="shared" si="282"/>
        <v>0</v>
      </c>
      <c r="M3597">
        <f t="shared" si="283"/>
        <v>1</v>
      </c>
      <c r="N3597">
        <f t="shared" si="284"/>
        <v>2</v>
      </c>
      <c r="O3597">
        <f t="shared" si="285"/>
        <v>22</v>
      </c>
    </row>
    <row r="3598" spans="1:15" hidden="1" x14ac:dyDescent="0.2">
      <c r="A3598" s="2">
        <v>45072</v>
      </c>
      <c r="B3598">
        <v>113</v>
      </c>
      <c r="C3598">
        <v>66.05</v>
      </c>
      <c r="D3598">
        <v>66.05</v>
      </c>
      <c r="E3598">
        <v>0</v>
      </c>
      <c r="F3598">
        <f t="shared" si="281"/>
        <v>66.05</v>
      </c>
      <c r="G3598" t="s">
        <v>888</v>
      </c>
      <c r="H3598">
        <v>2023</v>
      </c>
      <c r="I3598">
        <v>5</v>
      </c>
      <c r="J3598">
        <v>26</v>
      </c>
      <c r="K3598" t="s">
        <v>176</v>
      </c>
      <c r="L3598">
        <f t="shared" si="282"/>
        <v>0</v>
      </c>
      <c r="M3598">
        <f t="shared" si="283"/>
        <v>1</v>
      </c>
      <c r="N3598">
        <f t="shared" si="284"/>
        <v>2</v>
      </c>
      <c r="O3598">
        <f t="shared" si="285"/>
        <v>22</v>
      </c>
    </row>
    <row r="3599" spans="1:15" hidden="1" x14ac:dyDescent="0.2">
      <c r="A3599" s="2">
        <v>45073</v>
      </c>
      <c r="B3599">
        <v>97</v>
      </c>
      <c r="C3599">
        <v>63.07</v>
      </c>
      <c r="D3599">
        <v>63.14</v>
      </c>
      <c r="E3599">
        <v>45.27</v>
      </c>
      <c r="F3599">
        <f t="shared" si="281"/>
        <v>63.14</v>
      </c>
      <c r="G3599" t="s">
        <v>888</v>
      </c>
      <c r="H3599">
        <v>2023</v>
      </c>
      <c r="I3599">
        <v>5</v>
      </c>
      <c r="J3599">
        <v>27</v>
      </c>
      <c r="K3599" t="s">
        <v>177</v>
      </c>
      <c r="L3599">
        <f t="shared" si="282"/>
        <v>0</v>
      </c>
      <c r="M3599">
        <f t="shared" si="283"/>
        <v>1</v>
      </c>
      <c r="N3599">
        <f t="shared" si="284"/>
        <v>2</v>
      </c>
      <c r="O3599">
        <f t="shared" si="285"/>
        <v>22</v>
      </c>
    </row>
    <row r="3600" spans="1:15" hidden="1" x14ac:dyDescent="0.2">
      <c r="A3600" s="2">
        <v>45074</v>
      </c>
      <c r="B3600">
        <v>95</v>
      </c>
      <c r="C3600">
        <v>63.1</v>
      </c>
      <c r="D3600">
        <v>63.15</v>
      </c>
      <c r="E3600">
        <v>38</v>
      </c>
      <c r="F3600">
        <f t="shared" si="281"/>
        <v>63.15</v>
      </c>
      <c r="G3600" t="s">
        <v>889</v>
      </c>
      <c r="H3600">
        <v>2023</v>
      </c>
      <c r="I3600">
        <v>5</v>
      </c>
      <c r="J3600">
        <v>28</v>
      </c>
      <c r="K3600" t="s">
        <v>179</v>
      </c>
      <c r="L3600">
        <f t="shared" si="282"/>
        <v>0</v>
      </c>
      <c r="M3600">
        <f t="shared" si="283"/>
        <v>1</v>
      </c>
      <c r="N3600">
        <f t="shared" si="284"/>
        <v>2</v>
      </c>
      <c r="O3600">
        <f t="shared" si="285"/>
        <v>22</v>
      </c>
    </row>
    <row r="3601" spans="1:15" hidden="1" x14ac:dyDescent="0.2">
      <c r="A3601" s="2">
        <v>45075</v>
      </c>
      <c r="B3601">
        <v>110</v>
      </c>
      <c r="C3601">
        <v>65.73</v>
      </c>
      <c r="D3601">
        <v>65.739999999999995</v>
      </c>
      <c r="E3601">
        <v>38.44</v>
      </c>
      <c r="F3601">
        <f t="shared" si="281"/>
        <v>65.739999999999995</v>
      </c>
      <c r="G3601" t="s">
        <v>889</v>
      </c>
      <c r="H3601">
        <v>2023</v>
      </c>
      <c r="I3601">
        <v>5</v>
      </c>
      <c r="J3601">
        <v>29</v>
      </c>
      <c r="K3601" t="s">
        <v>180</v>
      </c>
      <c r="L3601">
        <f t="shared" si="282"/>
        <v>0</v>
      </c>
      <c r="M3601">
        <f t="shared" si="283"/>
        <v>1</v>
      </c>
      <c r="N3601">
        <f t="shared" si="284"/>
        <v>2</v>
      </c>
      <c r="O3601">
        <f t="shared" si="285"/>
        <v>23</v>
      </c>
    </row>
    <row r="3602" spans="1:15" hidden="1" x14ac:dyDescent="0.2">
      <c r="A3602" s="2">
        <v>45076</v>
      </c>
      <c r="B3602">
        <v>92</v>
      </c>
      <c r="C3602">
        <v>63.28</v>
      </c>
      <c r="D3602">
        <v>63.3</v>
      </c>
      <c r="E3602">
        <v>38.43</v>
      </c>
      <c r="F3602">
        <f t="shared" si="281"/>
        <v>63.3</v>
      </c>
      <c r="G3602" t="s">
        <v>889</v>
      </c>
      <c r="H3602">
        <v>2023</v>
      </c>
      <c r="I3602">
        <v>5</v>
      </c>
      <c r="J3602">
        <v>30</v>
      </c>
      <c r="K3602" t="s">
        <v>181</v>
      </c>
      <c r="L3602">
        <f t="shared" si="282"/>
        <v>0</v>
      </c>
      <c r="M3602">
        <f t="shared" si="283"/>
        <v>1</v>
      </c>
      <c r="N3602">
        <f t="shared" si="284"/>
        <v>2</v>
      </c>
      <c r="O3602">
        <f t="shared" si="285"/>
        <v>23</v>
      </c>
    </row>
    <row r="3603" spans="1:15" hidden="1" x14ac:dyDescent="0.2">
      <c r="A3603" s="2">
        <v>45077</v>
      </c>
      <c r="B3603">
        <v>110</v>
      </c>
      <c r="C3603">
        <v>64.77</v>
      </c>
      <c r="D3603">
        <v>64.81</v>
      </c>
      <c r="E3603">
        <v>44.38</v>
      </c>
      <c r="F3603">
        <f t="shared" si="281"/>
        <v>64.81</v>
      </c>
      <c r="G3603" t="s">
        <v>889</v>
      </c>
      <c r="H3603">
        <v>2023</v>
      </c>
      <c r="I3603">
        <v>5</v>
      </c>
      <c r="J3603">
        <v>31</v>
      </c>
      <c r="K3603" t="s">
        <v>182</v>
      </c>
      <c r="L3603">
        <f t="shared" si="282"/>
        <v>0</v>
      </c>
      <c r="M3603">
        <f t="shared" si="283"/>
        <v>1</v>
      </c>
      <c r="N3603">
        <f t="shared" si="284"/>
        <v>2</v>
      </c>
      <c r="O3603">
        <f t="shared" si="285"/>
        <v>23</v>
      </c>
    </row>
    <row r="3604" spans="1:15" hidden="1" x14ac:dyDescent="0.2">
      <c r="A3604" s="2">
        <v>45078</v>
      </c>
      <c r="B3604">
        <v>106</v>
      </c>
      <c r="C3604">
        <v>64.790000000000006</v>
      </c>
      <c r="D3604">
        <v>64.819999999999993</v>
      </c>
      <c r="E3604">
        <v>44.23</v>
      </c>
      <c r="F3604">
        <f t="shared" si="281"/>
        <v>64.819999999999993</v>
      </c>
      <c r="G3604" t="s">
        <v>889</v>
      </c>
      <c r="H3604">
        <v>2023</v>
      </c>
      <c r="I3604">
        <v>6</v>
      </c>
      <c r="J3604">
        <v>1</v>
      </c>
      <c r="K3604" t="s">
        <v>183</v>
      </c>
      <c r="L3604">
        <f t="shared" si="282"/>
        <v>0</v>
      </c>
      <c r="M3604">
        <f t="shared" si="283"/>
        <v>1</v>
      </c>
      <c r="N3604">
        <f t="shared" si="284"/>
        <v>2</v>
      </c>
      <c r="O3604">
        <f t="shared" si="285"/>
        <v>23</v>
      </c>
    </row>
    <row r="3605" spans="1:15" hidden="1" x14ac:dyDescent="0.2">
      <c r="A3605" s="2">
        <v>45079</v>
      </c>
      <c r="B3605">
        <v>100</v>
      </c>
      <c r="C3605">
        <v>62.95</v>
      </c>
      <c r="D3605">
        <v>62.97</v>
      </c>
      <c r="E3605">
        <v>40.53</v>
      </c>
      <c r="F3605">
        <f t="shared" si="281"/>
        <v>62.97</v>
      </c>
      <c r="G3605" t="s">
        <v>889</v>
      </c>
      <c r="H3605">
        <v>2023</v>
      </c>
      <c r="I3605">
        <v>6</v>
      </c>
      <c r="J3605">
        <v>2</v>
      </c>
      <c r="K3605" t="s">
        <v>184</v>
      </c>
      <c r="L3605">
        <f t="shared" si="282"/>
        <v>0</v>
      </c>
      <c r="M3605">
        <f t="shared" si="283"/>
        <v>1</v>
      </c>
      <c r="N3605">
        <f t="shared" si="284"/>
        <v>2</v>
      </c>
      <c r="O3605">
        <f t="shared" si="285"/>
        <v>23</v>
      </c>
    </row>
    <row r="3606" spans="1:15" hidden="1" x14ac:dyDescent="0.2">
      <c r="A3606" s="2">
        <v>45080</v>
      </c>
      <c r="B3606">
        <v>102</v>
      </c>
      <c r="C3606">
        <v>63.9</v>
      </c>
      <c r="D3606">
        <v>63.97</v>
      </c>
      <c r="E3606">
        <v>46.05</v>
      </c>
      <c r="F3606">
        <f t="shared" si="281"/>
        <v>63.97</v>
      </c>
      <c r="G3606" t="s">
        <v>889</v>
      </c>
      <c r="H3606">
        <v>2023</v>
      </c>
      <c r="I3606">
        <v>6</v>
      </c>
      <c r="J3606">
        <v>3</v>
      </c>
      <c r="K3606" t="s">
        <v>185</v>
      </c>
      <c r="L3606">
        <f t="shared" si="282"/>
        <v>0</v>
      </c>
      <c r="M3606">
        <f t="shared" si="283"/>
        <v>1</v>
      </c>
      <c r="N3606">
        <f t="shared" si="284"/>
        <v>2</v>
      </c>
      <c r="O3606">
        <f t="shared" si="285"/>
        <v>23</v>
      </c>
    </row>
    <row r="3607" spans="1:15" hidden="1" x14ac:dyDescent="0.2">
      <c r="A3607" s="2">
        <v>45081</v>
      </c>
      <c r="B3607">
        <v>64</v>
      </c>
      <c r="C3607">
        <v>61.09</v>
      </c>
      <c r="D3607">
        <v>61.18</v>
      </c>
      <c r="E3607">
        <v>43.97</v>
      </c>
      <c r="F3607">
        <f t="shared" si="281"/>
        <v>61.18</v>
      </c>
      <c r="G3607" t="s">
        <v>890</v>
      </c>
      <c r="H3607">
        <v>2023</v>
      </c>
      <c r="I3607">
        <v>6</v>
      </c>
      <c r="J3607">
        <v>4</v>
      </c>
      <c r="K3607" t="s">
        <v>187</v>
      </c>
      <c r="L3607">
        <f t="shared" si="282"/>
        <v>0</v>
      </c>
      <c r="M3607">
        <f t="shared" si="283"/>
        <v>1</v>
      </c>
      <c r="N3607">
        <f t="shared" si="284"/>
        <v>2</v>
      </c>
      <c r="O3607">
        <f t="shared" si="285"/>
        <v>23</v>
      </c>
    </row>
    <row r="3608" spans="1:15" hidden="1" x14ac:dyDescent="0.2">
      <c r="A3608" s="2">
        <v>45082</v>
      </c>
      <c r="B3608">
        <v>106</v>
      </c>
      <c r="C3608">
        <v>66.95</v>
      </c>
      <c r="D3608">
        <v>66.95</v>
      </c>
      <c r="E3608">
        <v>31.8</v>
      </c>
      <c r="F3608">
        <f t="shared" si="281"/>
        <v>66.95</v>
      </c>
      <c r="G3608" t="s">
        <v>890</v>
      </c>
      <c r="H3608">
        <v>2023</v>
      </c>
      <c r="I3608">
        <v>6</v>
      </c>
      <c r="J3608">
        <v>5</v>
      </c>
      <c r="K3608" t="s">
        <v>188</v>
      </c>
      <c r="L3608">
        <f t="shared" si="282"/>
        <v>0</v>
      </c>
      <c r="M3608">
        <f t="shared" si="283"/>
        <v>1</v>
      </c>
      <c r="N3608">
        <f t="shared" si="284"/>
        <v>2</v>
      </c>
      <c r="O3608">
        <f t="shared" si="285"/>
        <v>24</v>
      </c>
    </row>
    <row r="3609" spans="1:15" hidden="1" x14ac:dyDescent="0.2">
      <c r="A3609" s="2">
        <v>45083</v>
      </c>
      <c r="B3609">
        <v>83</v>
      </c>
      <c r="C3609">
        <v>65.16</v>
      </c>
      <c r="D3609">
        <v>65.22</v>
      </c>
      <c r="E3609">
        <v>47.15</v>
      </c>
      <c r="F3609">
        <f t="shared" si="281"/>
        <v>65.22</v>
      </c>
      <c r="G3609" t="s">
        <v>890</v>
      </c>
      <c r="H3609">
        <v>2023</v>
      </c>
      <c r="I3609">
        <v>6</v>
      </c>
      <c r="J3609">
        <v>6</v>
      </c>
      <c r="K3609" t="s">
        <v>189</v>
      </c>
      <c r="L3609">
        <f t="shared" si="282"/>
        <v>0</v>
      </c>
      <c r="M3609">
        <f t="shared" si="283"/>
        <v>1</v>
      </c>
      <c r="N3609">
        <f t="shared" si="284"/>
        <v>2</v>
      </c>
      <c r="O3609">
        <f t="shared" si="285"/>
        <v>24</v>
      </c>
    </row>
    <row r="3610" spans="1:15" hidden="1" x14ac:dyDescent="0.2">
      <c r="A3610" s="2">
        <v>45084</v>
      </c>
      <c r="B3610">
        <v>97</v>
      </c>
      <c r="C3610">
        <v>63.75</v>
      </c>
      <c r="D3610">
        <v>64.03</v>
      </c>
      <c r="E3610">
        <v>51.98</v>
      </c>
      <c r="F3610">
        <f t="shared" si="281"/>
        <v>64.03</v>
      </c>
      <c r="G3610" t="s">
        <v>890</v>
      </c>
      <c r="H3610">
        <v>2023</v>
      </c>
      <c r="I3610">
        <v>6</v>
      </c>
      <c r="J3610">
        <v>7</v>
      </c>
      <c r="K3610" t="s">
        <v>190</v>
      </c>
      <c r="L3610">
        <f t="shared" si="282"/>
        <v>0</v>
      </c>
      <c r="M3610">
        <f t="shared" si="283"/>
        <v>1</v>
      </c>
      <c r="N3610">
        <f t="shared" si="284"/>
        <v>2</v>
      </c>
      <c r="O3610">
        <f t="shared" si="285"/>
        <v>24</v>
      </c>
    </row>
    <row r="3611" spans="1:15" hidden="1" x14ac:dyDescent="0.2">
      <c r="A3611" s="2">
        <v>45085</v>
      </c>
      <c r="B3611">
        <v>101</v>
      </c>
      <c r="C3611">
        <v>64.650000000000006</v>
      </c>
      <c r="D3611">
        <v>65.25</v>
      </c>
      <c r="E3611">
        <v>56.07</v>
      </c>
      <c r="F3611">
        <f t="shared" si="281"/>
        <v>65.25</v>
      </c>
      <c r="G3611" t="s">
        <v>890</v>
      </c>
      <c r="H3611">
        <v>2023</v>
      </c>
      <c r="I3611">
        <v>6</v>
      </c>
      <c r="J3611">
        <v>8</v>
      </c>
      <c r="K3611" t="s">
        <v>191</v>
      </c>
      <c r="L3611">
        <f t="shared" si="282"/>
        <v>0</v>
      </c>
      <c r="M3611">
        <f t="shared" si="283"/>
        <v>1</v>
      </c>
      <c r="N3611">
        <f t="shared" si="284"/>
        <v>2</v>
      </c>
      <c r="O3611">
        <f t="shared" si="285"/>
        <v>24</v>
      </c>
    </row>
    <row r="3612" spans="1:15" hidden="1" x14ac:dyDescent="0.2">
      <c r="A3612" s="2">
        <v>45086</v>
      </c>
      <c r="B3612">
        <v>110</v>
      </c>
      <c r="C3612">
        <v>65.760000000000005</v>
      </c>
      <c r="D3612">
        <v>65.81</v>
      </c>
      <c r="E3612">
        <v>46.31</v>
      </c>
      <c r="F3612">
        <f t="shared" si="281"/>
        <v>65.81</v>
      </c>
      <c r="G3612" t="s">
        <v>890</v>
      </c>
      <c r="H3612">
        <v>2023</v>
      </c>
      <c r="I3612">
        <v>6</v>
      </c>
      <c r="J3612">
        <v>9</v>
      </c>
      <c r="K3612" t="s">
        <v>192</v>
      </c>
      <c r="L3612">
        <f t="shared" si="282"/>
        <v>0</v>
      </c>
      <c r="M3612">
        <f t="shared" si="283"/>
        <v>1</v>
      </c>
      <c r="N3612">
        <f t="shared" si="284"/>
        <v>2</v>
      </c>
      <c r="O3612">
        <f t="shared" si="285"/>
        <v>24</v>
      </c>
    </row>
    <row r="3613" spans="1:15" hidden="1" x14ac:dyDescent="0.2">
      <c r="A3613" s="2">
        <v>45087</v>
      </c>
      <c r="B3613">
        <v>110</v>
      </c>
      <c r="C3613">
        <v>66.41</v>
      </c>
      <c r="D3613">
        <v>66.47</v>
      </c>
      <c r="E3613">
        <v>39.049999999999997</v>
      </c>
      <c r="F3613">
        <f t="shared" si="281"/>
        <v>66.47</v>
      </c>
      <c r="G3613" t="s">
        <v>890</v>
      </c>
      <c r="H3613">
        <v>2023</v>
      </c>
      <c r="I3613">
        <v>6</v>
      </c>
      <c r="J3613">
        <v>10</v>
      </c>
      <c r="K3613" t="s">
        <v>193</v>
      </c>
      <c r="L3613">
        <f t="shared" si="282"/>
        <v>0</v>
      </c>
      <c r="M3613">
        <f t="shared" si="283"/>
        <v>1</v>
      </c>
      <c r="N3613">
        <f t="shared" si="284"/>
        <v>2</v>
      </c>
      <c r="O3613">
        <f t="shared" si="285"/>
        <v>24</v>
      </c>
    </row>
    <row r="3614" spans="1:15" hidden="1" x14ac:dyDescent="0.2">
      <c r="A3614" s="2">
        <v>45088</v>
      </c>
      <c r="B3614">
        <v>129</v>
      </c>
      <c r="C3614">
        <v>67.08</v>
      </c>
      <c r="D3614">
        <v>67.08</v>
      </c>
      <c r="E3614">
        <v>36.24</v>
      </c>
      <c r="F3614">
        <f t="shared" si="281"/>
        <v>67.08</v>
      </c>
      <c r="G3614" t="s">
        <v>891</v>
      </c>
      <c r="H3614">
        <v>2023</v>
      </c>
      <c r="I3614">
        <v>6</v>
      </c>
      <c r="J3614">
        <v>11</v>
      </c>
      <c r="K3614" t="s">
        <v>195</v>
      </c>
      <c r="L3614">
        <f t="shared" si="282"/>
        <v>0</v>
      </c>
      <c r="M3614">
        <f t="shared" si="283"/>
        <v>1</v>
      </c>
      <c r="N3614">
        <f t="shared" si="284"/>
        <v>2</v>
      </c>
      <c r="O3614">
        <f t="shared" si="285"/>
        <v>24</v>
      </c>
    </row>
    <row r="3615" spans="1:15" hidden="1" x14ac:dyDescent="0.2">
      <c r="A3615" s="2">
        <v>45089</v>
      </c>
      <c r="B3615">
        <v>104</v>
      </c>
      <c r="C3615">
        <v>62.81</v>
      </c>
      <c r="D3615">
        <v>63.07</v>
      </c>
      <c r="E3615">
        <v>48.57</v>
      </c>
      <c r="F3615">
        <f t="shared" si="281"/>
        <v>63.07</v>
      </c>
      <c r="G3615" t="s">
        <v>891</v>
      </c>
      <c r="H3615">
        <v>2023</v>
      </c>
      <c r="I3615">
        <v>6</v>
      </c>
      <c r="J3615">
        <v>12</v>
      </c>
      <c r="K3615" t="s">
        <v>196</v>
      </c>
      <c r="L3615">
        <f t="shared" si="282"/>
        <v>0</v>
      </c>
      <c r="M3615">
        <f t="shared" si="283"/>
        <v>1</v>
      </c>
      <c r="N3615">
        <f t="shared" si="284"/>
        <v>2</v>
      </c>
      <c r="O3615">
        <f t="shared" si="285"/>
        <v>25</v>
      </c>
    </row>
    <row r="3616" spans="1:15" hidden="1" x14ac:dyDescent="0.2">
      <c r="A3616" s="2">
        <v>45090</v>
      </c>
      <c r="B3616">
        <v>114</v>
      </c>
      <c r="C3616">
        <v>66.760000000000005</v>
      </c>
      <c r="D3616">
        <v>66.94</v>
      </c>
      <c r="E3616">
        <v>52.99</v>
      </c>
      <c r="F3616">
        <f t="shared" si="281"/>
        <v>66.94</v>
      </c>
      <c r="G3616" t="s">
        <v>891</v>
      </c>
      <c r="H3616">
        <v>2023</v>
      </c>
      <c r="I3616">
        <v>6</v>
      </c>
      <c r="J3616">
        <v>13</v>
      </c>
      <c r="K3616" t="s">
        <v>197</v>
      </c>
      <c r="L3616">
        <f t="shared" si="282"/>
        <v>0</v>
      </c>
      <c r="M3616">
        <f t="shared" si="283"/>
        <v>1</v>
      </c>
      <c r="N3616">
        <f t="shared" si="284"/>
        <v>2</v>
      </c>
      <c r="O3616">
        <f t="shared" si="285"/>
        <v>25</v>
      </c>
    </row>
    <row r="3617" spans="1:15" hidden="1" x14ac:dyDescent="0.2">
      <c r="A3617" s="2">
        <v>45091</v>
      </c>
      <c r="B3617">
        <v>102</v>
      </c>
      <c r="C3617">
        <v>62.97</v>
      </c>
      <c r="D3617">
        <v>62.97</v>
      </c>
      <c r="E3617">
        <v>32.340000000000003</v>
      </c>
      <c r="F3617">
        <f t="shared" si="281"/>
        <v>62.97</v>
      </c>
      <c r="G3617" t="s">
        <v>891</v>
      </c>
      <c r="H3617">
        <v>2023</v>
      </c>
      <c r="I3617">
        <v>6</v>
      </c>
      <c r="J3617">
        <v>14</v>
      </c>
      <c r="K3617" t="s">
        <v>198</v>
      </c>
      <c r="L3617">
        <f t="shared" si="282"/>
        <v>0</v>
      </c>
      <c r="M3617">
        <f t="shared" si="283"/>
        <v>1</v>
      </c>
      <c r="N3617">
        <f t="shared" si="284"/>
        <v>2</v>
      </c>
      <c r="O3617">
        <f t="shared" si="285"/>
        <v>25</v>
      </c>
    </row>
    <row r="3618" spans="1:15" hidden="1" x14ac:dyDescent="0.2">
      <c r="A3618" s="2">
        <v>45092</v>
      </c>
      <c r="B3618">
        <v>109</v>
      </c>
      <c r="C3618">
        <v>65.02</v>
      </c>
      <c r="D3618">
        <v>65.33</v>
      </c>
      <c r="E3618">
        <v>45.02</v>
      </c>
      <c r="F3618">
        <f t="shared" si="281"/>
        <v>65.33</v>
      </c>
      <c r="G3618" t="s">
        <v>891</v>
      </c>
      <c r="H3618">
        <v>2023</v>
      </c>
      <c r="I3618">
        <v>6</v>
      </c>
      <c r="J3618">
        <v>15</v>
      </c>
      <c r="K3618" t="s">
        <v>199</v>
      </c>
      <c r="L3618">
        <f t="shared" si="282"/>
        <v>0</v>
      </c>
      <c r="M3618">
        <f t="shared" si="283"/>
        <v>1</v>
      </c>
      <c r="N3618">
        <f t="shared" si="284"/>
        <v>2</v>
      </c>
      <c r="O3618">
        <f t="shared" si="285"/>
        <v>25</v>
      </c>
    </row>
    <row r="3619" spans="1:15" hidden="1" x14ac:dyDescent="0.2">
      <c r="A3619" s="2">
        <v>45093</v>
      </c>
      <c r="B3619">
        <v>103</v>
      </c>
      <c r="C3619">
        <v>65.540000000000006</v>
      </c>
      <c r="D3619">
        <v>65.540000000000006</v>
      </c>
      <c r="E3619">
        <v>0</v>
      </c>
      <c r="F3619">
        <f t="shared" si="281"/>
        <v>65.540000000000006</v>
      </c>
      <c r="G3619" t="s">
        <v>891</v>
      </c>
      <c r="H3619">
        <v>2023</v>
      </c>
      <c r="I3619">
        <v>6</v>
      </c>
      <c r="J3619">
        <v>16</v>
      </c>
      <c r="K3619" t="s">
        <v>200</v>
      </c>
      <c r="L3619">
        <f t="shared" si="282"/>
        <v>0</v>
      </c>
      <c r="M3619">
        <f t="shared" si="283"/>
        <v>1</v>
      </c>
      <c r="N3619">
        <f t="shared" si="284"/>
        <v>2</v>
      </c>
      <c r="O3619">
        <f t="shared" si="285"/>
        <v>25</v>
      </c>
    </row>
    <row r="3620" spans="1:15" hidden="1" x14ac:dyDescent="0.2">
      <c r="A3620" s="2">
        <v>45094</v>
      </c>
      <c r="B3620">
        <v>91</v>
      </c>
      <c r="C3620">
        <v>62.85</v>
      </c>
      <c r="D3620">
        <v>63.12</v>
      </c>
      <c r="E3620">
        <v>42.76</v>
      </c>
      <c r="F3620">
        <f t="shared" si="281"/>
        <v>63.12</v>
      </c>
      <c r="G3620" t="s">
        <v>891</v>
      </c>
      <c r="H3620">
        <v>2023</v>
      </c>
      <c r="I3620">
        <v>6</v>
      </c>
      <c r="J3620">
        <v>17</v>
      </c>
      <c r="K3620" t="s">
        <v>201</v>
      </c>
      <c r="L3620">
        <f t="shared" si="282"/>
        <v>0</v>
      </c>
      <c r="M3620">
        <f t="shared" si="283"/>
        <v>1</v>
      </c>
      <c r="N3620">
        <f t="shared" si="284"/>
        <v>2</v>
      </c>
      <c r="O3620">
        <f t="shared" si="285"/>
        <v>25</v>
      </c>
    </row>
    <row r="3621" spans="1:15" hidden="1" x14ac:dyDescent="0.2">
      <c r="A3621" s="2">
        <v>45095</v>
      </c>
      <c r="B3621">
        <v>103</v>
      </c>
      <c r="C3621">
        <v>63.37</v>
      </c>
      <c r="D3621">
        <v>63.37</v>
      </c>
      <c r="E3621">
        <v>0</v>
      </c>
      <c r="F3621">
        <f t="shared" si="281"/>
        <v>63.37</v>
      </c>
      <c r="G3621" t="s">
        <v>892</v>
      </c>
      <c r="H3621">
        <v>2023</v>
      </c>
      <c r="I3621">
        <v>6</v>
      </c>
      <c r="J3621">
        <v>18</v>
      </c>
      <c r="K3621" t="s">
        <v>203</v>
      </c>
      <c r="L3621">
        <f t="shared" si="282"/>
        <v>0</v>
      </c>
      <c r="M3621">
        <f t="shared" si="283"/>
        <v>1</v>
      </c>
      <c r="N3621">
        <f t="shared" si="284"/>
        <v>2</v>
      </c>
      <c r="O3621">
        <f t="shared" si="285"/>
        <v>25</v>
      </c>
    </row>
    <row r="3622" spans="1:15" hidden="1" x14ac:dyDescent="0.2">
      <c r="A3622" s="2">
        <v>45096</v>
      </c>
      <c r="B3622">
        <v>113</v>
      </c>
      <c r="C3622">
        <v>63.54</v>
      </c>
      <c r="D3622">
        <v>63.73</v>
      </c>
      <c r="E3622">
        <v>50.17</v>
      </c>
      <c r="F3622">
        <f t="shared" si="281"/>
        <v>63.73</v>
      </c>
      <c r="G3622" t="s">
        <v>892</v>
      </c>
      <c r="H3622">
        <v>2023</v>
      </c>
      <c r="I3622">
        <v>6</v>
      </c>
      <c r="J3622">
        <v>19</v>
      </c>
      <c r="K3622" t="s">
        <v>204</v>
      </c>
      <c r="L3622">
        <f t="shared" si="282"/>
        <v>0</v>
      </c>
      <c r="M3622">
        <f t="shared" si="283"/>
        <v>1</v>
      </c>
      <c r="N3622">
        <f t="shared" si="284"/>
        <v>2</v>
      </c>
      <c r="O3622">
        <f t="shared" si="285"/>
        <v>26</v>
      </c>
    </row>
    <row r="3623" spans="1:15" hidden="1" x14ac:dyDescent="0.2">
      <c r="A3623" s="2">
        <v>45097</v>
      </c>
      <c r="B3623">
        <v>79</v>
      </c>
      <c r="C3623">
        <v>60.96</v>
      </c>
      <c r="D3623">
        <v>60.97</v>
      </c>
      <c r="E3623">
        <v>34.07</v>
      </c>
      <c r="F3623">
        <f t="shared" si="281"/>
        <v>60.97</v>
      </c>
      <c r="G3623" t="s">
        <v>892</v>
      </c>
      <c r="H3623">
        <v>2023</v>
      </c>
      <c r="I3623">
        <v>6</v>
      </c>
      <c r="J3623">
        <v>20</v>
      </c>
      <c r="K3623" t="s">
        <v>205</v>
      </c>
      <c r="L3623">
        <f t="shared" si="282"/>
        <v>0</v>
      </c>
      <c r="M3623">
        <f t="shared" si="283"/>
        <v>1</v>
      </c>
      <c r="N3623">
        <f t="shared" si="284"/>
        <v>2</v>
      </c>
      <c r="O3623">
        <f t="shared" si="285"/>
        <v>26</v>
      </c>
    </row>
    <row r="3624" spans="1:15" hidden="1" x14ac:dyDescent="0.2">
      <c r="A3624" s="2">
        <v>45098</v>
      </c>
      <c r="B3624">
        <v>104</v>
      </c>
      <c r="C3624">
        <v>63.04</v>
      </c>
      <c r="D3624">
        <v>63.12</v>
      </c>
      <c r="E3624">
        <v>44.36</v>
      </c>
      <c r="F3624">
        <f t="shared" si="281"/>
        <v>63.12</v>
      </c>
      <c r="G3624" t="s">
        <v>892</v>
      </c>
      <c r="H3624">
        <v>2023</v>
      </c>
      <c r="I3624">
        <v>6</v>
      </c>
      <c r="J3624">
        <v>21</v>
      </c>
      <c r="K3624" t="s">
        <v>206</v>
      </c>
      <c r="L3624">
        <f t="shared" si="282"/>
        <v>0</v>
      </c>
      <c r="M3624">
        <f t="shared" si="283"/>
        <v>1</v>
      </c>
      <c r="N3624">
        <f t="shared" si="284"/>
        <v>2</v>
      </c>
      <c r="O3624">
        <f t="shared" si="285"/>
        <v>26</v>
      </c>
    </row>
    <row r="3625" spans="1:15" hidden="1" x14ac:dyDescent="0.2">
      <c r="A3625" s="2">
        <v>45099</v>
      </c>
      <c r="B3625">
        <v>99</v>
      </c>
      <c r="C3625">
        <v>62.69</v>
      </c>
      <c r="D3625">
        <v>63.15</v>
      </c>
      <c r="E3625">
        <v>49.19</v>
      </c>
      <c r="F3625">
        <f t="shared" si="281"/>
        <v>63.15</v>
      </c>
      <c r="G3625" t="s">
        <v>892</v>
      </c>
      <c r="H3625">
        <v>2023</v>
      </c>
      <c r="I3625">
        <v>6</v>
      </c>
      <c r="J3625">
        <v>22</v>
      </c>
      <c r="K3625" t="s">
        <v>207</v>
      </c>
      <c r="L3625">
        <f t="shared" si="282"/>
        <v>0</v>
      </c>
      <c r="M3625">
        <f t="shared" si="283"/>
        <v>1</v>
      </c>
      <c r="N3625">
        <f t="shared" si="284"/>
        <v>2</v>
      </c>
      <c r="O3625">
        <f t="shared" si="285"/>
        <v>26</v>
      </c>
    </row>
    <row r="3626" spans="1:15" hidden="1" x14ac:dyDescent="0.2">
      <c r="A3626" s="2">
        <v>45100</v>
      </c>
      <c r="B3626">
        <v>111</v>
      </c>
      <c r="C3626">
        <v>64.17</v>
      </c>
      <c r="D3626">
        <v>64.25</v>
      </c>
      <c r="E3626">
        <v>44.41</v>
      </c>
      <c r="F3626">
        <f t="shared" si="281"/>
        <v>64.25</v>
      </c>
      <c r="G3626" t="s">
        <v>892</v>
      </c>
      <c r="H3626">
        <v>2023</v>
      </c>
      <c r="I3626">
        <v>6</v>
      </c>
      <c r="J3626">
        <v>23</v>
      </c>
      <c r="K3626" t="s">
        <v>208</v>
      </c>
      <c r="L3626">
        <f t="shared" si="282"/>
        <v>0</v>
      </c>
      <c r="M3626">
        <f t="shared" si="283"/>
        <v>1</v>
      </c>
      <c r="N3626">
        <f t="shared" si="284"/>
        <v>2</v>
      </c>
      <c r="O3626">
        <f t="shared" si="285"/>
        <v>26</v>
      </c>
    </row>
    <row r="3627" spans="1:15" hidden="1" x14ac:dyDescent="0.2">
      <c r="A3627" s="2">
        <v>45101</v>
      </c>
      <c r="B3627">
        <v>96</v>
      </c>
      <c r="C3627">
        <v>63.05</v>
      </c>
      <c r="D3627">
        <v>63.43</v>
      </c>
      <c r="E3627">
        <v>45.91</v>
      </c>
      <c r="F3627">
        <f t="shared" si="281"/>
        <v>63.43</v>
      </c>
      <c r="G3627" t="s">
        <v>892</v>
      </c>
      <c r="H3627">
        <v>2023</v>
      </c>
      <c r="I3627">
        <v>6</v>
      </c>
      <c r="J3627">
        <v>24</v>
      </c>
      <c r="K3627" t="s">
        <v>209</v>
      </c>
      <c r="L3627">
        <f t="shared" si="282"/>
        <v>0</v>
      </c>
      <c r="M3627">
        <f t="shared" si="283"/>
        <v>1</v>
      </c>
      <c r="N3627">
        <f t="shared" si="284"/>
        <v>2</v>
      </c>
      <c r="O3627">
        <f t="shared" si="285"/>
        <v>26</v>
      </c>
    </row>
    <row r="3628" spans="1:15" hidden="1" x14ac:dyDescent="0.2">
      <c r="A3628" s="2">
        <v>45102</v>
      </c>
      <c r="B3628">
        <v>102</v>
      </c>
      <c r="C3628">
        <v>62.65</v>
      </c>
      <c r="D3628">
        <v>62.69</v>
      </c>
      <c r="E3628">
        <v>35.22</v>
      </c>
      <c r="F3628">
        <f t="shared" si="281"/>
        <v>62.69</v>
      </c>
      <c r="G3628" t="s">
        <v>893</v>
      </c>
      <c r="H3628">
        <v>2023</v>
      </c>
      <c r="I3628">
        <v>6</v>
      </c>
      <c r="J3628">
        <v>25</v>
      </c>
      <c r="K3628" t="s">
        <v>211</v>
      </c>
      <c r="L3628">
        <f t="shared" si="282"/>
        <v>0</v>
      </c>
      <c r="M3628">
        <f t="shared" si="283"/>
        <v>1</v>
      </c>
      <c r="N3628">
        <f t="shared" si="284"/>
        <v>2</v>
      </c>
      <c r="O3628">
        <f t="shared" si="285"/>
        <v>26</v>
      </c>
    </row>
    <row r="3629" spans="1:15" hidden="1" x14ac:dyDescent="0.2">
      <c r="A3629" s="2">
        <v>45103</v>
      </c>
      <c r="B3629">
        <v>109</v>
      </c>
      <c r="C3629">
        <v>62.53</v>
      </c>
      <c r="D3629">
        <v>62.54</v>
      </c>
      <c r="E3629">
        <v>31.61</v>
      </c>
      <c r="F3629">
        <f t="shared" si="281"/>
        <v>62.54</v>
      </c>
      <c r="G3629" t="s">
        <v>893</v>
      </c>
      <c r="H3629">
        <v>2023</v>
      </c>
      <c r="I3629">
        <v>6</v>
      </c>
      <c r="J3629">
        <v>26</v>
      </c>
      <c r="K3629" t="s">
        <v>212</v>
      </c>
      <c r="L3629">
        <f t="shared" si="282"/>
        <v>0</v>
      </c>
      <c r="M3629">
        <f t="shared" si="283"/>
        <v>1</v>
      </c>
      <c r="N3629">
        <f t="shared" si="284"/>
        <v>2</v>
      </c>
      <c r="O3629">
        <f t="shared" si="285"/>
        <v>27</v>
      </c>
    </row>
    <row r="3630" spans="1:15" hidden="1" x14ac:dyDescent="0.2">
      <c r="A3630" s="2">
        <v>45104</v>
      </c>
      <c r="B3630">
        <v>102</v>
      </c>
      <c r="C3630">
        <v>62.81</v>
      </c>
      <c r="D3630">
        <v>63.06</v>
      </c>
      <c r="E3630">
        <v>50.54</v>
      </c>
      <c r="F3630">
        <f t="shared" si="281"/>
        <v>63.06</v>
      </c>
      <c r="G3630" t="s">
        <v>893</v>
      </c>
      <c r="H3630">
        <v>2023</v>
      </c>
      <c r="I3630">
        <v>6</v>
      </c>
      <c r="J3630">
        <v>27</v>
      </c>
      <c r="K3630" t="s">
        <v>213</v>
      </c>
      <c r="L3630">
        <f t="shared" si="282"/>
        <v>0</v>
      </c>
      <c r="M3630">
        <f t="shared" si="283"/>
        <v>1</v>
      </c>
      <c r="N3630">
        <f t="shared" si="284"/>
        <v>2</v>
      </c>
      <c r="O3630">
        <f t="shared" si="285"/>
        <v>27</v>
      </c>
    </row>
    <row r="3631" spans="1:15" hidden="1" x14ac:dyDescent="0.2">
      <c r="A3631" s="2">
        <v>45105</v>
      </c>
      <c r="B3631">
        <v>110</v>
      </c>
      <c r="C3631">
        <v>62.28</v>
      </c>
      <c r="D3631">
        <v>62.29</v>
      </c>
      <c r="E3631">
        <v>35.369999999999997</v>
      </c>
      <c r="F3631">
        <f t="shared" si="281"/>
        <v>62.29</v>
      </c>
      <c r="G3631" t="s">
        <v>893</v>
      </c>
      <c r="H3631">
        <v>2023</v>
      </c>
      <c r="I3631">
        <v>6</v>
      </c>
      <c r="J3631">
        <v>28</v>
      </c>
      <c r="K3631" t="s">
        <v>214</v>
      </c>
      <c r="L3631">
        <f t="shared" si="282"/>
        <v>0</v>
      </c>
      <c r="M3631">
        <f t="shared" si="283"/>
        <v>1</v>
      </c>
      <c r="N3631">
        <f t="shared" si="284"/>
        <v>2</v>
      </c>
      <c r="O3631">
        <f t="shared" si="285"/>
        <v>27</v>
      </c>
    </row>
    <row r="3632" spans="1:15" hidden="1" x14ac:dyDescent="0.2">
      <c r="A3632" s="2">
        <v>45106</v>
      </c>
      <c r="B3632">
        <v>107</v>
      </c>
      <c r="C3632">
        <v>62.04</v>
      </c>
      <c r="D3632">
        <v>62.8</v>
      </c>
      <c r="E3632">
        <v>52.29</v>
      </c>
      <c r="F3632">
        <f t="shared" si="281"/>
        <v>62.8</v>
      </c>
      <c r="G3632" t="s">
        <v>893</v>
      </c>
      <c r="H3632">
        <v>2023</v>
      </c>
      <c r="I3632">
        <v>6</v>
      </c>
      <c r="J3632">
        <v>29</v>
      </c>
      <c r="K3632" t="s">
        <v>215</v>
      </c>
      <c r="L3632">
        <f t="shared" si="282"/>
        <v>0</v>
      </c>
      <c r="M3632">
        <f t="shared" si="283"/>
        <v>1</v>
      </c>
      <c r="N3632">
        <f t="shared" si="284"/>
        <v>2</v>
      </c>
      <c r="O3632">
        <f t="shared" si="285"/>
        <v>27</v>
      </c>
    </row>
    <row r="3633" spans="1:15" hidden="1" x14ac:dyDescent="0.2">
      <c r="A3633" s="2">
        <v>45107</v>
      </c>
      <c r="B3633">
        <v>99</v>
      </c>
      <c r="C3633">
        <v>63.54</v>
      </c>
      <c r="D3633">
        <v>63.59</v>
      </c>
      <c r="E3633">
        <v>44.04</v>
      </c>
      <c r="F3633">
        <f t="shared" si="281"/>
        <v>63.59</v>
      </c>
      <c r="G3633" t="s">
        <v>893</v>
      </c>
      <c r="H3633">
        <v>2023</v>
      </c>
      <c r="I3633">
        <v>6</v>
      </c>
      <c r="J3633">
        <v>30</v>
      </c>
      <c r="K3633" t="s">
        <v>216</v>
      </c>
      <c r="L3633">
        <f t="shared" si="282"/>
        <v>0</v>
      </c>
      <c r="M3633">
        <f t="shared" si="283"/>
        <v>1</v>
      </c>
      <c r="N3633">
        <f t="shared" si="284"/>
        <v>2</v>
      </c>
      <c r="O3633">
        <f t="shared" si="285"/>
        <v>27</v>
      </c>
    </row>
    <row r="3634" spans="1:15" hidden="1" x14ac:dyDescent="0.2">
      <c r="A3634" s="2">
        <v>45108</v>
      </c>
      <c r="B3634">
        <v>97</v>
      </c>
      <c r="C3634">
        <v>64.14</v>
      </c>
      <c r="D3634">
        <v>64.14</v>
      </c>
      <c r="E3634">
        <v>0</v>
      </c>
      <c r="F3634">
        <f t="shared" si="281"/>
        <v>64.14</v>
      </c>
      <c r="G3634" t="s">
        <v>893</v>
      </c>
      <c r="H3634">
        <v>2023</v>
      </c>
      <c r="I3634">
        <v>7</v>
      </c>
      <c r="J3634">
        <v>1</v>
      </c>
      <c r="K3634" t="s">
        <v>217</v>
      </c>
      <c r="L3634">
        <f t="shared" si="282"/>
        <v>0</v>
      </c>
      <c r="M3634">
        <f t="shared" si="283"/>
        <v>1</v>
      </c>
      <c r="N3634">
        <f t="shared" si="284"/>
        <v>2</v>
      </c>
      <c r="O3634">
        <f t="shared" si="285"/>
        <v>27</v>
      </c>
    </row>
    <row r="3635" spans="1:15" hidden="1" x14ac:dyDescent="0.2">
      <c r="A3635" s="2">
        <v>45109</v>
      </c>
      <c r="B3635">
        <v>109</v>
      </c>
      <c r="C3635">
        <v>63.65</v>
      </c>
      <c r="D3635">
        <v>63.65</v>
      </c>
      <c r="E3635">
        <v>32.44</v>
      </c>
      <c r="F3635">
        <f t="shared" si="281"/>
        <v>63.65</v>
      </c>
      <c r="G3635" t="s">
        <v>894</v>
      </c>
      <c r="H3635">
        <v>2023</v>
      </c>
      <c r="I3635">
        <v>7</v>
      </c>
      <c r="J3635">
        <v>2</v>
      </c>
      <c r="K3635" t="s">
        <v>219</v>
      </c>
      <c r="L3635">
        <f t="shared" si="282"/>
        <v>0</v>
      </c>
      <c r="M3635">
        <f t="shared" si="283"/>
        <v>1</v>
      </c>
      <c r="N3635">
        <f t="shared" si="284"/>
        <v>2</v>
      </c>
      <c r="O3635">
        <f t="shared" si="285"/>
        <v>27</v>
      </c>
    </row>
    <row r="3636" spans="1:15" hidden="1" x14ac:dyDescent="0.2">
      <c r="A3636" s="2">
        <v>45110</v>
      </c>
      <c r="B3636">
        <v>100</v>
      </c>
      <c r="C3636">
        <v>63.58</v>
      </c>
      <c r="D3636">
        <v>63.76</v>
      </c>
      <c r="E3636">
        <v>50</v>
      </c>
      <c r="F3636">
        <f t="shared" si="281"/>
        <v>63.76</v>
      </c>
      <c r="G3636" t="s">
        <v>894</v>
      </c>
      <c r="H3636">
        <v>2023</v>
      </c>
      <c r="I3636">
        <v>7</v>
      </c>
      <c r="J3636">
        <v>3</v>
      </c>
      <c r="K3636" t="s">
        <v>220</v>
      </c>
      <c r="L3636">
        <f t="shared" si="282"/>
        <v>0</v>
      </c>
      <c r="M3636">
        <f t="shared" si="283"/>
        <v>1</v>
      </c>
      <c r="N3636">
        <f t="shared" si="284"/>
        <v>2</v>
      </c>
      <c r="O3636">
        <f t="shared" si="285"/>
        <v>28</v>
      </c>
    </row>
    <row r="3637" spans="1:15" hidden="1" x14ac:dyDescent="0.2">
      <c r="A3637" s="2">
        <v>45111</v>
      </c>
      <c r="B3637">
        <v>92</v>
      </c>
      <c r="C3637">
        <v>62.32</v>
      </c>
      <c r="D3637">
        <v>62.35</v>
      </c>
      <c r="E3637">
        <v>39.68</v>
      </c>
      <c r="F3637">
        <f t="shared" si="281"/>
        <v>62.35</v>
      </c>
      <c r="G3637" t="s">
        <v>894</v>
      </c>
      <c r="H3637">
        <v>2023</v>
      </c>
      <c r="I3637">
        <v>7</v>
      </c>
      <c r="J3637">
        <v>4</v>
      </c>
      <c r="K3637" t="s">
        <v>221</v>
      </c>
      <c r="L3637">
        <f t="shared" si="282"/>
        <v>0</v>
      </c>
      <c r="M3637">
        <f t="shared" si="283"/>
        <v>1</v>
      </c>
      <c r="N3637">
        <f t="shared" si="284"/>
        <v>2</v>
      </c>
      <c r="O3637">
        <f t="shared" si="285"/>
        <v>28</v>
      </c>
    </row>
    <row r="3638" spans="1:15" hidden="1" x14ac:dyDescent="0.2">
      <c r="A3638" s="2">
        <v>45112</v>
      </c>
      <c r="B3638">
        <v>104</v>
      </c>
      <c r="C3638">
        <v>63.2</v>
      </c>
      <c r="D3638">
        <v>63.43</v>
      </c>
      <c r="E3638">
        <v>49.67</v>
      </c>
      <c r="F3638">
        <f t="shared" si="281"/>
        <v>63.43</v>
      </c>
      <c r="G3638" t="s">
        <v>894</v>
      </c>
      <c r="H3638">
        <v>2023</v>
      </c>
      <c r="I3638">
        <v>7</v>
      </c>
      <c r="J3638">
        <v>5</v>
      </c>
      <c r="K3638" t="s">
        <v>222</v>
      </c>
      <c r="L3638">
        <f t="shared" si="282"/>
        <v>0</v>
      </c>
      <c r="M3638">
        <f t="shared" si="283"/>
        <v>1</v>
      </c>
      <c r="N3638">
        <f t="shared" si="284"/>
        <v>2</v>
      </c>
      <c r="O3638">
        <f t="shared" si="285"/>
        <v>28</v>
      </c>
    </row>
    <row r="3639" spans="1:15" hidden="1" x14ac:dyDescent="0.2">
      <c r="A3639" s="2">
        <v>45113</v>
      </c>
      <c r="B3639">
        <v>110</v>
      </c>
      <c r="C3639">
        <v>63.16</v>
      </c>
      <c r="D3639">
        <v>63.41</v>
      </c>
      <c r="E3639">
        <v>50.75</v>
      </c>
      <c r="F3639">
        <f t="shared" si="281"/>
        <v>63.41</v>
      </c>
      <c r="G3639" t="s">
        <v>894</v>
      </c>
      <c r="H3639">
        <v>2023</v>
      </c>
      <c r="I3639">
        <v>7</v>
      </c>
      <c r="J3639">
        <v>6</v>
      </c>
      <c r="K3639" t="s">
        <v>223</v>
      </c>
      <c r="L3639">
        <f t="shared" si="282"/>
        <v>0</v>
      </c>
      <c r="M3639">
        <f t="shared" si="283"/>
        <v>1</v>
      </c>
      <c r="N3639">
        <f t="shared" si="284"/>
        <v>2</v>
      </c>
      <c r="O3639">
        <f t="shared" si="285"/>
        <v>28</v>
      </c>
    </row>
    <row r="3640" spans="1:15" hidden="1" x14ac:dyDescent="0.2">
      <c r="A3640" s="2">
        <v>45114</v>
      </c>
      <c r="B3640">
        <v>93</v>
      </c>
      <c r="C3640">
        <v>62.58</v>
      </c>
      <c r="D3640">
        <v>62.75</v>
      </c>
      <c r="E3640">
        <v>42.25</v>
      </c>
      <c r="F3640">
        <f t="shared" si="281"/>
        <v>62.75</v>
      </c>
      <c r="G3640" t="s">
        <v>894</v>
      </c>
      <c r="H3640">
        <v>2023</v>
      </c>
      <c r="I3640">
        <v>7</v>
      </c>
      <c r="J3640">
        <v>7</v>
      </c>
      <c r="K3640" t="s">
        <v>224</v>
      </c>
      <c r="L3640">
        <f t="shared" si="282"/>
        <v>0</v>
      </c>
      <c r="M3640">
        <f t="shared" si="283"/>
        <v>1</v>
      </c>
      <c r="N3640">
        <f t="shared" si="284"/>
        <v>2</v>
      </c>
      <c r="O3640">
        <f t="shared" si="285"/>
        <v>28</v>
      </c>
    </row>
    <row r="3641" spans="1:15" hidden="1" x14ac:dyDescent="0.2">
      <c r="A3641" s="2">
        <v>45115</v>
      </c>
      <c r="B3641">
        <v>98</v>
      </c>
      <c r="C3641">
        <v>62.59</v>
      </c>
      <c r="D3641">
        <v>62.59</v>
      </c>
      <c r="E3641">
        <v>0</v>
      </c>
      <c r="F3641">
        <f t="shared" si="281"/>
        <v>62.59</v>
      </c>
      <c r="G3641" t="s">
        <v>894</v>
      </c>
      <c r="H3641">
        <v>2023</v>
      </c>
      <c r="I3641">
        <v>7</v>
      </c>
      <c r="J3641">
        <v>8</v>
      </c>
      <c r="K3641" t="s">
        <v>225</v>
      </c>
      <c r="L3641">
        <f t="shared" si="282"/>
        <v>0</v>
      </c>
      <c r="M3641">
        <f t="shared" si="283"/>
        <v>1</v>
      </c>
      <c r="N3641">
        <f t="shared" si="284"/>
        <v>2</v>
      </c>
      <c r="O3641">
        <f t="shared" si="285"/>
        <v>28</v>
      </c>
    </row>
    <row r="3642" spans="1:15" hidden="1" x14ac:dyDescent="0.2">
      <c r="A3642" s="2">
        <v>45116</v>
      </c>
      <c r="B3642">
        <v>106</v>
      </c>
      <c r="C3642">
        <v>63.63</v>
      </c>
      <c r="D3642">
        <v>63.64</v>
      </c>
      <c r="E3642">
        <v>31.85</v>
      </c>
      <c r="F3642">
        <f t="shared" si="281"/>
        <v>63.64</v>
      </c>
      <c r="G3642" t="s">
        <v>895</v>
      </c>
      <c r="H3642">
        <v>2023</v>
      </c>
      <c r="I3642">
        <v>7</v>
      </c>
      <c r="J3642">
        <v>9</v>
      </c>
      <c r="K3642" t="s">
        <v>227</v>
      </c>
      <c r="L3642">
        <f t="shared" si="282"/>
        <v>0</v>
      </c>
      <c r="M3642">
        <f t="shared" si="283"/>
        <v>1</v>
      </c>
      <c r="N3642">
        <f t="shared" si="284"/>
        <v>2</v>
      </c>
      <c r="O3642">
        <f t="shared" si="285"/>
        <v>28</v>
      </c>
    </row>
    <row r="3643" spans="1:15" hidden="1" x14ac:dyDescent="0.2">
      <c r="A3643" s="2">
        <v>45117</v>
      </c>
      <c r="B3643">
        <v>114</v>
      </c>
      <c r="C3643">
        <v>62.76</v>
      </c>
      <c r="D3643">
        <v>62.77</v>
      </c>
      <c r="E3643">
        <v>35.24</v>
      </c>
      <c r="F3643">
        <f t="shared" si="281"/>
        <v>62.77</v>
      </c>
      <c r="G3643" t="s">
        <v>895</v>
      </c>
      <c r="H3643">
        <v>2023</v>
      </c>
      <c r="I3643">
        <v>7</v>
      </c>
      <c r="J3643">
        <v>10</v>
      </c>
      <c r="K3643" t="s">
        <v>228</v>
      </c>
      <c r="L3643">
        <f t="shared" si="282"/>
        <v>0</v>
      </c>
      <c r="M3643">
        <f t="shared" si="283"/>
        <v>1</v>
      </c>
      <c r="N3643">
        <f t="shared" si="284"/>
        <v>2</v>
      </c>
      <c r="O3643">
        <f t="shared" si="285"/>
        <v>29</v>
      </c>
    </row>
    <row r="3644" spans="1:15" hidden="1" x14ac:dyDescent="0.2">
      <c r="A3644" s="2">
        <v>45118</v>
      </c>
      <c r="B3644">
        <v>94</v>
      </c>
      <c r="C3644">
        <v>62.63</v>
      </c>
      <c r="D3644">
        <v>62.64</v>
      </c>
      <c r="E3644">
        <v>37.35</v>
      </c>
      <c r="F3644">
        <f t="shared" si="281"/>
        <v>62.64</v>
      </c>
      <c r="G3644" t="s">
        <v>895</v>
      </c>
      <c r="H3644">
        <v>2023</v>
      </c>
      <c r="I3644">
        <v>7</v>
      </c>
      <c r="J3644">
        <v>11</v>
      </c>
      <c r="K3644" t="s">
        <v>229</v>
      </c>
      <c r="L3644">
        <f t="shared" si="282"/>
        <v>0</v>
      </c>
      <c r="M3644">
        <f t="shared" si="283"/>
        <v>1</v>
      </c>
      <c r="N3644">
        <f t="shared" si="284"/>
        <v>2</v>
      </c>
      <c r="O3644">
        <f t="shared" si="285"/>
        <v>29</v>
      </c>
    </row>
    <row r="3645" spans="1:15" hidden="1" x14ac:dyDescent="0.2">
      <c r="A3645" s="2">
        <v>45119</v>
      </c>
      <c r="B3645">
        <v>94</v>
      </c>
      <c r="C3645">
        <v>62.62</v>
      </c>
      <c r="D3645">
        <v>62.66</v>
      </c>
      <c r="E3645">
        <v>42.06</v>
      </c>
      <c r="F3645">
        <f t="shared" si="281"/>
        <v>62.66</v>
      </c>
      <c r="G3645" t="s">
        <v>895</v>
      </c>
      <c r="H3645">
        <v>2023</v>
      </c>
      <c r="I3645">
        <v>7</v>
      </c>
      <c r="J3645">
        <v>12</v>
      </c>
      <c r="K3645" t="s">
        <v>230</v>
      </c>
      <c r="L3645">
        <f t="shared" si="282"/>
        <v>0</v>
      </c>
      <c r="M3645">
        <f t="shared" si="283"/>
        <v>1</v>
      </c>
      <c r="N3645">
        <f t="shared" si="284"/>
        <v>2</v>
      </c>
      <c r="O3645">
        <f t="shared" si="285"/>
        <v>29</v>
      </c>
    </row>
    <row r="3646" spans="1:15" hidden="1" x14ac:dyDescent="0.2">
      <c r="A3646" s="2">
        <v>45120</v>
      </c>
      <c r="B3646">
        <v>112</v>
      </c>
      <c r="C3646">
        <v>65.37</v>
      </c>
      <c r="D3646">
        <v>65.58</v>
      </c>
      <c r="E3646">
        <v>52.33</v>
      </c>
      <c r="F3646">
        <f t="shared" si="281"/>
        <v>65.58</v>
      </c>
      <c r="G3646" t="s">
        <v>895</v>
      </c>
      <c r="H3646">
        <v>2023</v>
      </c>
      <c r="I3646">
        <v>7</v>
      </c>
      <c r="J3646">
        <v>13</v>
      </c>
      <c r="K3646" t="s">
        <v>231</v>
      </c>
      <c r="L3646">
        <f t="shared" si="282"/>
        <v>0</v>
      </c>
      <c r="M3646">
        <f t="shared" si="283"/>
        <v>1</v>
      </c>
      <c r="N3646">
        <f t="shared" si="284"/>
        <v>2</v>
      </c>
      <c r="O3646">
        <f t="shared" si="285"/>
        <v>29</v>
      </c>
    </row>
    <row r="3647" spans="1:15" hidden="1" x14ac:dyDescent="0.2">
      <c r="A3647" s="2">
        <v>45121</v>
      </c>
      <c r="B3647">
        <v>99</v>
      </c>
      <c r="C3647">
        <v>62.71</v>
      </c>
      <c r="D3647">
        <v>62.86</v>
      </c>
      <c r="E3647">
        <v>48.13</v>
      </c>
      <c r="F3647">
        <f t="shared" si="281"/>
        <v>62.86</v>
      </c>
      <c r="G3647" t="s">
        <v>895</v>
      </c>
      <c r="H3647">
        <v>2023</v>
      </c>
      <c r="I3647">
        <v>7</v>
      </c>
      <c r="J3647">
        <v>14</v>
      </c>
      <c r="K3647" t="s">
        <v>232</v>
      </c>
      <c r="L3647">
        <f t="shared" si="282"/>
        <v>0</v>
      </c>
      <c r="M3647">
        <f t="shared" si="283"/>
        <v>1</v>
      </c>
      <c r="N3647">
        <f t="shared" si="284"/>
        <v>2</v>
      </c>
      <c r="O3647">
        <f t="shared" si="285"/>
        <v>29</v>
      </c>
    </row>
    <row r="3648" spans="1:15" hidden="1" x14ac:dyDescent="0.2">
      <c r="A3648" s="2">
        <v>45122</v>
      </c>
      <c r="B3648">
        <v>58</v>
      </c>
      <c r="C3648">
        <v>60.63</v>
      </c>
      <c r="D3648">
        <v>60.64</v>
      </c>
      <c r="E3648">
        <v>28.44</v>
      </c>
      <c r="F3648">
        <f t="shared" si="281"/>
        <v>60.64</v>
      </c>
      <c r="G3648" t="s">
        <v>895</v>
      </c>
      <c r="H3648">
        <v>2023</v>
      </c>
      <c r="I3648">
        <v>7</v>
      </c>
      <c r="J3648">
        <v>15</v>
      </c>
      <c r="K3648" t="s">
        <v>233</v>
      </c>
      <c r="L3648">
        <f t="shared" si="282"/>
        <v>1</v>
      </c>
      <c r="M3648">
        <f t="shared" si="283"/>
        <v>1</v>
      </c>
      <c r="N3648">
        <f t="shared" si="284"/>
        <v>2</v>
      </c>
      <c r="O3648">
        <f t="shared" si="285"/>
        <v>29</v>
      </c>
    </row>
    <row r="3649" spans="1:15" hidden="1" x14ac:dyDescent="0.2">
      <c r="A3649" s="2">
        <v>45123</v>
      </c>
      <c r="B3649">
        <v>107</v>
      </c>
      <c r="C3649">
        <v>63.33</v>
      </c>
      <c r="D3649">
        <v>63.34</v>
      </c>
      <c r="E3649">
        <v>33.24</v>
      </c>
      <c r="F3649">
        <f t="shared" si="281"/>
        <v>63.34</v>
      </c>
      <c r="G3649" t="s">
        <v>896</v>
      </c>
      <c r="H3649">
        <v>2023</v>
      </c>
      <c r="I3649">
        <v>7</v>
      </c>
      <c r="J3649">
        <v>16</v>
      </c>
      <c r="K3649" t="s">
        <v>235</v>
      </c>
      <c r="L3649">
        <f t="shared" si="282"/>
        <v>0</v>
      </c>
      <c r="M3649">
        <f t="shared" si="283"/>
        <v>1</v>
      </c>
      <c r="N3649">
        <f t="shared" si="284"/>
        <v>2</v>
      </c>
      <c r="O3649">
        <f t="shared" si="285"/>
        <v>29</v>
      </c>
    </row>
    <row r="3650" spans="1:15" hidden="1" x14ac:dyDescent="0.2">
      <c r="A3650" s="2">
        <v>45124</v>
      </c>
      <c r="B3650">
        <v>103</v>
      </c>
      <c r="C3650">
        <v>63.26</v>
      </c>
      <c r="D3650">
        <v>63.27</v>
      </c>
      <c r="E3650">
        <v>36.4</v>
      </c>
      <c r="F3650">
        <f t="shared" si="281"/>
        <v>63.27</v>
      </c>
      <c r="G3650" t="s">
        <v>896</v>
      </c>
      <c r="H3650">
        <v>2023</v>
      </c>
      <c r="I3650">
        <v>7</v>
      </c>
      <c r="J3650">
        <v>17</v>
      </c>
      <c r="K3650" t="s">
        <v>236</v>
      </c>
      <c r="L3650">
        <f t="shared" si="282"/>
        <v>0</v>
      </c>
      <c r="M3650">
        <f t="shared" si="283"/>
        <v>1</v>
      </c>
      <c r="N3650">
        <f t="shared" si="284"/>
        <v>2</v>
      </c>
      <c r="O3650">
        <f t="shared" si="285"/>
        <v>30</v>
      </c>
    </row>
    <row r="3651" spans="1:15" hidden="1" x14ac:dyDescent="0.2">
      <c r="A3651" s="2">
        <v>45125</v>
      </c>
      <c r="B3651">
        <v>97</v>
      </c>
      <c r="C3651">
        <v>62.8</v>
      </c>
      <c r="D3651">
        <v>63.01</v>
      </c>
      <c r="E3651">
        <v>49.8</v>
      </c>
      <c r="F3651">
        <f t="shared" ref="F3651:F3714" si="286">IF(OR(ISBLANK(D3651),D3651=9),C3651,D3651)</f>
        <v>63.01</v>
      </c>
      <c r="G3651" t="s">
        <v>896</v>
      </c>
      <c r="H3651">
        <v>2023</v>
      </c>
      <c r="I3651">
        <v>7</v>
      </c>
      <c r="J3651">
        <v>18</v>
      </c>
      <c r="K3651" t="s">
        <v>237</v>
      </c>
      <c r="L3651">
        <f t="shared" ref="L3651:L3714" si="287">IF(ISBLANK(C3651),"Null",IF(C3651&gt;B3651,1,0))</f>
        <v>0</v>
      </c>
      <c r="M3651">
        <f t="shared" ref="M3651:M3714" si="288">IF(ISBLANK(E3651),"Null",IF(C3651&gt;E3651,1,0))</f>
        <v>1</v>
      </c>
      <c r="N3651">
        <f t="shared" ref="N3651:N3714" si="289">IF(AND(I3651&gt;=1,I3651&lt;=4),1,IF(AND(I3651&gt;=9,I3651&lt;=12),3,2))</f>
        <v>2</v>
      </c>
      <c r="O3651">
        <f t="shared" ref="O3651:O3714" si="290">WEEKNUM(A3651,2)</f>
        <v>30</v>
      </c>
    </row>
    <row r="3652" spans="1:15" hidden="1" x14ac:dyDescent="0.2">
      <c r="A3652" s="2">
        <v>45126</v>
      </c>
      <c r="B3652">
        <v>107</v>
      </c>
      <c r="C3652">
        <v>64.3</v>
      </c>
      <c r="D3652">
        <v>64.31</v>
      </c>
      <c r="E3652">
        <v>40.270000000000003</v>
      </c>
      <c r="F3652">
        <f t="shared" si="286"/>
        <v>64.31</v>
      </c>
      <c r="G3652" t="s">
        <v>896</v>
      </c>
      <c r="H3652">
        <v>2023</v>
      </c>
      <c r="I3652">
        <v>7</v>
      </c>
      <c r="J3652">
        <v>19</v>
      </c>
      <c r="K3652" t="s">
        <v>238</v>
      </c>
      <c r="L3652">
        <f t="shared" si="287"/>
        <v>0</v>
      </c>
      <c r="M3652">
        <f t="shared" si="288"/>
        <v>1</v>
      </c>
      <c r="N3652">
        <f t="shared" si="289"/>
        <v>2</v>
      </c>
      <c r="O3652">
        <f t="shared" si="290"/>
        <v>30</v>
      </c>
    </row>
    <row r="3653" spans="1:15" hidden="1" x14ac:dyDescent="0.2">
      <c r="A3653" s="2">
        <v>45127</v>
      </c>
      <c r="B3653">
        <v>104</v>
      </c>
      <c r="C3653">
        <v>64.63</v>
      </c>
      <c r="D3653">
        <v>64.989999999999995</v>
      </c>
      <c r="E3653">
        <v>53.93</v>
      </c>
      <c r="F3653">
        <f t="shared" si="286"/>
        <v>64.989999999999995</v>
      </c>
      <c r="G3653" t="s">
        <v>896</v>
      </c>
      <c r="H3653">
        <v>2023</v>
      </c>
      <c r="I3653">
        <v>7</v>
      </c>
      <c r="J3653">
        <v>20</v>
      </c>
      <c r="K3653" t="s">
        <v>239</v>
      </c>
      <c r="L3653">
        <f t="shared" si="287"/>
        <v>0</v>
      </c>
      <c r="M3653">
        <f t="shared" si="288"/>
        <v>1</v>
      </c>
      <c r="N3653">
        <f t="shared" si="289"/>
        <v>2</v>
      </c>
      <c r="O3653">
        <f t="shared" si="290"/>
        <v>30</v>
      </c>
    </row>
    <row r="3654" spans="1:15" hidden="1" x14ac:dyDescent="0.2">
      <c r="A3654" s="2">
        <v>45128</v>
      </c>
      <c r="B3654">
        <v>127</v>
      </c>
      <c r="C3654">
        <v>63.57</v>
      </c>
      <c r="D3654">
        <v>63.85</v>
      </c>
      <c r="E3654">
        <v>51.88</v>
      </c>
      <c r="F3654">
        <f t="shared" si="286"/>
        <v>63.85</v>
      </c>
      <c r="G3654" t="s">
        <v>896</v>
      </c>
      <c r="H3654">
        <v>2023</v>
      </c>
      <c r="I3654">
        <v>7</v>
      </c>
      <c r="J3654">
        <v>21</v>
      </c>
      <c r="K3654" t="s">
        <v>240</v>
      </c>
      <c r="L3654">
        <f t="shared" si="287"/>
        <v>0</v>
      </c>
      <c r="M3654">
        <f t="shared" si="288"/>
        <v>1</v>
      </c>
      <c r="N3654">
        <f t="shared" si="289"/>
        <v>2</v>
      </c>
      <c r="O3654">
        <f t="shared" si="290"/>
        <v>30</v>
      </c>
    </row>
    <row r="3655" spans="1:15" hidden="1" x14ac:dyDescent="0.2">
      <c r="A3655" s="2">
        <v>45129</v>
      </c>
      <c r="B3655">
        <v>96</v>
      </c>
      <c r="C3655">
        <v>63.65</v>
      </c>
      <c r="D3655">
        <v>63.97</v>
      </c>
      <c r="E3655">
        <v>52.15</v>
      </c>
      <c r="F3655">
        <f t="shared" si="286"/>
        <v>63.97</v>
      </c>
      <c r="G3655" t="s">
        <v>896</v>
      </c>
      <c r="H3655">
        <v>2023</v>
      </c>
      <c r="I3655">
        <v>7</v>
      </c>
      <c r="J3655">
        <v>22</v>
      </c>
      <c r="K3655" t="s">
        <v>241</v>
      </c>
      <c r="L3655">
        <f t="shared" si="287"/>
        <v>0</v>
      </c>
      <c r="M3655">
        <f t="shared" si="288"/>
        <v>1</v>
      </c>
      <c r="N3655">
        <f t="shared" si="289"/>
        <v>2</v>
      </c>
      <c r="O3655">
        <f t="shared" si="290"/>
        <v>30</v>
      </c>
    </row>
    <row r="3656" spans="1:15" hidden="1" x14ac:dyDescent="0.2">
      <c r="A3656" s="2">
        <v>45130</v>
      </c>
      <c r="B3656">
        <v>113</v>
      </c>
      <c r="C3656">
        <v>64.25</v>
      </c>
      <c r="D3656">
        <v>64.3</v>
      </c>
      <c r="E3656">
        <v>44.56</v>
      </c>
      <c r="F3656">
        <f t="shared" si="286"/>
        <v>64.3</v>
      </c>
      <c r="G3656" t="s">
        <v>897</v>
      </c>
      <c r="H3656">
        <v>2023</v>
      </c>
      <c r="I3656">
        <v>7</v>
      </c>
      <c r="J3656">
        <v>23</v>
      </c>
      <c r="K3656" t="s">
        <v>243</v>
      </c>
      <c r="L3656">
        <f t="shared" si="287"/>
        <v>0</v>
      </c>
      <c r="M3656">
        <f t="shared" si="288"/>
        <v>1</v>
      </c>
      <c r="N3656">
        <f t="shared" si="289"/>
        <v>2</v>
      </c>
      <c r="O3656">
        <f t="shared" si="290"/>
        <v>30</v>
      </c>
    </row>
    <row r="3657" spans="1:15" hidden="1" x14ac:dyDescent="0.2">
      <c r="A3657" s="2">
        <v>45131</v>
      </c>
      <c r="B3657">
        <v>112</v>
      </c>
      <c r="C3657">
        <v>63.86</v>
      </c>
      <c r="D3657">
        <v>64.78</v>
      </c>
      <c r="E3657">
        <v>57.55</v>
      </c>
      <c r="F3657">
        <f t="shared" si="286"/>
        <v>64.78</v>
      </c>
      <c r="G3657" t="s">
        <v>897</v>
      </c>
      <c r="H3657">
        <v>2023</v>
      </c>
      <c r="I3657">
        <v>7</v>
      </c>
      <c r="J3657">
        <v>24</v>
      </c>
      <c r="K3657" t="s">
        <v>244</v>
      </c>
      <c r="L3657">
        <f t="shared" si="287"/>
        <v>0</v>
      </c>
      <c r="M3657">
        <f t="shared" si="288"/>
        <v>1</v>
      </c>
      <c r="N3657">
        <f t="shared" si="289"/>
        <v>2</v>
      </c>
      <c r="O3657">
        <f t="shared" si="290"/>
        <v>31</v>
      </c>
    </row>
    <row r="3658" spans="1:15" hidden="1" x14ac:dyDescent="0.2">
      <c r="A3658" s="2">
        <v>45132</v>
      </c>
      <c r="B3658">
        <v>104</v>
      </c>
      <c r="C3658">
        <v>63.7</v>
      </c>
      <c r="D3658">
        <v>63.92</v>
      </c>
      <c r="E3658">
        <v>50.87</v>
      </c>
      <c r="F3658">
        <f t="shared" si="286"/>
        <v>63.92</v>
      </c>
      <c r="G3658" t="s">
        <v>897</v>
      </c>
      <c r="H3658">
        <v>2023</v>
      </c>
      <c r="I3658">
        <v>7</v>
      </c>
      <c r="J3658">
        <v>25</v>
      </c>
      <c r="K3658" t="s">
        <v>245</v>
      </c>
      <c r="L3658">
        <f t="shared" si="287"/>
        <v>0</v>
      </c>
      <c r="M3658">
        <f t="shared" si="288"/>
        <v>1</v>
      </c>
      <c r="N3658">
        <f t="shared" si="289"/>
        <v>2</v>
      </c>
      <c r="O3658">
        <f t="shared" si="290"/>
        <v>31</v>
      </c>
    </row>
    <row r="3659" spans="1:15" hidden="1" x14ac:dyDescent="0.2">
      <c r="A3659" s="2">
        <v>45133</v>
      </c>
      <c r="B3659">
        <v>108</v>
      </c>
      <c r="C3659">
        <v>64.2</v>
      </c>
      <c r="D3659">
        <v>64.7</v>
      </c>
      <c r="E3659">
        <v>55.06</v>
      </c>
      <c r="F3659">
        <f t="shared" si="286"/>
        <v>64.7</v>
      </c>
      <c r="G3659" t="s">
        <v>897</v>
      </c>
      <c r="H3659">
        <v>2023</v>
      </c>
      <c r="I3659">
        <v>7</v>
      </c>
      <c r="J3659">
        <v>26</v>
      </c>
      <c r="K3659" t="s">
        <v>246</v>
      </c>
      <c r="L3659">
        <f t="shared" si="287"/>
        <v>0</v>
      </c>
      <c r="M3659">
        <f t="shared" si="288"/>
        <v>1</v>
      </c>
      <c r="N3659">
        <f t="shared" si="289"/>
        <v>2</v>
      </c>
      <c r="O3659">
        <f t="shared" si="290"/>
        <v>31</v>
      </c>
    </row>
    <row r="3660" spans="1:15" hidden="1" x14ac:dyDescent="0.2">
      <c r="A3660" s="2">
        <v>45134</v>
      </c>
      <c r="B3660">
        <v>103</v>
      </c>
      <c r="C3660">
        <v>62.85</v>
      </c>
      <c r="D3660">
        <v>63.53</v>
      </c>
      <c r="E3660">
        <v>55.13</v>
      </c>
      <c r="F3660">
        <f t="shared" si="286"/>
        <v>63.53</v>
      </c>
      <c r="G3660" t="s">
        <v>897</v>
      </c>
      <c r="H3660">
        <v>2023</v>
      </c>
      <c r="I3660">
        <v>7</v>
      </c>
      <c r="J3660">
        <v>27</v>
      </c>
      <c r="K3660" t="s">
        <v>247</v>
      </c>
      <c r="L3660">
        <f t="shared" si="287"/>
        <v>0</v>
      </c>
      <c r="M3660">
        <f t="shared" si="288"/>
        <v>1</v>
      </c>
      <c r="N3660">
        <f t="shared" si="289"/>
        <v>2</v>
      </c>
      <c r="O3660">
        <f t="shared" si="290"/>
        <v>31</v>
      </c>
    </row>
    <row r="3661" spans="1:15" hidden="1" x14ac:dyDescent="0.2">
      <c r="A3661" s="2">
        <v>45135</v>
      </c>
      <c r="B3661">
        <v>99</v>
      </c>
      <c r="C3661">
        <v>63.29</v>
      </c>
      <c r="D3661">
        <v>63.59</v>
      </c>
      <c r="E3661">
        <v>51.82</v>
      </c>
      <c r="F3661">
        <f t="shared" si="286"/>
        <v>63.59</v>
      </c>
      <c r="G3661" t="s">
        <v>897</v>
      </c>
      <c r="H3661">
        <v>2023</v>
      </c>
      <c r="I3661">
        <v>7</v>
      </c>
      <c r="J3661">
        <v>28</v>
      </c>
      <c r="K3661" t="s">
        <v>248</v>
      </c>
      <c r="L3661">
        <f t="shared" si="287"/>
        <v>0</v>
      </c>
      <c r="M3661">
        <f t="shared" si="288"/>
        <v>1</v>
      </c>
      <c r="N3661">
        <f t="shared" si="289"/>
        <v>2</v>
      </c>
      <c r="O3661">
        <f t="shared" si="290"/>
        <v>31</v>
      </c>
    </row>
    <row r="3662" spans="1:15" hidden="1" x14ac:dyDescent="0.2">
      <c r="A3662" s="2">
        <v>45136</v>
      </c>
      <c r="B3662">
        <v>115</v>
      </c>
      <c r="C3662">
        <v>63.86</v>
      </c>
      <c r="D3662">
        <v>63.95</v>
      </c>
      <c r="E3662">
        <v>47.37</v>
      </c>
      <c r="F3662">
        <f t="shared" si="286"/>
        <v>63.95</v>
      </c>
      <c r="G3662" t="s">
        <v>897</v>
      </c>
      <c r="H3662">
        <v>2023</v>
      </c>
      <c r="I3662">
        <v>7</v>
      </c>
      <c r="J3662">
        <v>29</v>
      </c>
      <c r="K3662" t="s">
        <v>249</v>
      </c>
      <c r="L3662">
        <f t="shared" si="287"/>
        <v>0</v>
      </c>
      <c r="M3662">
        <f t="shared" si="288"/>
        <v>1</v>
      </c>
      <c r="N3662">
        <f t="shared" si="289"/>
        <v>2</v>
      </c>
      <c r="O3662">
        <f t="shared" si="290"/>
        <v>31</v>
      </c>
    </row>
    <row r="3663" spans="1:15" hidden="1" x14ac:dyDescent="0.2">
      <c r="A3663" s="2">
        <v>45137</v>
      </c>
      <c r="B3663">
        <v>120</v>
      </c>
      <c r="C3663">
        <v>66.69</v>
      </c>
      <c r="D3663">
        <v>66.69</v>
      </c>
      <c r="E3663">
        <v>30.54</v>
      </c>
      <c r="F3663">
        <f t="shared" si="286"/>
        <v>66.69</v>
      </c>
      <c r="G3663" t="s">
        <v>898</v>
      </c>
      <c r="H3663">
        <v>2023</v>
      </c>
      <c r="I3663">
        <v>7</v>
      </c>
      <c r="J3663">
        <v>30</v>
      </c>
      <c r="K3663" t="s">
        <v>251</v>
      </c>
      <c r="L3663">
        <f t="shared" si="287"/>
        <v>0</v>
      </c>
      <c r="M3663">
        <f t="shared" si="288"/>
        <v>1</v>
      </c>
      <c r="N3663">
        <f t="shared" si="289"/>
        <v>2</v>
      </c>
      <c r="O3663">
        <f t="shared" si="290"/>
        <v>31</v>
      </c>
    </row>
    <row r="3664" spans="1:15" hidden="1" x14ac:dyDescent="0.2">
      <c r="A3664" s="2">
        <v>45138</v>
      </c>
      <c r="B3664">
        <v>108</v>
      </c>
      <c r="C3664">
        <v>62.87</v>
      </c>
      <c r="D3664">
        <v>63</v>
      </c>
      <c r="E3664">
        <v>47.69</v>
      </c>
      <c r="F3664">
        <f t="shared" si="286"/>
        <v>63</v>
      </c>
      <c r="G3664" t="s">
        <v>898</v>
      </c>
      <c r="H3664">
        <v>2023</v>
      </c>
      <c r="I3664">
        <v>7</v>
      </c>
      <c r="J3664">
        <v>31</v>
      </c>
      <c r="K3664" t="s">
        <v>252</v>
      </c>
      <c r="L3664">
        <f t="shared" si="287"/>
        <v>0</v>
      </c>
      <c r="M3664">
        <f t="shared" si="288"/>
        <v>1</v>
      </c>
      <c r="N3664">
        <f t="shared" si="289"/>
        <v>2</v>
      </c>
      <c r="O3664">
        <f t="shared" si="290"/>
        <v>32</v>
      </c>
    </row>
    <row r="3665" spans="1:15" hidden="1" x14ac:dyDescent="0.2">
      <c r="A3665" s="2">
        <v>45139</v>
      </c>
      <c r="B3665">
        <v>105</v>
      </c>
      <c r="C3665">
        <v>63.9</v>
      </c>
      <c r="D3665">
        <v>63.9</v>
      </c>
      <c r="E3665">
        <v>35.200000000000003</v>
      </c>
      <c r="F3665">
        <f t="shared" si="286"/>
        <v>63.9</v>
      </c>
      <c r="G3665" t="s">
        <v>898</v>
      </c>
      <c r="H3665">
        <v>2023</v>
      </c>
      <c r="I3665">
        <v>8</v>
      </c>
      <c r="J3665">
        <v>1</v>
      </c>
      <c r="K3665" t="s">
        <v>253</v>
      </c>
      <c r="L3665">
        <f t="shared" si="287"/>
        <v>0</v>
      </c>
      <c r="M3665">
        <f t="shared" si="288"/>
        <v>1</v>
      </c>
      <c r="N3665">
        <f t="shared" si="289"/>
        <v>2</v>
      </c>
      <c r="O3665">
        <f t="shared" si="290"/>
        <v>32</v>
      </c>
    </row>
    <row r="3666" spans="1:15" hidden="1" x14ac:dyDescent="0.2">
      <c r="A3666" s="2">
        <v>45140</v>
      </c>
      <c r="B3666">
        <v>98</v>
      </c>
      <c r="C3666">
        <v>63.2</v>
      </c>
      <c r="D3666">
        <v>63.2</v>
      </c>
      <c r="E3666">
        <v>37.200000000000003</v>
      </c>
      <c r="F3666">
        <f t="shared" si="286"/>
        <v>63.2</v>
      </c>
      <c r="G3666" t="s">
        <v>898</v>
      </c>
      <c r="H3666">
        <v>2023</v>
      </c>
      <c r="I3666">
        <v>8</v>
      </c>
      <c r="J3666">
        <v>2</v>
      </c>
      <c r="K3666" t="s">
        <v>254</v>
      </c>
      <c r="L3666">
        <f t="shared" si="287"/>
        <v>0</v>
      </c>
      <c r="M3666">
        <f t="shared" si="288"/>
        <v>1</v>
      </c>
      <c r="N3666">
        <f t="shared" si="289"/>
        <v>2</v>
      </c>
      <c r="O3666">
        <f t="shared" si="290"/>
        <v>32</v>
      </c>
    </row>
    <row r="3667" spans="1:15" hidden="1" x14ac:dyDescent="0.2">
      <c r="A3667" s="2">
        <v>45141</v>
      </c>
      <c r="B3667">
        <v>104</v>
      </c>
      <c r="C3667">
        <v>63.7</v>
      </c>
      <c r="D3667">
        <v>63.7</v>
      </c>
      <c r="E3667">
        <v>44.7</v>
      </c>
      <c r="F3667">
        <f t="shared" si="286"/>
        <v>63.7</v>
      </c>
      <c r="G3667" t="s">
        <v>898</v>
      </c>
      <c r="H3667">
        <v>2023</v>
      </c>
      <c r="I3667">
        <v>8</v>
      </c>
      <c r="J3667">
        <v>3</v>
      </c>
      <c r="K3667" t="s">
        <v>255</v>
      </c>
      <c r="L3667">
        <f t="shared" si="287"/>
        <v>0</v>
      </c>
      <c r="M3667">
        <f t="shared" si="288"/>
        <v>1</v>
      </c>
      <c r="N3667">
        <f t="shared" si="289"/>
        <v>2</v>
      </c>
      <c r="O3667">
        <f t="shared" si="290"/>
        <v>32</v>
      </c>
    </row>
    <row r="3668" spans="1:15" hidden="1" x14ac:dyDescent="0.2">
      <c r="A3668" s="2">
        <v>45142</v>
      </c>
      <c r="B3668">
        <v>105</v>
      </c>
      <c r="C3668">
        <v>64.5</v>
      </c>
      <c r="D3668">
        <v>64.599999999999994</v>
      </c>
      <c r="E3668">
        <v>44.3</v>
      </c>
      <c r="F3668">
        <f t="shared" si="286"/>
        <v>64.599999999999994</v>
      </c>
      <c r="G3668" t="s">
        <v>898</v>
      </c>
      <c r="H3668">
        <v>2023</v>
      </c>
      <c r="I3668">
        <v>8</v>
      </c>
      <c r="J3668">
        <v>4</v>
      </c>
      <c r="K3668" t="s">
        <v>256</v>
      </c>
      <c r="L3668">
        <f t="shared" si="287"/>
        <v>0</v>
      </c>
      <c r="M3668">
        <f t="shared" si="288"/>
        <v>1</v>
      </c>
      <c r="N3668">
        <f t="shared" si="289"/>
        <v>2</v>
      </c>
      <c r="O3668">
        <f t="shared" si="290"/>
        <v>32</v>
      </c>
    </row>
    <row r="3669" spans="1:15" hidden="1" x14ac:dyDescent="0.2">
      <c r="A3669" s="2">
        <v>45143</v>
      </c>
      <c r="B3669">
        <v>114</v>
      </c>
      <c r="C3669">
        <v>68.400000000000006</v>
      </c>
      <c r="D3669">
        <v>68.400000000000006</v>
      </c>
      <c r="E3669">
        <v>28.1</v>
      </c>
      <c r="F3669">
        <f t="shared" si="286"/>
        <v>68.400000000000006</v>
      </c>
      <c r="G3669" t="s">
        <v>898</v>
      </c>
      <c r="H3669">
        <v>2023</v>
      </c>
      <c r="I3669">
        <v>8</v>
      </c>
      <c r="J3669">
        <v>5</v>
      </c>
      <c r="K3669" t="s">
        <v>257</v>
      </c>
      <c r="L3669">
        <f t="shared" si="287"/>
        <v>0</v>
      </c>
      <c r="M3669">
        <f t="shared" si="288"/>
        <v>1</v>
      </c>
      <c r="N3669">
        <f t="shared" si="289"/>
        <v>2</v>
      </c>
      <c r="O3669">
        <f t="shared" si="290"/>
        <v>32</v>
      </c>
    </row>
    <row r="3670" spans="1:15" hidden="1" x14ac:dyDescent="0.2">
      <c r="A3670" s="2">
        <v>45144</v>
      </c>
      <c r="B3670">
        <v>113</v>
      </c>
      <c r="C3670">
        <v>64.400000000000006</v>
      </c>
      <c r="D3670">
        <v>64.400000000000006</v>
      </c>
      <c r="E3670">
        <v>37.9</v>
      </c>
      <c r="F3670">
        <f t="shared" si="286"/>
        <v>64.400000000000006</v>
      </c>
      <c r="G3670" t="s">
        <v>899</v>
      </c>
      <c r="H3670">
        <v>2023</v>
      </c>
      <c r="I3670">
        <v>8</v>
      </c>
      <c r="J3670">
        <v>6</v>
      </c>
      <c r="K3670" t="s">
        <v>259</v>
      </c>
      <c r="L3670">
        <f t="shared" si="287"/>
        <v>0</v>
      </c>
      <c r="M3670">
        <f t="shared" si="288"/>
        <v>1</v>
      </c>
      <c r="N3670">
        <f t="shared" si="289"/>
        <v>2</v>
      </c>
      <c r="O3670">
        <f t="shared" si="290"/>
        <v>32</v>
      </c>
    </row>
    <row r="3671" spans="1:15" hidden="1" x14ac:dyDescent="0.2">
      <c r="A3671" s="2">
        <v>45145</v>
      </c>
      <c r="B3671">
        <v>105</v>
      </c>
      <c r="C3671">
        <v>63.6</v>
      </c>
      <c r="D3671">
        <v>63.7</v>
      </c>
      <c r="E3671">
        <v>47.1</v>
      </c>
      <c r="F3671">
        <f t="shared" si="286"/>
        <v>63.7</v>
      </c>
      <c r="G3671" t="s">
        <v>899</v>
      </c>
      <c r="H3671">
        <v>2023</v>
      </c>
      <c r="I3671">
        <v>8</v>
      </c>
      <c r="J3671">
        <v>7</v>
      </c>
      <c r="K3671" t="s">
        <v>260</v>
      </c>
      <c r="L3671">
        <f t="shared" si="287"/>
        <v>0</v>
      </c>
      <c r="M3671">
        <f t="shared" si="288"/>
        <v>1</v>
      </c>
      <c r="N3671">
        <f t="shared" si="289"/>
        <v>2</v>
      </c>
      <c r="O3671">
        <f t="shared" si="290"/>
        <v>33</v>
      </c>
    </row>
    <row r="3672" spans="1:15" hidden="1" x14ac:dyDescent="0.2">
      <c r="A3672" s="2">
        <v>45146</v>
      </c>
      <c r="B3672">
        <v>91</v>
      </c>
      <c r="C3672">
        <v>63.1</v>
      </c>
      <c r="D3672">
        <v>63.1</v>
      </c>
      <c r="E3672">
        <v>33</v>
      </c>
      <c r="F3672">
        <f t="shared" si="286"/>
        <v>63.1</v>
      </c>
      <c r="G3672" t="s">
        <v>899</v>
      </c>
      <c r="H3672">
        <v>2023</v>
      </c>
      <c r="I3672">
        <v>8</v>
      </c>
      <c r="J3672">
        <v>8</v>
      </c>
      <c r="K3672" t="s">
        <v>261</v>
      </c>
      <c r="L3672">
        <f t="shared" si="287"/>
        <v>0</v>
      </c>
      <c r="M3672">
        <f t="shared" si="288"/>
        <v>1</v>
      </c>
      <c r="N3672">
        <f t="shared" si="289"/>
        <v>2</v>
      </c>
      <c r="O3672">
        <f t="shared" si="290"/>
        <v>33</v>
      </c>
    </row>
    <row r="3673" spans="1:15" hidden="1" x14ac:dyDescent="0.2">
      <c r="A3673" s="2">
        <v>45147</v>
      </c>
      <c r="B3673">
        <v>95</v>
      </c>
      <c r="C3673">
        <v>62.9</v>
      </c>
      <c r="D3673">
        <v>63</v>
      </c>
      <c r="E3673">
        <v>49</v>
      </c>
      <c r="F3673">
        <f t="shared" si="286"/>
        <v>63</v>
      </c>
      <c r="G3673" t="s">
        <v>899</v>
      </c>
      <c r="H3673">
        <v>2023</v>
      </c>
      <c r="I3673">
        <v>8</v>
      </c>
      <c r="J3673">
        <v>9</v>
      </c>
      <c r="K3673" t="s">
        <v>262</v>
      </c>
      <c r="L3673">
        <f t="shared" si="287"/>
        <v>0</v>
      </c>
      <c r="M3673">
        <f t="shared" si="288"/>
        <v>1</v>
      </c>
      <c r="N3673">
        <f t="shared" si="289"/>
        <v>2</v>
      </c>
      <c r="O3673">
        <f t="shared" si="290"/>
        <v>33</v>
      </c>
    </row>
    <row r="3674" spans="1:15" hidden="1" x14ac:dyDescent="0.2">
      <c r="A3674" s="2">
        <v>45148</v>
      </c>
      <c r="B3674">
        <v>106</v>
      </c>
      <c r="C3674">
        <v>63.1</v>
      </c>
      <c r="D3674">
        <v>63.1</v>
      </c>
      <c r="E3674">
        <v>34.200000000000003</v>
      </c>
      <c r="F3674">
        <f t="shared" si="286"/>
        <v>63.1</v>
      </c>
      <c r="G3674" t="s">
        <v>899</v>
      </c>
      <c r="H3674">
        <v>2023</v>
      </c>
      <c r="I3674">
        <v>8</v>
      </c>
      <c r="J3674">
        <v>10</v>
      </c>
      <c r="K3674" t="s">
        <v>263</v>
      </c>
      <c r="L3674">
        <f t="shared" si="287"/>
        <v>0</v>
      </c>
      <c r="M3674">
        <f t="shared" si="288"/>
        <v>1</v>
      </c>
      <c r="N3674">
        <f t="shared" si="289"/>
        <v>2</v>
      </c>
      <c r="O3674">
        <f t="shared" si="290"/>
        <v>33</v>
      </c>
    </row>
    <row r="3675" spans="1:15" hidden="1" x14ac:dyDescent="0.2">
      <c r="A3675" s="2">
        <v>45149</v>
      </c>
      <c r="B3675">
        <v>105</v>
      </c>
      <c r="C3675">
        <v>64.8</v>
      </c>
      <c r="D3675">
        <v>64.900000000000006</v>
      </c>
      <c r="E3675">
        <v>47.5</v>
      </c>
      <c r="F3675">
        <f t="shared" si="286"/>
        <v>64.900000000000006</v>
      </c>
      <c r="G3675" t="s">
        <v>899</v>
      </c>
      <c r="H3675">
        <v>2023</v>
      </c>
      <c r="I3675">
        <v>8</v>
      </c>
      <c r="J3675">
        <v>11</v>
      </c>
      <c r="K3675" t="s">
        <v>264</v>
      </c>
      <c r="L3675">
        <f t="shared" si="287"/>
        <v>0</v>
      </c>
      <c r="M3675">
        <f t="shared" si="288"/>
        <v>1</v>
      </c>
      <c r="N3675">
        <f t="shared" si="289"/>
        <v>2</v>
      </c>
      <c r="O3675">
        <f t="shared" si="290"/>
        <v>33</v>
      </c>
    </row>
    <row r="3676" spans="1:15" hidden="1" x14ac:dyDescent="0.2">
      <c r="A3676" s="2">
        <v>45150</v>
      </c>
      <c r="B3676">
        <v>99</v>
      </c>
      <c r="C3676">
        <v>63.3</v>
      </c>
      <c r="D3676">
        <v>63.3</v>
      </c>
      <c r="E3676">
        <v>39.200000000000003</v>
      </c>
      <c r="F3676">
        <f t="shared" si="286"/>
        <v>63.3</v>
      </c>
      <c r="G3676" t="s">
        <v>899</v>
      </c>
      <c r="H3676">
        <v>2023</v>
      </c>
      <c r="I3676">
        <v>8</v>
      </c>
      <c r="J3676">
        <v>12</v>
      </c>
      <c r="K3676" t="s">
        <v>265</v>
      </c>
      <c r="L3676">
        <f t="shared" si="287"/>
        <v>0</v>
      </c>
      <c r="M3676">
        <f t="shared" si="288"/>
        <v>1</v>
      </c>
      <c r="N3676">
        <f t="shared" si="289"/>
        <v>2</v>
      </c>
      <c r="O3676">
        <f t="shared" si="290"/>
        <v>33</v>
      </c>
    </row>
    <row r="3677" spans="1:15" hidden="1" x14ac:dyDescent="0.2">
      <c r="A3677" s="2">
        <v>45151</v>
      </c>
      <c r="B3677">
        <v>109</v>
      </c>
      <c r="C3677">
        <v>63.6</v>
      </c>
      <c r="D3677">
        <v>63.6</v>
      </c>
      <c r="E3677">
        <v>0</v>
      </c>
      <c r="F3677">
        <f t="shared" si="286"/>
        <v>63.6</v>
      </c>
      <c r="G3677" t="s">
        <v>900</v>
      </c>
      <c r="H3677">
        <v>2023</v>
      </c>
      <c r="I3677">
        <v>8</v>
      </c>
      <c r="J3677">
        <v>13</v>
      </c>
      <c r="K3677" t="s">
        <v>267</v>
      </c>
      <c r="L3677">
        <f t="shared" si="287"/>
        <v>0</v>
      </c>
      <c r="M3677">
        <f t="shared" si="288"/>
        <v>1</v>
      </c>
      <c r="N3677">
        <f t="shared" si="289"/>
        <v>2</v>
      </c>
      <c r="O3677">
        <f t="shared" si="290"/>
        <v>33</v>
      </c>
    </row>
    <row r="3678" spans="1:15" hidden="1" x14ac:dyDescent="0.2">
      <c r="A3678" s="2">
        <v>45152</v>
      </c>
      <c r="B3678">
        <v>98</v>
      </c>
      <c r="C3678">
        <v>62.7</v>
      </c>
      <c r="D3678">
        <v>62.7</v>
      </c>
      <c r="E3678">
        <v>0</v>
      </c>
      <c r="F3678">
        <f t="shared" si="286"/>
        <v>62.7</v>
      </c>
      <c r="G3678" t="s">
        <v>900</v>
      </c>
      <c r="H3678">
        <v>2023</v>
      </c>
      <c r="I3678">
        <v>8</v>
      </c>
      <c r="J3678">
        <v>14</v>
      </c>
      <c r="K3678" t="s">
        <v>268</v>
      </c>
      <c r="L3678">
        <f t="shared" si="287"/>
        <v>0</v>
      </c>
      <c r="M3678">
        <f t="shared" si="288"/>
        <v>1</v>
      </c>
      <c r="N3678">
        <f t="shared" si="289"/>
        <v>2</v>
      </c>
      <c r="O3678">
        <f t="shared" si="290"/>
        <v>34</v>
      </c>
    </row>
    <row r="3679" spans="1:15" hidden="1" x14ac:dyDescent="0.2">
      <c r="A3679" s="2">
        <v>45153</v>
      </c>
      <c r="B3679">
        <v>86</v>
      </c>
      <c r="C3679">
        <v>62.5</v>
      </c>
      <c r="D3679">
        <v>62.5</v>
      </c>
      <c r="E3679">
        <v>28.6</v>
      </c>
      <c r="F3679">
        <f t="shared" si="286"/>
        <v>62.5</v>
      </c>
      <c r="G3679" t="s">
        <v>900</v>
      </c>
      <c r="H3679">
        <v>2023</v>
      </c>
      <c r="I3679">
        <v>8</v>
      </c>
      <c r="J3679">
        <v>15</v>
      </c>
      <c r="K3679" t="s">
        <v>269</v>
      </c>
      <c r="L3679">
        <f t="shared" si="287"/>
        <v>0</v>
      </c>
      <c r="M3679">
        <f t="shared" si="288"/>
        <v>1</v>
      </c>
      <c r="N3679">
        <f t="shared" si="289"/>
        <v>2</v>
      </c>
      <c r="O3679">
        <f t="shared" si="290"/>
        <v>34</v>
      </c>
    </row>
    <row r="3680" spans="1:15" hidden="1" x14ac:dyDescent="0.2">
      <c r="A3680" s="2">
        <v>45154</v>
      </c>
      <c r="B3680">
        <v>85</v>
      </c>
      <c r="C3680">
        <v>62.5</v>
      </c>
      <c r="D3680">
        <v>62.5</v>
      </c>
      <c r="E3680">
        <v>27.3</v>
      </c>
      <c r="F3680">
        <f t="shared" si="286"/>
        <v>62.5</v>
      </c>
      <c r="G3680" t="s">
        <v>900</v>
      </c>
      <c r="H3680">
        <v>2023</v>
      </c>
      <c r="I3680">
        <v>8</v>
      </c>
      <c r="J3680">
        <v>16</v>
      </c>
      <c r="K3680" t="s">
        <v>270</v>
      </c>
      <c r="L3680">
        <f t="shared" si="287"/>
        <v>0</v>
      </c>
      <c r="M3680">
        <f t="shared" si="288"/>
        <v>1</v>
      </c>
      <c r="N3680">
        <f t="shared" si="289"/>
        <v>2</v>
      </c>
      <c r="O3680">
        <f t="shared" si="290"/>
        <v>34</v>
      </c>
    </row>
    <row r="3681" spans="1:15" hidden="1" x14ac:dyDescent="0.2">
      <c r="A3681" s="2">
        <v>45155</v>
      </c>
      <c r="B3681">
        <v>97</v>
      </c>
      <c r="C3681">
        <v>63.3</v>
      </c>
      <c r="D3681">
        <v>63.3</v>
      </c>
      <c r="E3681">
        <v>30.9</v>
      </c>
      <c r="F3681">
        <f t="shared" si="286"/>
        <v>63.3</v>
      </c>
      <c r="G3681" t="s">
        <v>900</v>
      </c>
      <c r="H3681">
        <v>2023</v>
      </c>
      <c r="I3681">
        <v>8</v>
      </c>
      <c r="J3681">
        <v>17</v>
      </c>
      <c r="K3681" t="s">
        <v>271</v>
      </c>
      <c r="L3681">
        <f t="shared" si="287"/>
        <v>0</v>
      </c>
      <c r="M3681">
        <f t="shared" si="288"/>
        <v>1</v>
      </c>
      <c r="N3681">
        <f t="shared" si="289"/>
        <v>2</v>
      </c>
      <c r="O3681">
        <f t="shared" si="290"/>
        <v>34</v>
      </c>
    </row>
    <row r="3682" spans="1:15" hidden="1" x14ac:dyDescent="0.2">
      <c r="A3682" s="2">
        <v>45156</v>
      </c>
      <c r="B3682">
        <v>100</v>
      </c>
      <c r="C3682">
        <v>63.1</v>
      </c>
      <c r="D3682">
        <v>63.1</v>
      </c>
      <c r="E3682">
        <v>38.5</v>
      </c>
      <c r="F3682">
        <f t="shared" si="286"/>
        <v>63.1</v>
      </c>
      <c r="G3682" t="s">
        <v>900</v>
      </c>
      <c r="H3682">
        <v>2023</v>
      </c>
      <c r="I3682">
        <v>8</v>
      </c>
      <c r="J3682">
        <v>18</v>
      </c>
      <c r="K3682" t="s">
        <v>272</v>
      </c>
      <c r="L3682">
        <f t="shared" si="287"/>
        <v>0</v>
      </c>
      <c r="M3682">
        <f t="shared" si="288"/>
        <v>1</v>
      </c>
      <c r="N3682">
        <f t="shared" si="289"/>
        <v>2</v>
      </c>
      <c r="O3682">
        <f t="shared" si="290"/>
        <v>34</v>
      </c>
    </row>
    <row r="3683" spans="1:15" hidden="1" x14ac:dyDescent="0.2">
      <c r="A3683" s="2">
        <v>45157</v>
      </c>
      <c r="B3683">
        <v>95</v>
      </c>
      <c r="C3683">
        <v>62.9</v>
      </c>
      <c r="D3683">
        <v>62.9</v>
      </c>
      <c r="E3683">
        <v>40</v>
      </c>
      <c r="F3683">
        <f t="shared" si="286"/>
        <v>62.9</v>
      </c>
      <c r="G3683" t="s">
        <v>900</v>
      </c>
      <c r="H3683">
        <v>2023</v>
      </c>
      <c r="I3683">
        <v>8</v>
      </c>
      <c r="J3683">
        <v>19</v>
      </c>
      <c r="K3683" t="s">
        <v>273</v>
      </c>
      <c r="L3683">
        <f t="shared" si="287"/>
        <v>0</v>
      </c>
      <c r="M3683">
        <f t="shared" si="288"/>
        <v>1</v>
      </c>
      <c r="N3683">
        <f t="shared" si="289"/>
        <v>2</v>
      </c>
      <c r="O3683">
        <f t="shared" si="290"/>
        <v>34</v>
      </c>
    </row>
    <row r="3684" spans="1:15" hidden="1" x14ac:dyDescent="0.2">
      <c r="A3684" s="2">
        <v>45158</v>
      </c>
      <c r="B3684">
        <v>106</v>
      </c>
      <c r="C3684">
        <v>63.2</v>
      </c>
      <c r="D3684">
        <v>63.2</v>
      </c>
      <c r="E3684">
        <v>0</v>
      </c>
      <c r="F3684">
        <f t="shared" si="286"/>
        <v>63.2</v>
      </c>
      <c r="G3684" t="s">
        <v>901</v>
      </c>
      <c r="H3684">
        <v>2023</v>
      </c>
      <c r="I3684">
        <v>8</v>
      </c>
      <c r="J3684">
        <v>20</v>
      </c>
      <c r="K3684" t="s">
        <v>275</v>
      </c>
      <c r="L3684">
        <f t="shared" si="287"/>
        <v>0</v>
      </c>
      <c r="M3684">
        <f t="shared" si="288"/>
        <v>1</v>
      </c>
      <c r="N3684">
        <f t="shared" si="289"/>
        <v>2</v>
      </c>
      <c r="O3684">
        <f t="shared" si="290"/>
        <v>34</v>
      </c>
    </row>
    <row r="3685" spans="1:15" hidden="1" x14ac:dyDescent="0.2">
      <c r="A3685" s="2">
        <v>45159</v>
      </c>
      <c r="B3685">
        <v>105</v>
      </c>
      <c r="C3685">
        <v>63.1</v>
      </c>
      <c r="D3685">
        <v>63.1</v>
      </c>
      <c r="E3685">
        <v>38.299999999999997</v>
      </c>
      <c r="F3685">
        <f t="shared" si="286"/>
        <v>63.1</v>
      </c>
      <c r="G3685" t="s">
        <v>901</v>
      </c>
      <c r="H3685">
        <v>2023</v>
      </c>
      <c r="I3685">
        <v>8</v>
      </c>
      <c r="J3685">
        <v>21</v>
      </c>
      <c r="K3685" t="s">
        <v>276</v>
      </c>
      <c r="L3685">
        <f t="shared" si="287"/>
        <v>0</v>
      </c>
      <c r="M3685">
        <f t="shared" si="288"/>
        <v>1</v>
      </c>
      <c r="N3685">
        <f t="shared" si="289"/>
        <v>2</v>
      </c>
      <c r="O3685">
        <f t="shared" si="290"/>
        <v>35</v>
      </c>
    </row>
    <row r="3686" spans="1:15" hidden="1" x14ac:dyDescent="0.2">
      <c r="A3686" s="2">
        <v>45160</v>
      </c>
      <c r="B3686">
        <v>99</v>
      </c>
      <c r="C3686">
        <v>62.4</v>
      </c>
      <c r="D3686">
        <v>62.4</v>
      </c>
      <c r="E3686">
        <v>0</v>
      </c>
      <c r="F3686">
        <f t="shared" si="286"/>
        <v>62.4</v>
      </c>
      <c r="G3686" t="s">
        <v>901</v>
      </c>
      <c r="H3686">
        <v>2023</v>
      </c>
      <c r="I3686">
        <v>8</v>
      </c>
      <c r="J3686">
        <v>22</v>
      </c>
      <c r="K3686" t="s">
        <v>277</v>
      </c>
      <c r="L3686">
        <f t="shared" si="287"/>
        <v>0</v>
      </c>
      <c r="M3686">
        <f t="shared" si="288"/>
        <v>1</v>
      </c>
      <c r="N3686">
        <f t="shared" si="289"/>
        <v>2</v>
      </c>
      <c r="O3686">
        <f t="shared" si="290"/>
        <v>35</v>
      </c>
    </row>
    <row r="3687" spans="1:15" hidden="1" x14ac:dyDescent="0.2">
      <c r="A3687" s="2">
        <v>45161</v>
      </c>
      <c r="B3687">
        <v>101</v>
      </c>
      <c r="C3687">
        <v>61.9</v>
      </c>
      <c r="D3687">
        <v>62</v>
      </c>
      <c r="E3687">
        <v>45.2</v>
      </c>
      <c r="F3687">
        <f t="shared" si="286"/>
        <v>62</v>
      </c>
      <c r="G3687" t="s">
        <v>901</v>
      </c>
      <c r="H3687">
        <v>2023</v>
      </c>
      <c r="I3687">
        <v>8</v>
      </c>
      <c r="J3687">
        <v>23</v>
      </c>
      <c r="K3687" t="s">
        <v>278</v>
      </c>
      <c r="L3687">
        <f t="shared" si="287"/>
        <v>0</v>
      </c>
      <c r="M3687">
        <f t="shared" si="288"/>
        <v>1</v>
      </c>
      <c r="N3687">
        <f t="shared" si="289"/>
        <v>2</v>
      </c>
      <c r="O3687">
        <f t="shared" si="290"/>
        <v>35</v>
      </c>
    </row>
    <row r="3688" spans="1:15" hidden="1" x14ac:dyDescent="0.2">
      <c r="A3688" s="2">
        <v>45162</v>
      </c>
      <c r="B3688">
        <v>98</v>
      </c>
      <c r="C3688">
        <v>61.6</v>
      </c>
      <c r="D3688">
        <v>61.6</v>
      </c>
      <c r="E3688">
        <v>0</v>
      </c>
      <c r="F3688">
        <f t="shared" si="286"/>
        <v>61.6</v>
      </c>
      <c r="G3688" t="s">
        <v>901</v>
      </c>
      <c r="H3688">
        <v>2023</v>
      </c>
      <c r="I3688">
        <v>8</v>
      </c>
      <c r="J3688">
        <v>24</v>
      </c>
      <c r="K3688" t="s">
        <v>279</v>
      </c>
      <c r="L3688">
        <f t="shared" si="287"/>
        <v>0</v>
      </c>
      <c r="M3688">
        <f t="shared" si="288"/>
        <v>1</v>
      </c>
      <c r="N3688">
        <f t="shared" si="289"/>
        <v>2</v>
      </c>
      <c r="O3688">
        <f t="shared" si="290"/>
        <v>35</v>
      </c>
    </row>
    <row r="3689" spans="1:15" hidden="1" x14ac:dyDescent="0.2">
      <c r="A3689" s="2">
        <v>45163</v>
      </c>
      <c r="B3689">
        <v>99</v>
      </c>
      <c r="C3689">
        <v>62.2</v>
      </c>
      <c r="D3689">
        <v>62.2</v>
      </c>
      <c r="E3689">
        <v>0</v>
      </c>
      <c r="F3689">
        <f t="shared" si="286"/>
        <v>62.2</v>
      </c>
      <c r="G3689" t="s">
        <v>901</v>
      </c>
      <c r="H3689">
        <v>2023</v>
      </c>
      <c r="I3689">
        <v>8</v>
      </c>
      <c r="J3689">
        <v>25</v>
      </c>
      <c r="K3689" t="s">
        <v>280</v>
      </c>
      <c r="L3689">
        <f t="shared" si="287"/>
        <v>0</v>
      </c>
      <c r="M3689">
        <f t="shared" si="288"/>
        <v>1</v>
      </c>
      <c r="N3689">
        <f t="shared" si="289"/>
        <v>2</v>
      </c>
      <c r="O3689">
        <f t="shared" si="290"/>
        <v>35</v>
      </c>
    </row>
    <row r="3690" spans="1:15" hidden="1" x14ac:dyDescent="0.2">
      <c r="A3690" s="2">
        <v>45164</v>
      </c>
      <c r="B3690">
        <v>90</v>
      </c>
      <c r="C3690">
        <v>62.9</v>
      </c>
      <c r="D3690">
        <v>62.9</v>
      </c>
      <c r="E3690">
        <v>0</v>
      </c>
      <c r="F3690">
        <f t="shared" si="286"/>
        <v>62.9</v>
      </c>
      <c r="G3690" t="s">
        <v>901</v>
      </c>
      <c r="H3690">
        <v>2023</v>
      </c>
      <c r="I3690">
        <v>8</v>
      </c>
      <c r="J3690">
        <v>26</v>
      </c>
      <c r="K3690" t="s">
        <v>281</v>
      </c>
      <c r="L3690">
        <f t="shared" si="287"/>
        <v>0</v>
      </c>
      <c r="M3690">
        <f t="shared" si="288"/>
        <v>1</v>
      </c>
      <c r="N3690">
        <f t="shared" si="289"/>
        <v>2</v>
      </c>
      <c r="O3690">
        <f t="shared" si="290"/>
        <v>35</v>
      </c>
    </row>
    <row r="3691" spans="1:15" hidden="1" x14ac:dyDescent="0.2">
      <c r="A3691" s="2">
        <v>45165</v>
      </c>
      <c r="B3691">
        <v>101</v>
      </c>
      <c r="C3691">
        <v>63.1</v>
      </c>
      <c r="D3691">
        <v>63.1</v>
      </c>
      <c r="E3691">
        <v>0</v>
      </c>
      <c r="F3691">
        <f t="shared" si="286"/>
        <v>63.1</v>
      </c>
      <c r="G3691" t="s">
        <v>902</v>
      </c>
      <c r="H3691">
        <v>2023</v>
      </c>
      <c r="I3691">
        <v>8</v>
      </c>
      <c r="J3691">
        <v>27</v>
      </c>
      <c r="K3691" t="s">
        <v>283</v>
      </c>
      <c r="L3691">
        <f t="shared" si="287"/>
        <v>0</v>
      </c>
      <c r="M3691">
        <f t="shared" si="288"/>
        <v>1</v>
      </c>
      <c r="N3691">
        <f t="shared" si="289"/>
        <v>2</v>
      </c>
      <c r="O3691">
        <f t="shared" si="290"/>
        <v>35</v>
      </c>
    </row>
    <row r="3692" spans="1:15" hidden="1" x14ac:dyDescent="0.2">
      <c r="A3692" s="2">
        <v>45166</v>
      </c>
      <c r="B3692">
        <v>114</v>
      </c>
      <c r="C3692">
        <v>64.400000000000006</v>
      </c>
      <c r="D3692">
        <v>64.400000000000006</v>
      </c>
      <c r="E3692">
        <v>30.6</v>
      </c>
      <c r="F3692">
        <f t="shared" si="286"/>
        <v>64.400000000000006</v>
      </c>
      <c r="G3692" t="s">
        <v>902</v>
      </c>
      <c r="H3692">
        <v>2023</v>
      </c>
      <c r="I3692">
        <v>8</v>
      </c>
      <c r="J3692">
        <v>28</v>
      </c>
      <c r="K3692" t="s">
        <v>284</v>
      </c>
      <c r="L3692">
        <f t="shared" si="287"/>
        <v>0</v>
      </c>
      <c r="M3692">
        <f t="shared" si="288"/>
        <v>1</v>
      </c>
      <c r="N3692">
        <f t="shared" si="289"/>
        <v>2</v>
      </c>
      <c r="O3692">
        <f t="shared" si="290"/>
        <v>36</v>
      </c>
    </row>
    <row r="3693" spans="1:15" hidden="1" x14ac:dyDescent="0.2">
      <c r="A3693" s="2">
        <v>45167</v>
      </c>
      <c r="B3693">
        <v>106</v>
      </c>
      <c r="C3693">
        <v>67.2</v>
      </c>
      <c r="D3693">
        <v>67.2</v>
      </c>
      <c r="E3693">
        <v>37.4</v>
      </c>
      <c r="F3693">
        <f t="shared" si="286"/>
        <v>67.2</v>
      </c>
      <c r="G3693" t="s">
        <v>902</v>
      </c>
      <c r="H3693">
        <v>2023</v>
      </c>
      <c r="I3693">
        <v>8</v>
      </c>
      <c r="J3693">
        <v>29</v>
      </c>
      <c r="K3693" t="s">
        <v>285</v>
      </c>
      <c r="L3693">
        <f t="shared" si="287"/>
        <v>0</v>
      </c>
      <c r="M3693">
        <f t="shared" si="288"/>
        <v>1</v>
      </c>
      <c r="N3693">
        <f t="shared" si="289"/>
        <v>2</v>
      </c>
      <c r="O3693">
        <f t="shared" si="290"/>
        <v>36</v>
      </c>
    </row>
    <row r="3694" spans="1:15" hidden="1" x14ac:dyDescent="0.2">
      <c r="A3694" s="2">
        <v>45168</v>
      </c>
      <c r="B3694">
        <v>110</v>
      </c>
      <c r="C3694">
        <v>67.400000000000006</v>
      </c>
      <c r="D3694">
        <v>67.400000000000006</v>
      </c>
      <c r="E3694">
        <v>38.5</v>
      </c>
      <c r="F3694">
        <f t="shared" si="286"/>
        <v>67.400000000000006</v>
      </c>
      <c r="G3694" t="s">
        <v>902</v>
      </c>
      <c r="H3694">
        <v>2023</v>
      </c>
      <c r="I3694">
        <v>8</v>
      </c>
      <c r="J3694">
        <v>30</v>
      </c>
      <c r="K3694" t="s">
        <v>286</v>
      </c>
      <c r="L3694">
        <f t="shared" si="287"/>
        <v>0</v>
      </c>
      <c r="M3694">
        <f t="shared" si="288"/>
        <v>1</v>
      </c>
      <c r="N3694">
        <f t="shared" si="289"/>
        <v>2</v>
      </c>
      <c r="O3694">
        <f t="shared" si="290"/>
        <v>36</v>
      </c>
    </row>
    <row r="3695" spans="1:15" hidden="1" x14ac:dyDescent="0.2">
      <c r="A3695" s="2">
        <v>45169</v>
      </c>
      <c r="B3695">
        <v>109</v>
      </c>
      <c r="C3695">
        <v>63.4</v>
      </c>
      <c r="D3695">
        <v>63.4</v>
      </c>
      <c r="E3695">
        <v>34.5</v>
      </c>
      <c r="F3695">
        <f t="shared" si="286"/>
        <v>63.4</v>
      </c>
      <c r="G3695" t="s">
        <v>902</v>
      </c>
      <c r="H3695">
        <v>2023</v>
      </c>
      <c r="I3695">
        <v>8</v>
      </c>
      <c r="J3695">
        <v>31</v>
      </c>
      <c r="K3695" t="s">
        <v>287</v>
      </c>
      <c r="L3695">
        <f t="shared" si="287"/>
        <v>0</v>
      </c>
      <c r="M3695">
        <f t="shared" si="288"/>
        <v>1</v>
      </c>
      <c r="N3695">
        <f t="shared" si="289"/>
        <v>2</v>
      </c>
      <c r="O3695">
        <f t="shared" si="290"/>
        <v>36</v>
      </c>
    </row>
    <row r="3696" spans="1:15" hidden="1" x14ac:dyDescent="0.2">
      <c r="A3696" s="2">
        <v>45170</v>
      </c>
      <c r="B3696">
        <v>96</v>
      </c>
      <c r="C3696">
        <v>63.45</v>
      </c>
      <c r="D3696">
        <v>63.45</v>
      </c>
      <c r="E3696">
        <v>0</v>
      </c>
      <c r="F3696">
        <f t="shared" si="286"/>
        <v>63.45</v>
      </c>
      <c r="G3696" t="s">
        <v>902</v>
      </c>
      <c r="H3696">
        <v>2023</v>
      </c>
      <c r="I3696">
        <v>9</v>
      </c>
      <c r="J3696">
        <v>1</v>
      </c>
      <c r="K3696" t="s">
        <v>288</v>
      </c>
      <c r="L3696">
        <f t="shared" si="287"/>
        <v>0</v>
      </c>
      <c r="M3696">
        <f t="shared" si="288"/>
        <v>1</v>
      </c>
      <c r="N3696">
        <f t="shared" si="289"/>
        <v>3</v>
      </c>
      <c r="O3696">
        <f t="shared" si="290"/>
        <v>36</v>
      </c>
    </row>
    <row r="3697" spans="1:15" hidden="1" x14ac:dyDescent="0.2">
      <c r="A3697" s="2">
        <v>45171</v>
      </c>
      <c r="B3697">
        <v>102</v>
      </c>
      <c r="C3697">
        <v>63.58</v>
      </c>
      <c r="D3697">
        <v>63.58</v>
      </c>
      <c r="E3697">
        <v>0</v>
      </c>
      <c r="F3697">
        <f t="shared" si="286"/>
        <v>63.58</v>
      </c>
      <c r="G3697" t="s">
        <v>902</v>
      </c>
      <c r="H3697">
        <v>2023</v>
      </c>
      <c r="I3697">
        <v>9</v>
      </c>
      <c r="J3697">
        <v>2</v>
      </c>
      <c r="K3697" t="s">
        <v>289</v>
      </c>
      <c r="L3697">
        <f t="shared" si="287"/>
        <v>0</v>
      </c>
      <c r="M3697">
        <f t="shared" si="288"/>
        <v>1</v>
      </c>
      <c r="N3697">
        <f t="shared" si="289"/>
        <v>3</v>
      </c>
      <c r="O3697">
        <f t="shared" si="290"/>
        <v>36</v>
      </c>
    </row>
    <row r="3698" spans="1:15" hidden="1" x14ac:dyDescent="0.2">
      <c r="A3698" s="2">
        <v>45172</v>
      </c>
      <c r="B3698">
        <v>112</v>
      </c>
      <c r="C3698">
        <v>64.040000000000006</v>
      </c>
      <c r="D3698">
        <v>64.05</v>
      </c>
      <c r="E3698">
        <v>33.86</v>
      </c>
      <c r="F3698">
        <f t="shared" si="286"/>
        <v>64.05</v>
      </c>
      <c r="G3698" t="s">
        <v>903</v>
      </c>
      <c r="H3698">
        <v>2023</v>
      </c>
      <c r="I3698">
        <v>9</v>
      </c>
      <c r="J3698">
        <v>3</v>
      </c>
      <c r="K3698" t="s">
        <v>291</v>
      </c>
      <c r="L3698">
        <f t="shared" si="287"/>
        <v>0</v>
      </c>
      <c r="M3698">
        <f t="shared" si="288"/>
        <v>1</v>
      </c>
      <c r="N3698">
        <f t="shared" si="289"/>
        <v>3</v>
      </c>
      <c r="O3698">
        <f t="shared" si="290"/>
        <v>36</v>
      </c>
    </row>
    <row r="3699" spans="1:15" hidden="1" x14ac:dyDescent="0.2">
      <c r="A3699" s="2">
        <v>45173</v>
      </c>
      <c r="B3699">
        <v>100</v>
      </c>
      <c r="C3699">
        <v>61.52</v>
      </c>
      <c r="D3699">
        <v>61.54</v>
      </c>
      <c r="E3699">
        <v>37.76</v>
      </c>
      <c r="F3699">
        <f t="shared" si="286"/>
        <v>61.54</v>
      </c>
      <c r="G3699" t="s">
        <v>903</v>
      </c>
      <c r="H3699">
        <v>2023</v>
      </c>
      <c r="I3699">
        <v>9</v>
      </c>
      <c r="J3699">
        <v>4</v>
      </c>
      <c r="K3699" t="s">
        <v>292</v>
      </c>
      <c r="L3699">
        <f t="shared" si="287"/>
        <v>0</v>
      </c>
      <c r="M3699">
        <f t="shared" si="288"/>
        <v>1</v>
      </c>
      <c r="N3699">
        <f t="shared" si="289"/>
        <v>3</v>
      </c>
      <c r="O3699">
        <f t="shared" si="290"/>
        <v>37</v>
      </c>
    </row>
    <row r="3700" spans="1:15" hidden="1" x14ac:dyDescent="0.2">
      <c r="A3700" s="2">
        <v>45174</v>
      </c>
      <c r="B3700">
        <v>99</v>
      </c>
      <c r="C3700">
        <v>61.67</v>
      </c>
      <c r="D3700">
        <v>61.68</v>
      </c>
      <c r="E3700">
        <v>37.75</v>
      </c>
      <c r="F3700">
        <f t="shared" si="286"/>
        <v>61.68</v>
      </c>
      <c r="G3700" t="s">
        <v>903</v>
      </c>
      <c r="H3700">
        <v>2023</v>
      </c>
      <c r="I3700">
        <v>9</v>
      </c>
      <c r="J3700">
        <v>5</v>
      </c>
      <c r="K3700" t="s">
        <v>293</v>
      </c>
      <c r="L3700">
        <f t="shared" si="287"/>
        <v>0</v>
      </c>
      <c r="M3700">
        <f t="shared" si="288"/>
        <v>1</v>
      </c>
      <c r="N3700">
        <f t="shared" si="289"/>
        <v>3</v>
      </c>
      <c r="O3700">
        <f t="shared" si="290"/>
        <v>37</v>
      </c>
    </row>
    <row r="3701" spans="1:15" hidden="1" x14ac:dyDescent="0.2">
      <c r="A3701" s="2">
        <v>45175</v>
      </c>
      <c r="B3701">
        <v>107</v>
      </c>
      <c r="C3701">
        <v>62.98</v>
      </c>
      <c r="D3701">
        <v>63</v>
      </c>
      <c r="E3701">
        <v>38.950000000000003</v>
      </c>
      <c r="F3701">
        <f t="shared" si="286"/>
        <v>63</v>
      </c>
      <c r="G3701" t="s">
        <v>903</v>
      </c>
      <c r="H3701">
        <v>2023</v>
      </c>
      <c r="I3701">
        <v>9</v>
      </c>
      <c r="J3701">
        <v>6</v>
      </c>
      <c r="K3701" t="s">
        <v>294</v>
      </c>
      <c r="L3701">
        <f t="shared" si="287"/>
        <v>0</v>
      </c>
      <c r="M3701">
        <f t="shared" si="288"/>
        <v>1</v>
      </c>
      <c r="N3701">
        <f t="shared" si="289"/>
        <v>3</v>
      </c>
      <c r="O3701">
        <f t="shared" si="290"/>
        <v>37</v>
      </c>
    </row>
    <row r="3702" spans="1:15" hidden="1" x14ac:dyDescent="0.2">
      <c r="A3702" s="2">
        <v>45176</v>
      </c>
      <c r="B3702">
        <v>115</v>
      </c>
      <c r="C3702">
        <v>63.49</v>
      </c>
      <c r="D3702">
        <v>63.5</v>
      </c>
      <c r="E3702">
        <v>34.97</v>
      </c>
      <c r="F3702">
        <f t="shared" si="286"/>
        <v>63.5</v>
      </c>
      <c r="G3702" t="s">
        <v>903</v>
      </c>
      <c r="H3702">
        <v>2023</v>
      </c>
      <c r="I3702">
        <v>9</v>
      </c>
      <c r="J3702">
        <v>7</v>
      </c>
      <c r="K3702" t="s">
        <v>295</v>
      </c>
      <c r="L3702">
        <f t="shared" si="287"/>
        <v>0</v>
      </c>
      <c r="M3702">
        <f t="shared" si="288"/>
        <v>1</v>
      </c>
      <c r="N3702">
        <f t="shared" si="289"/>
        <v>3</v>
      </c>
      <c r="O3702">
        <f t="shared" si="290"/>
        <v>37</v>
      </c>
    </row>
    <row r="3703" spans="1:15" hidden="1" x14ac:dyDescent="0.2">
      <c r="A3703" s="2">
        <v>45177</v>
      </c>
      <c r="B3703">
        <v>80</v>
      </c>
      <c r="C3703">
        <v>62.41</v>
      </c>
      <c r="D3703">
        <v>62.45</v>
      </c>
      <c r="E3703">
        <v>42.37</v>
      </c>
      <c r="F3703">
        <f t="shared" si="286"/>
        <v>62.45</v>
      </c>
      <c r="G3703" t="s">
        <v>903</v>
      </c>
      <c r="H3703">
        <v>2023</v>
      </c>
      <c r="I3703">
        <v>9</v>
      </c>
      <c r="J3703">
        <v>8</v>
      </c>
      <c r="K3703" t="s">
        <v>296</v>
      </c>
      <c r="L3703">
        <f t="shared" si="287"/>
        <v>0</v>
      </c>
      <c r="M3703">
        <f t="shared" si="288"/>
        <v>1</v>
      </c>
      <c r="N3703">
        <f t="shared" si="289"/>
        <v>3</v>
      </c>
      <c r="O3703">
        <f t="shared" si="290"/>
        <v>37</v>
      </c>
    </row>
    <row r="3704" spans="1:15" hidden="1" x14ac:dyDescent="0.2">
      <c r="A3704" s="2">
        <v>45178</v>
      </c>
      <c r="B3704">
        <v>101</v>
      </c>
      <c r="C3704">
        <v>63.58</v>
      </c>
      <c r="D3704">
        <v>63.6</v>
      </c>
      <c r="E3704">
        <v>41.3</v>
      </c>
      <c r="F3704">
        <f t="shared" si="286"/>
        <v>63.6</v>
      </c>
      <c r="G3704" t="s">
        <v>903</v>
      </c>
      <c r="H3704">
        <v>2023</v>
      </c>
      <c r="I3704">
        <v>9</v>
      </c>
      <c r="J3704">
        <v>9</v>
      </c>
      <c r="K3704" t="s">
        <v>297</v>
      </c>
      <c r="L3704">
        <f t="shared" si="287"/>
        <v>0</v>
      </c>
      <c r="M3704">
        <f t="shared" si="288"/>
        <v>1</v>
      </c>
      <c r="N3704">
        <f t="shared" si="289"/>
        <v>3</v>
      </c>
      <c r="O3704">
        <f t="shared" si="290"/>
        <v>37</v>
      </c>
    </row>
    <row r="3705" spans="1:15" hidden="1" x14ac:dyDescent="0.2">
      <c r="A3705" s="2">
        <v>45179</v>
      </c>
      <c r="B3705">
        <v>105</v>
      </c>
      <c r="C3705">
        <v>63.61</v>
      </c>
      <c r="D3705">
        <v>63.63</v>
      </c>
      <c r="E3705">
        <v>40.479999999999997</v>
      </c>
      <c r="F3705">
        <f t="shared" si="286"/>
        <v>63.63</v>
      </c>
      <c r="G3705" t="s">
        <v>904</v>
      </c>
      <c r="H3705">
        <v>2023</v>
      </c>
      <c r="I3705">
        <v>9</v>
      </c>
      <c r="J3705">
        <v>10</v>
      </c>
      <c r="K3705" t="s">
        <v>299</v>
      </c>
      <c r="L3705">
        <f t="shared" si="287"/>
        <v>0</v>
      </c>
      <c r="M3705">
        <f t="shared" si="288"/>
        <v>1</v>
      </c>
      <c r="N3705">
        <f t="shared" si="289"/>
        <v>3</v>
      </c>
      <c r="O3705">
        <f t="shared" si="290"/>
        <v>37</v>
      </c>
    </row>
    <row r="3706" spans="1:15" hidden="1" x14ac:dyDescent="0.2">
      <c r="A3706" s="2">
        <v>45180</v>
      </c>
      <c r="B3706">
        <v>106</v>
      </c>
      <c r="C3706">
        <v>63</v>
      </c>
      <c r="D3706">
        <v>63.02</v>
      </c>
      <c r="E3706">
        <v>39.03</v>
      </c>
      <c r="F3706">
        <f t="shared" si="286"/>
        <v>63.02</v>
      </c>
      <c r="G3706" t="s">
        <v>904</v>
      </c>
      <c r="H3706">
        <v>2023</v>
      </c>
      <c r="I3706">
        <v>9</v>
      </c>
      <c r="J3706">
        <v>11</v>
      </c>
      <c r="K3706" t="s">
        <v>300</v>
      </c>
      <c r="L3706">
        <f t="shared" si="287"/>
        <v>0</v>
      </c>
      <c r="M3706">
        <f t="shared" si="288"/>
        <v>1</v>
      </c>
      <c r="N3706">
        <f t="shared" si="289"/>
        <v>3</v>
      </c>
      <c r="O3706">
        <f t="shared" si="290"/>
        <v>38</v>
      </c>
    </row>
    <row r="3707" spans="1:15" hidden="1" x14ac:dyDescent="0.2">
      <c r="A3707" s="2">
        <v>45181</v>
      </c>
      <c r="B3707">
        <v>100</v>
      </c>
      <c r="C3707">
        <v>62.57</v>
      </c>
      <c r="D3707">
        <v>62.59</v>
      </c>
      <c r="E3707">
        <v>39.89</v>
      </c>
      <c r="F3707">
        <f t="shared" si="286"/>
        <v>62.59</v>
      </c>
      <c r="G3707" t="s">
        <v>904</v>
      </c>
      <c r="H3707">
        <v>2023</v>
      </c>
      <c r="I3707">
        <v>9</v>
      </c>
      <c r="J3707">
        <v>12</v>
      </c>
      <c r="K3707" t="s">
        <v>301</v>
      </c>
      <c r="L3707">
        <f t="shared" si="287"/>
        <v>0</v>
      </c>
      <c r="M3707">
        <f t="shared" si="288"/>
        <v>1</v>
      </c>
      <c r="N3707">
        <f t="shared" si="289"/>
        <v>3</v>
      </c>
      <c r="O3707">
        <f t="shared" si="290"/>
        <v>38</v>
      </c>
    </row>
    <row r="3708" spans="1:15" hidden="1" x14ac:dyDescent="0.2">
      <c r="A3708" s="2">
        <v>45182</v>
      </c>
      <c r="B3708">
        <v>102</v>
      </c>
      <c r="C3708">
        <v>62.89</v>
      </c>
      <c r="D3708">
        <v>63.02</v>
      </c>
      <c r="E3708">
        <v>47.5</v>
      </c>
      <c r="F3708">
        <f t="shared" si="286"/>
        <v>63.02</v>
      </c>
      <c r="G3708" t="s">
        <v>904</v>
      </c>
      <c r="H3708">
        <v>2023</v>
      </c>
      <c r="I3708">
        <v>9</v>
      </c>
      <c r="J3708">
        <v>13</v>
      </c>
      <c r="K3708" t="s">
        <v>302</v>
      </c>
      <c r="L3708">
        <f t="shared" si="287"/>
        <v>0</v>
      </c>
      <c r="M3708">
        <f t="shared" si="288"/>
        <v>1</v>
      </c>
      <c r="N3708">
        <f t="shared" si="289"/>
        <v>3</v>
      </c>
      <c r="O3708">
        <f t="shared" si="290"/>
        <v>38</v>
      </c>
    </row>
    <row r="3709" spans="1:15" hidden="1" x14ac:dyDescent="0.2">
      <c r="A3709" s="2">
        <v>45183</v>
      </c>
      <c r="B3709">
        <v>104</v>
      </c>
      <c r="C3709">
        <v>63.67</v>
      </c>
      <c r="D3709">
        <v>63.69</v>
      </c>
      <c r="E3709">
        <v>41.1</v>
      </c>
      <c r="F3709">
        <f t="shared" si="286"/>
        <v>63.69</v>
      </c>
      <c r="G3709" t="s">
        <v>904</v>
      </c>
      <c r="H3709">
        <v>2023</v>
      </c>
      <c r="I3709">
        <v>9</v>
      </c>
      <c r="J3709">
        <v>14</v>
      </c>
      <c r="K3709" t="s">
        <v>303</v>
      </c>
      <c r="L3709">
        <f t="shared" si="287"/>
        <v>0</v>
      </c>
      <c r="M3709">
        <f t="shared" si="288"/>
        <v>1</v>
      </c>
      <c r="N3709">
        <f t="shared" si="289"/>
        <v>3</v>
      </c>
      <c r="O3709">
        <f t="shared" si="290"/>
        <v>38</v>
      </c>
    </row>
    <row r="3710" spans="1:15" hidden="1" x14ac:dyDescent="0.2">
      <c r="A3710" s="2">
        <v>45184</v>
      </c>
      <c r="B3710">
        <v>100</v>
      </c>
      <c r="C3710">
        <v>62.99</v>
      </c>
      <c r="D3710">
        <v>62.99</v>
      </c>
      <c r="E3710">
        <v>30.94</v>
      </c>
      <c r="F3710">
        <f t="shared" si="286"/>
        <v>62.99</v>
      </c>
      <c r="G3710" t="s">
        <v>904</v>
      </c>
      <c r="H3710">
        <v>2023</v>
      </c>
      <c r="I3710">
        <v>9</v>
      </c>
      <c r="J3710">
        <v>15</v>
      </c>
      <c r="K3710" t="s">
        <v>304</v>
      </c>
      <c r="L3710">
        <f t="shared" si="287"/>
        <v>0</v>
      </c>
      <c r="M3710">
        <f t="shared" si="288"/>
        <v>1</v>
      </c>
      <c r="N3710">
        <f t="shared" si="289"/>
        <v>3</v>
      </c>
      <c r="O3710">
        <f t="shared" si="290"/>
        <v>38</v>
      </c>
    </row>
    <row r="3711" spans="1:15" hidden="1" x14ac:dyDescent="0.2">
      <c r="A3711" s="2">
        <v>45185</v>
      </c>
      <c r="B3711">
        <v>110</v>
      </c>
      <c r="C3711">
        <v>63.09</v>
      </c>
      <c r="D3711">
        <v>63.34</v>
      </c>
      <c r="E3711">
        <v>49.75</v>
      </c>
      <c r="F3711">
        <f t="shared" si="286"/>
        <v>63.34</v>
      </c>
      <c r="G3711" t="s">
        <v>904</v>
      </c>
      <c r="H3711">
        <v>2023</v>
      </c>
      <c r="I3711">
        <v>9</v>
      </c>
      <c r="J3711">
        <v>16</v>
      </c>
      <c r="K3711" t="s">
        <v>305</v>
      </c>
      <c r="L3711">
        <f t="shared" si="287"/>
        <v>0</v>
      </c>
      <c r="M3711">
        <f t="shared" si="288"/>
        <v>1</v>
      </c>
      <c r="N3711">
        <f t="shared" si="289"/>
        <v>3</v>
      </c>
      <c r="O3711">
        <f t="shared" si="290"/>
        <v>38</v>
      </c>
    </row>
    <row r="3712" spans="1:15" hidden="1" x14ac:dyDescent="0.2">
      <c r="A3712" s="2">
        <v>45186</v>
      </c>
      <c r="B3712">
        <v>116</v>
      </c>
      <c r="C3712">
        <v>64.319999999999993</v>
      </c>
      <c r="D3712">
        <v>64.319999999999993</v>
      </c>
      <c r="E3712">
        <v>0</v>
      </c>
      <c r="F3712">
        <f t="shared" si="286"/>
        <v>64.319999999999993</v>
      </c>
      <c r="G3712" t="s">
        <v>905</v>
      </c>
      <c r="H3712">
        <v>2023</v>
      </c>
      <c r="I3712">
        <v>9</v>
      </c>
      <c r="J3712">
        <v>17</v>
      </c>
      <c r="K3712" t="s">
        <v>307</v>
      </c>
      <c r="L3712">
        <f t="shared" si="287"/>
        <v>0</v>
      </c>
      <c r="M3712">
        <f t="shared" si="288"/>
        <v>1</v>
      </c>
      <c r="N3712">
        <f t="shared" si="289"/>
        <v>3</v>
      </c>
      <c r="O3712">
        <f t="shared" si="290"/>
        <v>38</v>
      </c>
    </row>
    <row r="3713" spans="1:15" hidden="1" x14ac:dyDescent="0.2">
      <c r="A3713" s="2">
        <v>45187</v>
      </c>
      <c r="B3713">
        <v>105</v>
      </c>
      <c r="C3713">
        <v>62.79</v>
      </c>
      <c r="D3713">
        <v>62.79</v>
      </c>
      <c r="E3713">
        <v>0</v>
      </c>
      <c r="F3713">
        <f t="shared" si="286"/>
        <v>62.79</v>
      </c>
      <c r="G3713" t="s">
        <v>905</v>
      </c>
      <c r="H3713">
        <v>2023</v>
      </c>
      <c r="I3713">
        <v>9</v>
      </c>
      <c r="J3713">
        <v>18</v>
      </c>
      <c r="K3713" t="s">
        <v>308</v>
      </c>
      <c r="L3713">
        <f t="shared" si="287"/>
        <v>0</v>
      </c>
      <c r="M3713">
        <f t="shared" si="288"/>
        <v>1</v>
      </c>
      <c r="N3713">
        <f t="shared" si="289"/>
        <v>3</v>
      </c>
      <c r="O3713">
        <f t="shared" si="290"/>
        <v>39</v>
      </c>
    </row>
    <row r="3714" spans="1:15" hidden="1" x14ac:dyDescent="0.2">
      <c r="A3714" s="2">
        <v>45188</v>
      </c>
      <c r="B3714">
        <v>111</v>
      </c>
      <c r="C3714">
        <v>63.26</v>
      </c>
      <c r="D3714">
        <v>63.28</v>
      </c>
      <c r="E3714">
        <v>40.03</v>
      </c>
      <c r="F3714">
        <f t="shared" si="286"/>
        <v>63.28</v>
      </c>
      <c r="G3714" t="s">
        <v>905</v>
      </c>
      <c r="H3714">
        <v>2023</v>
      </c>
      <c r="I3714">
        <v>9</v>
      </c>
      <c r="J3714">
        <v>19</v>
      </c>
      <c r="K3714" t="s">
        <v>309</v>
      </c>
      <c r="L3714">
        <f t="shared" si="287"/>
        <v>0</v>
      </c>
      <c r="M3714">
        <f t="shared" si="288"/>
        <v>1</v>
      </c>
      <c r="N3714">
        <f t="shared" si="289"/>
        <v>3</v>
      </c>
      <c r="O3714">
        <f t="shared" si="290"/>
        <v>39</v>
      </c>
    </row>
    <row r="3715" spans="1:15" hidden="1" x14ac:dyDescent="0.2">
      <c r="A3715" s="2">
        <v>45189</v>
      </c>
      <c r="B3715">
        <v>115</v>
      </c>
      <c r="C3715">
        <v>63.18</v>
      </c>
      <c r="D3715">
        <v>63.2</v>
      </c>
      <c r="E3715">
        <v>40.51</v>
      </c>
      <c r="F3715">
        <f t="shared" ref="F3715:F3778" si="291">IF(OR(ISBLANK(D3715),D3715=9),C3715,D3715)</f>
        <v>63.2</v>
      </c>
      <c r="G3715" t="s">
        <v>905</v>
      </c>
      <c r="H3715">
        <v>2023</v>
      </c>
      <c r="I3715">
        <v>9</v>
      </c>
      <c r="J3715">
        <v>20</v>
      </c>
      <c r="K3715" t="s">
        <v>310</v>
      </c>
      <c r="L3715">
        <f t="shared" ref="L3715:L3778" si="292">IF(ISBLANK(C3715),"Null",IF(C3715&gt;B3715,1,0))</f>
        <v>0</v>
      </c>
      <c r="M3715">
        <f t="shared" ref="M3715:M3778" si="293">IF(ISBLANK(E3715),"Null",IF(C3715&gt;E3715,1,0))</f>
        <v>1</v>
      </c>
      <c r="N3715">
        <f t="shared" ref="N3715:N3778" si="294">IF(AND(I3715&gt;=1,I3715&lt;=4),1,IF(AND(I3715&gt;=9,I3715&lt;=12),3,2))</f>
        <v>3</v>
      </c>
      <c r="O3715">
        <f t="shared" ref="O3715:O3778" si="295">WEEKNUM(A3715,2)</f>
        <v>39</v>
      </c>
    </row>
    <row r="3716" spans="1:15" hidden="1" x14ac:dyDescent="0.2">
      <c r="A3716" s="2">
        <v>45190</v>
      </c>
      <c r="B3716">
        <v>101</v>
      </c>
      <c r="C3716">
        <v>63.13</v>
      </c>
      <c r="D3716">
        <v>63.18</v>
      </c>
      <c r="E3716">
        <v>43.61</v>
      </c>
      <c r="F3716">
        <f t="shared" si="291"/>
        <v>63.18</v>
      </c>
      <c r="G3716" t="s">
        <v>905</v>
      </c>
      <c r="H3716">
        <v>2023</v>
      </c>
      <c r="I3716">
        <v>9</v>
      </c>
      <c r="J3716">
        <v>21</v>
      </c>
      <c r="K3716" t="s">
        <v>311</v>
      </c>
      <c r="L3716">
        <f t="shared" si="292"/>
        <v>0</v>
      </c>
      <c r="M3716">
        <f t="shared" si="293"/>
        <v>1</v>
      </c>
      <c r="N3716">
        <f t="shared" si="294"/>
        <v>3</v>
      </c>
      <c r="O3716">
        <f t="shared" si="295"/>
        <v>39</v>
      </c>
    </row>
    <row r="3717" spans="1:15" hidden="1" x14ac:dyDescent="0.2">
      <c r="A3717" s="2">
        <v>45191</v>
      </c>
      <c r="B3717">
        <v>108</v>
      </c>
      <c r="C3717">
        <v>62.42</v>
      </c>
      <c r="D3717">
        <v>62.45</v>
      </c>
      <c r="E3717">
        <v>41.03</v>
      </c>
      <c r="F3717">
        <f t="shared" si="291"/>
        <v>62.45</v>
      </c>
      <c r="G3717" t="s">
        <v>905</v>
      </c>
      <c r="H3717">
        <v>2023</v>
      </c>
      <c r="I3717">
        <v>9</v>
      </c>
      <c r="J3717">
        <v>22</v>
      </c>
      <c r="K3717" t="s">
        <v>312</v>
      </c>
      <c r="L3717">
        <f t="shared" si="292"/>
        <v>0</v>
      </c>
      <c r="M3717">
        <f t="shared" si="293"/>
        <v>1</v>
      </c>
      <c r="N3717">
        <f t="shared" si="294"/>
        <v>3</v>
      </c>
      <c r="O3717">
        <f t="shared" si="295"/>
        <v>39</v>
      </c>
    </row>
    <row r="3718" spans="1:15" hidden="1" x14ac:dyDescent="0.2">
      <c r="A3718" s="2">
        <v>45192</v>
      </c>
      <c r="B3718">
        <v>104</v>
      </c>
      <c r="C3718">
        <v>65.37</v>
      </c>
      <c r="D3718">
        <v>65.459999999999994</v>
      </c>
      <c r="E3718">
        <v>48.61</v>
      </c>
      <c r="F3718">
        <f t="shared" si="291"/>
        <v>65.459999999999994</v>
      </c>
      <c r="G3718" t="s">
        <v>905</v>
      </c>
      <c r="H3718">
        <v>2023</v>
      </c>
      <c r="I3718">
        <v>9</v>
      </c>
      <c r="J3718">
        <v>23</v>
      </c>
      <c r="K3718" t="s">
        <v>313</v>
      </c>
      <c r="L3718">
        <f t="shared" si="292"/>
        <v>0</v>
      </c>
      <c r="M3718">
        <f t="shared" si="293"/>
        <v>1</v>
      </c>
      <c r="N3718">
        <f t="shared" si="294"/>
        <v>3</v>
      </c>
      <c r="O3718">
        <f t="shared" si="295"/>
        <v>39</v>
      </c>
    </row>
    <row r="3719" spans="1:15" hidden="1" x14ac:dyDescent="0.2">
      <c r="A3719" s="2">
        <v>45193</v>
      </c>
      <c r="B3719">
        <v>119</v>
      </c>
      <c r="C3719">
        <v>63.98</v>
      </c>
      <c r="D3719">
        <v>64.010000000000005</v>
      </c>
      <c r="E3719">
        <v>42.53</v>
      </c>
      <c r="F3719">
        <f t="shared" si="291"/>
        <v>64.010000000000005</v>
      </c>
      <c r="G3719" t="s">
        <v>906</v>
      </c>
      <c r="H3719">
        <v>2023</v>
      </c>
      <c r="I3719">
        <v>9</v>
      </c>
      <c r="J3719">
        <v>24</v>
      </c>
      <c r="K3719" t="s">
        <v>315</v>
      </c>
      <c r="L3719">
        <f t="shared" si="292"/>
        <v>0</v>
      </c>
      <c r="M3719">
        <f t="shared" si="293"/>
        <v>1</v>
      </c>
      <c r="N3719">
        <f t="shared" si="294"/>
        <v>3</v>
      </c>
      <c r="O3719">
        <f t="shared" si="295"/>
        <v>39</v>
      </c>
    </row>
    <row r="3720" spans="1:15" hidden="1" x14ac:dyDescent="0.2">
      <c r="A3720" s="2">
        <v>45194</v>
      </c>
      <c r="B3720">
        <v>112</v>
      </c>
      <c r="C3720">
        <v>65.099999999999994</v>
      </c>
      <c r="D3720">
        <v>65.13</v>
      </c>
      <c r="E3720">
        <v>40.700000000000003</v>
      </c>
      <c r="F3720">
        <f t="shared" si="291"/>
        <v>65.13</v>
      </c>
      <c r="G3720" t="s">
        <v>906</v>
      </c>
      <c r="H3720">
        <v>2023</v>
      </c>
      <c r="I3720">
        <v>9</v>
      </c>
      <c r="J3720">
        <v>25</v>
      </c>
      <c r="K3720" t="s">
        <v>316</v>
      </c>
      <c r="L3720">
        <f t="shared" si="292"/>
        <v>0</v>
      </c>
      <c r="M3720">
        <f t="shared" si="293"/>
        <v>1</v>
      </c>
      <c r="N3720">
        <f t="shared" si="294"/>
        <v>3</v>
      </c>
      <c r="O3720">
        <f t="shared" si="295"/>
        <v>40</v>
      </c>
    </row>
    <row r="3721" spans="1:15" hidden="1" x14ac:dyDescent="0.2">
      <c r="A3721" s="2">
        <v>45195</v>
      </c>
      <c r="B3721">
        <v>101</v>
      </c>
      <c r="C3721">
        <v>64.06</v>
      </c>
      <c r="D3721">
        <v>64.069999999999993</v>
      </c>
      <c r="E3721">
        <v>38.71</v>
      </c>
      <c r="F3721">
        <f t="shared" si="291"/>
        <v>64.069999999999993</v>
      </c>
      <c r="G3721" t="s">
        <v>906</v>
      </c>
      <c r="H3721">
        <v>2023</v>
      </c>
      <c r="I3721">
        <v>9</v>
      </c>
      <c r="J3721">
        <v>26</v>
      </c>
      <c r="K3721" t="s">
        <v>317</v>
      </c>
      <c r="L3721">
        <f t="shared" si="292"/>
        <v>0</v>
      </c>
      <c r="M3721">
        <f t="shared" si="293"/>
        <v>1</v>
      </c>
      <c r="N3721">
        <f t="shared" si="294"/>
        <v>3</v>
      </c>
      <c r="O3721">
        <f t="shared" si="295"/>
        <v>40</v>
      </c>
    </row>
    <row r="3722" spans="1:15" hidden="1" x14ac:dyDescent="0.2">
      <c r="A3722" s="2">
        <v>45196</v>
      </c>
      <c r="B3722">
        <v>109</v>
      </c>
      <c r="C3722">
        <v>64.040000000000006</v>
      </c>
      <c r="D3722">
        <v>64.069999999999993</v>
      </c>
      <c r="E3722">
        <v>39</v>
      </c>
      <c r="F3722">
        <f t="shared" si="291"/>
        <v>64.069999999999993</v>
      </c>
      <c r="G3722" t="s">
        <v>906</v>
      </c>
      <c r="H3722">
        <v>2023</v>
      </c>
      <c r="I3722">
        <v>9</v>
      </c>
      <c r="J3722">
        <v>27</v>
      </c>
      <c r="K3722" t="s">
        <v>318</v>
      </c>
      <c r="L3722">
        <f t="shared" si="292"/>
        <v>0</v>
      </c>
      <c r="M3722">
        <f t="shared" si="293"/>
        <v>1</v>
      </c>
      <c r="N3722">
        <f t="shared" si="294"/>
        <v>3</v>
      </c>
      <c r="O3722">
        <f t="shared" si="295"/>
        <v>40</v>
      </c>
    </row>
    <row r="3723" spans="1:15" hidden="1" x14ac:dyDescent="0.2">
      <c r="A3723" s="2">
        <v>45197</v>
      </c>
      <c r="B3723">
        <v>106</v>
      </c>
      <c r="C3723">
        <v>63.65</v>
      </c>
      <c r="D3723">
        <v>63.66</v>
      </c>
      <c r="E3723">
        <v>35.57</v>
      </c>
      <c r="F3723">
        <f t="shared" si="291"/>
        <v>63.66</v>
      </c>
      <c r="G3723" t="s">
        <v>906</v>
      </c>
      <c r="H3723">
        <v>2023</v>
      </c>
      <c r="I3723">
        <v>9</v>
      </c>
      <c r="J3723">
        <v>28</v>
      </c>
      <c r="K3723" t="s">
        <v>319</v>
      </c>
      <c r="L3723">
        <f t="shared" si="292"/>
        <v>0</v>
      </c>
      <c r="M3723">
        <f t="shared" si="293"/>
        <v>1</v>
      </c>
      <c r="N3723">
        <f t="shared" si="294"/>
        <v>3</v>
      </c>
      <c r="O3723">
        <f t="shared" si="295"/>
        <v>40</v>
      </c>
    </row>
    <row r="3724" spans="1:15" hidden="1" x14ac:dyDescent="0.2">
      <c r="A3724" s="2">
        <v>45198</v>
      </c>
      <c r="B3724">
        <v>76</v>
      </c>
      <c r="C3724">
        <v>62.44</v>
      </c>
      <c r="D3724">
        <v>62.5</v>
      </c>
      <c r="E3724">
        <v>43.34</v>
      </c>
      <c r="F3724">
        <f t="shared" si="291"/>
        <v>62.5</v>
      </c>
      <c r="G3724" t="s">
        <v>906</v>
      </c>
      <c r="H3724">
        <v>2023</v>
      </c>
      <c r="I3724">
        <v>9</v>
      </c>
      <c r="J3724">
        <v>29</v>
      </c>
      <c r="K3724" t="s">
        <v>320</v>
      </c>
      <c r="L3724">
        <f t="shared" si="292"/>
        <v>0</v>
      </c>
      <c r="M3724">
        <f t="shared" si="293"/>
        <v>1</v>
      </c>
      <c r="N3724">
        <f t="shared" si="294"/>
        <v>3</v>
      </c>
      <c r="O3724">
        <f t="shared" si="295"/>
        <v>40</v>
      </c>
    </row>
    <row r="3725" spans="1:15" hidden="1" x14ac:dyDescent="0.2">
      <c r="A3725" s="2">
        <v>45199</v>
      </c>
      <c r="B3725">
        <v>101</v>
      </c>
      <c r="C3725">
        <v>63.72</v>
      </c>
      <c r="D3725">
        <v>63.73</v>
      </c>
      <c r="E3725">
        <v>36.700000000000003</v>
      </c>
      <c r="F3725">
        <f t="shared" si="291"/>
        <v>63.73</v>
      </c>
      <c r="G3725" t="s">
        <v>906</v>
      </c>
      <c r="H3725">
        <v>2023</v>
      </c>
      <c r="I3725">
        <v>9</v>
      </c>
      <c r="J3725">
        <v>30</v>
      </c>
      <c r="K3725" t="s">
        <v>321</v>
      </c>
      <c r="L3725">
        <f t="shared" si="292"/>
        <v>0</v>
      </c>
      <c r="M3725">
        <f t="shared" si="293"/>
        <v>1</v>
      </c>
      <c r="N3725">
        <f t="shared" si="294"/>
        <v>3</v>
      </c>
      <c r="O3725">
        <f t="shared" si="295"/>
        <v>40</v>
      </c>
    </row>
    <row r="3726" spans="1:15" hidden="1" x14ac:dyDescent="0.2">
      <c r="A3726" s="2">
        <v>45200</v>
      </c>
      <c r="B3726">
        <v>108</v>
      </c>
      <c r="C3726">
        <v>63.01</v>
      </c>
      <c r="D3726">
        <v>63.07</v>
      </c>
      <c r="E3726">
        <v>40.31</v>
      </c>
      <c r="F3726">
        <f t="shared" si="291"/>
        <v>63.07</v>
      </c>
      <c r="G3726" t="s">
        <v>907</v>
      </c>
      <c r="H3726">
        <v>2023</v>
      </c>
      <c r="I3726">
        <v>10</v>
      </c>
      <c r="J3726">
        <v>1</v>
      </c>
      <c r="K3726" t="s">
        <v>323</v>
      </c>
      <c r="L3726">
        <f t="shared" si="292"/>
        <v>0</v>
      </c>
      <c r="M3726">
        <f t="shared" si="293"/>
        <v>1</v>
      </c>
      <c r="N3726">
        <f t="shared" si="294"/>
        <v>3</v>
      </c>
      <c r="O3726">
        <f t="shared" si="295"/>
        <v>40</v>
      </c>
    </row>
    <row r="3727" spans="1:15" hidden="1" x14ac:dyDescent="0.2">
      <c r="A3727" s="2">
        <v>45201</v>
      </c>
      <c r="B3727">
        <v>93</v>
      </c>
      <c r="C3727">
        <v>62.05</v>
      </c>
      <c r="D3727">
        <v>62.21</v>
      </c>
      <c r="E3727">
        <v>38.01</v>
      </c>
      <c r="F3727">
        <f t="shared" si="291"/>
        <v>62.21</v>
      </c>
      <c r="G3727" t="s">
        <v>907</v>
      </c>
      <c r="H3727">
        <v>2023</v>
      </c>
      <c r="I3727">
        <v>10</v>
      </c>
      <c r="J3727">
        <v>2</v>
      </c>
      <c r="K3727" t="s">
        <v>324</v>
      </c>
      <c r="L3727">
        <f t="shared" si="292"/>
        <v>0</v>
      </c>
      <c r="M3727">
        <f t="shared" si="293"/>
        <v>1</v>
      </c>
      <c r="N3727">
        <f t="shared" si="294"/>
        <v>3</v>
      </c>
      <c r="O3727">
        <f t="shared" si="295"/>
        <v>41</v>
      </c>
    </row>
    <row r="3728" spans="1:15" hidden="1" x14ac:dyDescent="0.2">
      <c r="A3728" s="2">
        <v>45202</v>
      </c>
      <c r="B3728">
        <v>105</v>
      </c>
      <c r="C3728">
        <v>63.95</v>
      </c>
      <c r="D3728">
        <v>64.5</v>
      </c>
      <c r="E3728">
        <v>55.25</v>
      </c>
      <c r="F3728">
        <f t="shared" si="291"/>
        <v>64.5</v>
      </c>
      <c r="G3728" t="s">
        <v>907</v>
      </c>
      <c r="H3728">
        <v>2023</v>
      </c>
      <c r="I3728">
        <v>10</v>
      </c>
      <c r="J3728">
        <v>3</v>
      </c>
      <c r="K3728" t="s">
        <v>325</v>
      </c>
      <c r="L3728">
        <f t="shared" si="292"/>
        <v>0</v>
      </c>
      <c r="M3728">
        <f t="shared" si="293"/>
        <v>1</v>
      </c>
      <c r="N3728">
        <f t="shared" si="294"/>
        <v>3</v>
      </c>
      <c r="O3728">
        <f t="shared" si="295"/>
        <v>41</v>
      </c>
    </row>
    <row r="3729" spans="1:15" hidden="1" x14ac:dyDescent="0.2">
      <c r="A3729" s="2">
        <v>45203</v>
      </c>
      <c r="B3729">
        <v>99</v>
      </c>
      <c r="C3729">
        <v>62.72</v>
      </c>
      <c r="D3729">
        <v>63.38</v>
      </c>
      <c r="E3729">
        <v>54.85</v>
      </c>
      <c r="F3729">
        <f t="shared" si="291"/>
        <v>63.38</v>
      </c>
      <c r="G3729" t="s">
        <v>907</v>
      </c>
      <c r="H3729">
        <v>2023</v>
      </c>
      <c r="I3729">
        <v>10</v>
      </c>
      <c r="J3729">
        <v>4</v>
      </c>
      <c r="K3729" t="s">
        <v>326</v>
      </c>
      <c r="L3729">
        <f t="shared" si="292"/>
        <v>0</v>
      </c>
      <c r="M3729">
        <f t="shared" si="293"/>
        <v>1</v>
      </c>
      <c r="N3729">
        <f t="shared" si="294"/>
        <v>3</v>
      </c>
      <c r="O3729">
        <f t="shared" si="295"/>
        <v>41</v>
      </c>
    </row>
    <row r="3730" spans="1:15" hidden="1" x14ac:dyDescent="0.2">
      <c r="A3730" s="2">
        <v>45204</v>
      </c>
      <c r="B3730">
        <v>101</v>
      </c>
      <c r="C3730">
        <v>63.26</v>
      </c>
      <c r="D3730">
        <v>63.4</v>
      </c>
      <c r="E3730">
        <v>48.46</v>
      </c>
      <c r="F3730">
        <f t="shared" si="291"/>
        <v>63.4</v>
      </c>
      <c r="G3730" t="s">
        <v>907</v>
      </c>
      <c r="H3730">
        <v>2023</v>
      </c>
      <c r="I3730">
        <v>10</v>
      </c>
      <c r="J3730">
        <v>5</v>
      </c>
      <c r="K3730" t="s">
        <v>327</v>
      </c>
      <c r="L3730">
        <f t="shared" si="292"/>
        <v>0</v>
      </c>
      <c r="M3730">
        <f t="shared" si="293"/>
        <v>1</v>
      </c>
      <c r="N3730">
        <f t="shared" si="294"/>
        <v>3</v>
      </c>
      <c r="O3730">
        <f t="shared" si="295"/>
        <v>41</v>
      </c>
    </row>
    <row r="3731" spans="1:15" hidden="1" x14ac:dyDescent="0.2">
      <c r="A3731" s="2">
        <v>45205</v>
      </c>
      <c r="B3731">
        <v>95</v>
      </c>
      <c r="C3731">
        <v>62.16</v>
      </c>
      <c r="D3731">
        <v>62.17</v>
      </c>
      <c r="E3731">
        <v>37.340000000000003</v>
      </c>
      <c r="F3731">
        <f t="shared" si="291"/>
        <v>62.17</v>
      </c>
      <c r="G3731" t="s">
        <v>907</v>
      </c>
      <c r="H3731">
        <v>2023</v>
      </c>
      <c r="I3731">
        <v>10</v>
      </c>
      <c r="J3731">
        <v>6</v>
      </c>
      <c r="K3731" t="s">
        <v>328</v>
      </c>
      <c r="L3731">
        <f t="shared" si="292"/>
        <v>0</v>
      </c>
      <c r="M3731">
        <f t="shared" si="293"/>
        <v>1</v>
      </c>
      <c r="N3731">
        <f t="shared" si="294"/>
        <v>3</v>
      </c>
      <c r="O3731">
        <f t="shared" si="295"/>
        <v>41</v>
      </c>
    </row>
    <row r="3732" spans="1:15" hidden="1" x14ac:dyDescent="0.2">
      <c r="A3732" s="2">
        <v>45206</v>
      </c>
      <c r="B3732">
        <v>94</v>
      </c>
      <c r="C3732">
        <v>63.28</v>
      </c>
      <c r="D3732">
        <v>63.29</v>
      </c>
      <c r="E3732">
        <v>39.380000000000003</v>
      </c>
      <c r="F3732">
        <f t="shared" si="291"/>
        <v>63.29</v>
      </c>
      <c r="G3732" t="s">
        <v>907</v>
      </c>
      <c r="H3732">
        <v>2023</v>
      </c>
      <c r="I3732">
        <v>10</v>
      </c>
      <c r="J3732">
        <v>7</v>
      </c>
      <c r="K3732" t="s">
        <v>329</v>
      </c>
      <c r="L3732">
        <f t="shared" si="292"/>
        <v>0</v>
      </c>
      <c r="M3732">
        <f t="shared" si="293"/>
        <v>1</v>
      </c>
      <c r="N3732">
        <f t="shared" si="294"/>
        <v>3</v>
      </c>
      <c r="O3732">
        <f t="shared" si="295"/>
        <v>41</v>
      </c>
    </row>
    <row r="3733" spans="1:15" hidden="1" x14ac:dyDescent="0.2">
      <c r="A3733" s="2">
        <v>45207</v>
      </c>
      <c r="B3733">
        <v>100</v>
      </c>
      <c r="C3733">
        <v>63.56</v>
      </c>
      <c r="D3733">
        <v>63.58</v>
      </c>
      <c r="E3733">
        <v>39.93</v>
      </c>
      <c r="F3733">
        <f t="shared" si="291"/>
        <v>63.58</v>
      </c>
      <c r="G3733" t="s">
        <v>908</v>
      </c>
      <c r="H3733">
        <v>2023</v>
      </c>
      <c r="I3733">
        <v>10</v>
      </c>
      <c r="J3733">
        <v>8</v>
      </c>
      <c r="K3733" t="s">
        <v>331</v>
      </c>
      <c r="L3733">
        <f t="shared" si="292"/>
        <v>0</v>
      </c>
      <c r="M3733">
        <f t="shared" si="293"/>
        <v>1</v>
      </c>
      <c r="N3733">
        <f t="shared" si="294"/>
        <v>3</v>
      </c>
      <c r="O3733">
        <f t="shared" si="295"/>
        <v>41</v>
      </c>
    </row>
    <row r="3734" spans="1:15" hidden="1" x14ac:dyDescent="0.2">
      <c r="A3734" s="2">
        <v>45208</v>
      </c>
      <c r="B3734">
        <v>102</v>
      </c>
      <c r="C3734">
        <v>63.4</v>
      </c>
      <c r="D3734">
        <v>63.48</v>
      </c>
      <c r="E3734">
        <v>46.31</v>
      </c>
      <c r="F3734">
        <f t="shared" si="291"/>
        <v>63.48</v>
      </c>
      <c r="G3734" t="s">
        <v>908</v>
      </c>
      <c r="H3734">
        <v>2023</v>
      </c>
      <c r="I3734">
        <v>10</v>
      </c>
      <c r="J3734">
        <v>9</v>
      </c>
      <c r="K3734" t="s">
        <v>332</v>
      </c>
      <c r="L3734">
        <f t="shared" si="292"/>
        <v>0</v>
      </c>
      <c r="M3734">
        <f t="shared" si="293"/>
        <v>1</v>
      </c>
      <c r="N3734">
        <f t="shared" si="294"/>
        <v>3</v>
      </c>
      <c r="O3734">
        <f t="shared" si="295"/>
        <v>42</v>
      </c>
    </row>
    <row r="3735" spans="1:15" hidden="1" x14ac:dyDescent="0.2">
      <c r="A3735" s="2">
        <v>45209</v>
      </c>
      <c r="B3735">
        <v>92</v>
      </c>
      <c r="C3735">
        <v>62.36</v>
      </c>
      <c r="D3735">
        <v>62.46</v>
      </c>
      <c r="E3735">
        <v>46.21</v>
      </c>
      <c r="F3735">
        <f t="shared" si="291"/>
        <v>62.46</v>
      </c>
      <c r="G3735" t="s">
        <v>908</v>
      </c>
      <c r="H3735">
        <v>2023</v>
      </c>
      <c r="I3735">
        <v>10</v>
      </c>
      <c r="J3735">
        <v>10</v>
      </c>
      <c r="K3735" t="s">
        <v>333</v>
      </c>
      <c r="L3735">
        <f t="shared" si="292"/>
        <v>0</v>
      </c>
      <c r="M3735">
        <f t="shared" si="293"/>
        <v>1</v>
      </c>
      <c r="N3735">
        <f t="shared" si="294"/>
        <v>3</v>
      </c>
      <c r="O3735">
        <f t="shared" si="295"/>
        <v>42</v>
      </c>
    </row>
    <row r="3736" spans="1:15" hidden="1" x14ac:dyDescent="0.2">
      <c r="A3736" s="2">
        <v>45210</v>
      </c>
      <c r="B3736">
        <v>95</v>
      </c>
      <c r="C3736">
        <v>62.58</v>
      </c>
      <c r="D3736">
        <v>62.58</v>
      </c>
      <c r="E3736">
        <v>31.64</v>
      </c>
      <c r="F3736">
        <f t="shared" si="291"/>
        <v>62.58</v>
      </c>
      <c r="G3736" t="s">
        <v>908</v>
      </c>
      <c r="H3736">
        <v>2023</v>
      </c>
      <c r="I3736">
        <v>10</v>
      </c>
      <c r="J3736">
        <v>11</v>
      </c>
      <c r="K3736" t="s">
        <v>334</v>
      </c>
      <c r="L3736">
        <f t="shared" si="292"/>
        <v>0</v>
      </c>
      <c r="M3736">
        <f t="shared" si="293"/>
        <v>1</v>
      </c>
      <c r="N3736">
        <f t="shared" si="294"/>
        <v>3</v>
      </c>
      <c r="O3736">
        <f t="shared" si="295"/>
        <v>42</v>
      </c>
    </row>
    <row r="3737" spans="1:15" hidden="1" x14ac:dyDescent="0.2">
      <c r="A3737" s="2">
        <v>45211</v>
      </c>
      <c r="B3737">
        <v>102</v>
      </c>
      <c r="C3737">
        <v>62.77</v>
      </c>
      <c r="D3737">
        <v>62.78</v>
      </c>
      <c r="E3737">
        <v>37.36</v>
      </c>
      <c r="F3737">
        <f t="shared" si="291"/>
        <v>62.78</v>
      </c>
      <c r="G3737" t="s">
        <v>908</v>
      </c>
      <c r="H3737">
        <v>2023</v>
      </c>
      <c r="I3737">
        <v>10</v>
      </c>
      <c r="J3737">
        <v>12</v>
      </c>
      <c r="K3737" t="s">
        <v>335</v>
      </c>
      <c r="L3737">
        <f t="shared" si="292"/>
        <v>0</v>
      </c>
      <c r="M3737">
        <f t="shared" si="293"/>
        <v>1</v>
      </c>
      <c r="N3737">
        <f t="shared" si="294"/>
        <v>3</v>
      </c>
      <c r="O3737">
        <f t="shared" si="295"/>
        <v>42</v>
      </c>
    </row>
    <row r="3738" spans="1:15" hidden="1" x14ac:dyDescent="0.2">
      <c r="A3738" s="2">
        <v>45212</v>
      </c>
      <c r="B3738">
        <v>99</v>
      </c>
      <c r="C3738">
        <v>62.69</v>
      </c>
      <c r="D3738">
        <v>62.69</v>
      </c>
      <c r="E3738">
        <v>0</v>
      </c>
      <c r="F3738">
        <f t="shared" si="291"/>
        <v>62.69</v>
      </c>
      <c r="G3738" t="s">
        <v>908</v>
      </c>
      <c r="H3738">
        <v>2023</v>
      </c>
      <c r="I3738">
        <v>10</v>
      </c>
      <c r="J3738">
        <v>13</v>
      </c>
      <c r="K3738" t="s">
        <v>336</v>
      </c>
      <c r="L3738">
        <f t="shared" si="292"/>
        <v>0</v>
      </c>
      <c r="M3738">
        <f t="shared" si="293"/>
        <v>1</v>
      </c>
      <c r="N3738">
        <f t="shared" si="294"/>
        <v>3</v>
      </c>
      <c r="O3738">
        <f t="shared" si="295"/>
        <v>42</v>
      </c>
    </row>
    <row r="3739" spans="1:15" hidden="1" x14ac:dyDescent="0.2">
      <c r="A3739" s="2">
        <v>45213</v>
      </c>
      <c r="B3739">
        <v>95</v>
      </c>
      <c r="C3739">
        <v>63.3</v>
      </c>
      <c r="D3739">
        <v>63.32</v>
      </c>
      <c r="E3739">
        <v>39.83</v>
      </c>
      <c r="F3739">
        <f t="shared" si="291"/>
        <v>63.32</v>
      </c>
      <c r="G3739" t="s">
        <v>908</v>
      </c>
      <c r="H3739">
        <v>2023</v>
      </c>
      <c r="I3739">
        <v>10</v>
      </c>
      <c r="J3739">
        <v>14</v>
      </c>
      <c r="K3739" t="s">
        <v>337</v>
      </c>
      <c r="L3739">
        <f t="shared" si="292"/>
        <v>0</v>
      </c>
      <c r="M3739">
        <f t="shared" si="293"/>
        <v>1</v>
      </c>
      <c r="N3739">
        <f t="shared" si="294"/>
        <v>3</v>
      </c>
      <c r="O3739">
        <f t="shared" si="295"/>
        <v>42</v>
      </c>
    </row>
    <row r="3740" spans="1:15" hidden="1" x14ac:dyDescent="0.2">
      <c r="A3740" s="2">
        <v>45214</v>
      </c>
      <c r="B3740">
        <v>102</v>
      </c>
      <c r="C3740">
        <v>63.57</v>
      </c>
      <c r="D3740">
        <v>63.62</v>
      </c>
      <c r="E3740">
        <v>44.23</v>
      </c>
      <c r="F3740">
        <f t="shared" si="291"/>
        <v>63.62</v>
      </c>
      <c r="G3740" t="s">
        <v>909</v>
      </c>
      <c r="H3740">
        <v>2023</v>
      </c>
      <c r="I3740">
        <v>10</v>
      </c>
      <c r="J3740">
        <v>15</v>
      </c>
      <c r="K3740" t="s">
        <v>339</v>
      </c>
      <c r="L3740">
        <f t="shared" si="292"/>
        <v>0</v>
      </c>
      <c r="M3740">
        <f t="shared" si="293"/>
        <v>1</v>
      </c>
      <c r="N3740">
        <f t="shared" si="294"/>
        <v>3</v>
      </c>
      <c r="O3740">
        <f t="shared" si="295"/>
        <v>42</v>
      </c>
    </row>
    <row r="3741" spans="1:15" hidden="1" x14ac:dyDescent="0.2">
      <c r="A3741" s="2">
        <v>45215</v>
      </c>
      <c r="B3741">
        <v>92</v>
      </c>
      <c r="C3741">
        <v>62.74</v>
      </c>
      <c r="D3741">
        <v>62.76</v>
      </c>
      <c r="E3741">
        <v>40.43</v>
      </c>
      <c r="F3741">
        <f t="shared" si="291"/>
        <v>62.76</v>
      </c>
      <c r="G3741" t="s">
        <v>909</v>
      </c>
      <c r="H3741">
        <v>2023</v>
      </c>
      <c r="I3741">
        <v>10</v>
      </c>
      <c r="J3741">
        <v>16</v>
      </c>
      <c r="K3741" t="s">
        <v>340</v>
      </c>
      <c r="L3741">
        <f t="shared" si="292"/>
        <v>0</v>
      </c>
      <c r="M3741">
        <f t="shared" si="293"/>
        <v>1</v>
      </c>
      <c r="N3741">
        <f t="shared" si="294"/>
        <v>3</v>
      </c>
      <c r="O3741">
        <f t="shared" si="295"/>
        <v>43</v>
      </c>
    </row>
    <row r="3742" spans="1:15" hidden="1" x14ac:dyDescent="0.2">
      <c r="A3742" s="2">
        <v>45216</v>
      </c>
      <c r="B3742">
        <v>92</v>
      </c>
      <c r="C3742">
        <v>61.87</v>
      </c>
      <c r="D3742">
        <v>61.9</v>
      </c>
      <c r="E3742">
        <v>39.299999999999997</v>
      </c>
      <c r="F3742">
        <f t="shared" si="291"/>
        <v>61.9</v>
      </c>
      <c r="G3742" t="s">
        <v>909</v>
      </c>
      <c r="H3742">
        <v>2023</v>
      </c>
      <c r="I3742">
        <v>10</v>
      </c>
      <c r="J3742">
        <v>17</v>
      </c>
      <c r="K3742" t="s">
        <v>341</v>
      </c>
      <c r="L3742">
        <f t="shared" si="292"/>
        <v>0</v>
      </c>
      <c r="M3742">
        <f t="shared" si="293"/>
        <v>1</v>
      </c>
      <c r="N3742">
        <f t="shared" si="294"/>
        <v>3</v>
      </c>
      <c r="O3742">
        <f t="shared" si="295"/>
        <v>43</v>
      </c>
    </row>
    <row r="3743" spans="1:15" hidden="1" x14ac:dyDescent="0.2">
      <c r="A3743" s="2">
        <v>45217</v>
      </c>
      <c r="B3743">
        <v>101</v>
      </c>
      <c r="C3743">
        <v>63.31</v>
      </c>
      <c r="D3743">
        <v>63.31</v>
      </c>
      <c r="E3743">
        <v>0</v>
      </c>
      <c r="F3743">
        <f t="shared" si="291"/>
        <v>63.31</v>
      </c>
      <c r="G3743" t="s">
        <v>909</v>
      </c>
      <c r="H3743">
        <v>2023</v>
      </c>
      <c r="I3743">
        <v>10</v>
      </c>
      <c r="J3743">
        <v>18</v>
      </c>
      <c r="K3743" t="s">
        <v>342</v>
      </c>
      <c r="L3743">
        <f t="shared" si="292"/>
        <v>0</v>
      </c>
      <c r="M3743">
        <f t="shared" si="293"/>
        <v>1</v>
      </c>
      <c r="N3743">
        <f t="shared" si="294"/>
        <v>3</v>
      </c>
      <c r="O3743">
        <f t="shared" si="295"/>
        <v>43</v>
      </c>
    </row>
    <row r="3744" spans="1:15" hidden="1" x14ac:dyDescent="0.2">
      <c r="A3744" s="2">
        <v>45218</v>
      </c>
      <c r="B3744">
        <v>113</v>
      </c>
      <c r="C3744">
        <v>64.33</v>
      </c>
      <c r="D3744">
        <v>64.33</v>
      </c>
      <c r="E3744">
        <v>35.340000000000003</v>
      </c>
      <c r="F3744">
        <f t="shared" si="291"/>
        <v>64.33</v>
      </c>
      <c r="G3744" t="s">
        <v>909</v>
      </c>
      <c r="H3744">
        <v>2023</v>
      </c>
      <c r="I3744">
        <v>10</v>
      </c>
      <c r="J3744">
        <v>19</v>
      </c>
      <c r="K3744" t="s">
        <v>343</v>
      </c>
      <c r="L3744">
        <f t="shared" si="292"/>
        <v>0</v>
      </c>
      <c r="M3744">
        <f t="shared" si="293"/>
        <v>1</v>
      </c>
      <c r="N3744">
        <f t="shared" si="294"/>
        <v>3</v>
      </c>
      <c r="O3744">
        <f t="shared" si="295"/>
        <v>43</v>
      </c>
    </row>
    <row r="3745" spans="1:15" hidden="1" x14ac:dyDescent="0.2">
      <c r="A3745" s="2">
        <v>45219</v>
      </c>
      <c r="B3745">
        <v>72</v>
      </c>
      <c r="C3745">
        <v>60.94</v>
      </c>
      <c r="D3745">
        <v>61</v>
      </c>
      <c r="E3745">
        <v>42.63</v>
      </c>
      <c r="F3745">
        <f t="shared" si="291"/>
        <v>61</v>
      </c>
      <c r="G3745" t="s">
        <v>909</v>
      </c>
      <c r="H3745">
        <v>2023</v>
      </c>
      <c r="I3745">
        <v>10</v>
      </c>
      <c r="J3745">
        <v>20</v>
      </c>
      <c r="K3745" t="s">
        <v>344</v>
      </c>
      <c r="L3745">
        <f t="shared" si="292"/>
        <v>0</v>
      </c>
      <c r="M3745">
        <f t="shared" si="293"/>
        <v>1</v>
      </c>
      <c r="N3745">
        <f t="shared" si="294"/>
        <v>3</v>
      </c>
      <c r="O3745">
        <f t="shared" si="295"/>
        <v>43</v>
      </c>
    </row>
    <row r="3746" spans="1:15" hidden="1" x14ac:dyDescent="0.2">
      <c r="A3746" s="2">
        <v>45220</v>
      </c>
      <c r="B3746">
        <v>91</v>
      </c>
      <c r="C3746">
        <v>63.06</v>
      </c>
      <c r="D3746">
        <v>63.2</v>
      </c>
      <c r="E3746">
        <v>47.62</v>
      </c>
      <c r="F3746">
        <f t="shared" si="291"/>
        <v>63.2</v>
      </c>
      <c r="G3746" t="s">
        <v>909</v>
      </c>
      <c r="H3746">
        <v>2023</v>
      </c>
      <c r="I3746">
        <v>10</v>
      </c>
      <c r="J3746">
        <v>21</v>
      </c>
      <c r="K3746" t="s">
        <v>345</v>
      </c>
      <c r="L3746">
        <f t="shared" si="292"/>
        <v>0</v>
      </c>
      <c r="M3746">
        <f t="shared" si="293"/>
        <v>1</v>
      </c>
      <c r="N3746">
        <f t="shared" si="294"/>
        <v>3</v>
      </c>
      <c r="O3746">
        <f t="shared" si="295"/>
        <v>43</v>
      </c>
    </row>
    <row r="3747" spans="1:15" hidden="1" x14ac:dyDescent="0.2">
      <c r="A3747" s="2">
        <v>45221</v>
      </c>
      <c r="B3747">
        <v>104</v>
      </c>
      <c r="C3747">
        <v>62.78</v>
      </c>
      <c r="D3747">
        <v>62.79</v>
      </c>
      <c r="E3747">
        <v>36.950000000000003</v>
      </c>
      <c r="F3747">
        <f t="shared" si="291"/>
        <v>62.79</v>
      </c>
      <c r="G3747" t="s">
        <v>910</v>
      </c>
      <c r="H3747">
        <v>2023</v>
      </c>
      <c r="I3747">
        <v>10</v>
      </c>
      <c r="J3747">
        <v>22</v>
      </c>
      <c r="K3747" t="s">
        <v>347</v>
      </c>
      <c r="L3747">
        <f t="shared" si="292"/>
        <v>0</v>
      </c>
      <c r="M3747">
        <f t="shared" si="293"/>
        <v>1</v>
      </c>
      <c r="N3747">
        <f t="shared" si="294"/>
        <v>3</v>
      </c>
      <c r="O3747">
        <f t="shared" si="295"/>
        <v>43</v>
      </c>
    </row>
    <row r="3748" spans="1:15" hidden="1" x14ac:dyDescent="0.2">
      <c r="A3748" s="2">
        <v>45222</v>
      </c>
      <c r="B3748">
        <v>96</v>
      </c>
      <c r="C3748">
        <v>62.23</v>
      </c>
      <c r="D3748">
        <v>62.39</v>
      </c>
      <c r="E3748">
        <v>47.86</v>
      </c>
      <c r="F3748">
        <f t="shared" si="291"/>
        <v>62.39</v>
      </c>
      <c r="G3748" t="s">
        <v>910</v>
      </c>
      <c r="H3748">
        <v>2023</v>
      </c>
      <c r="I3748">
        <v>10</v>
      </c>
      <c r="J3748">
        <v>23</v>
      </c>
      <c r="K3748" t="s">
        <v>348</v>
      </c>
      <c r="L3748">
        <f t="shared" si="292"/>
        <v>0</v>
      </c>
      <c r="M3748">
        <f t="shared" si="293"/>
        <v>1</v>
      </c>
      <c r="N3748">
        <f t="shared" si="294"/>
        <v>3</v>
      </c>
      <c r="O3748">
        <f t="shared" si="295"/>
        <v>44</v>
      </c>
    </row>
    <row r="3749" spans="1:15" hidden="1" x14ac:dyDescent="0.2">
      <c r="A3749" s="2">
        <v>45223</v>
      </c>
      <c r="B3749">
        <v>102</v>
      </c>
      <c r="C3749">
        <v>63.98</v>
      </c>
      <c r="D3749">
        <v>64.13</v>
      </c>
      <c r="E3749">
        <v>49.56</v>
      </c>
      <c r="F3749">
        <f t="shared" si="291"/>
        <v>64.13</v>
      </c>
      <c r="G3749" t="s">
        <v>910</v>
      </c>
      <c r="H3749">
        <v>2023</v>
      </c>
      <c r="I3749">
        <v>10</v>
      </c>
      <c r="J3749">
        <v>24</v>
      </c>
      <c r="K3749" t="s">
        <v>349</v>
      </c>
      <c r="L3749">
        <f t="shared" si="292"/>
        <v>0</v>
      </c>
      <c r="M3749">
        <f t="shared" si="293"/>
        <v>1</v>
      </c>
      <c r="N3749">
        <f t="shared" si="294"/>
        <v>3</v>
      </c>
      <c r="O3749">
        <f t="shared" si="295"/>
        <v>44</v>
      </c>
    </row>
    <row r="3750" spans="1:15" hidden="1" x14ac:dyDescent="0.2">
      <c r="A3750" s="2">
        <v>45224</v>
      </c>
      <c r="B3750">
        <v>105</v>
      </c>
      <c r="C3750">
        <v>64.37</v>
      </c>
      <c r="D3750">
        <v>64.540000000000006</v>
      </c>
      <c r="E3750">
        <v>40.630000000000003</v>
      </c>
      <c r="F3750">
        <f t="shared" si="291"/>
        <v>64.540000000000006</v>
      </c>
      <c r="G3750" t="s">
        <v>910</v>
      </c>
      <c r="H3750">
        <v>2023</v>
      </c>
      <c r="I3750">
        <v>10</v>
      </c>
      <c r="J3750">
        <v>25</v>
      </c>
      <c r="K3750" t="s">
        <v>350</v>
      </c>
      <c r="L3750">
        <f t="shared" si="292"/>
        <v>0</v>
      </c>
      <c r="M3750">
        <f t="shared" si="293"/>
        <v>1</v>
      </c>
      <c r="N3750">
        <f t="shared" si="294"/>
        <v>3</v>
      </c>
      <c r="O3750">
        <f t="shared" si="295"/>
        <v>44</v>
      </c>
    </row>
    <row r="3751" spans="1:15" hidden="1" x14ac:dyDescent="0.2">
      <c r="A3751" s="2">
        <v>45225</v>
      </c>
      <c r="B3751">
        <v>109</v>
      </c>
      <c r="C3751">
        <v>62.88</v>
      </c>
      <c r="D3751">
        <v>62.9</v>
      </c>
      <c r="E3751">
        <v>41.11</v>
      </c>
      <c r="F3751">
        <f t="shared" si="291"/>
        <v>62.9</v>
      </c>
      <c r="G3751" t="s">
        <v>910</v>
      </c>
      <c r="H3751">
        <v>2023</v>
      </c>
      <c r="I3751">
        <v>10</v>
      </c>
      <c r="J3751">
        <v>26</v>
      </c>
      <c r="K3751" t="s">
        <v>351</v>
      </c>
      <c r="L3751">
        <f t="shared" si="292"/>
        <v>0</v>
      </c>
      <c r="M3751">
        <f t="shared" si="293"/>
        <v>1</v>
      </c>
      <c r="N3751">
        <f t="shared" si="294"/>
        <v>3</v>
      </c>
      <c r="O3751">
        <f t="shared" si="295"/>
        <v>44</v>
      </c>
    </row>
    <row r="3752" spans="1:15" hidden="1" x14ac:dyDescent="0.2">
      <c r="A3752" s="2">
        <v>45226</v>
      </c>
      <c r="B3752">
        <v>109</v>
      </c>
      <c r="C3752">
        <v>65.489999999999995</v>
      </c>
      <c r="D3752">
        <v>65.53</v>
      </c>
      <c r="E3752">
        <v>46.04</v>
      </c>
      <c r="F3752">
        <f t="shared" si="291"/>
        <v>65.53</v>
      </c>
      <c r="G3752" t="s">
        <v>910</v>
      </c>
      <c r="H3752">
        <v>2023</v>
      </c>
      <c r="I3752">
        <v>10</v>
      </c>
      <c r="J3752">
        <v>27</v>
      </c>
      <c r="K3752" t="s">
        <v>352</v>
      </c>
      <c r="L3752">
        <f t="shared" si="292"/>
        <v>0</v>
      </c>
      <c r="M3752">
        <f t="shared" si="293"/>
        <v>1</v>
      </c>
      <c r="N3752">
        <f t="shared" si="294"/>
        <v>3</v>
      </c>
      <c r="O3752">
        <f t="shared" si="295"/>
        <v>44</v>
      </c>
    </row>
    <row r="3753" spans="1:15" hidden="1" x14ac:dyDescent="0.2">
      <c r="A3753" s="2">
        <v>45227</v>
      </c>
      <c r="B3753">
        <v>94</v>
      </c>
      <c r="C3753">
        <v>62.81</v>
      </c>
      <c r="D3753">
        <v>62.89</v>
      </c>
      <c r="E3753">
        <v>45.57</v>
      </c>
      <c r="F3753">
        <f t="shared" si="291"/>
        <v>62.89</v>
      </c>
      <c r="G3753" t="s">
        <v>910</v>
      </c>
      <c r="H3753">
        <v>2023</v>
      </c>
      <c r="I3753">
        <v>10</v>
      </c>
      <c r="J3753">
        <v>28</v>
      </c>
      <c r="K3753" t="s">
        <v>353</v>
      </c>
      <c r="L3753">
        <f t="shared" si="292"/>
        <v>0</v>
      </c>
      <c r="M3753">
        <f t="shared" si="293"/>
        <v>1</v>
      </c>
      <c r="N3753">
        <f t="shared" si="294"/>
        <v>3</v>
      </c>
      <c r="O3753">
        <f t="shared" si="295"/>
        <v>44</v>
      </c>
    </row>
    <row r="3754" spans="1:15" hidden="1" x14ac:dyDescent="0.2">
      <c r="A3754" s="2">
        <v>45228</v>
      </c>
      <c r="B3754">
        <v>74</v>
      </c>
      <c r="C3754">
        <v>61.91</v>
      </c>
      <c r="D3754">
        <v>62.09</v>
      </c>
      <c r="E3754">
        <v>48.23</v>
      </c>
      <c r="F3754">
        <f t="shared" si="291"/>
        <v>62.09</v>
      </c>
      <c r="G3754" t="s">
        <v>911</v>
      </c>
      <c r="H3754">
        <v>2023</v>
      </c>
      <c r="I3754">
        <v>10</v>
      </c>
      <c r="J3754">
        <v>29</v>
      </c>
      <c r="K3754" t="s">
        <v>355</v>
      </c>
      <c r="L3754">
        <f t="shared" si="292"/>
        <v>0</v>
      </c>
      <c r="M3754">
        <f t="shared" si="293"/>
        <v>1</v>
      </c>
      <c r="N3754">
        <f t="shared" si="294"/>
        <v>3</v>
      </c>
      <c r="O3754">
        <f t="shared" si="295"/>
        <v>44</v>
      </c>
    </row>
    <row r="3755" spans="1:15" hidden="1" x14ac:dyDescent="0.2">
      <c r="A3755" s="2">
        <v>45229</v>
      </c>
      <c r="B3755">
        <v>101</v>
      </c>
      <c r="C3755">
        <v>62.2</v>
      </c>
      <c r="D3755">
        <v>62.34</v>
      </c>
      <c r="E3755">
        <v>47.4</v>
      </c>
      <c r="F3755">
        <f t="shared" si="291"/>
        <v>62.34</v>
      </c>
      <c r="G3755" t="s">
        <v>911</v>
      </c>
      <c r="H3755">
        <v>2023</v>
      </c>
      <c r="I3755">
        <v>10</v>
      </c>
      <c r="J3755">
        <v>30</v>
      </c>
      <c r="K3755" t="s">
        <v>356</v>
      </c>
      <c r="L3755">
        <f t="shared" si="292"/>
        <v>0</v>
      </c>
      <c r="M3755">
        <f t="shared" si="293"/>
        <v>1</v>
      </c>
      <c r="N3755">
        <f t="shared" si="294"/>
        <v>3</v>
      </c>
      <c r="O3755">
        <f t="shared" si="295"/>
        <v>45</v>
      </c>
    </row>
    <row r="3756" spans="1:15" hidden="1" x14ac:dyDescent="0.2">
      <c r="A3756" s="2">
        <v>45230</v>
      </c>
      <c r="B3756">
        <v>80</v>
      </c>
      <c r="C3756">
        <v>63.11</v>
      </c>
      <c r="D3756">
        <v>63.32</v>
      </c>
      <c r="E3756">
        <v>49.1</v>
      </c>
      <c r="F3756">
        <f t="shared" si="291"/>
        <v>63.32</v>
      </c>
      <c r="G3756" t="s">
        <v>911</v>
      </c>
      <c r="H3756">
        <v>2023</v>
      </c>
      <c r="I3756">
        <v>10</v>
      </c>
      <c r="J3756">
        <v>31</v>
      </c>
      <c r="K3756" t="s">
        <v>357</v>
      </c>
      <c r="L3756">
        <f t="shared" si="292"/>
        <v>0</v>
      </c>
      <c r="M3756">
        <f t="shared" si="293"/>
        <v>1</v>
      </c>
      <c r="N3756">
        <f t="shared" si="294"/>
        <v>3</v>
      </c>
      <c r="O3756">
        <f t="shared" si="295"/>
        <v>45</v>
      </c>
    </row>
    <row r="3757" spans="1:15" hidden="1" x14ac:dyDescent="0.2">
      <c r="A3757" s="2">
        <v>45231</v>
      </c>
      <c r="B3757">
        <v>64</v>
      </c>
      <c r="C3757">
        <v>60.65</v>
      </c>
      <c r="D3757">
        <v>60.65</v>
      </c>
      <c r="E3757">
        <v>0</v>
      </c>
      <c r="F3757">
        <f t="shared" si="291"/>
        <v>60.65</v>
      </c>
      <c r="G3757" t="s">
        <v>911</v>
      </c>
      <c r="H3757">
        <v>2023</v>
      </c>
      <c r="I3757">
        <v>11</v>
      </c>
      <c r="J3757">
        <v>1</v>
      </c>
      <c r="K3757" t="s">
        <v>358</v>
      </c>
      <c r="L3757">
        <f t="shared" si="292"/>
        <v>0</v>
      </c>
      <c r="M3757">
        <f t="shared" si="293"/>
        <v>1</v>
      </c>
      <c r="N3757">
        <f t="shared" si="294"/>
        <v>3</v>
      </c>
      <c r="O3757">
        <f t="shared" si="295"/>
        <v>45</v>
      </c>
    </row>
    <row r="3758" spans="1:15" hidden="1" x14ac:dyDescent="0.2">
      <c r="A3758" s="2">
        <v>45232</v>
      </c>
      <c r="B3758">
        <v>81</v>
      </c>
      <c r="C3758">
        <v>62.75</v>
      </c>
      <c r="D3758">
        <v>62.79</v>
      </c>
      <c r="E3758">
        <v>42.43</v>
      </c>
      <c r="F3758">
        <f t="shared" si="291"/>
        <v>62.79</v>
      </c>
      <c r="G3758" t="s">
        <v>911</v>
      </c>
      <c r="H3758">
        <v>2023</v>
      </c>
      <c r="I3758">
        <v>11</v>
      </c>
      <c r="J3758">
        <v>2</v>
      </c>
      <c r="K3758" t="s">
        <v>359</v>
      </c>
      <c r="L3758">
        <f t="shared" si="292"/>
        <v>0</v>
      </c>
      <c r="M3758">
        <f t="shared" si="293"/>
        <v>1</v>
      </c>
      <c r="N3758">
        <f t="shared" si="294"/>
        <v>3</v>
      </c>
      <c r="O3758">
        <f t="shared" si="295"/>
        <v>45</v>
      </c>
    </row>
    <row r="3759" spans="1:15" hidden="1" x14ac:dyDescent="0.2">
      <c r="A3759" s="2">
        <v>45233</v>
      </c>
      <c r="B3759">
        <v>98</v>
      </c>
      <c r="C3759">
        <v>63.77</v>
      </c>
      <c r="D3759">
        <v>64.31</v>
      </c>
      <c r="E3759">
        <v>44.96</v>
      </c>
      <c r="F3759">
        <f t="shared" si="291"/>
        <v>64.31</v>
      </c>
      <c r="G3759" t="s">
        <v>911</v>
      </c>
      <c r="H3759">
        <v>2023</v>
      </c>
      <c r="I3759">
        <v>11</v>
      </c>
      <c r="J3759">
        <v>3</v>
      </c>
      <c r="K3759" t="s">
        <v>360</v>
      </c>
      <c r="L3759">
        <f t="shared" si="292"/>
        <v>0</v>
      </c>
      <c r="M3759">
        <f t="shared" si="293"/>
        <v>1</v>
      </c>
      <c r="N3759">
        <f t="shared" si="294"/>
        <v>3</v>
      </c>
      <c r="O3759">
        <f t="shared" si="295"/>
        <v>45</v>
      </c>
    </row>
    <row r="3760" spans="1:15" hidden="1" x14ac:dyDescent="0.2">
      <c r="A3760" s="2">
        <v>45234</v>
      </c>
      <c r="B3760">
        <v>63</v>
      </c>
      <c r="C3760">
        <v>61.34</v>
      </c>
      <c r="D3760">
        <v>61.34</v>
      </c>
      <c r="E3760">
        <v>33.03</v>
      </c>
      <c r="F3760">
        <f t="shared" si="291"/>
        <v>61.34</v>
      </c>
      <c r="G3760" t="s">
        <v>911</v>
      </c>
      <c r="H3760">
        <v>2023</v>
      </c>
      <c r="I3760">
        <v>11</v>
      </c>
      <c r="J3760">
        <v>4</v>
      </c>
      <c r="K3760" t="s">
        <v>361</v>
      </c>
      <c r="L3760">
        <f t="shared" si="292"/>
        <v>0</v>
      </c>
      <c r="M3760">
        <f t="shared" si="293"/>
        <v>1</v>
      </c>
      <c r="N3760">
        <f t="shared" si="294"/>
        <v>3</v>
      </c>
      <c r="O3760">
        <f t="shared" si="295"/>
        <v>45</v>
      </c>
    </row>
    <row r="3761" spans="1:15" hidden="1" x14ac:dyDescent="0.2">
      <c r="A3761" s="2">
        <v>45235</v>
      </c>
      <c r="B3761">
        <v>92</v>
      </c>
      <c r="C3761">
        <v>63.41</v>
      </c>
      <c r="D3761">
        <v>63.72</v>
      </c>
      <c r="E3761">
        <v>51.16</v>
      </c>
      <c r="F3761">
        <f t="shared" si="291"/>
        <v>63.72</v>
      </c>
      <c r="G3761" t="s">
        <v>912</v>
      </c>
      <c r="H3761">
        <v>2023</v>
      </c>
      <c r="I3761">
        <v>11</v>
      </c>
      <c r="J3761">
        <v>5</v>
      </c>
      <c r="K3761" t="s">
        <v>363</v>
      </c>
      <c r="L3761">
        <f t="shared" si="292"/>
        <v>0</v>
      </c>
      <c r="M3761">
        <f t="shared" si="293"/>
        <v>1</v>
      </c>
      <c r="N3761">
        <f t="shared" si="294"/>
        <v>3</v>
      </c>
      <c r="O3761">
        <f t="shared" si="295"/>
        <v>45</v>
      </c>
    </row>
    <row r="3762" spans="1:15" hidden="1" x14ac:dyDescent="0.2">
      <c r="A3762" s="2">
        <v>45236</v>
      </c>
      <c r="B3762">
        <v>95</v>
      </c>
      <c r="C3762">
        <v>62.8</v>
      </c>
      <c r="D3762">
        <v>62.8</v>
      </c>
      <c r="E3762">
        <v>34.44</v>
      </c>
      <c r="F3762">
        <f t="shared" si="291"/>
        <v>62.8</v>
      </c>
      <c r="G3762" t="s">
        <v>912</v>
      </c>
      <c r="H3762">
        <v>2023</v>
      </c>
      <c r="I3762">
        <v>11</v>
      </c>
      <c r="J3762">
        <v>6</v>
      </c>
      <c r="K3762" t="s">
        <v>364</v>
      </c>
      <c r="L3762">
        <f t="shared" si="292"/>
        <v>0</v>
      </c>
      <c r="M3762">
        <f t="shared" si="293"/>
        <v>1</v>
      </c>
      <c r="N3762">
        <f t="shared" si="294"/>
        <v>3</v>
      </c>
      <c r="O3762">
        <f t="shared" si="295"/>
        <v>46</v>
      </c>
    </row>
    <row r="3763" spans="1:15" hidden="1" x14ac:dyDescent="0.2">
      <c r="A3763" s="2">
        <v>45237</v>
      </c>
      <c r="B3763">
        <v>57</v>
      </c>
      <c r="C3763">
        <v>60.18</v>
      </c>
      <c r="D3763">
        <v>60.2</v>
      </c>
      <c r="E3763">
        <v>28.14</v>
      </c>
      <c r="F3763">
        <f t="shared" si="291"/>
        <v>60.2</v>
      </c>
      <c r="G3763" t="s">
        <v>912</v>
      </c>
      <c r="H3763">
        <v>2023</v>
      </c>
      <c r="I3763">
        <v>11</v>
      </c>
      <c r="J3763">
        <v>7</v>
      </c>
      <c r="K3763" t="s">
        <v>365</v>
      </c>
      <c r="L3763">
        <f t="shared" si="292"/>
        <v>1</v>
      </c>
      <c r="M3763">
        <f t="shared" si="293"/>
        <v>1</v>
      </c>
      <c r="N3763">
        <f t="shared" si="294"/>
        <v>3</v>
      </c>
      <c r="O3763">
        <f t="shared" si="295"/>
        <v>46</v>
      </c>
    </row>
    <row r="3764" spans="1:15" hidden="1" x14ac:dyDescent="0.2">
      <c r="A3764" s="2">
        <v>45238</v>
      </c>
      <c r="B3764">
        <v>63</v>
      </c>
      <c r="C3764">
        <v>60.95</v>
      </c>
      <c r="D3764">
        <v>60.98</v>
      </c>
      <c r="E3764">
        <v>34.06</v>
      </c>
      <c r="F3764">
        <f t="shared" si="291"/>
        <v>60.98</v>
      </c>
      <c r="G3764" t="s">
        <v>912</v>
      </c>
      <c r="H3764">
        <v>2023</v>
      </c>
      <c r="I3764">
        <v>11</v>
      </c>
      <c r="J3764">
        <v>8</v>
      </c>
      <c r="K3764" t="s">
        <v>366</v>
      </c>
      <c r="L3764">
        <f t="shared" si="292"/>
        <v>0</v>
      </c>
      <c r="M3764">
        <f t="shared" si="293"/>
        <v>1</v>
      </c>
      <c r="N3764">
        <f t="shared" si="294"/>
        <v>3</v>
      </c>
      <c r="O3764">
        <f t="shared" si="295"/>
        <v>46</v>
      </c>
    </row>
    <row r="3765" spans="1:15" hidden="1" x14ac:dyDescent="0.2">
      <c r="A3765" s="2">
        <v>45239</v>
      </c>
      <c r="B3765">
        <v>59</v>
      </c>
      <c r="C3765">
        <v>63.33</v>
      </c>
      <c r="D3765">
        <v>63.33</v>
      </c>
      <c r="E3765">
        <v>0</v>
      </c>
      <c r="F3765">
        <f t="shared" si="291"/>
        <v>63.33</v>
      </c>
      <c r="G3765" t="s">
        <v>912</v>
      </c>
      <c r="H3765">
        <v>2023</v>
      </c>
      <c r="I3765">
        <v>11</v>
      </c>
      <c r="J3765">
        <v>9</v>
      </c>
      <c r="K3765" t="s">
        <v>367</v>
      </c>
      <c r="L3765">
        <f t="shared" si="292"/>
        <v>1</v>
      </c>
      <c r="M3765">
        <f t="shared" si="293"/>
        <v>1</v>
      </c>
      <c r="N3765">
        <f t="shared" si="294"/>
        <v>3</v>
      </c>
      <c r="O3765">
        <f t="shared" si="295"/>
        <v>46</v>
      </c>
    </row>
    <row r="3766" spans="1:15" hidden="1" x14ac:dyDescent="0.2">
      <c r="A3766" s="2">
        <v>45240</v>
      </c>
      <c r="B3766">
        <v>104</v>
      </c>
      <c r="C3766">
        <v>67.42</v>
      </c>
      <c r="D3766">
        <v>67.42</v>
      </c>
      <c r="E3766">
        <v>0</v>
      </c>
      <c r="F3766">
        <f t="shared" si="291"/>
        <v>67.42</v>
      </c>
      <c r="G3766" t="s">
        <v>912</v>
      </c>
      <c r="H3766">
        <v>2023</v>
      </c>
      <c r="I3766">
        <v>11</v>
      </c>
      <c r="J3766">
        <v>10</v>
      </c>
      <c r="K3766" t="s">
        <v>368</v>
      </c>
      <c r="L3766">
        <f t="shared" si="292"/>
        <v>0</v>
      </c>
      <c r="M3766">
        <f t="shared" si="293"/>
        <v>1</v>
      </c>
      <c r="N3766">
        <f t="shared" si="294"/>
        <v>3</v>
      </c>
      <c r="O3766">
        <f t="shared" si="295"/>
        <v>46</v>
      </c>
    </row>
    <row r="3767" spans="1:15" hidden="1" x14ac:dyDescent="0.2">
      <c r="A3767" s="2">
        <v>45241</v>
      </c>
      <c r="B3767">
        <v>62</v>
      </c>
      <c r="C3767">
        <v>64.17</v>
      </c>
      <c r="D3767">
        <v>64.180000000000007</v>
      </c>
      <c r="E3767">
        <v>38.119999999999997</v>
      </c>
      <c r="F3767">
        <f t="shared" si="291"/>
        <v>64.180000000000007</v>
      </c>
      <c r="G3767" t="s">
        <v>912</v>
      </c>
      <c r="H3767">
        <v>2023</v>
      </c>
      <c r="I3767">
        <v>11</v>
      </c>
      <c r="J3767">
        <v>11</v>
      </c>
      <c r="K3767" t="s">
        <v>369</v>
      </c>
      <c r="L3767">
        <f t="shared" si="292"/>
        <v>1</v>
      </c>
      <c r="M3767">
        <f t="shared" si="293"/>
        <v>1</v>
      </c>
      <c r="N3767">
        <f t="shared" si="294"/>
        <v>3</v>
      </c>
      <c r="O3767">
        <f t="shared" si="295"/>
        <v>46</v>
      </c>
    </row>
    <row r="3768" spans="1:15" hidden="1" x14ac:dyDescent="0.2">
      <c r="A3768" s="2">
        <v>45242</v>
      </c>
      <c r="B3768">
        <v>69</v>
      </c>
      <c r="C3768">
        <v>61.95</v>
      </c>
      <c r="D3768">
        <v>62</v>
      </c>
      <c r="E3768">
        <v>42.33</v>
      </c>
      <c r="F3768">
        <f t="shared" si="291"/>
        <v>62</v>
      </c>
      <c r="G3768" t="s">
        <v>913</v>
      </c>
      <c r="H3768">
        <v>2023</v>
      </c>
      <c r="I3768">
        <v>11</v>
      </c>
      <c r="J3768">
        <v>12</v>
      </c>
      <c r="K3768" t="s">
        <v>371</v>
      </c>
      <c r="L3768">
        <f t="shared" si="292"/>
        <v>0</v>
      </c>
      <c r="M3768">
        <f t="shared" si="293"/>
        <v>1</v>
      </c>
      <c r="N3768">
        <f t="shared" si="294"/>
        <v>3</v>
      </c>
      <c r="O3768">
        <f t="shared" si="295"/>
        <v>46</v>
      </c>
    </row>
    <row r="3769" spans="1:15" hidden="1" x14ac:dyDescent="0.2">
      <c r="A3769" s="2">
        <v>45243</v>
      </c>
      <c r="B3769">
        <v>96</v>
      </c>
      <c r="C3769">
        <v>62.67</v>
      </c>
      <c r="D3769">
        <v>62.73</v>
      </c>
      <c r="E3769">
        <v>44.15</v>
      </c>
      <c r="F3769">
        <f t="shared" si="291"/>
        <v>62.73</v>
      </c>
      <c r="G3769" t="s">
        <v>913</v>
      </c>
      <c r="H3769">
        <v>2023</v>
      </c>
      <c r="I3769">
        <v>11</v>
      </c>
      <c r="J3769">
        <v>13</v>
      </c>
      <c r="K3769" t="s">
        <v>372</v>
      </c>
      <c r="L3769">
        <f t="shared" si="292"/>
        <v>0</v>
      </c>
      <c r="M3769">
        <f t="shared" si="293"/>
        <v>1</v>
      </c>
      <c r="N3769">
        <f t="shared" si="294"/>
        <v>3</v>
      </c>
      <c r="O3769">
        <f t="shared" si="295"/>
        <v>47</v>
      </c>
    </row>
    <row r="3770" spans="1:15" hidden="1" x14ac:dyDescent="0.2">
      <c r="A3770" s="2">
        <v>45244</v>
      </c>
      <c r="B3770">
        <v>52</v>
      </c>
      <c r="C3770">
        <v>59.77</v>
      </c>
      <c r="D3770">
        <v>59.77</v>
      </c>
      <c r="E3770">
        <v>30.7</v>
      </c>
      <c r="F3770">
        <f t="shared" si="291"/>
        <v>59.77</v>
      </c>
      <c r="G3770" t="s">
        <v>913</v>
      </c>
      <c r="H3770">
        <v>2023</v>
      </c>
      <c r="I3770">
        <v>11</v>
      </c>
      <c r="J3770">
        <v>14</v>
      </c>
      <c r="K3770" t="s">
        <v>373</v>
      </c>
      <c r="L3770">
        <f t="shared" si="292"/>
        <v>1</v>
      </c>
      <c r="M3770">
        <f t="shared" si="293"/>
        <v>1</v>
      </c>
      <c r="N3770">
        <f t="shared" si="294"/>
        <v>3</v>
      </c>
      <c r="O3770">
        <f t="shared" si="295"/>
        <v>47</v>
      </c>
    </row>
    <row r="3771" spans="1:15" hidden="1" x14ac:dyDescent="0.2">
      <c r="A3771" s="2">
        <v>45245</v>
      </c>
      <c r="B3771">
        <v>79</v>
      </c>
      <c r="C3771">
        <v>64.8</v>
      </c>
      <c r="D3771">
        <v>64.83</v>
      </c>
      <c r="E3771">
        <v>40.630000000000003</v>
      </c>
      <c r="F3771">
        <f t="shared" si="291"/>
        <v>64.83</v>
      </c>
      <c r="G3771" t="s">
        <v>913</v>
      </c>
      <c r="H3771">
        <v>2023</v>
      </c>
      <c r="I3771">
        <v>11</v>
      </c>
      <c r="J3771">
        <v>15</v>
      </c>
      <c r="K3771" t="s">
        <v>374</v>
      </c>
      <c r="L3771">
        <f t="shared" si="292"/>
        <v>0</v>
      </c>
      <c r="M3771">
        <f t="shared" si="293"/>
        <v>1</v>
      </c>
      <c r="N3771">
        <f t="shared" si="294"/>
        <v>3</v>
      </c>
      <c r="O3771">
        <f t="shared" si="295"/>
        <v>47</v>
      </c>
    </row>
    <row r="3772" spans="1:15" hidden="1" x14ac:dyDescent="0.2">
      <c r="A3772" s="2">
        <v>45246</v>
      </c>
      <c r="B3772">
        <v>50</v>
      </c>
      <c r="C3772">
        <v>58.78</v>
      </c>
      <c r="D3772">
        <v>58.79</v>
      </c>
      <c r="E3772">
        <v>32.4</v>
      </c>
      <c r="F3772">
        <f t="shared" si="291"/>
        <v>58.79</v>
      </c>
      <c r="G3772" t="s">
        <v>913</v>
      </c>
      <c r="H3772">
        <v>2023</v>
      </c>
      <c r="I3772">
        <v>11</v>
      </c>
      <c r="J3772">
        <v>16</v>
      </c>
      <c r="K3772" t="s">
        <v>375</v>
      </c>
      <c r="L3772">
        <f t="shared" si="292"/>
        <v>1</v>
      </c>
      <c r="M3772">
        <f t="shared" si="293"/>
        <v>1</v>
      </c>
      <c r="N3772">
        <f t="shared" si="294"/>
        <v>3</v>
      </c>
      <c r="O3772">
        <f t="shared" si="295"/>
        <v>47</v>
      </c>
    </row>
    <row r="3773" spans="1:15" hidden="1" x14ac:dyDescent="0.2">
      <c r="A3773" s="2">
        <v>45247</v>
      </c>
      <c r="B3773">
        <v>81</v>
      </c>
      <c r="C3773">
        <v>62.83</v>
      </c>
      <c r="D3773">
        <v>63.09</v>
      </c>
      <c r="E3773">
        <v>50.87</v>
      </c>
      <c r="F3773">
        <f t="shared" si="291"/>
        <v>63.09</v>
      </c>
      <c r="G3773" t="s">
        <v>913</v>
      </c>
      <c r="H3773">
        <v>2023</v>
      </c>
      <c r="I3773">
        <v>11</v>
      </c>
      <c r="J3773">
        <v>17</v>
      </c>
      <c r="K3773" t="s">
        <v>376</v>
      </c>
      <c r="L3773">
        <f t="shared" si="292"/>
        <v>0</v>
      </c>
      <c r="M3773">
        <f t="shared" si="293"/>
        <v>1</v>
      </c>
      <c r="N3773">
        <f t="shared" si="294"/>
        <v>3</v>
      </c>
      <c r="O3773">
        <f t="shared" si="295"/>
        <v>47</v>
      </c>
    </row>
    <row r="3774" spans="1:15" hidden="1" x14ac:dyDescent="0.2">
      <c r="A3774" s="2">
        <v>45248</v>
      </c>
      <c r="B3774">
        <v>56</v>
      </c>
      <c r="C3774">
        <v>60.34</v>
      </c>
      <c r="D3774">
        <v>60.52</v>
      </c>
      <c r="E3774">
        <v>45.74</v>
      </c>
      <c r="F3774">
        <f t="shared" si="291"/>
        <v>60.52</v>
      </c>
      <c r="G3774" t="s">
        <v>913</v>
      </c>
      <c r="H3774">
        <v>2023</v>
      </c>
      <c r="I3774">
        <v>11</v>
      </c>
      <c r="J3774">
        <v>18</v>
      </c>
      <c r="K3774" t="s">
        <v>377</v>
      </c>
      <c r="L3774">
        <f t="shared" si="292"/>
        <v>1</v>
      </c>
      <c r="M3774">
        <f t="shared" si="293"/>
        <v>1</v>
      </c>
      <c r="N3774">
        <f t="shared" si="294"/>
        <v>3</v>
      </c>
      <c r="O3774">
        <f t="shared" si="295"/>
        <v>47</v>
      </c>
    </row>
    <row r="3775" spans="1:15" hidden="1" x14ac:dyDescent="0.2">
      <c r="A3775" s="2">
        <v>45249</v>
      </c>
      <c r="B3775">
        <v>59</v>
      </c>
      <c r="C3775">
        <v>60</v>
      </c>
      <c r="D3775">
        <v>60.06</v>
      </c>
      <c r="E3775">
        <v>41.49</v>
      </c>
      <c r="F3775">
        <f t="shared" si="291"/>
        <v>60.06</v>
      </c>
      <c r="G3775" t="s">
        <v>914</v>
      </c>
      <c r="H3775">
        <v>2023</v>
      </c>
      <c r="I3775">
        <v>11</v>
      </c>
      <c r="J3775">
        <v>19</v>
      </c>
      <c r="K3775" t="s">
        <v>379</v>
      </c>
      <c r="L3775">
        <f t="shared" si="292"/>
        <v>1</v>
      </c>
      <c r="M3775">
        <f t="shared" si="293"/>
        <v>1</v>
      </c>
      <c r="N3775">
        <f t="shared" si="294"/>
        <v>3</v>
      </c>
      <c r="O3775">
        <f t="shared" si="295"/>
        <v>47</v>
      </c>
    </row>
    <row r="3776" spans="1:15" hidden="1" x14ac:dyDescent="0.2">
      <c r="A3776" s="2">
        <v>45250</v>
      </c>
      <c r="B3776">
        <v>81</v>
      </c>
      <c r="C3776">
        <v>61.67</v>
      </c>
      <c r="D3776">
        <v>61.81</v>
      </c>
      <c r="E3776">
        <v>45.09</v>
      </c>
      <c r="F3776">
        <f t="shared" si="291"/>
        <v>61.81</v>
      </c>
      <c r="G3776" t="s">
        <v>914</v>
      </c>
      <c r="H3776">
        <v>2023</v>
      </c>
      <c r="I3776">
        <v>11</v>
      </c>
      <c r="J3776">
        <v>20</v>
      </c>
      <c r="K3776" t="s">
        <v>380</v>
      </c>
      <c r="L3776">
        <f t="shared" si="292"/>
        <v>0</v>
      </c>
      <c r="M3776">
        <f t="shared" si="293"/>
        <v>1</v>
      </c>
      <c r="N3776">
        <f t="shared" si="294"/>
        <v>3</v>
      </c>
      <c r="O3776">
        <f t="shared" si="295"/>
        <v>48</v>
      </c>
    </row>
    <row r="3777" spans="1:15" hidden="1" x14ac:dyDescent="0.2">
      <c r="A3777" s="2">
        <v>45251</v>
      </c>
      <c r="B3777">
        <v>51</v>
      </c>
      <c r="C3777">
        <v>60.56</v>
      </c>
      <c r="D3777">
        <v>60.57</v>
      </c>
      <c r="E3777">
        <v>29.64</v>
      </c>
      <c r="F3777">
        <f t="shared" si="291"/>
        <v>60.57</v>
      </c>
      <c r="G3777" t="s">
        <v>914</v>
      </c>
      <c r="H3777">
        <v>2023</v>
      </c>
      <c r="I3777">
        <v>11</v>
      </c>
      <c r="J3777">
        <v>21</v>
      </c>
      <c r="K3777" t="s">
        <v>381</v>
      </c>
      <c r="L3777">
        <f t="shared" si="292"/>
        <v>1</v>
      </c>
      <c r="M3777">
        <f t="shared" si="293"/>
        <v>1</v>
      </c>
      <c r="N3777">
        <f t="shared" si="294"/>
        <v>3</v>
      </c>
      <c r="O3777">
        <f t="shared" si="295"/>
        <v>48</v>
      </c>
    </row>
    <row r="3778" spans="1:15" hidden="1" x14ac:dyDescent="0.2">
      <c r="A3778" s="2">
        <v>45252</v>
      </c>
      <c r="B3778">
        <v>63</v>
      </c>
      <c r="C3778">
        <v>60.99</v>
      </c>
      <c r="D3778">
        <v>61.11</v>
      </c>
      <c r="E3778">
        <v>45.53</v>
      </c>
      <c r="F3778">
        <f t="shared" si="291"/>
        <v>61.11</v>
      </c>
      <c r="G3778" t="s">
        <v>914</v>
      </c>
      <c r="H3778">
        <v>2023</v>
      </c>
      <c r="I3778">
        <v>11</v>
      </c>
      <c r="J3778">
        <v>22</v>
      </c>
      <c r="K3778" t="s">
        <v>382</v>
      </c>
      <c r="L3778">
        <f t="shared" si="292"/>
        <v>0</v>
      </c>
      <c r="M3778">
        <f t="shared" si="293"/>
        <v>1</v>
      </c>
      <c r="N3778">
        <f t="shared" si="294"/>
        <v>3</v>
      </c>
      <c r="O3778">
        <f t="shared" si="295"/>
        <v>48</v>
      </c>
    </row>
    <row r="3779" spans="1:15" hidden="1" x14ac:dyDescent="0.2">
      <c r="A3779" s="2">
        <v>45253</v>
      </c>
      <c r="B3779">
        <v>69</v>
      </c>
      <c r="C3779">
        <v>62</v>
      </c>
      <c r="D3779">
        <v>62.9</v>
      </c>
      <c r="E3779">
        <v>55.64</v>
      </c>
      <c r="F3779">
        <f t="shared" ref="F3779:F3842" si="296">IF(OR(ISBLANK(D3779),D3779=9),C3779,D3779)</f>
        <v>62.9</v>
      </c>
      <c r="G3779" t="s">
        <v>914</v>
      </c>
      <c r="H3779">
        <v>2023</v>
      </c>
      <c r="I3779">
        <v>11</v>
      </c>
      <c r="J3779">
        <v>23</v>
      </c>
      <c r="K3779" t="s">
        <v>383</v>
      </c>
      <c r="L3779">
        <f t="shared" ref="L3779:L3842" si="297">IF(ISBLANK(C3779),"Null",IF(C3779&gt;B3779,1,0))</f>
        <v>0</v>
      </c>
      <c r="M3779">
        <f t="shared" ref="M3779:M3842" si="298">IF(ISBLANK(E3779),"Null",IF(C3779&gt;E3779,1,0))</f>
        <v>1</v>
      </c>
      <c r="N3779">
        <f t="shared" ref="N3779:N3842" si="299">IF(AND(I3779&gt;=1,I3779&lt;=4),1,IF(AND(I3779&gt;=9,I3779&lt;=12),3,2))</f>
        <v>3</v>
      </c>
      <c r="O3779">
        <f t="shared" ref="O3779:O3842" si="300">WEEKNUM(A3779,2)</f>
        <v>48</v>
      </c>
    </row>
    <row r="3780" spans="1:15" hidden="1" x14ac:dyDescent="0.2">
      <c r="A3780" s="2">
        <v>45254</v>
      </c>
      <c r="B3780">
        <v>65</v>
      </c>
      <c r="C3780">
        <v>61.74</v>
      </c>
      <c r="D3780">
        <v>62.07</v>
      </c>
      <c r="E3780">
        <v>50.62</v>
      </c>
      <c r="F3780">
        <f t="shared" si="296"/>
        <v>62.07</v>
      </c>
      <c r="G3780" t="s">
        <v>914</v>
      </c>
      <c r="H3780">
        <v>2023</v>
      </c>
      <c r="I3780">
        <v>11</v>
      </c>
      <c r="J3780">
        <v>24</v>
      </c>
      <c r="K3780" t="s">
        <v>384</v>
      </c>
      <c r="L3780">
        <f t="shared" si="297"/>
        <v>0</v>
      </c>
      <c r="M3780">
        <f t="shared" si="298"/>
        <v>1</v>
      </c>
      <c r="N3780">
        <f t="shared" si="299"/>
        <v>3</v>
      </c>
      <c r="O3780">
        <f t="shared" si="300"/>
        <v>48</v>
      </c>
    </row>
    <row r="3781" spans="1:15" hidden="1" x14ac:dyDescent="0.2">
      <c r="A3781" s="2">
        <v>45255</v>
      </c>
      <c r="B3781">
        <v>71</v>
      </c>
      <c r="C3781">
        <v>61.68</v>
      </c>
      <c r="D3781">
        <v>61.78</v>
      </c>
      <c r="E3781">
        <v>45.41</v>
      </c>
      <c r="F3781">
        <f t="shared" si="296"/>
        <v>61.78</v>
      </c>
      <c r="G3781" t="s">
        <v>914</v>
      </c>
      <c r="H3781">
        <v>2023</v>
      </c>
      <c r="I3781">
        <v>11</v>
      </c>
      <c r="J3781">
        <v>25</v>
      </c>
      <c r="K3781" t="s">
        <v>385</v>
      </c>
      <c r="L3781">
        <f t="shared" si="297"/>
        <v>0</v>
      </c>
      <c r="M3781">
        <f t="shared" si="298"/>
        <v>1</v>
      </c>
      <c r="N3781">
        <f t="shared" si="299"/>
        <v>3</v>
      </c>
      <c r="O3781">
        <f t="shared" si="300"/>
        <v>48</v>
      </c>
    </row>
    <row r="3782" spans="1:15" hidden="1" x14ac:dyDescent="0.2">
      <c r="A3782" s="2">
        <v>45256</v>
      </c>
      <c r="B3782">
        <v>71</v>
      </c>
      <c r="C3782">
        <v>61.22</v>
      </c>
      <c r="D3782">
        <v>61.31</v>
      </c>
      <c r="E3782">
        <v>44.31</v>
      </c>
      <c r="F3782">
        <f t="shared" si="296"/>
        <v>61.31</v>
      </c>
      <c r="G3782" t="s">
        <v>915</v>
      </c>
      <c r="H3782">
        <v>2023</v>
      </c>
      <c r="I3782">
        <v>11</v>
      </c>
      <c r="J3782">
        <v>26</v>
      </c>
      <c r="K3782" t="s">
        <v>387</v>
      </c>
      <c r="L3782">
        <f t="shared" si="297"/>
        <v>0</v>
      </c>
      <c r="M3782">
        <f t="shared" si="298"/>
        <v>1</v>
      </c>
      <c r="N3782">
        <f t="shared" si="299"/>
        <v>3</v>
      </c>
      <c r="O3782">
        <f t="shared" si="300"/>
        <v>48</v>
      </c>
    </row>
    <row r="3783" spans="1:15" hidden="1" x14ac:dyDescent="0.2">
      <c r="A3783" s="2">
        <v>45257</v>
      </c>
      <c r="B3783">
        <v>81</v>
      </c>
      <c r="C3783">
        <v>61.98</v>
      </c>
      <c r="D3783">
        <v>62.27</v>
      </c>
      <c r="E3783">
        <v>49.09</v>
      </c>
      <c r="F3783">
        <f t="shared" si="296"/>
        <v>62.27</v>
      </c>
      <c r="G3783" t="s">
        <v>915</v>
      </c>
      <c r="H3783">
        <v>2023</v>
      </c>
      <c r="I3783">
        <v>11</v>
      </c>
      <c r="J3783">
        <v>27</v>
      </c>
      <c r="K3783" t="s">
        <v>388</v>
      </c>
      <c r="L3783">
        <f t="shared" si="297"/>
        <v>0</v>
      </c>
      <c r="M3783">
        <f t="shared" si="298"/>
        <v>1</v>
      </c>
      <c r="N3783">
        <f t="shared" si="299"/>
        <v>3</v>
      </c>
      <c r="O3783">
        <f t="shared" si="300"/>
        <v>49</v>
      </c>
    </row>
    <row r="3784" spans="1:15" hidden="1" x14ac:dyDescent="0.2">
      <c r="A3784" s="2">
        <v>45258</v>
      </c>
      <c r="B3784">
        <v>71</v>
      </c>
      <c r="C3784">
        <v>65.53</v>
      </c>
      <c r="D3784">
        <v>65.86</v>
      </c>
      <c r="E3784">
        <v>54.48</v>
      </c>
      <c r="F3784">
        <f t="shared" si="296"/>
        <v>65.86</v>
      </c>
      <c r="G3784" t="s">
        <v>915</v>
      </c>
      <c r="H3784">
        <v>2023</v>
      </c>
      <c r="I3784">
        <v>11</v>
      </c>
      <c r="J3784">
        <v>28</v>
      </c>
      <c r="K3784" t="s">
        <v>389</v>
      </c>
      <c r="L3784">
        <f t="shared" si="297"/>
        <v>0</v>
      </c>
      <c r="M3784">
        <f t="shared" si="298"/>
        <v>1</v>
      </c>
      <c r="N3784">
        <f t="shared" si="299"/>
        <v>3</v>
      </c>
      <c r="O3784">
        <f t="shared" si="300"/>
        <v>49</v>
      </c>
    </row>
    <row r="3785" spans="1:15" hidden="1" x14ac:dyDescent="0.2">
      <c r="A3785" s="2">
        <v>45259</v>
      </c>
      <c r="B3785">
        <v>58</v>
      </c>
      <c r="C3785">
        <v>60.57</v>
      </c>
      <c r="D3785">
        <v>60.75</v>
      </c>
      <c r="E3785">
        <v>46.92</v>
      </c>
      <c r="F3785">
        <f t="shared" si="296"/>
        <v>60.75</v>
      </c>
      <c r="G3785" t="s">
        <v>915</v>
      </c>
      <c r="H3785">
        <v>2023</v>
      </c>
      <c r="I3785">
        <v>11</v>
      </c>
      <c r="J3785">
        <v>29</v>
      </c>
      <c r="K3785" t="s">
        <v>390</v>
      </c>
      <c r="L3785">
        <f t="shared" si="297"/>
        <v>1</v>
      </c>
      <c r="M3785">
        <f t="shared" si="298"/>
        <v>1</v>
      </c>
      <c r="N3785">
        <f t="shared" si="299"/>
        <v>3</v>
      </c>
      <c r="O3785">
        <f t="shared" si="300"/>
        <v>49</v>
      </c>
    </row>
    <row r="3786" spans="1:15" hidden="1" x14ac:dyDescent="0.2">
      <c r="A3786" s="2">
        <v>45260</v>
      </c>
      <c r="B3786">
        <v>59</v>
      </c>
      <c r="C3786">
        <v>61.48</v>
      </c>
      <c r="D3786">
        <v>61.49</v>
      </c>
      <c r="E3786">
        <v>34.75</v>
      </c>
      <c r="F3786">
        <f t="shared" si="296"/>
        <v>61.49</v>
      </c>
      <c r="G3786" t="s">
        <v>915</v>
      </c>
      <c r="H3786">
        <v>2023</v>
      </c>
      <c r="I3786">
        <v>11</v>
      </c>
      <c r="J3786">
        <v>30</v>
      </c>
      <c r="K3786" t="s">
        <v>391</v>
      </c>
      <c r="L3786">
        <f t="shared" si="297"/>
        <v>1</v>
      </c>
      <c r="M3786">
        <f t="shared" si="298"/>
        <v>1</v>
      </c>
      <c r="N3786">
        <f t="shared" si="299"/>
        <v>3</v>
      </c>
      <c r="O3786">
        <f t="shared" si="300"/>
        <v>49</v>
      </c>
    </row>
    <row r="3787" spans="1:15" hidden="1" x14ac:dyDescent="0.2">
      <c r="A3787" s="2">
        <v>45261</v>
      </c>
      <c r="B3787">
        <v>78</v>
      </c>
      <c r="C3787">
        <v>61.7</v>
      </c>
      <c r="D3787">
        <v>61.72</v>
      </c>
      <c r="E3787">
        <v>38.130000000000003</v>
      </c>
      <c r="F3787">
        <f t="shared" si="296"/>
        <v>61.72</v>
      </c>
      <c r="G3787" t="s">
        <v>915</v>
      </c>
      <c r="H3787">
        <v>2023</v>
      </c>
      <c r="I3787">
        <v>12</v>
      </c>
      <c r="J3787">
        <v>1</v>
      </c>
      <c r="K3787" t="s">
        <v>392</v>
      </c>
      <c r="L3787">
        <f t="shared" si="297"/>
        <v>0</v>
      </c>
      <c r="M3787">
        <f t="shared" si="298"/>
        <v>1</v>
      </c>
      <c r="N3787">
        <f t="shared" si="299"/>
        <v>3</v>
      </c>
      <c r="O3787">
        <f t="shared" si="300"/>
        <v>49</v>
      </c>
    </row>
    <row r="3788" spans="1:15" hidden="1" x14ac:dyDescent="0.2">
      <c r="A3788" s="2">
        <v>45262</v>
      </c>
      <c r="B3788">
        <v>63</v>
      </c>
      <c r="C3788">
        <v>61.62</v>
      </c>
      <c r="D3788">
        <v>61.76</v>
      </c>
      <c r="E3788">
        <v>46.71</v>
      </c>
      <c r="F3788">
        <f t="shared" si="296"/>
        <v>61.76</v>
      </c>
      <c r="G3788" t="s">
        <v>915</v>
      </c>
      <c r="H3788">
        <v>2023</v>
      </c>
      <c r="I3788">
        <v>12</v>
      </c>
      <c r="J3788">
        <v>2</v>
      </c>
      <c r="K3788" t="s">
        <v>393</v>
      </c>
      <c r="L3788">
        <f t="shared" si="297"/>
        <v>0</v>
      </c>
      <c r="M3788">
        <f t="shared" si="298"/>
        <v>1</v>
      </c>
      <c r="N3788">
        <f t="shared" si="299"/>
        <v>3</v>
      </c>
      <c r="O3788">
        <f t="shared" si="300"/>
        <v>49</v>
      </c>
    </row>
    <row r="3789" spans="1:15" hidden="1" x14ac:dyDescent="0.2">
      <c r="A3789" s="2">
        <v>45263</v>
      </c>
      <c r="B3789">
        <v>67</v>
      </c>
      <c r="C3789">
        <v>61.17</v>
      </c>
      <c r="D3789">
        <v>61.17</v>
      </c>
      <c r="E3789">
        <v>0</v>
      </c>
      <c r="F3789">
        <f t="shared" si="296"/>
        <v>61.17</v>
      </c>
      <c r="G3789" t="s">
        <v>916</v>
      </c>
      <c r="H3789">
        <v>2023</v>
      </c>
      <c r="I3789">
        <v>12</v>
      </c>
      <c r="J3789">
        <v>3</v>
      </c>
      <c r="K3789" t="s">
        <v>395</v>
      </c>
      <c r="L3789">
        <f t="shared" si="297"/>
        <v>0</v>
      </c>
      <c r="M3789">
        <f t="shared" si="298"/>
        <v>1</v>
      </c>
      <c r="N3789">
        <f t="shared" si="299"/>
        <v>3</v>
      </c>
      <c r="O3789">
        <f t="shared" si="300"/>
        <v>49</v>
      </c>
    </row>
    <row r="3790" spans="1:15" hidden="1" x14ac:dyDescent="0.2">
      <c r="A3790" s="2">
        <v>45264</v>
      </c>
      <c r="B3790">
        <v>89</v>
      </c>
      <c r="C3790">
        <v>62.61</v>
      </c>
      <c r="D3790">
        <v>62.61</v>
      </c>
      <c r="E3790">
        <v>0</v>
      </c>
      <c r="F3790">
        <f t="shared" si="296"/>
        <v>62.61</v>
      </c>
      <c r="G3790" t="s">
        <v>916</v>
      </c>
      <c r="H3790">
        <v>2023</v>
      </c>
      <c r="I3790">
        <v>12</v>
      </c>
      <c r="J3790">
        <v>4</v>
      </c>
      <c r="K3790" t="s">
        <v>396</v>
      </c>
      <c r="L3790">
        <f t="shared" si="297"/>
        <v>0</v>
      </c>
      <c r="M3790">
        <f t="shared" si="298"/>
        <v>1</v>
      </c>
      <c r="N3790">
        <f t="shared" si="299"/>
        <v>3</v>
      </c>
      <c r="O3790">
        <f t="shared" si="300"/>
        <v>50</v>
      </c>
    </row>
    <row r="3791" spans="1:15" hidden="1" x14ac:dyDescent="0.2">
      <c r="A3791" s="2">
        <v>45265</v>
      </c>
      <c r="B3791">
        <v>65</v>
      </c>
      <c r="C3791">
        <v>63.14</v>
      </c>
      <c r="D3791">
        <v>63.21</v>
      </c>
      <c r="E3791">
        <v>39</v>
      </c>
      <c r="F3791">
        <f t="shared" si="296"/>
        <v>63.21</v>
      </c>
      <c r="G3791" t="s">
        <v>916</v>
      </c>
      <c r="H3791">
        <v>2023</v>
      </c>
      <c r="I3791">
        <v>12</v>
      </c>
      <c r="J3791">
        <v>5</v>
      </c>
      <c r="K3791" t="s">
        <v>397</v>
      </c>
      <c r="L3791">
        <f t="shared" si="297"/>
        <v>0</v>
      </c>
      <c r="M3791">
        <f t="shared" si="298"/>
        <v>1</v>
      </c>
      <c r="N3791">
        <f t="shared" si="299"/>
        <v>3</v>
      </c>
      <c r="O3791">
        <f t="shared" si="300"/>
        <v>50</v>
      </c>
    </row>
    <row r="3792" spans="1:15" hidden="1" x14ac:dyDescent="0.2">
      <c r="A3792" s="2">
        <v>45266</v>
      </c>
      <c r="B3792">
        <v>63</v>
      </c>
      <c r="C3792">
        <v>61.13</v>
      </c>
      <c r="D3792">
        <v>61.14</v>
      </c>
      <c r="E3792">
        <v>36.53</v>
      </c>
      <c r="F3792">
        <f t="shared" si="296"/>
        <v>61.14</v>
      </c>
      <c r="G3792" t="s">
        <v>916</v>
      </c>
      <c r="H3792">
        <v>2023</v>
      </c>
      <c r="I3792">
        <v>12</v>
      </c>
      <c r="J3792">
        <v>6</v>
      </c>
      <c r="K3792" t="s">
        <v>398</v>
      </c>
      <c r="L3792">
        <f t="shared" si="297"/>
        <v>0</v>
      </c>
      <c r="M3792">
        <f t="shared" si="298"/>
        <v>1</v>
      </c>
      <c r="N3792">
        <f t="shared" si="299"/>
        <v>3</v>
      </c>
      <c r="O3792">
        <f t="shared" si="300"/>
        <v>50</v>
      </c>
    </row>
    <row r="3793" spans="1:15" hidden="1" x14ac:dyDescent="0.2">
      <c r="A3793" s="2">
        <v>45267</v>
      </c>
      <c r="B3793">
        <v>61</v>
      </c>
      <c r="C3793">
        <v>60.92</v>
      </c>
      <c r="D3793">
        <v>60.98</v>
      </c>
      <c r="E3793">
        <v>42.38</v>
      </c>
      <c r="F3793">
        <f t="shared" si="296"/>
        <v>60.98</v>
      </c>
      <c r="G3793" t="s">
        <v>916</v>
      </c>
      <c r="H3793">
        <v>2023</v>
      </c>
      <c r="I3793">
        <v>12</v>
      </c>
      <c r="J3793">
        <v>7</v>
      </c>
      <c r="K3793" t="s">
        <v>399</v>
      </c>
      <c r="L3793">
        <f t="shared" si="297"/>
        <v>0</v>
      </c>
      <c r="M3793">
        <f t="shared" si="298"/>
        <v>1</v>
      </c>
      <c r="N3793">
        <f t="shared" si="299"/>
        <v>3</v>
      </c>
      <c r="O3793">
        <f t="shared" si="300"/>
        <v>50</v>
      </c>
    </row>
    <row r="3794" spans="1:15" hidden="1" x14ac:dyDescent="0.2">
      <c r="A3794" s="2">
        <v>45268</v>
      </c>
      <c r="B3794">
        <v>70</v>
      </c>
      <c r="C3794">
        <v>63.12</v>
      </c>
      <c r="D3794">
        <v>63.14</v>
      </c>
      <c r="E3794">
        <v>34.619999999999997</v>
      </c>
      <c r="F3794">
        <f t="shared" si="296"/>
        <v>63.14</v>
      </c>
      <c r="G3794" t="s">
        <v>916</v>
      </c>
      <c r="H3794">
        <v>2023</v>
      </c>
      <c r="I3794">
        <v>12</v>
      </c>
      <c r="J3794">
        <v>8</v>
      </c>
      <c r="K3794" t="s">
        <v>400</v>
      </c>
      <c r="L3794">
        <f t="shared" si="297"/>
        <v>0</v>
      </c>
      <c r="M3794">
        <f t="shared" si="298"/>
        <v>1</v>
      </c>
      <c r="N3794">
        <f t="shared" si="299"/>
        <v>3</v>
      </c>
      <c r="O3794">
        <f t="shared" si="300"/>
        <v>50</v>
      </c>
    </row>
    <row r="3795" spans="1:15" hidden="1" x14ac:dyDescent="0.2">
      <c r="A3795" s="2">
        <v>45269</v>
      </c>
      <c r="F3795">
        <f t="shared" si="296"/>
        <v>0</v>
      </c>
      <c r="G3795" t="s">
        <v>916</v>
      </c>
      <c r="H3795">
        <v>2023</v>
      </c>
      <c r="I3795">
        <v>12</v>
      </c>
      <c r="J3795">
        <v>9</v>
      </c>
      <c r="K3795" t="s">
        <v>401</v>
      </c>
      <c r="L3795" t="str">
        <f t="shared" si="297"/>
        <v>Null</v>
      </c>
      <c r="M3795" t="str">
        <f t="shared" si="298"/>
        <v>Null</v>
      </c>
      <c r="N3795">
        <f t="shared" si="299"/>
        <v>3</v>
      </c>
      <c r="O3795">
        <f t="shared" si="300"/>
        <v>50</v>
      </c>
    </row>
    <row r="3796" spans="1:15" hidden="1" x14ac:dyDescent="0.2">
      <c r="A3796" s="2">
        <v>45270</v>
      </c>
      <c r="F3796">
        <f t="shared" si="296"/>
        <v>0</v>
      </c>
      <c r="G3796" t="s">
        <v>917</v>
      </c>
      <c r="H3796">
        <v>2023</v>
      </c>
      <c r="I3796">
        <v>12</v>
      </c>
      <c r="J3796">
        <v>10</v>
      </c>
      <c r="K3796" t="s">
        <v>403</v>
      </c>
      <c r="L3796" t="str">
        <f t="shared" si="297"/>
        <v>Null</v>
      </c>
      <c r="M3796" t="str">
        <f t="shared" si="298"/>
        <v>Null</v>
      </c>
      <c r="N3796">
        <f t="shared" si="299"/>
        <v>3</v>
      </c>
      <c r="O3796">
        <f t="shared" si="300"/>
        <v>50</v>
      </c>
    </row>
    <row r="3797" spans="1:15" hidden="1" x14ac:dyDescent="0.2">
      <c r="A3797" s="2">
        <v>45271</v>
      </c>
      <c r="B3797">
        <v>69</v>
      </c>
      <c r="C3797">
        <v>63.8</v>
      </c>
      <c r="D3797">
        <v>63.8</v>
      </c>
      <c r="E3797">
        <v>31.74</v>
      </c>
      <c r="F3797">
        <f t="shared" si="296"/>
        <v>63.8</v>
      </c>
      <c r="G3797" t="s">
        <v>917</v>
      </c>
      <c r="H3797">
        <v>2023</v>
      </c>
      <c r="I3797">
        <v>12</v>
      </c>
      <c r="J3797">
        <v>11</v>
      </c>
      <c r="K3797" t="s">
        <v>404</v>
      </c>
      <c r="L3797">
        <f t="shared" si="297"/>
        <v>0</v>
      </c>
      <c r="M3797">
        <f t="shared" si="298"/>
        <v>1</v>
      </c>
      <c r="N3797">
        <f t="shared" si="299"/>
        <v>3</v>
      </c>
      <c r="O3797">
        <f t="shared" si="300"/>
        <v>51</v>
      </c>
    </row>
    <row r="3798" spans="1:15" hidden="1" x14ac:dyDescent="0.2">
      <c r="A3798" s="2">
        <v>45272</v>
      </c>
      <c r="B3798">
        <v>44</v>
      </c>
      <c r="C3798">
        <v>60.29</v>
      </c>
      <c r="D3798">
        <v>60.3</v>
      </c>
      <c r="E3798">
        <v>33.97</v>
      </c>
      <c r="F3798">
        <f t="shared" si="296"/>
        <v>60.3</v>
      </c>
      <c r="G3798" t="s">
        <v>917</v>
      </c>
      <c r="H3798">
        <v>2023</v>
      </c>
      <c r="I3798">
        <v>12</v>
      </c>
      <c r="J3798">
        <v>12</v>
      </c>
      <c r="K3798" t="s">
        <v>405</v>
      </c>
      <c r="L3798">
        <f t="shared" si="297"/>
        <v>1</v>
      </c>
      <c r="M3798">
        <f t="shared" si="298"/>
        <v>1</v>
      </c>
      <c r="N3798">
        <f t="shared" si="299"/>
        <v>3</v>
      </c>
      <c r="O3798">
        <f t="shared" si="300"/>
        <v>51</v>
      </c>
    </row>
    <row r="3799" spans="1:15" hidden="1" x14ac:dyDescent="0.2">
      <c r="A3799" s="2">
        <v>45273</v>
      </c>
      <c r="B3799">
        <v>59</v>
      </c>
      <c r="C3799">
        <v>60.38</v>
      </c>
      <c r="D3799">
        <v>60.39</v>
      </c>
      <c r="E3799">
        <v>33.24</v>
      </c>
      <c r="F3799">
        <f t="shared" si="296"/>
        <v>60.39</v>
      </c>
      <c r="G3799" t="s">
        <v>917</v>
      </c>
      <c r="H3799">
        <v>2023</v>
      </c>
      <c r="I3799">
        <v>12</v>
      </c>
      <c r="J3799">
        <v>13</v>
      </c>
      <c r="K3799" t="s">
        <v>406</v>
      </c>
      <c r="L3799">
        <f t="shared" si="297"/>
        <v>1</v>
      </c>
      <c r="M3799">
        <f t="shared" si="298"/>
        <v>1</v>
      </c>
      <c r="N3799">
        <f t="shared" si="299"/>
        <v>3</v>
      </c>
      <c r="O3799">
        <f t="shared" si="300"/>
        <v>51</v>
      </c>
    </row>
    <row r="3800" spans="1:15" hidden="1" x14ac:dyDescent="0.2">
      <c r="A3800" s="2">
        <v>45274</v>
      </c>
      <c r="B3800">
        <v>54</v>
      </c>
      <c r="C3800">
        <v>61.13</v>
      </c>
      <c r="D3800">
        <v>61.2</v>
      </c>
      <c r="E3800">
        <v>35.65</v>
      </c>
      <c r="F3800">
        <f t="shared" si="296"/>
        <v>61.2</v>
      </c>
      <c r="G3800" t="s">
        <v>917</v>
      </c>
      <c r="H3800">
        <v>2023</v>
      </c>
      <c r="I3800">
        <v>12</v>
      </c>
      <c r="J3800">
        <v>14</v>
      </c>
      <c r="K3800" t="s">
        <v>407</v>
      </c>
      <c r="L3800">
        <f t="shared" si="297"/>
        <v>1</v>
      </c>
      <c r="M3800">
        <f t="shared" si="298"/>
        <v>1</v>
      </c>
      <c r="N3800">
        <f t="shared" si="299"/>
        <v>3</v>
      </c>
      <c r="O3800">
        <f t="shared" si="300"/>
        <v>51</v>
      </c>
    </row>
    <row r="3801" spans="1:15" hidden="1" x14ac:dyDescent="0.2">
      <c r="A3801" s="2">
        <v>45275</v>
      </c>
      <c r="B3801">
        <v>87</v>
      </c>
      <c r="C3801">
        <v>63.92</v>
      </c>
      <c r="D3801">
        <v>63.94</v>
      </c>
      <c r="E3801">
        <v>39.200000000000003</v>
      </c>
      <c r="F3801">
        <f t="shared" si="296"/>
        <v>63.94</v>
      </c>
      <c r="G3801" t="s">
        <v>917</v>
      </c>
      <c r="H3801">
        <v>2023</v>
      </c>
      <c r="I3801">
        <v>12</v>
      </c>
      <c r="J3801">
        <v>15</v>
      </c>
      <c r="K3801" t="s">
        <v>408</v>
      </c>
      <c r="L3801">
        <f t="shared" si="297"/>
        <v>0</v>
      </c>
      <c r="M3801">
        <f t="shared" si="298"/>
        <v>1</v>
      </c>
      <c r="N3801">
        <f t="shared" si="299"/>
        <v>3</v>
      </c>
      <c r="O3801">
        <f t="shared" si="300"/>
        <v>51</v>
      </c>
    </row>
    <row r="3802" spans="1:15" hidden="1" x14ac:dyDescent="0.2">
      <c r="A3802" s="2">
        <v>45276</v>
      </c>
      <c r="B3802">
        <v>63</v>
      </c>
      <c r="C3802">
        <v>61.51</v>
      </c>
      <c r="D3802">
        <v>61.57</v>
      </c>
      <c r="E3802">
        <v>42.99</v>
      </c>
      <c r="F3802">
        <f t="shared" si="296"/>
        <v>61.57</v>
      </c>
      <c r="G3802" t="s">
        <v>917</v>
      </c>
      <c r="H3802">
        <v>2023</v>
      </c>
      <c r="I3802">
        <v>12</v>
      </c>
      <c r="J3802">
        <v>16</v>
      </c>
      <c r="K3802" t="s">
        <v>409</v>
      </c>
      <c r="L3802">
        <f t="shared" si="297"/>
        <v>0</v>
      </c>
      <c r="M3802">
        <f t="shared" si="298"/>
        <v>1</v>
      </c>
      <c r="N3802">
        <f t="shared" si="299"/>
        <v>3</v>
      </c>
      <c r="O3802">
        <f t="shared" si="300"/>
        <v>51</v>
      </c>
    </row>
    <row r="3803" spans="1:15" hidden="1" x14ac:dyDescent="0.2">
      <c r="A3803" s="2">
        <v>45277</v>
      </c>
      <c r="B3803">
        <v>67</v>
      </c>
      <c r="C3803">
        <v>61.91</v>
      </c>
      <c r="D3803">
        <v>61.94</v>
      </c>
      <c r="E3803">
        <v>38.979999999999997</v>
      </c>
      <c r="F3803">
        <f t="shared" si="296"/>
        <v>61.94</v>
      </c>
      <c r="G3803" t="s">
        <v>918</v>
      </c>
      <c r="H3803">
        <v>2023</v>
      </c>
      <c r="I3803">
        <v>12</v>
      </c>
      <c r="J3803">
        <v>17</v>
      </c>
      <c r="K3803" t="s">
        <v>411</v>
      </c>
      <c r="L3803">
        <f t="shared" si="297"/>
        <v>0</v>
      </c>
      <c r="M3803">
        <f t="shared" si="298"/>
        <v>1</v>
      </c>
      <c r="N3803">
        <f t="shared" si="299"/>
        <v>3</v>
      </c>
      <c r="O3803">
        <f t="shared" si="300"/>
        <v>51</v>
      </c>
    </row>
    <row r="3804" spans="1:15" hidden="1" x14ac:dyDescent="0.2">
      <c r="A3804" s="2">
        <v>45278</v>
      </c>
      <c r="B3804">
        <v>99</v>
      </c>
      <c r="C3804">
        <v>63.6</v>
      </c>
      <c r="D3804">
        <v>63.62</v>
      </c>
      <c r="E3804">
        <v>41.09</v>
      </c>
      <c r="F3804">
        <f t="shared" si="296"/>
        <v>63.62</v>
      </c>
      <c r="G3804" t="s">
        <v>918</v>
      </c>
      <c r="H3804">
        <v>2023</v>
      </c>
      <c r="I3804">
        <v>12</v>
      </c>
      <c r="J3804">
        <v>18</v>
      </c>
      <c r="K3804" t="s">
        <v>412</v>
      </c>
      <c r="L3804">
        <f t="shared" si="297"/>
        <v>0</v>
      </c>
      <c r="M3804">
        <f t="shared" si="298"/>
        <v>1</v>
      </c>
      <c r="N3804">
        <f t="shared" si="299"/>
        <v>3</v>
      </c>
      <c r="O3804">
        <f t="shared" si="300"/>
        <v>52</v>
      </c>
    </row>
    <row r="3805" spans="1:15" hidden="1" x14ac:dyDescent="0.2">
      <c r="A3805" s="2">
        <v>45279</v>
      </c>
      <c r="B3805">
        <v>68</v>
      </c>
      <c r="C3805">
        <v>61.25</v>
      </c>
      <c r="D3805">
        <v>61.26</v>
      </c>
      <c r="E3805">
        <v>37.03</v>
      </c>
      <c r="F3805">
        <f t="shared" si="296"/>
        <v>61.26</v>
      </c>
      <c r="G3805" t="s">
        <v>918</v>
      </c>
      <c r="H3805">
        <v>2023</v>
      </c>
      <c r="I3805">
        <v>12</v>
      </c>
      <c r="J3805">
        <v>19</v>
      </c>
      <c r="K3805" t="s">
        <v>413</v>
      </c>
      <c r="L3805">
        <f t="shared" si="297"/>
        <v>0</v>
      </c>
      <c r="M3805">
        <f t="shared" si="298"/>
        <v>1</v>
      </c>
      <c r="N3805">
        <f t="shared" si="299"/>
        <v>3</v>
      </c>
      <c r="O3805">
        <f t="shared" si="300"/>
        <v>52</v>
      </c>
    </row>
    <row r="3806" spans="1:15" hidden="1" x14ac:dyDescent="0.2">
      <c r="A3806" s="2">
        <v>45280</v>
      </c>
      <c r="B3806">
        <v>85</v>
      </c>
      <c r="C3806">
        <v>62.98</v>
      </c>
      <c r="D3806">
        <v>62.99</v>
      </c>
      <c r="E3806">
        <v>35.76</v>
      </c>
      <c r="F3806">
        <f t="shared" si="296"/>
        <v>62.99</v>
      </c>
      <c r="G3806" t="s">
        <v>918</v>
      </c>
      <c r="H3806">
        <v>2023</v>
      </c>
      <c r="I3806">
        <v>12</v>
      </c>
      <c r="J3806">
        <v>20</v>
      </c>
      <c r="K3806" t="s">
        <v>414</v>
      </c>
      <c r="L3806">
        <f t="shared" si="297"/>
        <v>0</v>
      </c>
      <c r="M3806">
        <f t="shared" si="298"/>
        <v>1</v>
      </c>
      <c r="N3806">
        <f t="shared" si="299"/>
        <v>3</v>
      </c>
      <c r="O3806">
        <f t="shared" si="300"/>
        <v>52</v>
      </c>
    </row>
    <row r="3807" spans="1:15" hidden="1" x14ac:dyDescent="0.2">
      <c r="A3807" s="2">
        <v>45281</v>
      </c>
      <c r="B3807">
        <v>72</v>
      </c>
      <c r="C3807">
        <v>61.97</v>
      </c>
      <c r="D3807">
        <v>61.99</v>
      </c>
      <c r="E3807">
        <v>36.44</v>
      </c>
      <c r="F3807">
        <f t="shared" si="296"/>
        <v>61.99</v>
      </c>
      <c r="G3807" t="s">
        <v>918</v>
      </c>
      <c r="H3807">
        <v>2023</v>
      </c>
      <c r="I3807">
        <v>12</v>
      </c>
      <c r="J3807">
        <v>21</v>
      </c>
      <c r="K3807" t="s">
        <v>415</v>
      </c>
      <c r="L3807">
        <f t="shared" si="297"/>
        <v>0</v>
      </c>
      <c r="M3807">
        <f t="shared" si="298"/>
        <v>1</v>
      </c>
      <c r="N3807">
        <f t="shared" si="299"/>
        <v>3</v>
      </c>
      <c r="O3807">
        <f t="shared" si="300"/>
        <v>52</v>
      </c>
    </row>
    <row r="3808" spans="1:15" hidden="1" x14ac:dyDescent="0.2">
      <c r="A3808" s="2">
        <v>45282</v>
      </c>
      <c r="B3808">
        <v>98</v>
      </c>
      <c r="C3808">
        <v>67.08</v>
      </c>
      <c r="D3808">
        <v>67.099999999999994</v>
      </c>
      <c r="E3808">
        <v>43.46</v>
      </c>
      <c r="F3808">
        <f t="shared" si="296"/>
        <v>67.099999999999994</v>
      </c>
      <c r="G3808" t="s">
        <v>918</v>
      </c>
      <c r="H3808">
        <v>2023</v>
      </c>
      <c r="I3808">
        <v>12</v>
      </c>
      <c r="J3808">
        <v>22</v>
      </c>
      <c r="K3808" t="s">
        <v>416</v>
      </c>
      <c r="L3808">
        <f t="shared" si="297"/>
        <v>0</v>
      </c>
      <c r="M3808">
        <f t="shared" si="298"/>
        <v>1</v>
      </c>
      <c r="N3808">
        <f t="shared" si="299"/>
        <v>3</v>
      </c>
      <c r="O3808">
        <f t="shared" si="300"/>
        <v>52</v>
      </c>
    </row>
    <row r="3809" spans="1:15" hidden="1" x14ac:dyDescent="0.2">
      <c r="A3809" s="2">
        <v>45283</v>
      </c>
      <c r="B3809">
        <v>72</v>
      </c>
      <c r="C3809">
        <v>64.66</v>
      </c>
      <c r="D3809">
        <v>64.7</v>
      </c>
      <c r="E3809">
        <v>41.27</v>
      </c>
      <c r="F3809">
        <f t="shared" si="296"/>
        <v>64.7</v>
      </c>
      <c r="G3809" t="s">
        <v>918</v>
      </c>
      <c r="H3809">
        <v>2023</v>
      </c>
      <c r="I3809">
        <v>12</v>
      </c>
      <c r="J3809">
        <v>23</v>
      </c>
      <c r="K3809" t="s">
        <v>417</v>
      </c>
      <c r="L3809">
        <f t="shared" si="297"/>
        <v>0</v>
      </c>
      <c r="M3809">
        <f t="shared" si="298"/>
        <v>1</v>
      </c>
      <c r="N3809">
        <f t="shared" si="299"/>
        <v>3</v>
      </c>
      <c r="O3809">
        <f t="shared" si="300"/>
        <v>52</v>
      </c>
    </row>
    <row r="3810" spans="1:15" hidden="1" x14ac:dyDescent="0.2">
      <c r="A3810" s="2">
        <v>45284</v>
      </c>
      <c r="B3810">
        <v>56</v>
      </c>
      <c r="C3810">
        <v>61.94</v>
      </c>
      <c r="D3810">
        <v>62.01</v>
      </c>
      <c r="E3810">
        <v>44.14</v>
      </c>
      <c r="F3810">
        <f t="shared" si="296"/>
        <v>62.01</v>
      </c>
      <c r="G3810" t="s">
        <v>919</v>
      </c>
      <c r="H3810">
        <v>2023</v>
      </c>
      <c r="I3810">
        <v>12</v>
      </c>
      <c r="J3810">
        <v>24</v>
      </c>
      <c r="K3810" t="s">
        <v>419</v>
      </c>
      <c r="L3810">
        <f t="shared" si="297"/>
        <v>1</v>
      </c>
      <c r="M3810">
        <f t="shared" si="298"/>
        <v>1</v>
      </c>
      <c r="N3810">
        <f t="shared" si="299"/>
        <v>3</v>
      </c>
      <c r="O3810">
        <f t="shared" si="300"/>
        <v>52</v>
      </c>
    </row>
    <row r="3811" spans="1:15" hidden="1" x14ac:dyDescent="0.2">
      <c r="A3811" s="2">
        <v>45285</v>
      </c>
      <c r="B3811">
        <v>6</v>
      </c>
      <c r="C3811">
        <v>48.07</v>
      </c>
      <c r="D3811">
        <v>48.29</v>
      </c>
      <c r="E3811">
        <v>35.14</v>
      </c>
      <c r="F3811">
        <f t="shared" si="296"/>
        <v>48.29</v>
      </c>
      <c r="G3811" t="s">
        <v>919</v>
      </c>
      <c r="H3811">
        <v>2023</v>
      </c>
      <c r="I3811">
        <v>12</v>
      </c>
      <c r="J3811">
        <v>25</v>
      </c>
      <c r="K3811" t="s">
        <v>420</v>
      </c>
      <c r="L3811">
        <f t="shared" si="297"/>
        <v>1</v>
      </c>
      <c r="M3811">
        <f t="shared" si="298"/>
        <v>1</v>
      </c>
      <c r="N3811">
        <f t="shared" si="299"/>
        <v>3</v>
      </c>
      <c r="O3811">
        <f t="shared" si="300"/>
        <v>53</v>
      </c>
    </row>
    <row r="3812" spans="1:15" hidden="1" x14ac:dyDescent="0.2">
      <c r="A3812" s="2">
        <v>45286</v>
      </c>
      <c r="B3812">
        <v>38</v>
      </c>
      <c r="C3812">
        <v>59.1</v>
      </c>
      <c r="D3812">
        <v>59.49</v>
      </c>
      <c r="E3812">
        <v>48.91</v>
      </c>
      <c r="F3812">
        <f t="shared" si="296"/>
        <v>59.49</v>
      </c>
      <c r="G3812" t="s">
        <v>919</v>
      </c>
      <c r="H3812">
        <v>2023</v>
      </c>
      <c r="I3812">
        <v>12</v>
      </c>
      <c r="J3812">
        <v>26</v>
      </c>
      <c r="K3812" t="s">
        <v>421</v>
      </c>
      <c r="L3812">
        <f t="shared" si="297"/>
        <v>1</v>
      </c>
      <c r="M3812">
        <f t="shared" si="298"/>
        <v>1</v>
      </c>
      <c r="N3812">
        <f t="shared" si="299"/>
        <v>3</v>
      </c>
      <c r="O3812">
        <f t="shared" si="300"/>
        <v>53</v>
      </c>
    </row>
    <row r="3813" spans="1:15" hidden="1" x14ac:dyDescent="0.2">
      <c r="A3813" s="2">
        <v>45287</v>
      </c>
      <c r="B3813">
        <v>71</v>
      </c>
      <c r="C3813">
        <v>61.22</v>
      </c>
      <c r="D3813">
        <v>61.23</v>
      </c>
      <c r="E3813">
        <v>32.94</v>
      </c>
      <c r="F3813">
        <f t="shared" si="296"/>
        <v>61.23</v>
      </c>
      <c r="G3813" t="s">
        <v>919</v>
      </c>
      <c r="H3813">
        <v>2023</v>
      </c>
      <c r="I3813">
        <v>12</v>
      </c>
      <c r="J3813">
        <v>27</v>
      </c>
      <c r="K3813" t="s">
        <v>422</v>
      </c>
      <c r="L3813">
        <f t="shared" si="297"/>
        <v>0</v>
      </c>
      <c r="M3813">
        <f t="shared" si="298"/>
        <v>1</v>
      </c>
      <c r="N3813">
        <f t="shared" si="299"/>
        <v>3</v>
      </c>
      <c r="O3813">
        <f t="shared" si="300"/>
        <v>53</v>
      </c>
    </row>
    <row r="3814" spans="1:15" hidden="1" x14ac:dyDescent="0.2">
      <c r="A3814" s="2">
        <v>45288</v>
      </c>
      <c r="B3814">
        <v>74</v>
      </c>
      <c r="C3814">
        <v>62.12</v>
      </c>
      <c r="D3814">
        <v>62.37</v>
      </c>
      <c r="E3814">
        <v>49.81</v>
      </c>
      <c r="F3814">
        <f t="shared" si="296"/>
        <v>62.37</v>
      </c>
      <c r="G3814" t="s">
        <v>919</v>
      </c>
      <c r="H3814">
        <v>2023</v>
      </c>
      <c r="I3814">
        <v>12</v>
      </c>
      <c r="J3814">
        <v>28</v>
      </c>
      <c r="K3814" t="s">
        <v>423</v>
      </c>
      <c r="L3814">
        <f t="shared" si="297"/>
        <v>0</v>
      </c>
      <c r="M3814">
        <f t="shared" si="298"/>
        <v>1</v>
      </c>
      <c r="N3814">
        <f t="shared" si="299"/>
        <v>3</v>
      </c>
      <c r="O3814">
        <f t="shared" si="300"/>
        <v>53</v>
      </c>
    </row>
    <row r="3815" spans="1:15" hidden="1" x14ac:dyDescent="0.2">
      <c r="A3815" s="2">
        <v>45289</v>
      </c>
      <c r="B3815">
        <v>81</v>
      </c>
      <c r="C3815">
        <v>62.52</v>
      </c>
      <c r="D3815">
        <v>62.52</v>
      </c>
      <c r="E3815">
        <v>0</v>
      </c>
      <c r="F3815">
        <f t="shared" si="296"/>
        <v>62.52</v>
      </c>
      <c r="G3815" t="s">
        <v>919</v>
      </c>
      <c r="H3815">
        <v>2023</v>
      </c>
      <c r="I3815">
        <v>12</v>
      </c>
      <c r="J3815">
        <v>29</v>
      </c>
      <c r="K3815" t="s">
        <v>424</v>
      </c>
      <c r="L3815">
        <f t="shared" si="297"/>
        <v>0</v>
      </c>
      <c r="M3815">
        <f t="shared" si="298"/>
        <v>1</v>
      </c>
      <c r="N3815">
        <f t="shared" si="299"/>
        <v>3</v>
      </c>
      <c r="O3815">
        <f t="shared" si="300"/>
        <v>53</v>
      </c>
    </row>
    <row r="3816" spans="1:15" hidden="1" x14ac:dyDescent="0.2">
      <c r="A3816" s="2">
        <v>45290</v>
      </c>
      <c r="B3816">
        <v>60</v>
      </c>
      <c r="C3816">
        <v>60.68</v>
      </c>
      <c r="D3816">
        <v>60.68</v>
      </c>
      <c r="E3816">
        <v>0</v>
      </c>
      <c r="F3816">
        <f t="shared" si="296"/>
        <v>60.68</v>
      </c>
      <c r="G3816" t="s">
        <v>919</v>
      </c>
      <c r="H3816">
        <v>2023</v>
      </c>
      <c r="I3816">
        <v>12</v>
      </c>
      <c r="J3816">
        <v>30</v>
      </c>
      <c r="K3816" t="s">
        <v>425</v>
      </c>
      <c r="L3816">
        <f t="shared" si="297"/>
        <v>1</v>
      </c>
      <c r="M3816">
        <f t="shared" si="298"/>
        <v>1</v>
      </c>
      <c r="N3816">
        <f t="shared" si="299"/>
        <v>3</v>
      </c>
      <c r="O3816">
        <f t="shared" si="300"/>
        <v>53</v>
      </c>
    </row>
    <row r="3817" spans="1:15" x14ac:dyDescent="0.2">
      <c r="A3817" s="2">
        <v>45292</v>
      </c>
      <c r="B3817">
        <v>88</v>
      </c>
      <c r="C3817">
        <v>63.39</v>
      </c>
      <c r="D3817">
        <v>64.97</v>
      </c>
      <c r="E3817">
        <v>50.93</v>
      </c>
      <c r="F3817">
        <f t="shared" si="296"/>
        <v>64.97</v>
      </c>
      <c r="G3817" t="s">
        <v>920</v>
      </c>
      <c r="H3817">
        <v>2024</v>
      </c>
      <c r="I3817">
        <v>1</v>
      </c>
      <c r="J3817">
        <v>1</v>
      </c>
      <c r="K3817" t="s">
        <v>11</v>
      </c>
      <c r="L3817">
        <f t="shared" si="297"/>
        <v>0</v>
      </c>
      <c r="M3817">
        <f t="shared" si="298"/>
        <v>1</v>
      </c>
      <c r="N3817">
        <f t="shared" si="299"/>
        <v>1</v>
      </c>
      <c r="O3817">
        <f t="shared" si="300"/>
        <v>1</v>
      </c>
    </row>
    <row r="3818" spans="1:15" x14ac:dyDescent="0.2">
      <c r="A3818" s="2">
        <v>45293</v>
      </c>
      <c r="B3818">
        <v>76</v>
      </c>
      <c r="C3818">
        <v>63.5</v>
      </c>
      <c r="D3818">
        <v>63.5</v>
      </c>
      <c r="E3818">
        <v>0</v>
      </c>
      <c r="F3818">
        <f t="shared" si="296"/>
        <v>63.5</v>
      </c>
      <c r="G3818" t="s">
        <v>920</v>
      </c>
      <c r="H3818">
        <v>2024</v>
      </c>
      <c r="I3818">
        <v>1</v>
      </c>
      <c r="J3818">
        <v>2</v>
      </c>
      <c r="K3818" t="s">
        <v>12</v>
      </c>
      <c r="L3818">
        <f t="shared" si="297"/>
        <v>0</v>
      </c>
      <c r="M3818">
        <f t="shared" si="298"/>
        <v>1</v>
      </c>
      <c r="N3818">
        <f t="shared" si="299"/>
        <v>1</v>
      </c>
      <c r="O3818">
        <f t="shared" si="300"/>
        <v>1</v>
      </c>
    </row>
    <row r="3819" spans="1:15" x14ac:dyDescent="0.2">
      <c r="A3819" s="2">
        <v>45294</v>
      </c>
      <c r="B3819">
        <v>71</v>
      </c>
      <c r="C3819">
        <v>62.07</v>
      </c>
      <c r="D3819">
        <v>62.07</v>
      </c>
      <c r="E3819">
        <v>0</v>
      </c>
      <c r="F3819">
        <f t="shared" si="296"/>
        <v>62.07</v>
      </c>
      <c r="G3819" t="s">
        <v>920</v>
      </c>
      <c r="H3819">
        <v>2024</v>
      </c>
      <c r="I3819">
        <v>1</v>
      </c>
      <c r="J3819">
        <v>3</v>
      </c>
      <c r="K3819" t="s">
        <v>13</v>
      </c>
      <c r="L3819">
        <f t="shared" si="297"/>
        <v>0</v>
      </c>
      <c r="M3819">
        <f t="shared" si="298"/>
        <v>1</v>
      </c>
      <c r="N3819">
        <f t="shared" si="299"/>
        <v>1</v>
      </c>
      <c r="O3819">
        <f t="shared" si="300"/>
        <v>1</v>
      </c>
    </row>
    <row r="3820" spans="1:15" x14ac:dyDescent="0.2">
      <c r="A3820" s="2">
        <v>45295</v>
      </c>
      <c r="B3820">
        <v>85</v>
      </c>
      <c r="C3820">
        <v>62.56</v>
      </c>
      <c r="D3820">
        <v>63.18</v>
      </c>
      <c r="E3820">
        <v>54.44</v>
      </c>
      <c r="F3820">
        <f t="shared" si="296"/>
        <v>63.18</v>
      </c>
      <c r="G3820" t="s">
        <v>920</v>
      </c>
      <c r="H3820">
        <v>2024</v>
      </c>
      <c r="I3820">
        <v>1</v>
      </c>
      <c r="J3820">
        <v>4</v>
      </c>
      <c r="K3820" t="s">
        <v>14</v>
      </c>
      <c r="L3820">
        <f t="shared" si="297"/>
        <v>0</v>
      </c>
      <c r="M3820">
        <f t="shared" si="298"/>
        <v>1</v>
      </c>
      <c r="N3820">
        <f t="shared" si="299"/>
        <v>1</v>
      </c>
      <c r="O3820">
        <f t="shared" si="300"/>
        <v>1</v>
      </c>
    </row>
    <row r="3821" spans="1:15" x14ac:dyDescent="0.2">
      <c r="A3821" s="2">
        <v>45296</v>
      </c>
      <c r="B3821">
        <v>79</v>
      </c>
      <c r="C3821">
        <v>60.44</v>
      </c>
      <c r="D3821">
        <v>60.49</v>
      </c>
      <c r="E3821">
        <v>40.950000000000003</v>
      </c>
      <c r="F3821">
        <f t="shared" si="296"/>
        <v>60.49</v>
      </c>
      <c r="G3821" t="s">
        <v>920</v>
      </c>
      <c r="H3821">
        <v>2024</v>
      </c>
      <c r="I3821">
        <v>1</v>
      </c>
      <c r="J3821">
        <v>5</v>
      </c>
      <c r="K3821" t="s">
        <v>15</v>
      </c>
      <c r="L3821">
        <f t="shared" si="297"/>
        <v>0</v>
      </c>
      <c r="M3821">
        <f t="shared" si="298"/>
        <v>1</v>
      </c>
      <c r="N3821">
        <f t="shared" si="299"/>
        <v>1</v>
      </c>
      <c r="O3821">
        <f t="shared" si="300"/>
        <v>1</v>
      </c>
    </row>
    <row r="3822" spans="1:15" x14ac:dyDescent="0.2">
      <c r="A3822" s="2">
        <v>45297</v>
      </c>
      <c r="B3822">
        <v>81</v>
      </c>
      <c r="C3822">
        <v>66.11</v>
      </c>
      <c r="D3822">
        <v>66.11</v>
      </c>
      <c r="E3822">
        <v>31.74</v>
      </c>
      <c r="F3822">
        <f t="shared" si="296"/>
        <v>66.11</v>
      </c>
      <c r="G3822" t="s">
        <v>920</v>
      </c>
      <c r="H3822">
        <v>2024</v>
      </c>
      <c r="I3822">
        <v>1</v>
      </c>
      <c r="J3822">
        <v>6</v>
      </c>
      <c r="K3822" t="s">
        <v>16</v>
      </c>
      <c r="L3822">
        <f t="shared" si="297"/>
        <v>0</v>
      </c>
      <c r="M3822">
        <f t="shared" si="298"/>
        <v>1</v>
      </c>
      <c r="N3822">
        <f t="shared" si="299"/>
        <v>1</v>
      </c>
      <c r="O3822">
        <f t="shared" si="300"/>
        <v>1</v>
      </c>
    </row>
    <row r="3823" spans="1:15" x14ac:dyDescent="0.2">
      <c r="A3823" s="2">
        <v>45298</v>
      </c>
      <c r="B3823">
        <v>78</v>
      </c>
      <c r="C3823">
        <v>66.11</v>
      </c>
      <c r="D3823">
        <v>66.11</v>
      </c>
      <c r="E3823">
        <v>0</v>
      </c>
      <c r="F3823">
        <f t="shared" si="296"/>
        <v>66.11</v>
      </c>
      <c r="G3823" t="s">
        <v>920</v>
      </c>
      <c r="H3823">
        <v>2024</v>
      </c>
      <c r="I3823">
        <v>1</v>
      </c>
      <c r="J3823">
        <v>7</v>
      </c>
      <c r="K3823" t="s">
        <v>17</v>
      </c>
      <c r="L3823">
        <f t="shared" si="297"/>
        <v>0</v>
      </c>
      <c r="M3823">
        <f t="shared" si="298"/>
        <v>1</v>
      </c>
      <c r="N3823">
        <f t="shared" si="299"/>
        <v>1</v>
      </c>
      <c r="O3823">
        <f t="shared" si="300"/>
        <v>1</v>
      </c>
    </row>
    <row r="3824" spans="1:15" x14ac:dyDescent="0.2">
      <c r="A3824" s="2">
        <v>45299</v>
      </c>
      <c r="B3824">
        <v>85</v>
      </c>
      <c r="C3824">
        <v>65.05</v>
      </c>
      <c r="D3824">
        <v>65.05</v>
      </c>
      <c r="E3824">
        <v>0</v>
      </c>
      <c r="F3824">
        <f t="shared" si="296"/>
        <v>65.05</v>
      </c>
      <c r="G3824" t="s">
        <v>921</v>
      </c>
      <c r="H3824">
        <v>2024</v>
      </c>
      <c r="I3824">
        <v>1</v>
      </c>
      <c r="J3824">
        <v>8</v>
      </c>
      <c r="K3824" t="s">
        <v>19</v>
      </c>
      <c r="L3824">
        <f t="shared" si="297"/>
        <v>0</v>
      </c>
      <c r="M3824">
        <f t="shared" si="298"/>
        <v>1</v>
      </c>
      <c r="N3824">
        <f t="shared" si="299"/>
        <v>1</v>
      </c>
      <c r="O3824">
        <f t="shared" si="300"/>
        <v>2</v>
      </c>
    </row>
    <row r="3825" spans="1:15" x14ac:dyDescent="0.2">
      <c r="A3825" s="2">
        <v>45300</v>
      </c>
      <c r="B3825">
        <v>36</v>
      </c>
      <c r="C3825">
        <v>57.1</v>
      </c>
      <c r="D3825">
        <v>57.1</v>
      </c>
      <c r="E3825">
        <v>0</v>
      </c>
      <c r="F3825">
        <f t="shared" si="296"/>
        <v>57.1</v>
      </c>
      <c r="G3825" t="s">
        <v>921</v>
      </c>
      <c r="H3825">
        <v>2024</v>
      </c>
      <c r="I3825">
        <v>1</v>
      </c>
      <c r="J3825">
        <v>9</v>
      </c>
      <c r="K3825" t="s">
        <v>20</v>
      </c>
      <c r="L3825">
        <f t="shared" si="297"/>
        <v>1</v>
      </c>
      <c r="M3825">
        <f t="shared" si="298"/>
        <v>1</v>
      </c>
      <c r="N3825">
        <f t="shared" si="299"/>
        <v>1</v>
      </c>
      <c r="O3825">
        <f t="shared" si="300"/>
        <v>2</v>
      </c>
    </row>
    <row r="3826" spans="1:15" x14ac:dyDescent="0.2">
      <c r="A3826" s="2">
        <v>45301</v>
      </c>
      <c r="B3826">
        <v>50</v>
      </c>
      <c r="C3826">
        <v>59.26</v>
      </c>
      <c r="D3826">
        <v>59.98</v>
      </c>
      <c r="E3826">
        <v>51.81</v>
      </c>
      <c r="F3826">
        <f t="shared" si="296"/>
        <v>59.98</v>
      </c>
      <c r="G3826" t="s">
        <v>921</v>
      </c>
      <c r="H3826">
        <v>2024</v>
      </c>
      <c r="I3826">
        <v>1</v>
      </c>
      <c r="J3826">
        <v>10</v>
      </c>
      <c r="K3826" t="s">
        <v>21</v>
      </c>
      <c r="L3826">
        <f t="shared" si="297"/>
        <v>1</v>
      </c>
      <c r="M3826">
        <f t="shared" si="298"/>
        <v>1</v>
      </c>
      <c r="N3826">
        <f t="shared" si="299"/>
        <v>1</v>
      </c>
      <c r="O3826">
        <f t="shared" si="300"/>
        <v>2</v>
      </c>
    </row>
    <row r="3827" spans="1:15" x14ac:dyDescent="0.2">
      <c r="A3827" s="2">
        <v>45302</v>
      </c>
      <c r="B3827">
        <v>50</v>
      </c>
      <c r="C3827">
        <v>59.2</v>
      </c>
      <c r="D3827">
        <v>60.15</v>
      </c>
      <c r="E3827">
        <v>53.07</v>
      </c>
      <c r="F3827">
        <f t="shared" si="296"/>
        <v>60.15</v>
      </c>
      <c r="G3827" t="s">
        <v>921</v>
      </c>
      <c r="H3827">
        <v>2024</v>
      </c>
      <c r="I3827">
        <v>1</v>
      </c>
      <c r="J3827">
        <v>11</v>
      </c>
      <c r="K3827" t="s">
        <v>22</v>
      </c>
      <c r="L3827">
        <f t="shared" si="297"/>
        <v>1</v>
      </c>
      <c r="M3827">
        <f t="shared" si="298"/>
        <v>1</v>
      </c>
      <c r="N3827">
        <f t="shared" si="299"/>
        <v>1</v>
      </c>
      <c r="O3827">
        <f t="shared" si="300"/>
        <v>2</v>
      </c>
    </row>
    <row r="3828" spans="1:15" x14ac:dyDescent="0.2">
      <c r="A3828" s="2">
        <v>45303</v>
      </c>
      <c r="B3828">
        <v>67</v>
      </c>
      <c r="C3828">
        <v>59.92</v>
      </c>
      <c r="D3828">
        <v>59.92</v>
      </c>
      <c r="E3828">
        <v>28.34</v>
      </c>
      <c r="F3828">
        <f t="shared" si="296"/>
        <v>59.92</v>
      </c>
      <c r="G3828" t="s">
        <v>921</v>
      </c>
      <c r="H3828">
        <v>2024</v>
      </c>
      <c r="I3828">
        <v>1</v>
      </c>
      <c r="J3828">
        <v>12</v>
      </c>
      <c r="K3828" t="s">
        <v>23</v>
      </c>
      <c r="L3828">
        <f t="shared" si="297"/>
        <v>0</v>
      </c>
      <c r="M3828">
        <f t="shared" si="298"/>
        <v>1</v>
      </c>
      <c r="N3828">
        <f t="shared" si="299"/>
        <v>1</v>
      </c>
      <c r="O3828">
        <f t="shared" si="300"/>
        <v>2</v>
      </c>
    </row>
    <row r="3829" spans="1:15" x14ac:dyDescent="0.2">
      <c r="A3829" s="2">
        <v>45304</v>
      </c>
      <c r="B3829">
        <v>53</v>
      </c>
      <c r="C3829">
        <v>60.37</v>
      </c>
      <c r="D3829">
        <v>60.37</v>
      </c>
      <c r="E3829">
        <v>0</v>
      </c>
      <c r="F3829">
        <f t="shared" si="296"/>
        <v>60.37</v>
      </c>
      <c r="G3829" t="s">
        <v>921</v>
      </c>
      <c r="H3829">
        <v>2024</v>
      </c>
      <c r="I3829">
        <v>1</v>
      </c>
      <c r="J3829">
        <v>13</v>
      </c>
      <c r="K3829" t="s">
        <v>24</v>
      </c>
      <c r="L3829">
        <f t="shared" si="297"/>
        <v>1</v>
      </c>
      <c r="M3829">
        <f t="shared" si="298"/>
        <v>1</v>
      </c>
      <c r="N3829">
        <f t="shared" si="299"/>
        <v>1</v>
      </c>
      <c r="O3829">
        <f t="shared" si="300"/>
        <v>2</v>
      </c>
    </row>
    <row r="3830" spans="1:15" x14ac:dyDescent="0.2">
      <c r="A3830" s="2">
        <v>45305</v>
      </c>
      <c r="B3830">
        <v>60</v>
      </c>
      <c r="C3830">
        <v>59.62</v>
      </c>
      <c r="D3830">
        <v>59.65</v>
      </c>
      <c r="E3830">
        <v>38.880000000000003</v>
      </c>
      <c r="F3830">
        <f t="shared" si="296"/>
        <v>59.65</v>
      </c>
      <c r="G3830" t="s">
        <v>921</v>
      </c>
      <c r="H3830">
        <v>2024</v>
      </c>
      <c r="I3830">
        <v>1</v>
      </c>
      <c r="J3830">
        <v>14</v>
      </c>
      <c r="K3830" t="s">
        <v>25</v>
      </c>
      <c r="L3830">
        <f t="shared" si="297"/>
        <v>0</v>
      </c>
      <c r="M3830">
        <f t="shared" si="298"/>
        <v>1</v>
      </c>
      <c r="N3830">
        <f t="shared" si="299"/>
        <v>1</v>
      </c>
      <c r="O3830">
        <f t="shared" si="300"/>
        <v>2</v>
      </c>
    </row>
    <row r="3831" spans="1:15" x14ac:dyDescent="0.2">
      <c r="A3831" s="2">
        <v>45306</v>
      </c>
      <c r="B3831">
        <v>76</v>
      </c>
      <c r="C3831">
        <v>62.23</v>
      </c>
      <c r="D3831">
        <v>62.3</v>
      </c>
      <c r="E3831">
        <v>43.96</v>
      </c>
      <c r="F3831">
        <f t="shared" si="296"/>
        <v>62.3</v>
      </c>
      <c r="G3831" t="s">
        <v>922</v>
      </c>
      <c r="H3831">
        <v>2024</v>
      </c>
      <c r="I3831">
        <v>1</v>
      </c>
      <c r="J3831">
        <v>15</v>
      </c>
      <c r="K3831" t="s">
        <v>27</v>
      </c>
      <c r="L3831">
        <f t="shared" si="297"/>
        <v>0</v>
      </c>
      <c r="M3831">
        <f t="shared" si="298"/>
        <v>1</v>
      </c>
      <c r="N3831">
        <f t="shared" si="299"/>
        <v>1</v>
      </c>
      <c r="O3831">
        <f t="shared" si="300"/>
        <v>3</v>
      </c>
    </row>
    <row r="3832" spans="1:15" x14ac:dyDescent="0.2">
      <c r="A3832" s="2">
        <v>45307</v>
      </c>
      <c r="B3832">
        <v>49</v>
      </c>
      <c r="C3832">
        <v>60.25</v>
      </c>
      <c r="D3832">
        <v>60.49</v>
      </c>
      <c r="E3832">
        <v>47.77</v>
      </c>
      <c r="F3832">
        <f t="shared" si="296"/>
        <v>60.49</v>
      </c>
      <c r="G3832" t="s">
        <v>922</v>
      </c>
      <c r="H3832">
        <v>2024</v>
      </c>
      <c r="I3832">
        <v>1</v>
      </c>
      <c r="J3832">
        <v>16</v>
      </c>
      <c r="K3832" t="s">
        <v>28</v>
      </c>
      <c r="L3832">
        <f t="shared" si="297"/>
        <v>1</v>
      </c>
      <c r="M3832">
        <f t="shared" si="298"/>
        <v>1</v>
      </c>
      <c r="N3832">
        <f t="shared" si="299"/>
        <v>1</v>
      </c>
      <c r="O3832">
        <f t="shared" si="300"/>
        <v>3</v>
      </c>
    </row>
    <row r="3833" spans="1:15" x14ac:dyDescent="0.2">
      <c r="A3833" s="2">
        <v>45308</v>
      </c>
      <c r="B3833">
        <v>45</v>
      </c>
      <c r="C3833">
        <v>60.25</v>
      </c>
      <c r="D3833">
        <v>60.62</v>
      </c>
      <c r="E3833">
        <v>49.68</v>
      </c>
      <c r="F3833">
        <f t="shared" si="296"/>
        <v>60.62</v>
      </c>
      <c r="G3833" t="s">
        <v>922</v>
      </c>
      <c r="H3833">
        <v>2024</v>
      </c>
      <c r="I3833">
        <v>1</v>
      </c>
      <c r="J3833">
        <v>17</v>
      </c>
      <c r="K3833" t="s">
        <v>29</v>
      </c>
      <c r="L3833">
        <f t="shared" si="297"/>
        <v>1</v>
      </c>
      <c r="M3833">
        <f t="shared" si="298"/>
        <v>1</v>
      </c>
      <c r="N3833">
        <f t="shared" si="299"/>
        <v>1</v>
      </c>
      <c r="O3833">
        <f t="shared" si="300"/>
        <v>3</v>
      </c>
    </row>
    <row r="3834" spans="1:15" x14ac:dyDescent="0.2">
      <c r="A3834" s="2">
        <v>45309</v>
      </c>
      <c r="B3834">
        <v>53</v>
      </c>
      <c r="C3834">
        <v>62.11</v>
      </c>
      <c r="D3834">
        <v>62.49</v>
      </c>
      <c r="E3834">
        <v>51.76</v>
      </c>
      <c r="F3834">
        <f t="shared" si="296"/>
        <v>62.49</v>
      </c>
      <c r="G3834" t="s">
        <v>922</v>
      </c>
      <c r="H3834">
        <v>2024</v>
      </c>
      <c r="I3834">
        <v>1</v>
      </c>
      <c r="J3834">
        <v>18</v>
      </c>
      <c r="K3834" t="s">
        <v>30</v>
      </c>
      <c r="L3834">
        <f t="shared" si="297"/>
        <v>1</v>
      </c>
      <c r="M3834">
        <f t="shared" si="298"/>
        <v>1</v>
      </c>
      <c r="N3834">
        <f t="shared" si="299"/>
        <v>1</v>
      </c>
      <c r="O3834">
        <f t="shared" si="300"/>
        <v>3</v>
      </c>
    </row>
    <row r="3835" spans="1:15" x14ac:dyDescent="0.2">
      <c r="A3835" s="2">
        <v>45310</v>
      </c>
      <c r="B3835">
        <v>79</v>
      </c>
      <c r="C3835">
        <v>62.67</v>
      </c>
      <c r="D3835">
        <v>62.7</v>
      </c>
      <c r="E3835">
        <v>39.64</v>
      </c>
      <c r="F3835">
        <f t="shared" si="296"/>
        <v>62.7</v>
      </c>
      <c r="G3835" t="s">
        <v>922</v>
      </c>
      <c r="H3835">
        <v>2024</v>
      </c>
      <c r="I3835">
        <v>1</v>
      </c>
      <c r="J3835">
        <v>19</v>
      </c>
      <c r="K3835" t="s">
        <v>31</v>
      </c>
      <c r="L3835">
        <f t="shared" si="297"/>
        <v>0</v>
      </c>
      <c r="M3835">
        <f t="shared" si="298"/>
        <v>1</v>
      </c>
      <c r="N3835">
        <f t="shared" si="299"/>
        <v>1</v>
      </c>
      <c r="O3835">
        <f t="shared" si="300"/>
        <v>3</v>
      </c>
    </row>
    <row r="3836" spans="1:15" x14ac:dyDescent="0.2">
      <c r="A3836" s="2">
        <v>45311</v>
      </c>
      <c r="B3836">
        <v>49</v>
      </c>
      <c r="C3836">
        <v>60.03</v>
      </c>
      <c r="D3836">
        <v>60.13</v>
      </c>
      <c r="E3836">
        <v>43.38</v>
      </c>
      <c r="F3836">
        <f t="shared" si="296"/>
        <v>60.13</v>
      </c>
      <c r="G3836" t="s">
        <v>922</v>
      </c>
      <c r="H3836">
        <v>2024</v>
      </c>
      <c r="I3836">
        <v>1</v>
      </c>
      <c r="J3836">
        <v>20</v>
      </c>
      <c r="K3836" t="s">
        <v>32</v>
      </c>
      <c r="L3836">
        <f t="shared" si="297"/>
        <v>1</v>
      </c>
      <c r="M3836">
        <f t="shared" si="298"/>
        <v>1</v>
      </c>
      <c r="N3836">
        <f t="shared" si="299"/>
        <v>1</v>
      </c>
      <c r="O3836">
        <f t="shared" si="300"/>
        <v>3</v>
      </c>
    </row>
    <row r="3837" spans="1:15" x14ac:dyDescent="0.2">
      <c r="A3837" s="2">
        <v>45312</v>
      </c>
      <c r="B3837">
        <v>62</v>
      </c>
      <c r="C3837">
        <v>60.61</v>
      </c>
      <c r="D3837">
        <v>61.05</v>
      </c>
      <c r="E3837">
        <v>50.83</v>
      </c>
      <c r="F3837">
        <f t="shared" si="296"/>
        <v>61.05</v>
      </c>
      <c r="G3837" t="s">
        <v>922</v>
      </c>
      <c r="H3837">
        <v>2024</v>
      </c>
      <c r="I3837">
        <v>1</v>
      </c>
      <c r="J3837">
        <v>21</v>
      </c>
      <c r="K3837" t="s">
        <v>33</v>
      </c>
      <c r="L3837">
        <f t="shared" si="297"/>
        <v>0</v>
      </c>
      <c r="M3837">
        <f t="shared" si="298"/>
        <v>1</v>
      </c>
      <c r="N3837">
        <f t="shared" si="299"/>
        <v>1</v>
      </c>
      <c r="O3837">
        <f t="shared" si="300"/>
        <v>3</v>
      </c>
    </row>
    <row r="3838" spans="1:15" x14ac:dyDescent="0.2">
      <c r="A3838" s="2">
        <v>45313</v>
      </c>
      <c r="B3838">
        <v>71</v>
      </c>
      <c r="C3838">
        <v>60.88</v>
      </c>
      <c r="D3838">
        <v>60.93</v>
      </c>
      <c r="E3838">
        <v>41.95</v>
      </c>
      <c r="F3838">
        <f t="shared" si="296"/>
        <v>60.93</v>
      </c>
      <c r="G3838" t="s">
        <v>923</v>
      </c>
      <c r="H3838">
        <v>2024</v>
      </c>
      <c r="I3838">
        <v>1</v>
      </c>
      <c r="J3838">
        <v>22</v>
      </c>
      <c r="K3838" t="s">
        <v>35</v>
      </c>
      <c r="L3838">
        <f t="shared" si="297"/>
        <v>0</v>
      </c>
      <c r="M3838">
        <f t="shared" si="298"/>
        <v>1</v>
      </c>
      <c r="N3838">
        <f t="shared" si="299"/>
        <v>1</v>
      </c>
      <c r="O3838">
        <f t="shared" si="300"/>
        <v>4</v>
      </c>
    </row>
    <row r="3839" spans="1:15" x14ac:dyDescent="0.2">
      <c r="A3839" s="2">
        <v>45314</v>
      </c>
      <c r="B3839">
        <v>35</v>
      </c>
      <c r="C3839">
        <v>58.32</v>
      </c>
      <c r="D3839">
        <v>58.39</v>
      </c>
      <c r="E3839">
        <v>40.46</v>
      </c>
      <c r="F3839">
        <f t="shared" si="296"/>
        <v>58.39</v>
      </c>
      <c r="G3839" t="s">
        <v>923</v>
      </c>
      <c r="H3839">
        <v>2024</v>
      </c>
      <c r="I3839">
        <v>1</v>
      </c>
      <c r="J3839">
        <v>23</v>
      </c>
      <c r="K3839" t="s">
        <v>36</v>
      </c>
      <c r="L3839">
        <f t="shared" si="297"/>
        <v>1</v>
      </c>
      <c r="M3839">
        <f t="shared" si="298"/>
        <v>1</v>
      </c>
      <c r="N3839">
        <f t="shared" si="299"/>
        <v>1</v>
      </c>
      <c r="O3839">
        <f t="shared" si="300"/>
        <v>4</v>
      </c>
    </row>
    <row r="3840" spans="1:15" x14ac:dyDescent="0.2">
      <c r="A3840" s="2">
        <v>45315</v>
      </c>
      <c r="B3840">
        <v>28</v>
      </c>
      <c r="C3840">
        <v>58.17</v>
      </c>
      <c r="D3840">
        <v>58.35</v>
      </c>
      <c r="E3840">
        <v>38.32</v>
      </c>
      <c r="F3840">
        <f t="shared" si="296"/>
        <v>58.35</v>
      </c>
      <c r="G3840" t="s">
        <v>923</v>
      </c>
      <c r="H3840">
        <v>2024</v>
      </c>
      <c r="I3840">
        <v>1</v>
      </c>
      <c r="J3840">
        <v>24</v>
      </c>
      <c r="K3840" t="s">
        <v>37</v>
      </c>
      <c r="L3840">
        <f t="shared" si="297"/>
        <v>1</v>
      </c>
      <c r="M3840">
        <f t="shared" si="298"/>
        <v>1</v>
      </c>
      <c r="N3840">
        <f t="shared" si="299"/>
        <v>1</v>
      </c>
      <c r="O3840">
        <f t="shared" si="300"/>
        <v>4</v>
      </c>
    </row>
    <row r="3841" spans="1:15" x14ac:dyDescent="0.2">
      <c r="A3841" s="2">
        <v>45316</v>
      </c>
      <c r="B3841">
        <v>44</v>
      </c>
      <c r="C3841">
        <v>59.6</v>
      </c>
      <c r="D3841">
        <v>59.62</v>
      </c>
      <c r="E3841">
        <v>36.06</v>
      </c>
      <c r="F3841">
        <f t="shared" si="296"/>
        <v>59.62</v>
      </c>
      <c r="G3841" t="s">
        <v>923</v>
      </c>
      <c r="H3841">
        <v>2024</v>
      </c>
      <c r="I3841">
        <v>1</v>
      </c>
      <c r="J3841">
        <v>25</v>
      </c>
      <c r="K3841" t="s">
        <v>38</v>
      </c>
      <c r="L3841">
        <f t="shared" si="297"/>
        <v>1</v>
      </c>
      <c r="M3841">
        <f t="shared" si="298"/>
        <v>1</v>
      </c>
      <c r="N3841">
        <f t="shared" si="299"/>
        <v>1</v>
      </c>
      <c r="O3841">
        <f t="shared" si="300"/>
        <v>4</v>
      </c>
    </row>
    <row r="3842" spans="1:15" x14ac:dyDescent="0.2">
      <c r="A3842" s="2">
        <v>45317</v>
      </c>
      <c r="B3842">
        <v>70</v>
      </c>
      <c r="C3842">
        <v>62.95</v>
      </c>
      <c r="D3842">
        <v>63.25</v>
      </c>
      <c r="E3842">
        <v>51.46</v>
      </c>
      <c r="F3842">
        <f t="shared" si="296"/>
        <v>63.25</v>
      </c>
      <c r="G3842" t="s">
        <v>923</v>
      </c>
      <c r="H3842">
        <v>2024</v>
      </c>
      <c r="I3842">
        <v>1</v>
      </c>
      <c r="J3842">
        <v>26</v>
      </c>
      <c r="K3842" t="s">
        <v>39</v>
      </c>
      <c r="L3842">
        <f t="shared" si="297"/>
        <v>0</v>
      </c>
      <c r="M3842">
        <f t="shared" si="298"/>
        <v>1</v>
      </c>
      <c r="N3842">
        <f t="shared" si="299"/>
        <v>1</v>
      </c>
      <c r="O3842">
        <f t="shared" si="300"/>
        <v>4</v>
      </c>
    </row>
    <row r="3843" spans="1:15" x14ac:dyDescent="0.2">
      <c r="A3843" s="2">
        <v>45318</v>
      </c>
      <c r="B3843">
        <v>59</v>
      </c>
      <c r="C3843">
        <v>60.3</v>
      </c>
      <c r="D3843">
        <v>60.5</v>
      </c>
      <c r="E3843">
        <v>47.07</v>
      </c>
      <c r="F3843">
        <f t="shared" ref="F3843:F3906" si="301">IF(OR(ISBLANK(D3843),D3843=9),C3843,D3843)</f>
        <v>60.5</v>
      </c>
      <c r="G3843" t="s">
        <v>923</v>
      </c>
      <c r="H3843">
        <v>2024</v>
      </c>
      <c r="I3843">
        <v>1</v>
      </c>
      <c r="J3843">
        <v>27</v>
      </c>
      <c r="K3843" t="s">
        <v>40</v>
      </c>
      <c r="L3843">
        <f t="shared" ref="L3843:L3906" si="302">IF(ISBLANK(C3843),"Null",IF(C3843&gt;B3843,1,0))</f>
        <v>1</v>
      </c>
      <c r="M3843">
        <f t="shared" ref="M3843:M3906" si="303">IF(ISBLANK(E3843),"Null",IF(C3843&gt;E3843,1,0))</f>
        <v>1</v>
      </c>
      <c r="N3843">
        <f t="shared" ref="N3843:N3906" si="304">IF(AND(I3843&gt;=1,I3843&lt;=4),1,IF(AND(I3843&gt;=9,I3843&lt;=12),3,2))</f>
        <v>1</v>
      </c>
      <c r="O3843">
        <f t="shared" ref="O3843:O3906" si="305">WEEKNUM(A3843,2)</f>
        <v>4</v>
      </c>
    </row>
    <row r="3844" spans="1:15" x14ac:dyDescent="0.2">
      <c r="A3844" s="2">
        <v>45319</v>
      </c>
      <c r="B3844">
        <v>52</v>
      </c>
      <c r="C3844">
        <v>58.87</v>
      </c>
      <c r="D3844">
        <v>58.87</v>
      </c>
      <c r="E3844">
        <v>0</v>
      </c>
      <c r="F3844">
        <f t="shared" si="301"/>
        <v>58.87</v>
      </c>
      <c r="G3844" t="s">
        <v>923</v>
      </c>
      <c r="H3844">
        <v>2024</v>
      </c>
      <c r="I3844">
        <v>1</v>
      </c>
      <c r="J3844">
        <v>28</v>
      </c>
      <c r="K3844" t="s">
        <v>41</v>
      </c>
      <c r="L3844">
        <f t="shared" si="302"/>
        <v>1</v>
      </c>
      <c r="M3844">
        <f t="shared" si="303"/>
        <v>1</v>
      </c>
      <c r="N3844">
        <f t="shared" si="304"/>
        <v>1</v>
      </c>
      <c r="O3844">
        <f t="shared" si="305"/>
        <v>4</v>
      </c>
    </row>
    <row r="3845" spans="1:15" x14ac:dyDescent="0.2">
      <c r="A3845" s="2">
        <v>45320</v>
      </c>
      <c r="B3845">
        <v>93</v>
      </c>
      <c r="C3845">
        <v>63.39</v>
      </c>
      <c r="D3845">
        <v>63.39</v>
      </c>
      <c r="E3845">
        <v>29.24</v>
      </c>
      <c r="F3845">
        <f t="shared" si="301"/>
        <v>63.39</v>
      </c>
      <c r="G3845" t="s">
        <v>924</v>
      </c>
      <c r="H3845">
        <v>2024</v>
      </c>
      <c r="I3845">
        <v>1</v>
      </c>
      <c r="J3845">
        <v>29</v>
      </c>
      <c r="K3845" t="s">
        <v>43</v>
      </c>
      <c r="L3845">
        <f t="shared" si="302"/>
        <v>0</v>
      </c>
      <c r="M3845">
        <f t="shared" si="303"/>
        <v>1</v>
      </c>
      <c r="N3845">
        <f t="shared" si="304"/>
        <v>1</v>
      </c>
      <c r="O3845">
        <f t="shared" si="305"/>
        <v>5</v>
      </c>
    </row>
    <row r="3846" spans="1:15" x14ac:dyDescent="0.2">
      <c r="A3846" s="2">
        <v>45321</v>
      </c>
      <c r="B3846">
        <v>69</v>
      </c>
      <c r="C3846">
        <v>61.59</v>
      </c>
      <c r="D3846">
        <v>62.16</v>
      </c>
      <c r="E3846">
        <v>43.26</v>
      </c>
      <c r="F3846">
        <f t="shared" si="301"/>
        <v>62.16</v>
      </c>
      <c r="G3846" t="s">
        <v>924</v>
      </c>
      <c r="H3846">
        <v>2024</v>
      </c>
      <c r="I3846">
        <v>1</v>
      </c>
      <c r="J3846">
        <v>30</v>
      </c>
      <c r="K3846" t="s">
        <v>44</v>
      </c>
      <c r="L3846">
        <f t="shared" si="302"/>
        <v>0</v>
      </c>
      <c r="M3846">
        <f t="shared" si="303"/>
        <v>1</v>
      </c>
      <c r="N3846">
        <f t="shared" si="304"/>
        <v>1</v>
      </c>
      <c r="O3846">
        <f t="shared" si="305"/>
        <v>5</v>
      </c>
    </row>
    <row r="3847" spans="1:15" x14ac:dyDescent="0.2">
      <c r="A3847" s="2">
        <v>45322</v>
      </c>
      <c r="B3847">
        <v>41</v>
      </c>
      <c r="C3847">
        <v>58.76</v>
      </c>
      <c r="D3847">
        <v>59.46</v>
      </c>
      <c r="E3847">
        <v>44.23</v>
      </c>
      <c r="F3847">
        <f t="shared" si="301"/>
        <v>59.46</v>
      </c>
      <c r="G3847" t="s">
        <v>924</v>
      </c>
      <c r="H3847">
        <v>2024</v>
      </c>
      <c r="I3847">
        <v>1</v>
      </c>
      <c r="J3847">
        <v>31</v>
      </c>
      <c r="K3847" t="s">
        <v>45</v>
      </c>
      <c r="L3847">
        <f t="shared" si="302"/>
        <v>1</v>
      </c>
      <c r="M3847">
        <f t="shared" si="303"/>
        <v>1</v>
      </c>
      <c r="N3847">
        <f t="shared" si="304"/>
        <v>1</v>
      </c>
      <c r="O3847">
        <f t="shared" si="305"/>
        <v>5</v>
      </c>
    </row>
    <row r="3848" spans="1:15" x14ac:dyDescent="0.2">
      <c r="A3848" s="2">
        <v>45323</v>
      </c>
      <c r="B3848">
        <v>44</v>
      </c>
      <c r="C3848">
        <v>58.3</v>
      </c>
      <c r="D3848">
        <v>58.4</v>
      </c>
      <c r="E3848">
        <v>36.6</v>
      </c>
      <c r="F3848">
        <f t="shared" si="301"/>
        <v>58.4</v>
      </c>
      <c r="G3848" t="s">
        <v>924</v>
      </c>
      <c r="H3848">
        <v>2024</v>
      </c>
      <c r="I3848">
        <v>2</v>
      </c>
      <c r="J3848">
        <v>1</v>
      </c>
      <c r="K3848" t="s">
        <v>46</v>
      </c>
      <c r="L3848">
        <f t="shared" si="302"/>
        <v>1</v>
      </c>
      <c r="M3848">
        <f t="shared" si="303"/>
        <v>1</v>
      </c>
      <c r="N3848">
        <f t="shared" si="304"/>
        <v>1</v>
      </c>
      <c r="O3848">
        <f t="shared" si="305"/>
        <v>5</v>
      </c>
    </row>
    <row r="3849" spans="1:15" x14ac:dyDescent="0.2">
      <c r="A3849" s="2">
        <v>45324</v>
      </c>
      <c r="B3849">
        <v>75</v>
      </c>
      <c r="C3849">
        <v>61.3</v>
      </c>
      <c r="D3849">
        <v>61.4</v>
      </c>
      <c r="E3849">
        <v>44.8</v>
      </c>
      <c r="F3849">
        <f t="shared" si="301"/>
        <v>61.4</v>
      </c>
      <c r="G3849" t="s">
        <v>924</v>
      </c>
      <c r="H3849">
        <v>2024</v>
      </c>
      <c r="I3849">
        <v>2</v>
      </c>
      <c r="J3849">
        <v>2</v>
      </c>
      <c r="K3849" t="s">
        <v>47</v>
      </c>
      <c r="L3849">
        <f t="shared" si="302"/>
        <v>0</v>
      </c>
      <c r="M3849">
        <f t="shared" si="303"/>
        <v>1</v>
      </c>
      <c r="N3849">
        <f t="shared" si="304"/>
        <v>1</v>
      </c>
      <c r="O3849">
        <f t="shared" si="305"/>
        <v>5</v>
      </c>
    </row>
    <row r="3850" spans="1:15" x14ac:dyDescent="0.2">
      <c r="A3850" s="2">
        <v>45325</v>
      </c>
      <c r="B3850">
        <v>50</v>
      </c>
      <c r="C3850">
        <v>59.2</v>
      </c>
      <c r="D3850">
        <v>59.2</v>
      </c>
      <c r="E3850">
        <v>0</v>
      </c>
      <c r="F3850">
        <f t="shared" si="301"/>
        <v>59.2</v>
      </c>
      <c r="G3850" t="s">
        <v>924</v>
      </c>
      <c r="H3850">
        <v>2024</v>
      </c>
      <c r="I3850">
        <v>2</v>
      </c>
      <c r="J3850">
        <v>3</v>
      </c>
      <c r="K3850" t="s">
        <v>48</v>
      </c>
      <c r="L3850">
        <f t="shared" si="302"/>
        <v>1</v>
      </c>
      <c r="M3850">
        <f t="shared" si="303"/>
        <v>1</v>
      </c>
      <c r="N3850">
        <f t="shared" si="304"/>
        <v>1</v>
      </c>
      <c r="O3850">
        <f t="shared" si="305"/>
        <v>5</v>
      </c>
    </row>
    <row r="3851" spans="1:15" x14ac:dyDescent="0.2">
      <c r="A3851" s="2">
        <v>45326</v>
      </c>
      <c r="B3851">
        <v>56</v>
      </c>
      <c r="C3851">
        <v>60.2</v>
      </c>
      <c r="D3851">
        <v>61.6</v>
      </c>
      <c r="E3851">
        <v>46.2</v>
      </c>
      <c r="F3851">
        <f t="shared" si="301"/>
        <v>61.6</v>
      </c>
      <c r="G3851" t="s">
        <v>924</v>
      </c>
      <c r="H3851">
        <v>2024</v>
      </c>
      <c r="I3851">
        <v>2</v>
      </c>
      <c r="J3851">
        <v>4</v>
      </c>
      <c r="K3851" t="s">
        <v>49</v>
      </c>
      <c r="L3851">
        <f t="shared" si="302"/>
        <v>1</v>
      </c>
      <c r="M3851">
        <f t="shared" si="303"/>
        <v>1</v>
      </c>
      <c r="N3851">
        <f t="shared" si="304"/>
        <v>1</v>
      </c>
      <c r="O3851">
        <f t="shared" si="305"/>
        <v>5</v>
      </c>
    </row>
    <row r="3852" spans="1:15" x14ac:dyDescent="0.2">
      <c r="A3852" s="2">
        <v>45327</v>
      </c>
      <c r="B3852">
        <v>78</v>
      </c>
      <c r="C3852">
        <v>61.4</v>
      </c>
      <c r="D3852">
        <v>61.5</v>
      </c>
      <c r="E3852">
        <v>38.799999999999997</v>
      </c>
      <c r="F3852">
        <f t="shared" si="301"/>
        <v>61.5</v>
      </c>
      <c r="G3852" t="s">
        <v>925</v>
      </c>
      <c r="H3852">
        <v>2024</v>
      </c>
      <c r="I3852">
        <v>2</v>
      </c>
      <c r="J3852">
        <v>5</v>
      </c>
      <c r="K3852" t="s">
        <v>51</v>
      </c>
      <c r="L3852">
        <f t="shared" si="302"/>
        <v>0</v>
      </c>
      <c r="M3852">
        <f t="shared" si="303"/>
        <v>1</v>
      </c>
      <c r="N3852">
        <f t="shared" si="304"/>
        <v>1</v>
      </c>
      <c r="O3852">
        <f t="shared" si="305"/>
        <v>6</v>
      </c>
    </row>
    <row r="3853" spans="1:15" x14ac:dyDescent="0.2">
      <c r="A3853" s="2">
        <v>45328</v>
      </c>
      <c r="B3853">
        <v>38</v>
      </c>
      <c r="C3853">
        <v>57.3</v>
      </c>
      <c r="D3853">
        <v>57.3</v>
      </c>
      <c r="E3853">
        <v>38.299999999999997</v>
      </c>
      <c r="F3853">
        <f t="shared" si="301"/>
        <v>57.3</v>
      </c>
      <c r="G3853" t="s">
        <v>925</v>
      </c>
      <c r="H3853">
        <v>2024</v>
      </c>
      <c r="I3853">
        <v>2</v>
      </c>
      <c r="J3853">
        <v>6</v>
      </c>
      <c r="K3853" t="s">
        <v>52</v>
      </c>
      <c r="L3853">
        <f t="shared" si="302"/>
        <v>1</v>
      </c>
      <c r="M3853">
        <f t="shared" si="303"/>
        <v>1</v>
      </c>
      <c r="N3853">
        <f t="shared" si="304"/>
        <v>1</v>
      </c>
      <c r="O3853">
        <f t="shared" si="305"/>
        <v>6</v>
      </c>
    </row>
    <row r="3854" spans="1:15" x14ac:dyDescent="0.2">
      <c r="A3854" s="2">
        <v>45329</v>
      </c>
      <c r="B3854">
        <v>50</v>
      </c>
      <c r="C3854">
        <v>59.3</v>
      </c>
      <c r="D3854">
        <v>59.4</v>
      </c>
      <c r="E3854">
        <v>41</v>
      </c>
      <c r="F3854">
        <f t="shared" si="301"/>
        <v>59.4</v>
      </c>
      <c r="G3854" t="s">
        <v>925</v>
      </c>
      <c r="H3854">
        <v>2024</v>
      </c>
      <c r="I3854">
        <v>2</v>
      </c>
      <c r="J3854">
        <v>7</v>
      </c>
      <c r="K3854" t="s">
        <v>53</v>
      </c>
      <c r="L3854">
        <f t="shared" si="302"/>
        <v>1</v>
      </c>
      <c r="M3854">
        <f t="shared" si="303"/>
        <v>1</v>
      </c>
      <c r="N3854">
        <f t="shared" si="304"/>
        <v>1</v>
      </c>
      <c r="O3854">
        <f t="shared" si="305"/>
        <v>6</v>
      </c>
    </row>
    <row r="3855" spans="1:15" x14ac:dyDescent="0.2">
      <c r="A3855" s="2">
        <v>45330</v>
      </c>
      <c r="B3855">
        <v>29</v>
      </c>
      <c r="C3855">
        <v>56.8</v>
      </c>
      <c r="D3855">
        <v>56.8</v>
      </c>
      <c r="E3855">
        <v>0</v>
      </c>
      <c r="F3855">
        <f>IF(OR(ISBLANK(D3855),D3855=9),C3855,D3855)</f>
        <v>56.8</v>
      </c>
      <c r="G3855" t="s">
        <v>925</v>
      </c>
      <c r="H3855">
        <v>2024</v>
      </c>
      <c r="I3855">
        <v>2</v>
      </c>
      <c r="J3855">
        <v>8</v>
      </c>
      <c r="K3855" t="s">
        <v>54</v>
      </c>
      <c r="L3855">
        <f t="shared" si="302"/>
        <v>1</v>
      </c>
      <c r="M3855">
        <f t="shared" si="303"/>
        <v>1</v>
      </c>
      <c r="N3855">
        <f t="shared" si="304"/>
        <v>1</v>
      </c>
      <c r="O3855">
        <f t="shared" si="305"/>
        <v>6</v>
      </c>
    </row>
    <row r="3856" spans="1:15" x14ac:dyDescent="0.2">
      <c r="A3856" s="2">
        <v>45331</v>
      </c>
      <c r="F3856">
        <f t="shared" si="301"/>
        <v>0</v>
      </c>
      <c r="G3856" t="s">
        <v>925</v>
      </c>
      <c r="H3856">
        <v>2024</v>
      </c>
      <c r="I3856">
        <v>2</v>
      </c>
      <c r="J3856">
        <v>9</v>
      </c>
      <c r="K3856" t="s">
        <v>55</v>
      </c>
      <c r="L3856" t="str">
        <f t="shared" si="302"/>
        <v>Null</v>
      </c>
      <c r="M3856" t="str">
        <f t="shared" si="303"/>
        <v>Null</v>
      </c>
      <c r="N3856">
        <f t="shared" si="304"/>
        <v>1</v>
      </c>
      <c r="O3856">
        <f t="shared" si="305"/>
        <v>6</v>
      </c>
    </row>
    <row r="3857" spans="1:15" x14ac:dyDescent="0.2">
      <c r="A3857" s="2">
        <v>45332</v>
      </c>
      <c r="F3857">
        <f t="shared" si="301"/>
        <v>0</v>
      </c>
      <c r="G3857" t="s">
        <v>925</v>
      </c>
      <c r="H3857">
        <v>2024</v>
      </c>
      <c r="I3857">
        <v>2</v>
      </c>
      <c r="J3857">
        <v>10</v>
      </c>
      <c r="K3857" t="s">
        <v>56</v>
      </c>
      <c r="L3857" t="str">
        <f t="shared" si="302"/>
        <v>Null</v>
      </c>
      <c r="M3857" t="str">
        <f t="shared" si="303"/>
        <v>Null</v>
      </c>
      <c r="N3857">
        <f t="shared" si="304"/>
        <v>1</v>
      </c>
      <c r="O3857">
        <f t="shared" si="305"/>
        <v>6</v>
      </c>
    </row>
    <row r="3858" spans="1:15" x14ac:dyDescent="0.2">
      <c r="A3858" s="2">
        <v>45333</v>
      </c>
      <c r="F3858">
        <f t="shared" si="301"/>
        <v>0</v>
      </c>
      <c r="G3858" t="s">
        <v>925</v>
      </c>
      <c r="H3858">
        <v>2024</v>
      </c>
      <c r="I3858">
        <v>2</v>
      </c>
      <c r="J3858">
        <v>11</v>
      </c>
      <c r="K3858" t="s">
        <v>57</v>
      </c>
      <c r="L3858" t="str">
        <f t="shared" si="302"/>
        <v>Null</v>
      </c>
      <c r="M3858" t="str">
        <f t="shared" si="303"/>
        <v>Null</v>
      </c>
      <c r="N3858">
        <f t="shared" si="304"/>
        <v>1</v>
      </c>
      <c r="O3858">
        <f t="shared" si="305"/>
        <v>6</v>
      </c>
    </row>
    <row r="3859" spans="1:15" x14ac:dyDescent="0.2">
      <c r="A3859" s="2">
        <v>45334</v>
      </c>
      <c r="B3859">
        <v>67</v>
      </c>
      <c r="C3859">
        <v>61</v>
      </c>
      <c r="D3859">
        <v>61</v>
      </c>
      <c r="E3859">
        <v>37.5</v>
      </c>
      <c r="F3859">
        <f t="shared" si="301"/>
        <v>61</v>
      </c>
      <c r="G3859" t="s">
        <v>926</v>
      </c>
      <c r="H3859">
        <v>2024</v>
      </c>
      <c r="I3859">
        <v>2</v>
      </c>
      <c r="J3859">
        <v>12</v>
      </c>
      <c r="K3859" t="s">
        <v>59</v>
      </c>
      <c r="L3859">
        <f t="shared" si="302"/>
        <v>0</v>
      </c>
      <c r="M3859">
        <f t="shared" si="303"/>
        <v>1</v>
      </c>
      <c r="N3859">
        <f t="shared" si="304"/>
        <v>1</v>
      </c>
      <c r="O3859">
        <f t="shared" si="305"/>
        <v>7</v>
      </c>
    </row>
    <row r="3860" spans="1:15" x14ac:dyDescent="0.2">
      <c r="A3860" s="2">
        <v>45335</v>
      </c>
      <c r="B3860">
        <v>53</v>
      </c>
      <c r="C3860">
        <v>60.2</v>
      </c>
      <c r="D3860">
        <v>60.9</v>
      </c>
      <c r="E3860">
        <v>52</v>
      </c>
      <c r="F3860">
        <f t="shared" si="301"/>
        <v>60.9</v>
      </c>
      <c r="G3860" t="s">
        <v>926</v>
      </c>
      <c r="H3860">
        <v>2024</v>
      </c>
      <c r="I3860">
        <v>2</v>
      </c>
      <c r="J3860">
        <v>13</v>
      </c>
      <c r="K3860" t="s">
        <v>60</v>
      </c>
      <c r="L3860">
        <f t="shared" si="302"/>
        <v>1</v>
      </c>
      <c r="M3860">
        <f t="shared" si="303"/>
        <v>1</v>
      </c>
      <c r="N3860">
        <f t="shared" si="304"/>
        <v>1</v>
      </c>
      <c r="O3860">
        <f t="shared" si="305"/>
        <v>7</v>
      </c>
    </row>
    <row r="3861" spans="1:15" x14ac:dyDescent="0.2">
      <c r="A3861" s="2">
        <v>45336</v>
      </c>
      <c r="B3861">
        <v>47</v>
      </c>
      <c r="C3861">
        <v>58.3</v>
      </c>
      <c r="D3861">
        <v>59.6</v>
      </c>
      <c r="E3861">
        <v>54</v>
      </c>
      <c r="F3861">
        <f t="shared" si="301"/>
        <v>59.6</v>
      </c>
      <c r="G3861" t="s">
        <v>926</v>
      </c>
      <c r="H3861">
        <v>2024</v>
      </c>
      <c r="I3861">
        <v>2</v>
      </c>
      <c r="J3861">
        <v>14</v>
      </c>
      <c r="K3861" t="s">
        <v>61</v>
      </c>
      <c r="L3861">
        <f t="shared" si="302"/>
        <v>1</v>
      </c>
      <c r="M3861">
        <f t="shared" si="303"/>
        <v>1</v>
      </c>
      <c r="N3861">
        <f t="shared" si="304"/>
        <v>1</v>
      </c>
      <c r="O3861">
        <f t="shared" si="305"/>
        <v>7</v>
      </c>
    </row>
    <row r="3862" spans="1:15" x14ac:dyDescent="0.2">
      <c r="A3862" s="2">
        <v>45337</v>
      </c>
      <c r="B3862">
        <v>50</v>
      </c>
      <c r="C3862">
        <v>61.7</v>
      </c>
      <c r="D3862">
        <v>61.7</v>
      </c>
      <c r="E3862">
        <v>42.7</v>
      </c>
      <c r="F3862">
        <f t="shared" si="301"/>
        <v>61.7</v>
      </c>
      <c r="G3862" t="s">
        <v>926</v>
      </c>
      <c r="H3862">
        <v>2024</v>
      </c>
      <c r="I3862">
        <v>2</v>
      </c>
      <c r="J3862">
        <v>15</v>
      </c>
      <c r="K3862" t="s">
        <v>62</v>
      </c>
      <c r="L3862">
        <f t="shared" si="302"/>
        <v>1</v>
      </c>
      <c r="M3862">
        <f t="shared" si="303"/>
        <v>1</v>
      </c>
      <c r="N3862">
        <f t="shared" si="304"/>
        <v>1</v>
      </c>
      <c r="O3862">
        <f t="shared" si="305"/>
        <v>7</v>
      </c>
    </row>
    <row r="3863" spans="1:15" x14ac:dyDescent="0.2">
      <c r="A3863" s="2">
        <v>45338</v>
      </c>
      <c r="B3863">
        <v>75</v>
      </c>
      <c r="C3863">
        <v>61.7</v>
      </c>
      <c r="D3863">
        <v>61.9</v>
      </c>
      <c r="E3863">
        <v>47.8</v>
      </c>
      <c r="F3863">
        <f t="shared" si="301"/>
        <v>61.9</v>
      </c>
      <c r="G3863" t="s">
        <v>926</v>
      </c>
      <c r="H3863">
        <v>2024</v>
      </c>
      <c r="I3863">
        <v>2</v>
      </c>
      <c r="J3863">
        <v>16</v>
      </c>
      <c r="K3863" t="s">
        <v>63</v>
      </c>
      <c r="L3863">
        <f t="shared" si="302"/>
        <v>0</v>
      </c>
      <c r="M3863">
        <f t="shared" si="303"/>
        <v>1</v>
      </c>
      <c r="N3863">
        <f t="shared" si="304"/>
        <v>1</v>
      </c>
      <c r="O3863">
        <f t="shared" si="305"/>
        <v>7</v>
      </c>
    </row>
    <row r="3864" spans="1:15" x14ac:dyDescent="0.2">
      <c r="A3864" s="2">
        <v>45339</v>
      </c>
      <c r="B3864">
        <v>49</v>
      </c>
      <c r="C3864">
        <v>59.1</v>
      </c>
      <c r="D3864">
        <v>59.1</v>
      </c>
      <c r="E3864">
        <v>0</v>
      </c>
      <c r="F3864">
        <f t="shared" si="301"/>
        <v>59.1</v>
      </c>
      <c r="G3864" t="s">
        <v>926</v>
      </c>
      <c r="H3864">
        <v>2024</v>
      </c>
      <c r="I3864">
        <v>2</v>
      </c>
      <c r="J3864">
        <v>17</v>
      </c>
      <c r="K3864" t="s">
        <v>64</v>
      </c>
      <c r="L3864">
        <f t="shared" si="302"/>
        <v>1</v>
      </c>
      <c r="M3864">
        <f t="shared" si="303"/>
        <v>1</v>
      </c>
      <c r="N3864">
        <f t="shared" si="304"/>
        <v>1</v>
      </c>
      <c r="O3864">
        <f t="shared" si="305"/>
        <v>7</v>
      </c>
    </row>
    <row r="3865" spans="1:15" x14ac:dyDescent="0.2">
      <c r="A3865" s="2">
        <v>45340</v>
      </c>
      <c r="B3865">
        <v>60</v>
      </c>
      <c r="C3865">
        <v>59.2</v>
      </c>
      <c r="D3865">
        <v>59.7</v>
      </c>
      <c r="E3865">
        <v>50.5</v>
      </c>
      <c r="F3865">
        <f t="shared" si="301"/>
        <v>59.7</v>
      </c>
      <c r="G3865" t="s">
        <v>926</v>
      </c>
      <c r="H3865">
        <v>2024</v>
      </c>
      <c r="I3865">
        <v>2</v>
      </c>
      <c r="J3865">
        <v>18</v>
      </c>
      <c r="K3865" t="s">
        <v>65</v>
      </c>
      <c r="L3865">
        <f t="shared" si="302"/>
        <v>0</v>
      </c>
      <c r="M3865">
        <f t="shared" si="303"/>
        <v>1</v>
      </c>
      <c r="N3865">
        <f t="shared" si="304"/>
        <v>1</v>
      </c>
      <c r="O3865">
        <f t="shared" si="305"/>
        <v>7</v>
      </c>
    </row>
    <row r="3866" spans="1:15" x14ac:dyDescent="0.2">
      <c r="A3866" s="2">
        <v>45341</v>
      </c>
      <c r="B3866">
        <v>82</v>
      </c>
      <c r="C3866">
        <v>62.5</v>
      </c>
      <c r="D3866">
        <v>62.5</v>
      </c>
      <c r="E3866">
        <v>34</v>
      </c>
      <c r="F3866">
        <f t="shared" si="301"/>
        <v>62.5</v>
      </c>
      <c r="G3866" t="s">
        <v>927</v>
      </c>
      <c r="H3866">
        <v>2024</v>
      </c>
      <c r="I3866">
        <v>2</v>
      </c>
      <c r="J3866">
        <v>19</v>
      </c>
      <c r="K3866" t="s">
        <v>67</v>
      </c>
      <c r="L3866">
        <f t="shared" si="302"/>
        <v>0</v>
      </c>
      <c r="M3866">
        <f t="shared" si="303"/>
        <v>1</v>
      </c>
      <c r="N3866">
        <f t="shared" si="304"/>
        <v>1</v>
      </c>
      <c r="O3866">
        <f t="shared" si="305"/>
        <v>8</v>
      </c>
    </row>
    <row r="3867" spans="1:15" x14ac:dyDescent="0.2">
      <c r="A3867" s="2">
        <v>45342</v>
      </c>
      <c r="B3867">
        <v>37</v>
      </c>
      <c r="C3867">
        <v>57.3</v>
      </c>
      <c r="D3867">
        <v>57.4</v>
      </c>
      <c r="E3867">
        <v>36.6</v>
      </c>
      <c r="F3867">
        <f t="shared" si="301"/>
        <v>57.4</v>
      </c>
      <c r="G3867" t="s">
        <v>927</v>
      </c>
      <c r="H3867">
        <v>2024</v>
      </c>
      <c r="I3867">
        <v>2</v>
      </c>
      <c r="J3867">
        <v>20</v>
      </c>
      <c r="K3867" t="s">
        <v>68</v>
      </c>
      <c r="L3867">
        <f t="shared" si="302"/>
        <v>1</v>
      </c>
      <c r="M3867">
        <f t="shared" si="303"/>
        <v>1</v>
      </c>
      <c r="N3867">
        <f t="shared" si="304"/>
        <v>1</v>
      </c>
      <c r="O3867">
        <f t="shared" si="305"/>
        <v>8</v>
      </c>
    </row>
    <row r="3868" spans="1:15" x14ac:dyDescent="0.2">
      <c r="A3868" s="2">
        <v>45343</v>
      </c>
      <c r="B3868">
        <v>31</v>
      </c>
      <c r="C3868">
        <v>56.3</v>
      </c>
      <c r="D3868">
        <v>56.8</v>
      </c>
      <c r="E3868">
        <v>39.299999999999997</v>
      </c>
      <c r="F3868">
        <f t="shared" si="301"/>
        <v>56.8</v>
      </c>
      <c r="G3868" t="s">
        <v>927</v>
      </c>
      <c r="H3868">
        <v>2024</v>
      </c>
      <c r="I3868">
        <v>2</v>
      </c>
      <c r="J3868">
        <v>21</v>
      </c>
      <c r="K3868" t="s">
        <v>69</v>
      </c>
      <c r="L3868">
        <f t="shared" si="302"/>
        <v>1</v>
      </c>
      <c r="M3868">
        <f t="shared" si="303"/>
        <v>1</v>
      </c>
      <c r="N3868">
        <f t="shared" si="304"/>
        <v>1</v>
      </c>
      <c r="O3868">
        <f t="shared" si="305"/>
        <v>8</v>
      </c>
    </row>
    <row r="3869" spans="1:15" x14ac:dyDescent="0.2">
      <c r="A3869" s="2">
        <v>45344</v>
      </c>
      <c r="B3869">
        <v>39</v>
      </c>
      <c r="C3869">
        <v>57.5</v>
      </c>
      <c r="D3869">
        <v>57.6</v>
      </c>
      <c r="E3869">
        <v>39</v>
      </c>
      <c r="F3869">
        <f t="shared" si="301"/>
        <v>57.6</v>
      </c>
      <c r="G3869" t="s">
        <v>927</v>
      </c>
      <c r="H3869">
        <v>2024</v>
      </c>
      <c r="I3869">
        <v>2</v>
      </c>
      <c r="J3869">
        <v>22</v>
      </c>
      <c r="K3869" t="s">
        <v>70</v>
      </c>
      <c r="L3869">
        <f t="shared" si="302"/>
        <v>1</v>
      </c>
      <c r="M3869">
        <f t="shared" si="303"/>
        <v>1</v>
      </c>
      <c r="N3869">
        <f t="shared" si="304"/>
        <v>1</v>
      </c>
      <c r="O3869">
        <f t="shared" si="305"/>
        <v>8</v>
      </c>
    </row>
    <row r="3870" spans="1:15" x14ac:dyDescent="0.2">
      <c r="A3870" s="2">
        <v>45345</v>
      </c>
      <c r="B3870">
        <v>93</v>
      </c>
      <c r="C3870">
        <v>63.1</v>
      </c>
      <c r="D3870">
        <v>63.1</v>
      </c>
      <c r="E3870">
        <v>39.6</v>
      </c>
      <c r="F3870">
        <f t="shared" si="301"/>
        <v>63.1</v>
      </c>
      <c r="G3870" t="s">
        <v>927</v>
      </c>
      <c r="H3870">
        <v>2024</v>
      </c>
      <c r="I3870">
        <v>2</v>
      </c>
      <c r="J3870">
        <v>23</v>
      </c>
      <c r="K3870" t="s">
        <v>71</v>
      </c>
      <c r="L3870">
        <f t="shared" si="302"/>
        <v>0</v>
      </c>
      <c r="M3870">
        <f t="shared" si="303"/>
        <v>1</v>
      </c>
      <c r="N3870">
        <f t="shared" si="304"/>
        <v>1</v>
      </c>
      <c r="O3870">
        <f t="shared" si="305"/>
        <v>8</v>
      </c>
    </row>
    <row r="3871" spans="1:15" x14ac:dyDescent="0.2">
      <c r="A3871" s="2">
        <v>45346</v>
      </c>
      <c r="B3871">
        <v>54</v>
      </c>
      <c r="C3871">
        <v>59.8</v>
      </c>
      <c r="D3871">
        <v>59.8</v>
      </c>
      <c r="E3871">
        <v>35.9</v>
      </c>
      <c r="F3871">
        <f t="shared" si="301"/>
        <v>59.8</v>
      </c>
      <c r="G3871" t="s">
        <v>927</v>
      </c>
      <c r="H3871">
        <v>2024</v>
      </c>
      <c r="I3871">
        <v>2</v>
      </c>
      <c r="J3871">
        <v>24</v>
      </c>
      <c r="K3871" t="s">
        <v>72</v>
      </c>
      <c r="L3871">
        <f t="shared" si="302"/>
        <v>1</v>
      </c>
      <c r="M3871">
        <f t="shared" si="303"/>
        <v>1</v>
      </c>
      <c r="N3871">
        <f t="shared" si="304"/>
        <v>1</v>
      </c>
      <c r="O3871">
        <f t="shared" si="305"/>
        <v>8</v>
      </c>
    </row>
    <row r="3872" spans="1:15" x14ac:dyDescent="0.2">
      <c r="A3872" s="2">
        <v>45347</v>
      </c>
      <c r="B3872">
        <v>55</v>
      </c>
      <c r="C3872">
        <v>59.9</v>
      </c>
      <c r="D3872">
        <v>59.9</v>
      </c>
      <c r="E3872">
        <v>0</v>
      </c>
      <c r="F3872">
        <f t="shared" si="301"/>
        <v>59.9</v>
      </c>
      <c r="G3872" t="s">
        <v>927</v>
      </c>
      <c r="H3872">
        <v>2024</v>
      </c>
      <c r="I3872">
        <v>2</v>
      </c>
      <c r="J3872">
        <v>25</v>
      </c>
      <c r="K3872" t="s">
        <v>73</v>
      </c>
      <c r="L3872">
        <f t="shared" si="302"/>
        <v>1</v>
      </c>
      <c r="M3872">
        <f t="shared" si="303"/>
        <v>1</v>
      </c>
      <c r="N3872">
        <f t="shared" si="304"/>
        <v>1</v>
      </c>
      <c r="O3872">
        <f t="shared" si="305"/>
        <v>8</v>
      </c>
    </row>
    <row r="3873" spans="1:15" x14ac:dyDescent="0.2">
      <c r="A3873" s="2">
        <v>45348</v>
      </c>
      <c r="B3873">
        <v>81</v>
      </c>
      <c r="C3873">
        <v>60.9</v>
      </c>
      <c r="D3873">
        <v>60.9</v>
      </c>
      <c r="E3873">
        <v>37</v>
      </c>
      <c r="F3873">
        <f t="shared" si="301"/>
        <v>60.9</v>
      </c>
      <c r="G3873" t="s">
        <v>928</v>
      </c>
      <c r="H3873">
        <v>2024</v>
      </c>
      <c r="I3873">
        <v>2</v>
      </c>
      <c r="J3873">
        <v>26</v>
      </c>
      <c r="K3873" t="s">
        <v>75</v>
      </c>
      <c r="L3873">
        <f t="shared" si="302"/>
        <v>0</v>
      </c>
      <c r="M3873">
        <f t="shared" si="303"/>
        <v>1</v>
      </c>
      <c r="N3873">
        <f t="shared" si="304"/>
        <v>1</v>
      </c>
      <c r="O3873">
        <f t="shared" si="305"/>
        <v>9</v>
      </c>
    </row>
    <row r="3874" spans="1:15" x14ac:dyDescent="0.2">
      <c r="A3874" s="2">
        <v>45349</v>
      </c>
      <c r="B3874">
        <v>61</v>
      </c>
      <c r="C3874">
        <v>63.6</v>
      </c>
      <c r="D3874">
        <v>63.6</v>
      </c>
      <c r="E3874">
        <v>35.200000000000003</v>
      </c>
      <c r="F3874">
        <f t="shared" si="301"/>
        <v>63.6</v>
      </c>
      <c r="G3874" t="s">
        <v>928</v>
      </c>
      <c r="H3874">
        <v>2024</v>
      </c>
      <c r="I3874">
        <v>2</v>
      </c>
      <c r="J3874">
        <v>27</v>
      </c>
      <c r="K3874" t="s">
        <v>76</v>
      </c>
      <c r="L3874">
        <f t="shared" si="302"/>
        <v>1</v>
      </c>
      <c r="M3874">
        <f t="shared" si="303"/>
        <v>1</v>
      </c>
      <c r="N3874">
        <f t="shared" si="304"/>
        <v>1</v>
      </c>
      <c r="O3874">
        <f t="shared" si="305"/>
        <v>9</v>
      </c>
    </row>
    <row r="3875" spans="1:15" x14ac:dyDescent="0.2">
      <c r="A3875" s="2">
        <v>45350</v>
      </c>
      <c r="B3875">
        <v>52</v>
      </c>
      <c r="C3875">
        <v>59.3</v>
      </c>
      <c r="D3875">
        <v>59.3</v>
      </c>
      <c r="E3875">
        <v>33.200000000000003</v>
      </c>
      <c r="F3875">
        <f t="shared" si="301"/>
        <v>59.3</v>
      </c>
      <c r="G3875" t="s">
        <v>928</v>
      </c>
      <c r="H3875">
        <v>2024</v>
      </c>
      <c r="I3875">
        <v>2</v>
      </c>
      <c r="J3875">
        <v>28</v>
      </c>
      <c r="K3875" t="s">
        <v>77</v>
      </c>
      <c r="L3875">
        <f t="shared" si="302"/>
        <v>1</v>
      </c>
      <c r="M3875">
        <f t="shared" si="303"/>
        <v>1</v>
      </c>
      <c r="N3875">
        <f t="shared" si="304"/>
        <v>1</v>
      </c>
      <c r="O3875">
        <f t="shared" si="305"/>
        <v>9</v>
      </c>
    </row>
    <row r="3876" spans="1:15" x14ac:dyDescent="0.2">
      <c r="A3876" s="2">
        <v>45351</v>
      </c>
      <c r="B3876">
        <v>43</v>
      </c>
      <c r="C3876">
        <v>59.9</v>
      </c>
      <c r="D3876">
        <v>59.9</v>
      </c>
      <c r="E3876">
        <v>0</v>
      </c>
      <c r="F3876">
        <f t="shared" si="301"/>
        <v>59.9</v>
      </c>
      <c r="G3876" t="s">
        <v>928</v>
      </c>
      <c r="H3876">
        <v>2024</v>
      </c>
      <c r="I3876">
        <v>2</v>
      </c>
      <c r="J3876">
        <v>29</v>
      </c>
      <c r="K3876" t="s">
        <v>532</v>
      </c>
      <c r="L3876">
        <f t="shared" si="302"/>
        <v>1</v>
      </c>
      <c r="M3876">
        <f t="shared" si="303"/>
        <v>1</v>
      </c>
      <c r="N3876">
        <f t="shared" si="304"/>
        <v>1</v>
      </c>
      <c r="O3876">
        <f t="shared" si="305"/>
        <v>9</v>
      </c>
    </row>
    <row r="3877" spans="1:15" x14ac:dyDescent="0.2">
      <c r="A3877" s="2">
        <v>45352</v>
      </c>
      <c r="B3877">
        <v>86</v>
      </c>
      <c r="C3877">
        <v>62.16</v>
      </c>
      <c r="D3877">
        <v>62.16</v>
      </c>
      <c r="E3877">
        <v>0</v>
      </c>
      <c r="F3877">
        <f t="shared" si="301"/>
        <v>62.16</v>
      </c>
      <c r="G3877" t="s">
        <v>928</v>
      </c>
      <c r="H3877">
        <v>2024</v>
      </c>
      <c r="I3877">
        <v>3</v>
      </c>
      <c r="J3877">
        <v>1</v>
      </c>
      <c r="K3877" t="s">
        <v>78</v>
      </c>
      <c r="L3877">
        <f t="shared" si="302"/>
        <v>0</v>
      </c>
      <c r="M3877">
        <f t="shared" si="303"/>
        <v>1</v>
      </c>
      <c r="N3877">
        <f t="shared" si="304"/>
        <v>1</v>
      </c>
      <c r="O3877">
        <f t="shared" si="305"/>
        <v>9</v>
      </c>
    </row>
    <row r="3878" spans="1:15" x14ac:dyDescent="0.2">
      <c r="A3878" s="2">
        <v>45353</v>
      </c>
      <c r="B3878">
        <v>50</v>
      </c>
      <c r="C3878">
        <v>59.79</v>
      </c>
      <c r="D3878">
        <v>59.79</v>
      </c>
      <c r="E3878">
        <v>0</v>
      </c>
      <c r="F3878">
        <f t="shared" si="301"/>
        <v>59.79</v>
      </c>
      <c r="G3878" t="s">
        <v>928</v>
      </c>
      <c r="H3878">
        <v>2024</v>
      </c>
      <c r="I3878">
        <v>3</v>
      </c>
      <c r="J3878">
        <v>2</v>
      </c>
      <c r="K3878" t="s">
        <v>79</v>
      </c>
      <c r="L3878">
        <f t="shared" si="302"/>
        <v>1</v>
      </c>
      <c r="M3878">
        <f t="shared" si="303"/>
        <v>1</v>
      </c>
      <c r="N3878">
        <f t="shared" si="304"/>
        <v>1</v>
      </c>
      <c r="O3878">
        <f t="shared" si="305"/>
        <v>9</v>
      </c>
    </row>
    <row r="3879" spans="1:15" x14ac:dyDescent="0.2">
      <c r="A3879" s="2">
        <v>45354</v>
      </c>
      <c r="B3879">
        <v>69</v>
      </c>
      <c r="C3879">
        <v>59.32</v>
      </c>
      <c r="D3879">
        <v>59.32</v>
      </c>
      <c r="E3879">
        <v>0</v>
      </c>
      <c r="F3879">
        <f t="shared" si="301"/>
        <v>59.32</v>
      </c>
      <c r="G3879" t="s">
        <v>928</v>
      </c>
      <c r="H3879">
        <v>2024</v>
      </c>
      <c r="I3879">
        <v>3</v>
      </c>
      <c r="J3879">
        <v>3</v>
      </c>
      <c r="K3879" t="s">
        <v>80</v>
      </c>
      <c r="L3879">
        <f t="shared" si="302"/>
        <v>0</v>
      </c>
      <c r="M3879">
        <f t="shared" si="303"/>
        <v>1</v>
      </c>
      <c r="N3879">
        <f t="shared" si="304"/>
        <v>1</v>
      </c>
      <c r="O3879">
        <f t="shared" si="305"/>
        <v>9</v>
      </c>
    </row>
    <row r="3880" spans="1:15" x14ac:dyDescent="0.2">
      <c r="A3880" s="2">
        <v>45355</v>
      </c>
      <c r="B3880">
        <v>96</v>
      </c>
      <c r="C3880">
        <v>64.47</v>
      </c>
      <c r="D3880">
        <v>64.489999999999995</v>
      </c>
      <c r="E3880">
        <v>41.63</v>
      </c>
      <c r="F3880">
        <f t="shared" si="301"/>
        <v>64.489999999999995</v>
      </c>
      <c r="G3880" t="s">
        <v>929</v>
      </c>
      <c r="H3880">
        <v>2024</v>
      </c>
      <c r="I3880">
        <v>3</v>
      </c>
      <c r="J3880">
        <v>4</v>
      </c>
      <c r="K3880" t="s">
        <v>81</v>
      </c>
      <c r="L3880">
        <f t="shared" si="302"/>
        <v>0</v>
      </c>
      <c r="M3880">
        <f t="shared" si="303"/>
        <v>1</v>
      </c>
      <c r="N3880">
        <f t="shared" si="304"/>
        <v>1</v>
      </c>
      <c r="O3880">
        <f t="shared" si="305"/>
        <v>10</v>
      </c>
    </row>
    <row r="3881" spans="1:15" x14ac:dyDescent="0.2">
      <c r="A3881" s="2">
        <v>45356</v>
      </c>
      <c r="B3881">
        <v>65</v>
      </c>
      <c r="C3881">
        <v>60.54</v>
      </c>
      <c r="D3881">
        <v>60.55</v>
      </c>
      <c r="E3881">
        <v>31.84</v>
      </c>
      <c r="F3881">
        <f t="shared" si="301"/>
        <v>60.55</v>
      </c>
      <c r="G3881" t="s">
        <v>929</v>
      </c>
      <c r="H3881">
        <v>2024</v>
      </c>
      <c r="I3881">
        <v>3</v>
      </c>
      <c r="J3881">
        <v>5</v>
      </c>
      <c r="K3881" t="s">
        <v>83</v>
      </c>
      <c r="L3881">
        <f t="shared" si="302"/>
        <v>0</v>
      </c>
      <c r="M3881">
        <f t="shared" si="303"/>
        <v>1</v>
      </c>
      <c r="N3881">
        <f t="shared" si="304"/>
        <v>1</v>
      </c>
      <c r="O3881">
        <f t="shared" si="305"/>
        <v>10</v>
      </c>
    </row>
    <row r="3882" spans="1:15" x14ac:dyDescent="0.2">
      <c r="A3882" s="2">
        <v>45357</v>
      </c>
      <c r="B3882">
        <v>50</v>
      </c>
      <c r="C3882">
        <v>60.23</v>
      </c>
      <c r="D3882">
        <v>60.27</v>
      </c>
      <c r="E3882">
        <v>39.340000000000003</v>
      </c>
      <c r="F3882">
        <f t="shared" si="301"/>
        <v>60.27</v>
      </c>
      <c r="G3882" t="s">
        <v>929</v>
      </c>
      <c r="H3882">
        <v>2024</v>
      </c>
      <c r="I3882">
        <v>3</v>
      </c>
      <c r="J3882">
        <v>6</v>
      </c>
      <c r="K3882" t="s">
        <v>84</v>
      </c>
      <c r="L3882">
        <f t="shared" si="302"/>
        <v>1</v>
      </c>
      <c r="M3882">
        <f t="shared" si="303"/>
        <v>1</v>
      </c>
      <c r="N3882">
        <f t="shared" si="304"/>
        <v>1</v>
      </c>
      <c r="O3882">
        <f t="shared" si="305"/>
        <v>10</v>
      </c>
    </row>
    <row r="3883" spans="1:15" x14ac:dyDescent="0.2">
      <c r="A3883" s="2">
        <v>45358</v>
      </c>
      <c r="B3883">
        <v>57</v>
      </c>
      <c r="C3883">
        <v>61.87</v>
      </c>
      <c r="D3883">
        <v>62</v>
      </c>
      <c r="E3883">
        <v>46.7</v>
      </c>
      <c r="F3883">
        <f t="shared" si="301"/>
        <v>62</v>
      </c>
      <c r="G3883" t="s">
        <v>929</v>
      </c>
      <c r="H3883">
        <v>2024</v>
      </c>
      <c r="I3883">
        <v>3</v>
      </c>
      <c r="J3883">
        <v>7</v>
      </c>
      <c r="K3883" t="s">
        <v>85</v>
      </c>
      <c r="L3883">
        <f t="shared" si="302"/>
        <v>1</v>
      </c>
      <c r="M3883">
        <f t="shared" si="303"/>
        <v>1</v>
      </c>
      <c r="N3883">
        <f t="shared" si="304"/>
        <v>1</v>
      </c>
      <c r="O3883">
        <f t="shared" si="305"/>
        <v>10</v>
      </c>
    </row>
    <row r="3884" spans="1:15" x14ac:dyDescent="0.2">
      <c r="A3884" s="2">
        <v>45359</v>
      </c>
      <c r="B3884">
        <v>80</v>
      </c>
      <c r="C3884">
        <v>60.88</v>
      </c>
      <c r="D3884">
        <v>60.93</v>
      </c>
      <c r="E3884">
        <v>41.26</v>
      </c>
      <c r="F3884">
        <f t="shared" si="301"/>
        <v>60.93</v>
      </c>
      <c r="G3884" t="s">
        <v>929</v>
      </c>
      <c r="H3884">
        <v>2024</v>
      </c>
      <c r="I3884">
        <v>3</v>
      </c>
      <c r="J3884">
        <v>8</v>
      </c>
      <c r="K3884" t="s">
        <v>86</v>
      </c>
      <c r="L3884">
        <f t="shared" si="302"/>
        <v>0</v>
      </c>
      <c r="M3884">
        <f t="shared" si="303"/>
        <v>1</v>
      </c>
      <c r="N3884">
        <f t="shared" si="304"/>
        <v>1</v>
      </c>
      <c r="O3884">
        <f t="shared" si="305"/>
        <v>10</v>
      </c>
    </row>
    <row r="3885" spans="1:15" x14ac:dyDescent="0.2">
      <c r="A3885" s="2">
        <v>45360</v>
      </c>
      <c r="B3885">
        <v>66</v>
      </c>
      <c r="C3885">
        <v>61.56</v>
      </c>
      <c r="D3885">
        <v>61.56</v>
      </c>
      <c r="E3885">
        <v>0</v>
      </c>
      <c r="F3885">
        <f t="shared" si="301"/>
        <v>61.56</v>
      </c>
      <c r="G3885" t="s">
        <v>929</v>
      </c>
      <c r="H3885">
        <v>2024</v>
      </c>
      <c r="I3885">
        <v>3</v>
      </c>
      <c r="J3885">
        <v>9</v>
      </c>
      <c r="K3885" t="s">
        <v>87</v>
      </c>
      <c r="L3885">
        <f t="shared" si="302"/>
        <v>0</v>
      </c>
      <c r="M3885">
        <f t="shared" si="303"/>
        <v>1</v>
      </c>
      <c r="N3885">
        <f t="shared" si="304"/>
        <v>1</v>
      </c>
      <c r="O3885">
        <f t="shared" si="305"/>
        <v>10</v>
      </c>
    </row>
    <row r="3886" spans="1:15" x14ac:dyDescent="0.2">
      <c r="A3886" s="2">
        <v>45361</v>
      </c>
      <c r="B3886">
        <v>80</v>
      </c>
      <c r="C3886">
        <v>61.1</v>
      </c>
      <c r="D3886">
        <v>61.11</v>
      </c>
      <c r="E3886">
        <v>34.54</v>
      </c>
      <c r="F3886">
        <f t="shared" si="301"/>
        <v>61.11</v>
      </c>
      <c r="G3886" t="s">
        <v>929</v>
      </c>
      <c r="H3886">
        <v>2024</v>
      </c>
      <c r="I3886">
        <v>3</v>
      </c>
      <c r="J3886">
        <v>10</v>
      </c>
      <c r="K3886" t="s">
        <v>88</v>
      </c>
      <c r="L3886">
        <f t="shared" si="302"/>
        <v>0</v>
      </c>
      <c r="M3886">
        <f t="shared" si="303"/>
        <v>1</v>
      </c>
      <c r="N3886">
        <f t="shared" si="304"/>
        <v>1</v>
      </c>
      <c r="O3886">
        <f t="shared" si="305"/>
        <v>10</v>
      </c>
    </row>
    <row r="3887" spans="1:15" x14ac:dyDescent="0.2">
      <c r="A3887" s="2">
        <v>45362</v>
      </c>
      <c r="B3887">
        <v>97</v>
      </c>
      <c r="C3887">
        <v>63.69</v>
      </c>
      <c r="D3887">
        <v>63.71</v>
      </c>
      <c r="E3887">
        <v>33.86</v>
      </c>
      <c r="F3887">
        <f t="shared" si="301"/>
        <v>63.71</v>
      </c>
      <c r="G3887" t="s">
        <v>930</v>
      </c>
      <c r="H3887">
        <v>2024</v>
      </c>
      <c r="I3887">
        <v>3</v>
      </c>
      <c r="J3887">
        <v>11</v>
      </c>
      <c r="K3887" t="s">
        <v>89</v>
      </c>
      <c r="L3887">
        <f t="shared" si="302"/>
        <v>0</v>
      </c>
      <c r="M3887">
        <f t="shared" si="303"/>
        <v>1</v>
      </c>
      <c r="N3887">
        <f t="shared" si="304"/>
        <v>1</v>
      </c>
      <c r="O3887">
        <f t="shared" si="305"/>
        <v>11</v>
      </c>
    </row>
    <row r="3888" spans="1:15" x14ac:dyDescent="0.2">
      <c r="A3888" s="2">
        <v>45363</v>
      </c>
      <c r="B3888">
        <v>59</v>
      </c>
      <c r="C3888">
        <v>60.86</v>
      </c>
      <c r="D3888">
        <v>61.18</v>
      </c>
      <c r="E3888">
        <v>49.58</v>
      </c>
      <c r="F3888">
        <f t="shared" si="301"/>
        <v>61.18</v>
      </c>
      <c r="G3888" t="s">
        <v>930</v>
      </c>
      <c r="H3888">
        <v>2024</v>
      </c>
      <c r="I3888">
        <v>3</v>
      </c>
      <c r="J3888">
        <v>12</v>
      </c>
      <c r="K3888" t="s">
        <v>91</v>
      </c>
      <c r="L3888">
        <f t="shared" si="302"/>
        <v>1</v>
      </c>
      <c r="M3888">
        <f t="shared" si="303"/>
        <v>1</v>
      </c>
      <c r="N3888">
        <f t="shared" si="304"/>
        <v>1</v>
      </c>
      <c r="O3888">
        <f t="shared" si="305"/>
        <v>11</v>
      </c>
    </row>
    <row r="3889" spans="1:15" x14ac:dyDescent="0.2">
      <c r="A3889" s="2">
        <v>45364</v>
      </c>
      <c r="B3889">
        <v>63</v>
      </c>
      <c r="C3889">
        <v>60.84</v>
      </c>
      <c r="D3889">
        <v>60.98</v>
      </c>
      <c r="E3889">
        <v>45.96</v>
      </c>
      <c r="F3889">
        <f t="shared" si="301"/>
        <v>60.98</v>
      </c>
      <c r="G3889" t="s">
        <v>930</v>
      </c>
      <c r="H3889">
        <v>2024</v>
      </c>
      <c r="I3889">
        <v>3</v>
      </c>
      <c r="J3889">
        <v>13</v>
      </c>
      <c r="K3889" t="s">
        <v>92</v>
      </c>
      <c r="L3889">
        <f t="shared" si="302"/>
        <v>0</v>
      </c>
      <c r="M3889">
        <f t="shared" si="303"/>
        <v>1</v>
      </c>
      <c r="N3889">
        <f t="shared" si="304"/>
        <v>1</v>
      </c>
      <c r="O3889">
        <f t="shared" si="305"/>
        <v>11</v>
      </c>
    </row>
    <row r="3890" spans="1:15" x14ac:dyDescent="0.2">
      <c r="A3890" s="2">
        <v>45365</v>
      </c>
      <c r="B3890">
        <v>49</v>
      </c>
      <c r="C3890">
        <v>59.1</v>
      </c>
      <c r="D3890">
        <v>59.22</v>
      </c>
      <c r="E3890">
        <v>43.84</v>
      </c>
      <c r="F3890">
        <f t="shared" si="301"/>
        <v>59.22</v>
      </c>
      <c r="G3890" t="s">
        <v>930</v>
      </c>
      <c r="H3890">
        <v>2024</v>
      </c>
      <c r="I3890">
        <v>3</v>
      </c>
      <c r="J3890">
        <v>14</v>
      </c>
      <c r="K3890" t="s">
        <v>93</v>
      </c>
      <c r="L3890">
        <f t="shared" si="302"/>
        <v>1</v>
      </c>
      <c r="M3890">
        <f t="shared" si="303"/>
        <v>1</v>
      </c>
      <c r="N3890">
        <f t="shared" si="304"/>
        <v>1</v>
      </c>
      <c r="O3890">
        <f t="shared" si="305"/>
        <v>11</v>
      </c>
    </row>
    <row r="3891" spans="1:15" x14ac:dyDescent="0.2">
      <c r="A3891" s="2">
        <v>45366</v>
      </c>
      <c r="B3891">
        <v>84</v>
      </c>
      <c r="C3891">
        <v>62.4</v>
      </c>
      <c r="D3891">
        <v>62.44</v>
      </c>
      <c r="E3891">
        <v>42.19</v>
      </c>
      <c r="F3891">
        <f t="shared" si="301"/>
        <v>62.44</v>
      </c>
      <c r="G3891" t="s">
        <v>930</v>
      </c>
      <c r="H3891">
        <v>2024</v>
      </c>
      <c r="I3891">
        <v>3</v>
      </c>
      <c r="J3891">
        <v>15</v>
      </c>
      <c r="K3891" t="s">
        <v>94</v>
      </c>
      <c r="L3891">
        <f t="shared" si="302"/>
        <v>0</v>
      </c>
      <c r="M3891">
        <f t="shared" si="303"/>
        <v>1</v>
      </c>
      <c r="N3891">
        <f t="shared" si="304"/>
        <v>1</v>
      </c>
      <c r="O3891">
        <f t="shared" si="305"/>
        <v>11</v>
      </c>
    </row>
    <row r="3892" spans="1:15" x14ac:dyDescent="0.2">
      <c r="A3892" s="2">
        <v>45367</v>
      </c>
      <c r="B3892">
        <v>56</v>
      </c>
      <c r="C3892">
        <v>60.98</v>
      </c>
      <c r="D3892">
        <v>60.98</v>
      </c>
      <c r="E3892">
        <v>0</v>
      </c>
      <c r="F3892">
        <f t="shared" si="301"/>
        <v>60.98</v>
      </c>
      <c r="G3892" t="s">
        <v>930</v>
      </c>
      <c r="H3892">
        <v>2024</v>
      </c>
      <c r="I3892">
        <v>3</v>
      </c>
      <c r="J3892">
        <v>16</v>
      </c>
      <c r="K3892" t="s">
        <v>95</v>
      </c>
      <c r="L3892">
        <f t="shared" si="302"/>
        <v>1</v>
      </c>
      <c r="M3892">
        <f t="shared" si="303"/>
        <v>1</v>
      </c>
      <c r="N3892">
        <f t="shared" si="304"/>
        <v>1</v>
      </c>
      <c r="O3892">
        <f t="shared" si="305"/>
        <v>11</v>
      </c>
    </row>
    <row r="3893" spans="1:15" x14ac:dyDescent="0.2">
      <c r="A3893" s="2">
        <v>45368</v>
      </c>
      <c r="B3893">
        <v>65</v>
      </c>
      <c r="C3893">
        <v>60.03</v>
      </c>
      <c r="D3893">
        <v>60.04</v>
      </c>
      <c r="E3893">
        <v>28.24</v>
      </c>
      <c r="F3893">
        <f t="shared" si="301"/>
        <v>60.04</v>
      </c>
      <c r="G3893" t="s">
        <v>930</v>
      </c>
      <c r="H3893">
        <v>2024</v>
      </c>
      <c r="I3893">
        <v>3</v>
      </c>
      <c r="J3893">
        <v>17</v>
      </c>
      <c r="K3893" t="s">
        <v>96</v>
      </c>
      <c r="L3893">
        <f t="shared" si="302"/>
        <v>0</v>
      </c>
      <c r="M3893">
        <f t="shared" si="303"/>
        <v>1</v>
      </c>
      <c r="N3893">
        <f t="shared" si="304"/>
        <v>1</v>
      </c>
      <c r="O3893">
        <f t="shared" si="305"/>
        <v>11</v>
      </c>
    </row>
    <row r="3894" spans="1:15" x14ac:dyDescent="0.2">
      <c r="A3894" s="2">
        <v>45369</v>
      </c>
      <c r="B3894">
        <v>75</v>
      </c>
      <c r="C3894">
        <v>61.71</v>
      </c>
      <c r="D3894">
        <v>61.73</v>
      </c>
      <c r="E3894">
        <v>37.64</v>
      </c>
      <c r="F3894">
        <f t="shared" si="301"/>
        <v>61.73</v>
      </c>
      <c r="G3894" t="s">
        <v>931</v>
      </c>
      <c r="H3894">
        <v>2024</v>
      </c>
      <c r="I3894">
        <v>3</v>
      </c>
      <c r="J3894">
        <v>18</v>
      </c>
      <c r="K3894" t="s">
        <v>97</v>
      </c>
      <c r="L3894">
        <f t="shared" si="302"/>
        <v>0</v>
      </c>
      <c r="M3894">
        <f t="shared" si="303"/>
        <v>1</v>
      </c>
      <c r="N3894">
        <f t="shared" si="304"/>
        <v>1</v>
      </c>
      <c r="O3894">
        <f t="shared" si="305"/>
        <v>12</v>
      </c>
    </row>
    <row r="3895" spans="1:15" x14ac:dyDescent="0.2">
      <c r="A3895" s="2">
        <v>45370</v>
      </c>
      <c r="B3895">
        <v>60</v>
      </c>
      <c r="C3895">
        <v>58.79</v>
      </c>
      <c r="D3895">
        <v>58.84</v>
      </c>
      <c r="E3895">
        <v>39.270000000000003</v>
      </c>
      <c r="F3895">
        <f t="shared" si="301"/>
        <v>58.84</v>
      </c>
      <c r="G3895" t="s">
        <v>931</v>
      </c>
      <c r="H3895">
        <v>2024</v>
      </c>
      <c r="I3895">
        <v>3</v>
      </c>
      <c r="J3895">
        <v>19</v>
      </c>
      <c r="K3895" t="s">
        <v>99</v>
      </c>
      <c r="L3895">
        <f t="shared" si="302"/>
        <v>0</v>
      </c>
      <c r="M3895">
        <f t="shared" si="303"/>
        <v>1</v>
      </c>
      <c r="N3895">
        <f t="shared" si="304"/>
        <v>1</v>
      </c>
      <c r="O3895">
        <f t="shared" si="305"/>
        <v>12</v>
      </c>
    </row>
    <row r="3896" spans="1:15" x14ac:dyDescent="0.2">
      <c r="A3896" s="2">
        <v>45371</v>
      </c>
      <c r="B3896">
        <v>54</v>
      </c>
      <c r="C3896">
        <v>61.16</v>
      </c>
      <c r="D3896">
        <v>61.24</v>
      </c>
      <c r="E3896">
        <v>43.53</v>
      </c>
      <c r="F3896">
        <f t="shared" si="301"/>
        <v>61.24</v>
      </c>
      <c r="G3896" t="s">
        <v>931</v>
      </c>
      <c r="H3896">
        <v>2024</v>
      </c>
      <c r="I3896">
        <v>3</v>
      </c>
      <c r="J3896">
        <v>20</v>
      </c>
      <c r="K3896" t="s">
        <v>100</v>
      </c>
      <c r="L3896">
        <f t="shared" si="302"/>
        <v>1</v>
      </c>
      <c r="M3896">
        <f t="shared" si="303"/>
        <v>1</v>
      </c>
      <c r="N3896">
        <f t="shared" si="304"/>
        <v>1</v>
      </c>
      <c r="O3896">
        <f t="shared" si="305"/>
        <v>12</v>
      </c>
    </row>
    <row r="3897" spans="1:15" x14ac:dyDescent="0.2">
      <c r="A3897" s="2">
        <v>45372</v>
      </c>
      <c r="B3897">
        <v>59</v>
      </c>
      <c r="C3897">
        <v>60.27</v>
      </c>
      <c r="D3897">
        <v>60.49</v>
      </c>
      <c r="E3897">
        <v>47.37</v>
      </c>
      <c r="F3897">
        <f t="shared" si="301"/>
        <v>60.49</v>
      </c>
      <c r="G3897" t="s">
        <v>931</v>
      </c>
      <c r="H3897">
        <v>2024</v>
      </c>
      <c r="I3897">
        <v>3</v>
      </c>
      <c r="J3897">
        <v>21</v>
      </c>
      <c r="K3897" t="s">
        <v>101</v>
      </c>
      <c r="L3897">
        <f t="shared" si="302"/>
        <v>1</v>
      </c>
      <c r="M3897">
        <f t="shared" si="303"/>
        <v>1</v>
      </c>
      <c r="N3897">
        <f t="shared" si="304"/>
        <v>1</v>
      </c>
      <c r="O3897">
        <f t="shared" si="305"/>
        <v>12</v>
      </c>
    </row>
    <row r="3898" spans="1:15" x14ac:dyDescent="0.2">
      <c r="A3898" s="2">
        <v>45373</v>
      </c>
      <c r="B3898">
        <v>79</v>
      </c>
      <c r="C3898">
        <v>61.08</v>
      </c>
      <c r="D3898">
        <v>61.09</v>
      </c>
      <c r="E3898">
        <v>33.67</v>
      </c>
      <c r="F3898">
        <f t="shared" si="301"/>
        <v>61.09</v>
      </c>
      <c r="G3898" t="s">
        <v>931</v>
      </c>
      <c r="H3898">
        <v>2024</v>
      </c>
      <c r="I3898">
        <v>3</v>
      </c>
      <c r="J3898">
        <v>22</v>
      </c>
      <c r="K3898" t="s">
        <v>102</v>
      </c>
      <c r="L3898">
        <f t="shared" si="302"/>
        <v>0</v>
      </c>
      <c r="M3898">
        <f t="shared" si="303"/>
        <v>1</v>
      </c>
      <c r="N3898">
        <f t="shared" si="304"/>
        <v>1</v>
      </c>
      <c r="O3898">
        <f t="shared" si="305"/>
        <v>12</v>
      </c>
    </row>
    <row r="3899" spans="1:15" x14ac:dyDescent="0.2">
      <c r="A3899" s="2">
        <v>45374</v>
      </c>
      <c r="B3899">
        <v>58</v>
      </c>
      <c r="C3899">
        <v>60.93</v>
      </c>
      <c r="D3899">
        <v>61.01</v>
      </c>
      <c r="E3899">
        <v>43.59</v>
      </c>
      <c r="F3899">
        <f t="shared" si="301"/>
        <v>61.01</v>
      </c>
      <c r="G3899" t="s">
        <v>931</v>
      </c>
      <c r="H3899">
        <v>2024</v>
      </c>
      <c r="I3899">
        <v>3</v>
      </c>
      <c r="J3899">
        <v>23</v>
      </c>
      <c r="K3899" t="s">
        <v>103</v>
      </c>
      <c r="L3899">
        <f t="shared" si="302"/>
        <v>1</v>
      </c>
      <c r="M3899">
        <f t="shared" si="303"/>
        <v>1</v>
      </c>
      <c r="N3899">
        <f t="shared" si="304"/>
        <v>1</v>
      </c>
      <c r="O3899">
        <f t="shared" si="305"/>
        <v>12</v>
      </c>
    </row>
    <row r="3900" spans="1:15" x14ac:dyDescent="0.2">
      <c r="A3900" s="2">
        <v>45375</v>
      </c>
      <c r="B3900">
        <v>72</v>
      </c>
      <c r="C3900">
        <v>62.74</v>
      </c>
      <c r="D3900">
        <v>62.76</v>
      </c>
      <c r="E3900">
        <v>37.67</v>
      </c>
      <c r="F3900">
        <f t="shared" si="301"/>
        <v>62.76</v>
      </c>
      <c r="G3900" t="s">
        <v>931</v>
      </c>
      <c r="H3900">
        <v>2024</v>
      </c>
      <c r="I3900">
        <v>3</v>
      </c>
      <c r="J3900">
        <v>24</v>
      </c>
      <c r="K3900" t="s">
        <v>104</v>
      </c>
      <c r="L3900">
        <f t="shared" si="302"/>
        <v>0</v>
      </c>
      <c r="M3900">
        <f t="shared" si="303"/>
        <v>1</v>
      </c>
      <c r="N3900">
        <f t="shared" si="304"/>
        <v>1</v>
      </c>
      <c r="O3900">
        <f t="shared" si="305"/>
        <v>12</v>
      </c>
    </row>
    <row r="3901" spans="1:15" x14ac:dyDescent="0.2">
      <c r="A3901" s="2">
        <v>45376</v>
      </c>
      <c r="B3901">
        <v>93</v>
      </c>
      <c r="C3901">
        <v>61.94</v>
      </c>
      <c r="D3901">
        <v>61.94</v>
      </c>
      <c r="E3901">
        <v>32.44</v>
      </c>
      <c r="F3901">
        <f t="shared" si="301"/>
        <v>61.94</v>
      </c>
      <c r="G3901" t="s">
        <v>932</v>
      </c>
      <c r="H3901">
        <v>2024</v>
      </c>
      <c r="I3901">
        <v>3</v>
      </c>
      <c r="J3901">
        <v>25</v>
      </c>
      <c r="K3901" t="s">
        <v>105</v>
      </c>
      <c r="L3901">
        <f t="shared" si="302"/>
        <v>0</v>
      </c>
      <c r="M3901">
        <f t="shared" si="303"/>
        <v>1</v>
      </c>
      <c r="N3901">
        <f t="shared" si="304"/>
        <v>1</v>
      </c>
      <c r="O3901">
        <f t="shared" si="305"/>
        <v>13</v>
      </c>
    </row>
    <row r="3902" spans="1:15" x14ac:dyDescent="0.2">
      <c r="A3902" s="2">
        <v>45377</v>
      </c>
      <c r="B3902">
        <v>79</v>
      </c>
      <c r="C3902">
        <v>64.040000000000006</v>
      </c>
      <c r="D3902">
        <v>64.040000000000006</v>
      </c>
      <c r="E3902">
        <v>28.34</v>
      </c>
      <c r="F3902">
        <f t="shared" si="301"/>
        <v>64.040000000000006</v>
      </c>
      <c r="G3902" t="s">
        <v>932</v>
      </c>
      <c r="H3902">
        <v>2024</v>
      </c>
      <c r="I3902">
        <v>3</v>
      </c>
      <c r="J3902">
        <v>26</v>
      </c>
      <c r="K3902" t="s">
        <v>107</v>
      </c>
      <c r="L3902">
        <f t="shared" si="302"/>
        <v>0</v>
      </c>
      <c r="M3902">
        <f t="shared" si="303"/>
        <v>1</v>
      </c>
      <c r="N3902">
        <f t="shared" si="304"/>
        <v>1</v>
      </c>
      <c r="O3902">
        <f t="shared" si="305"/>
        <v>13</v>
      </c>
    </row>
    <row r="3903" spans="1:15" x14ac:dyDescent="0.2">
      <c r="A3903" s="2">
        <v>45378</v>
      </c>
      <c r="B3903">
        <v>85</v>
      </c>
      <c r="C3903">
        <v>62.02</v>
      </c>
      <c r="D3903">
        <v>62.04</v>
      </c>
      <c r="E3903">
        <v>40.04</v>
      </c>
      <c r="F3903">
        <f t="shared" si="301"/>
        <v>62.04</v>
      </c>
      <c r="G3903" t="s">
        <v>932</v>
      </c>
      <c r="H3903">
        <v>2024</v>
      </c>
      <c r="I3903">
        <v>3</v>
      </c>
      <c r="J3903">
        <v>27</v>
      </c>
      <c r="K3903" t="s">
        <v>108</v>
      </c>
      <c r="L3903">
        <f t="shared" si="302"/>
        <v>0</v>
      </c>
      <c r="M3903">
        <f t="shared" si="303"/>
        <v>1</v>
      </c>
      <c r="N3903">
        <f t="shared" si="304"/>
        <v>1</v>
      </c>
      <c r="O3903">
        <f t="shared" si="305"/>
        <v>13</v>
      </c>
    </row>
    <row r="3904" spans="1:15" x14ac:dyDescent="0.2">
      <c r="A3904" s="2">
        <v>45379</v>
      </c>
      <c r="B3904">
        <v>80</v>
      </c>
      <c r="C3904">
        <v>62.96</v>
      </c>
      <c r="D3904">
        <v>63.03</v>
      </c>
      <c r="E3904">
        <v>38.83</v>
      </c>
      <c r="F3904">
        <f t="shared" si="301"/>
        <v>63.03</v>
      </c>
      <c r="G3904" t="s">
        <v>932</v>
      </c>
      <c r="H3904">
        <v>2024</v>
      </c>
      <c r="I3904">
        <v>3</v>
      </c>
      <c r="J3904">
        <v>28</v>
      </c>
      <c r="K3904" t="s">
        <v>109</v>
      </c>
      <c r="L3904">
        <f t="shared" si="302"/>
        <v>0</v>
      </c>
      <c r="M3904">
        <f t="shared" si="303"/>
        <v>1</v>
      </c>
      <c r="N3904">
        <f t="shared" si="304"/>
        <v>1</v>
      </c>
      <c r="O3904">
        <f t="shared" si="305"/>
        <v>13</v>
      </c>
    </row>
    <row r="3905" spans="1:15" x14ac:dyDescent="0.2">
      <c r="A3905" s="2">
        <v>45380</v>
      </c>
      <c r="B3905">
        <v>98</v>
      </c>
      <c r="C3905">
        <v>63.05</v>
      </c>
      <c r="D3905">
        <v>63.07</v>
      </c>
      <c r="E3905">
        <v>38.97</v>
      </c>
      <c r="F3905">
        <f t="shared" si="301"/>
        <v>63.07</v>
      </c>
      <c r="G3905" t="s">
        <v>932</v>
      </c>
      <c r="H3905">
        <v>2024</v>
      </c>
      <c r="I3905">
        <v>3</v>
      </c>
      <c r="J3905">
        <v>29</v>
      </c>
      <c r="K3905" t="s">
        <v>110</v>
      </c>
      <c r="L3905">
        <f t="shared" si="302"/>
        <v>0</v>
      </c>
      <c r="M3905">
        <f t="shared" si="303"/>
        <v>1</v>
      </c>
      <c r="N3905">
        <f t="shared" si="304"/>
        <v>1</v>
      </c>
      <c r="O3905">
        <f t="shared" si="305"/>
        <v>13</v>
      </c>
    </row>
    <row r="3906" spans="1:15" x14ac:dyDescent="0.2">
      <c r="A3906" s="2">
        <v>45381</v>
      </c>
      <c r="B3906">
        <v>73</v>
      </c>
      <c r="C3906">
        <v>61.13</v>
      </c>
      <c r="D3906">
        <v>61.13</v>
      </c>
      <c r="E3906">
        <v>0</v>
      </c>
      <c r="F3906">
        <f t="shared" si="301"/>
        <v>61.13</v>
      </c>
      <c r="G3906" t="s">
        <v>932</v>
      </c>
      <c r="H3906">
        <v>2024</v>
      </c>
      <c r="I3906">
        <v>3</v>
      </c>
      <c r="J3906">
        <v>30</v>
      </c>
      <c r="K3906" t="s">
        <v>111</v>
      </c>
      <c r="L3906">
        <f t="shared" si="302"/>
        <v>0</v>
      </c>
      <c r="M3906">
        <f t="shared" si="303"/>
        <v>1</v>
      </c>
      <c r="N3906">
        <f t="shared" si="304"/>
        <v>1</v>
      </c>
      <c r="O3906">
        <f t="shared" si="305"/>
        <v>13</v>
      </c>
    </row>
    <row r="3907" spans="1:15" x14ac:dyDescent="0.2">
      <c r="A3907" s="2">
        <v>45382</v>
      </c>
      <c r="B3907">
        <v>89</v>
      </c>
      <c r="C3907">
        <v>61.85</v>
      </c>
      <c r="D3907">
        <v>61.85</v>
      </c>
      <c r="E3907">
        <v>28.34</v>
      </c>
      <c r="F3907">
        <f t="shared" ref="F3907:F3970" si="306">IF(OR(ISBLANK(D3907),D3907=9),C3907,D3907)</f>
        <v>61.85</v>
      </c>
      <c r="G3907" t="s">
        <v>932</v>
      </c>
      <c r="H3907">
        <v>2024</v>
      </c>
      <c r="I3907">
        <v>3</v>
      </c>
      <c r="J3907">
        <v>31</v>
      </c>
      <c r="K3907" t="s">
        <v>112</v>
      </c>
      <c r="L3907">
        <f t="shared" ref="L3907:L3970" si="307">IF(ISBLANK(C3907),"Null",IF(C3907&gt;B3907,1,0))</f>
        <v>0</v>
      </c>
      <c r="M3907">
        <f t="shared" ref="M3907:M3970" si="308">IF(ISBLANK(E3907),"Null",IF(C3907&gt;E3907,1,0))</f>
        <v>1</v>
      </c>
      <c r="N3907">
        <f t="shared" ref="N3907:N3970" si="309">IF(AND(I3907&gt;=1,I3907&lt;=4),1,IF(AND(I3907&gt;=9,I3907&lt;=12),3,2))</f>
        <v>1</v>
      </c>
      <c r="O3907">
        <f t="shared" ref="O3907:O3970" si="310">WEEKNUM(A3907,2)</f>
        <v>13</v>
      </c>
    </row>
    <row r="3908" spans="1:15" x14ac:dyDescent="0.2">
      <c r="A3908" s="2">
        <v>45383</v>
      </c>
      <c r="B3908">
        <v>96</v>
      </c>
      <c r="C3908">
        <v>62.73</v>
      </c>
      <c r="D3908">
        <v>62.73</v>
      </c>
      <c r="E3908">
        <v>0</v>
      </c>
      <c r="F3908">
        <f t="shared" si="306"/>
        <v>62.73</v>
      </c>
      <c r="G3908" t="s">
        <v>933</v>
      </c>
      <c r="H3908">
        <v>2024</v>
      </c>
      <c r="I3908">
        <v>4</v>
      </c>
      <c r="J3908">
        <v>1</v>
      </c>
      <c r="K3908" t="s">
        <v>113</v>
      </c>
      <c r="L3908">
        <f t="shared" si="307"/>
        <v>0</v>
      </c>
      <c r="M3908">
        <f t="shared" si="308"/>
        <v>1</v>
      </c>
      <c r="N3908">
        <f t="shared" si="309"/>
        <v>1</v>
      </c>
      <c r="O3908">
        <f t="shared" si="310"/>
        <v>14</v>
      </c>
    </row>
    <row r="3909" spans="1:15" x14ac:dyDescent="0.2">
      <c r="A3909" s="2">
        <v>45384</v>
      </c>
      <c r="B3909">
        <v>84</v>
      </c>
      <c r="C3909">
        <v>62.15</v>
      </c>
      <c r="D3909">
        <v>62.22</v>
      </c>
      <c r="E3909">
        <v>44.3</v>
      </c>
      <c r="F3909">
        <f t="shared" si="306"/>
        <v>62.22</v>
      </c>
      <c r="G3909" t="s">
        <v>933</v>
      </c>
      <c r="H3909">
        <v>2024</v>
      </c>
      <c r="I3909">
        <v>4</v>
      </c>
      <c r="J3909">
        <v>2</v>
      </c>
      <c r="K3909" t="s">
        <v>115</v>
      </c>
      <c r="L3909">
        <f t="shared" si="307"/>
        <v>0</v>
      </c>
      <c r="M3909">
        <f t="shared" si="308"/>
        <v>1</v>
      </c>
      <c r="N3909">
        <f t="shared" si="309"/>
        <v>1</v>
      </c>
      <c r="O3909">
        <f t="shared" si="310"/>
        <v>14</v>
      </c>
    </row>
    <row r="3910" spans="1:15" x14ac:dyDescent="0.2">
      <c r="A3910" s="2">
        <v>45385</v>
      </c>
      <c r="B3910">
        <v>107</v>
      </c>
      <c r="C3910">
        <v>63.03</v>
      </c>
      <c r="D3910">
        <v>63.19</v>
      </c>
      <c r="E3910">
        <v>48.68</v>
      </c>
      <c r="F3910">
        <f t="shared" si="306"/>
        <v>63.19</v>
      </c>
      <c r="G3910" t="s">
        <v>933</v>
      </c>
      <c r="H3910">
        <v>2024</v>
      </c>
      <c r="I3910">
        <v>4</v>
      </c>
      <c r="J3910">
        <v>3</v>
      </c>
      <c r="K3910" t="s">
        <v>116</v>
      </c>
      <c r="L3910">
        <f t="shared" si="307"/>
        <v>0</v>
      </c>
      <c r="M3910">
        <f t="shared" si="308"/>
        <v>1</v>
      </c>
      <c r="N3910">
        <f t="shared" si="309"/>
        <v>1</v>
      </c>
      <c r="O3910">
        <f t="shared" si="310"/>
        <v>14</v>
      </c>
    </row>
    <row r="3911" spans="1:15" x14ac:dyDescent="0.2">
      <c r="A3911" s="2">
        <v>45386</v>
      </c>
      <c r="B3911">
        <v>109</v>
      </c>
      <c r="C3911">
        <v>63.23</v>
      </c>
      <c r="D3911">
        <v>63.23</v>
      </c>
      <c r="E3911">
        <v>0</v>
      </c>
      <c r="F3911">
        <f t="shared" si="306"/>
        <v>63.23</v>
      </c>
      <c r="G3911" t="s">
        <v>933</v>
      </c>
      <c r="H3911">
        <v>2024</v>
      </c>
      <c r="I3911">
        <v>4</v>
      </c>
      <c r="J3911">
        <v>4</v>
      </c>
      <c r="K3911" t="s">
        <v>117</v>
      </c>
      <c r="L3911">
        <f t="shared" si="307"/>
        <v>0</v>
      </c>
      <c r="M3911">
        <f t="shared" si="308"/>
        <v>1</v>
      </c>
      <c r="N3911">
        <f t="shared" si="309"/>
        <v>1</v>
      </c>
      <c r="O3911">
        <f t="shared" si="310"/>
        <v>14</v>
      </c>
    </row>
    <row r="3912" spans="1:15" x14ac:dyDescent="0.2">
      <c r="A3912" s="2">
        <v>45387</v>
      </c>
      <c r="B3912">
        <v>110</v>
      </c>
      <c r="C3912">
        <v>63.75</v>
      </c>
      <c r="D3912">
        <v>64.12</v>
      </c>
      <c r="E3912">
        <v>53.24</v>
      </c>
      <c r="F3912">
        <f t="shared" si="306"/>
        <v>64.12</v>
      </c>
      <c r="G3912" t="s">
        <v>933</v>
      </c>
      <c r="H3912">
        <v>2024</v>
      </c>
      <c r="I3912">
        <v>4</v>
      </c>
      <c r="J3912">
        <v>5</v>
      </c>
      <c r="K3912" t="s">
        <v>118</v>
      </c>
      <c r="L3912">
        <f t="shared" si="307"/>
        <v>0</v>
      </c>
      <c r="M3912">
        <f t="shared" si="308"/>
        <v>1</v>
      </c>
      <c r="N3912">
        <f t="shared" si="309"/>
        <v>1</v>
      </c>
      <c r="O3912">
        <f t="shared" si="310"/>
        <v>14</v>
      </c>
    </row>
    <row r="3913" spans="1:15" x14ac:dyDescent="0.2">
      <c r="A3913" s="2">
        <v>45388</v>
      </c>
      <c r="B3913">
        <v>86</v>
      </c>
      <c r="C3913">
        <v>62.51</v>
      </c>
      <c r="D3913">
        <v>62.51</v>
      </c>
      <c r="E3913">
        <v>0</v>
      </c>
      <c r="F3913">
        <f t="shared" si="306"/>
        <v>62.51</v>
      </c>
      <c r="G3913" t="s">
        <v>933</v>
      </c>
      <c r="H3913">
        <v>2024</v>
      </c>
      <c r="I3913">
        <v>4</v>
      </c>
      <c r="J3913">
        <v>6</v>
      </c>
      <c r="K3913" t="s">
        <v>119</v>
      </c>
      <c r="L3913">
        <f t="shared" si="307"/>
        <v>0</v>
      </c>
      <c r="M3913">
        <f t="shared" si="308"/>
        <v>1</v>
      </c>
      <c r="N3913">
        <f t="shared" si="309"/>
        <v>1</v>
      </c>
      <c r="O3913">
        <f t="shared" si="310"/>
        <v>14</v>
      </c>
    </row>
    <row r="3914" spans="1:15" x14ac:dyDescent="0.2">
      <c r="A3914" s="2">
        <v>45389</v>
      </c>
      <c r="B3914">
        <v>122</v>
      </c>
      <c r="C3914">
        <v>63.87</v>
      </c>
      <c r="D3914">
        <v>63.87</v>
      </c>
      <c r="E3914">
        <v>0</v>
      </c>
      <c r="F3914">
        <f t="shared" si="306"/>
        <v>63.87</v>
      </c>
      <c r="G3914" t="s">
        <v>933</v>
      </c>
      <c r="H3914">
        <v>2024</v>
      </c>
      <c r="I3914">
        <v>4</v>
      </c>
      <c r="J3914">
        <v>7</v>
      </c>
      <c r="K3914" t="s">
        <v>120</v>
      </c>
      <c r="L3914">
        <f t="shared" si="307"/>
        <v>0</v>
      </c>
      <c r="M3914">
        <f t="shared" si="308"/>
        <v>1</v>
      </c>
      <c r="N3914">
        <f t="shared" si="309"/>
        <v>1</v>
      </c>
      <c r="O3914">
        <f t="shared" si="310"/>
        <v>14</v>
      </c>
    </row>
    <row r="3915" spans="1:15" x14ac:dyDescent="0.2">
      <c r="A3915" s="2">
        <v>45390</v>
      </c>
      <c r="B3915">
        <v>100</v>
      </c>
      <c r="C3915">
        <v>61.79</v>
      </c>
      <c r="D3915">
        <v>61.8</v>
      </c>
      <c r="E3915">
        <v>37.369999999999997</v>
      </c>
      <c r="F3915">
        <f t="shared" si="306"/>
        <v>61.8</v>
      </c>
      <c r="G3915" t="s">
        <v>934</v>
      </c>
      <c r="H3915">
        <v>2024</v>
      </c>
      <c r="I3915">
        <v>4</v>
      </c>
      <c r="J3915">
        <v>8</v>
      </c>
      <c r="K3915" t="s">
        <v>121</v>
      </c>
      <c r="L3915">
        <f t="shared" si="307"/>
        <v>0</v>
      </c>
      <c r="M3915">
        <f t="shared" si="308"/>
        <v>1</v>
      </c>
      <c r="N3915">
        <f t="shared" si="309"/>
        <v>1</v>
      </c>
      <c r="O3915">
        <f t="shared" si="310"/>
        <v>15</v>
      </c>
    </row>
    <row r="3916" spans="1:15" x14ac:dyDescent="0.2">
      <c r="A3916" s="2">
        <v>45391</v>
      </c>
      <c r="B3916">
        <v>104</v>
      </c>
      <c r="C3916">
        <v>63.26</v>
      </c>
      <c r="D3916">
        <v>63.51</v>
      </c>
      <c r="E3916">
        <v>47.7</v>
      </c>
      <c r="F3916">
        <f t="shared" si="306"/>
        <v>63.51</v>
      </c>
      <c r="G3916" t="s">
        <v>934</v>
      </c>
      <c r="H3916">
        <v>2024</v>
      </c>
      <c r="I3916">
        <v>4</v>
      </c>
      <c r="J3916">
        <v>9</v>
      </c>
      <c r="K3916" t="s">
        <v>123</v>
      </c>
      <c r="L3916">
        <f t="shared" si="307"/>
        <v>0</v>
      </c>
      <c r="M3916">
        <f t="shared" si="308"/>
        <v>1</v>
      </c>
      <c r="N3916">
        <f t="shared" si="309"/>
        <v>1</v>
      </c>
      <c r="O3916">
        <f t="shared" si="310"/>
        <v>15</v>
      </c>
    </row>
    <row r="3917" spans="1:15" x14ac:dyDescent="0.2">
      <c r="A3917" s="2">
        <v>45392</v>
      </c>
      <c r="B3917">
        <v>122</v>
      </c>
      <c r="C3917">
        <v>65.97</v>
      </c>
      <c r="D3917">
        <v>66.12</v>
      </c>
      <c r="E3917">
        <v>51.29</v>
      </c>
      <c r="F3917">
        <f t="shared" si="306"/>
        <v>66.12</v>
      </c>
      <c r="G3917" t="s">
        <v>934</v>
      </c>
      <c r="H3917">
        <v>2024</v>
      </c>
      <c r="I3917">
        <v>4</v>
      </c>
      <c r="J3917">
        <v>10</v>
      </c>
      <c r="K3917" t="s">
        <v>124</v>
      </c>
      <c r="L3917">
        <f t="shared" si="307"/>
        <v>0</v>
      </c>
      <c r="M3917">
        <f t="shared" si="308"/>
        <v>1</v>
      </c>
      <c r="N3917">
        <f t="shared" si="309"/>
        <v>1</v>
      </c>
      <c r="O3917">
        <f t="shared" si="310"/>
        <v>15</v>
      </c>
    </row>
    <row r="3918" spans="1:15" x14ac:dyDescent="0.2">
      <c r="A3918" s="2">
        <v>45393</v>
      </c>
      <c r="B3918">
        <v>101</v>
      </c>
      <c r="C3918">
        <v>64.459999999999994</v>
      </c>
      <c r="D3918">
        <v>64.709999999999994</v>
      </c>
      <c r="E3918">
        <v>52.24</v>
      </c>
      <c r="F3918">
        <f t="shared" si="306"/>
        <v>64.709999999999994</v>
      </c>
      <c r="G3918" t="s">
        <v>934</v>
      </c>
      <c r="H3918">
        <v>2024</v>
      </c>
      <c r="I3918">
        <v>4</v>
      </c>
      <c r="J3918">
        <v>11</v>
      </c>
      <c r="K3918" t="s">
        <v>125</v>
      </c>
      <c r="L3918">
        <f t="shared" si="307"/>
        <v>0</v>
      </c>
      <c r="M3918">
        <f t="shared" si="308"/>
        <v>1</v>
      </c>
      <c r="N3918">
        <f t="shared" si="309"/>
        <v>1</v>
      </c>
      <c r="O3918">
        <f t="shared" si="310"/>
        <v>15</v>
      </c>
    </row>
    <row r="3919" spans="1:15" x14ac:dyDescent="0.2">
      <c r="A3919" s="2">
        <v>45394</v>
      </c>
      <c r="B3919">
        <v>115</v>
      </c>
      <c r="C3919">
        <v>63.86</v>
      </c>
      <c r="D3919">
        <v>64.09</v>
      </c>
      <c r="E3919">
        <v>51.34</v>
      </c>
      <c r="F3919">
        <f t="shared" si="306"/>
        <v>64.09</v>
      </c>
      <c r="G3919" t="s">
        <v>934</v>
      </c>
      <c r="H3919">
        <v>2024</v>
      </c>
      <c r="I3919">
        <v>4</v>
      </c>
      <c r="J3919">
        <v>12</v>
      </c>
      <c r="K3919" t="s">
        <v>126</v>
      </c>
      <c r="L3919">
        <f t="shared" si="307"/>
        <v>0</v>
      </c>
      <c r="M3919">
        <f t="shared" si="308"/>
        <v>1</v>
      </c>
      <c r="N3919">
        <f t="shared" si="309"/>
        <v>1</v>
      </c>
      <c r="O3919">
        <f t="shared" si="310"/>
        <v>15</v>
      </c>
    </row>
    <row r="3920" spans="1:15" x14ac:dyDescent="0.2">
      <c r="A3920" s="2">
        <v>45395</v>
      </c>
      <c r="B3920">
        <v>85</v>
      </c>
      <c r="C3920">
        <v>62.45</v>
      </c>
      <c r="D3920">
        <v>62.69</v>
      </c>
      <c r="E3920">
        <v>41.75</v>
      </c>
      <c r="F3920">
        <f t="shared" si="306"/>
        <v>62.69</v>
      </c>
      <c r="G3920" t="s">
        <v>934</v>
      </c>
      <c r="H3920">
        <v>2024</v>
      </c>
      <c r="I3920">
        <v>4</v>
      </c>
      <c r="J3920">
        <v>13</v>
      </c>
      <c r="K3920" t="s">
        <v>127</v>
      </c>
      <c r="L3920">
        <f t="shared" si="307"/>
        <v>0</v>
      </c>
      <c r="M3920">
        <f t="shared" si="308"/>
        <v>1</v>
      </c>
      <c r="N3920">
        <f t="shared" si="309"/>
        <v>1</v>
      </c>
      <c r="O3920">
        <f t="shared" si="310"/>
        <v>15</v>
      </c>
    </row>
    <row r="3921" spans="1:15" x14ac:dyDescent="0.2">
      <c r="A3921" s="2">
        <v>45396</v>
      </c>
      <c r="B3921">
        <v>99</v>
      </c>
      <c r="C3921">
        <v>62.67</v>
      </c>
      <c r="D3921">
        <v>62.67</v>
      </c>
      <c r="E3921">
        <v>0</v>
      </c>
      <c r="F3921">
        <f t="shared" si="306"/>
        <v>62.67</v>
      </c>
      <c r="G3921" t="s">
        <v>934</v>
      </c>
      <c r="H3921">
        <v>2024</v>
      </c>
      <c r="I3921">
        <v>4</v>
      </c>
      <c r="J3921">
        <v>14</v>
      </c>
      <c r="K3921" t="s">
        <v>128</v>
      </c>
      <c r="L3921">
        <f t="shared" si="307"/>
        <v>0</v>
      </c>
      <c r="M3921">
        <f t="shared" si="308"/>
        <v>1</v>
      </c>
      <c r="N3921">
        <f t="shared" si="309"/>
        <v>1</v>
      </c>
      <c r="O3921">
        <f t="shared" si="310"/>
        <v>15</v>
      </c>
    </row>
    <row r="3922" spans="1:15" x14ac:dyDescent="0.2">
      <c r="A3922" s="2">
        <v>45397</v>
      </c>
      <c r="B3922">
        <v>118</v>
      </c>
      <c r="C3922">
        <v>63.08</v>
      </c>
      <c r="D3922">
        <v>63.11</v>
      </c>
      <c r="E3922">
        <v>41.32</v>
      </c>
      <c r="F3922">
        <f t="shared" si="306"/>
        <v>63.11</v>
      </c>
      <c r="G3922" t="s">
        <v>935</v>
      </c>
      <c r="H3922">
        <v>2024</v>
      </c>
      <c r="I3922">
        <v>4</v>
      </c>
      <c r="J3922">
        <v>15</v>
      </c>
      <c r="K3922" t="s">
        <v>129</v>
      </c>
      <c r="L3922">
        <f t="shared" si="307"/>
        <v>0</v>
      </c>
      <c r="M3922">
        <f t="shared" si="308"/>
        <v>1</v>
      </c>
      <c r="N3922">
        <f t="shared" si="309"/>
        <v>1</v>
      </c>
      <c r="O3922">
        <f t="shared" si="310"/>
        <v>16</v>
      </c>
    </row>
    <row r="3923" spans="1:15" x14ac:dyDescent="0.2">
      <c r="A3923" s="2">
        <v>45398</v>
      </c>
      <c r="B3923">
        <v>108</v>
      </c>
      <c r="C3923">
        <v>62.94</v>
      </c>
      <c r="D3923">
        <v>62.95</v>
      </c>
      <c r="E3923">
        <v>38.74</v>
      </c>
      <c r="F3923">
        <f t="shared" si="306"/>
        <v>62.95</v>
      </c>
      <c r="G3923" t="s">
        <v>935</v>
      </c>
      <c r="H3923">
        <v>2024</v>
      </c>
      <c r="I3923">
        <v>4</v>
      </c>
      <c r="J3923">
        <v>16</v>
      </c>
      <c r="K3923" t="s">
        <v>131</v>
      </c>
      <c r="L3923">
        <f t="shared" si="307"/>
        <v>0</v>
      </c>
      <c r="M3923">
        <f t="shared" si="308"/>
        <v>1</v>
      </c>
      <c r="N3923">
        <f t="shared" si="309"/>
        <v>1</v>
      </c>
      <c r="O3923">
        <f t="shared" si="310"/>
        <v>16</v>
      </c>
    </row>
    <row r="3924" spans="1:15" x14ac:dyDescent="0.2">
      <c r="A3924" s="2">
        <v>45399</v>
      </c>
      <c r="B3924">
        <v>100</v>
      </c>
      <c r="C3924">
        <v>63.52</v>
      </c>
      <c r="D3924">
        <v>63.53</v>
      </c>
      <c r="E3924">
        <v>39.97</v>
      </c>
      <c r="F3924">
        <f t="shared" si="306"/>
        <v>63.53</v>
      </c>
      <c r="G3924" t="s">
        <v>935</v>
      </c>
      <c r="H3924">
        <v>2024</v>
      </c>
      <c r="I3924">
        <v>4</v>
      </c>
      <c r="J3924">
        <v>17</v>
      </c>
      <c r="K3924" t="s">
        <v>132</v>
      </c>
      <c r="L3924">
        <f t="shared" si="307"/>
        <v>0</v>
      </c>
      <c r="M3924">
        <f t="shared" si="308"/>
        <v>1</v>
      </c>
      <c r="N3924">
        <f t="shared" si="309"/>
        <v>1</v>
      </c>
      <c r="O3924">
        <f t="shared" si="310"/>
        <v>16</v>
      </c>
    </row>
    <row r="3925" spans="1:15" x14ac:dyDescent="0.2">
      <c r="A3925" s="2">
        <v>45400</v>
      </c>
      <c r="B3925">
        <v>106</v>
      </c>
      <c r="C3925">
        <v>63.42</v>
      </c>
      <c r="D3925">
        <v>63.93</v>
      </c>
      <c r="E3925">
        <v>50.35</v>
      </c>
      <c r="F3925">
        <f t="shared" si="306"/>
        <v>63.93</v>
      </c>
      <c r="G3925" t="s">
        <v>935</v>
      </c>
      <c r="H3925">
        <v>2024</v>
      </c>
      <c r="I3925">
        <v>4</v>
      </c>
      <c r="J3925">
        <v>18</v>
      </c>
      <c r="K3925" t="s">
        <v>133</v>
      </c>
      <c r="L3925">
        <f t="shared" si="307"/>
        <v>0</v>
      </c>
      <c r="M3925">
        <f t="shared" si="308"/>
        <v>1</v>
      </c>
      <c r="N3925">
        <f t="shared" si="309"/>
        <v>1</v>
      </c>
      <c r="O3925">
        <f t="shared" si="310"/>
        <v>16</v>
      </c>
    </row>
    <row r="3926" spans="1:15" x14ac:dyDescent="0.2">
      <c r="A3926" s="2">
        <v>45401</v>
      </c>
      <c r="B3926">
        <v>107</v>
      </c>
      <c r="C3926">
        <v>63.7</v>
      </c>
      <c r="D3926">
        <v>63.94</v>
      </c>
      <c r="E3926">
        <v>51.31</v>
      </c>
      <c r="F3926">
        <f t="shared" si="306"/>
        <v>63.94</v>
      </c>
      <c r="G3926" t="s">
        <v>935</v>
      </c>
      <c r="H3926">
        <v>2024</v>
      </c>
      <c r="I3926">
        <v>4</v>
      </c>
      <c r="J3926">
        <v>19</v>
      </c>
      <c r="K3926" t="s">
        <v>134</v>
      </c>
      <c r="L3926">
        <f t="shared" si="307"/>
        <v>0</v>
      </c>
      <c r="M3926">
        <f t="shared" si="308"/>
        <v>1</v>
      </c>
      <c r="N3926">
        <f t="shared" si="309"/>
        <v>1</v>
      </c>
      <c r="O3926">
        <f t="shared" si="310"/>
        <v>16</v>
      </c>
    </row>
    <row r="3927" spans="1:15" x14ac:dyDescent="0.2">
      <c r="A3927" s="2">
        <v>45402</v>
      </c>
      <c r="B3927">
        <v>80</v>
      </c>
      <c r="C3927">
        <v>62.24</v>
      </c>
      <c r="D3927">
        <v>62.31</v>
      </c>
      <c r="E3927">
        <v>44.28</v>
      </c>
      <c r="F3927">
        <f t="shared" si="306"/>
        <v>62.31</v>
      </c>
      <c r="G3927" t="s">
        <v>935</v>
      </c>
      <c r="H3927">
        <v>2024</v>
      </c>
      <c r="I3927">
        <v>4</v>
      </c>
      <c r="J3927">
        <v>20</v>
      </c>
      <c r="K3927" t="s">
        <v>135</v>
      </c>
      <c r="L3927">
        <f t="shared" si="307"/>
        <v>0</v>
      </c>
      <c r="M3927">
        <f t="shared" si="308"/>
        <v>1</v>
      </c>
      <c r="N3927">
        <f t="shared" si="309"/>
        <v>1</v>
      </c>
      <c r="O3927">
        <f t="shared" si="310"/>
        <v>16</v>
      </c>
    </row>
    <row r="3928" spans="1:15" x14ac:dyDescent="0.2">
      <c r="A3928" s="2">
        <v>45403</v>
      </c>
      <c r="B3928">
        <v>100</v>
      </c>
      <c r="C3928">
        <v>62.71</v>
      </c>
      <c r="D3928">
        <v>62.83</v>
      </c>
      <c r="E3928">
        <v>47.29</v>
      </c>
      <c r="F3928">
        <f t="shared" si="306"/>
        <v>62.83</v>
      </c>
      <c r="G3928" t="s">
        <v>935</v>
      </c>
      <c r="H3928">
        <v>2024</v>
      </c>
      <c r="I3928">
        <v>4</v>
      </c>
      <c r="J3928">
        <v>21</v>
      </c>
      <c r="K3928" t="s">
        <v>136</v>
      </c>
      <c r="L3928">
        <f t="shared" si="307"/>
        <v>0</v>
      </c>
      <c r="M3928">
        <f t="shared" si="308"/>
        <v>1</v>
      </c>
      <c r="N3928">
        <f t="shared" si="309"/>
        <v>1</v>
      </c>
      <c r="O3928">
        <f t="shared" si="310"/>
        <v>16</v>
      </c>
    </row>
    <row r="3929" spans="1:15" x14ac:dyDescent="0.2">
      <c r="A3929" s="2">
        <v>45404</v>
      </c>
      <c r="B3929">
        <v>113</v>
      </c>
      <c r="C3929">
        <v>65.03</v>
      </c>
      <c r="D3929">
        <v>65.03</v>
      </c>
      <c r="E3929">
        <v>0</v>
      </c>
      <c r="F3929">
        <f t="shared" si="306"/>
        <v>65.03</v>
      </c>
      <c r="G3929" t="s">
        <v>936</v>
      </c>
      <c r="H3929">
        <v>2024</v>
      </c>
      <c r="I3929">
        <v>4</v>
      </c>
      <c r="J3929">
        <v>22</v>
      </c>
      <c r="K3929" t="s">
        <v>137</v>
      </c>
      <c r="L3929">
        <f t="shared" si="307"/>
        <v>0</v>
      </c>
      <c r="M3929">
        <f t="shared" si="308"/>
        <v>1</v>
      </c>
      <c r="N3929">
        <f t="shared" si="309"/>
        <v>1</v>
      </c>
      <c r="O3929">
        <f t="shared" si="310"/>
        <v>17</v>
      </c>
    </row>
    <row r="3930" spans="1:15" x14ac:dyDescent="0.2">
      <c r="A3930" s="2">
        <v>45405</v>
      </c>
      <c r="B3930">
        <v>106</v>
      </c>
      <c r="C3930">
        <v>68.040000000000006</v>
      </c>
      <c r="D3930">
        <v>68.33</v>
      </c>
      <c r="E3930">
        <v>56.39</v>
      </c>
      <c r="F3930">
        <f t="shared" si="306"/>
        <v>68.33</v>
      </c>
      <c r="G3930" t="s">
        <v>936</v>
      </c>
      <c r="H3930">
        <v>2024</v>
      </c>
      <c r="I3930">
        <v>4</v>
      </c>
      <c r="J3930">
        <v>23</v>
      </c>
      <c r="K3930" t="s">
        <v>139</v>
      </c>
      <c r="L3930">
        <f t="shared" si="307"/>
        <v>0</v>
      </c>
      <c r="M3930">
        <f t="shared" si="308"/>
        <v>1</v>
      </c>
      <c r="N3930">
        <f t="shared" si="309"/>
        <v>1</v>
      </c>
      <c r="O3930">
        <f t="shared" si="310"/>
        <v>17</v>
      </c>
    </row>
    <row r="3931" spans="1:15" x14ac:dyDescent="0.2">
      <c r="A3931" s="2">
        <v>45406</v>
      </c>
      <c r="B3931">
        <v>116</v>
      </c>
      <c r="C3931">
        <v>64.739999999999995</v>
      </c>
      <c r="D3931">
        <v>64.930000000000007</v>
      </c>
      <c r="E3931">
        <v>51.3</v>
      </c>
      <c r="F3931">
        <f t="shared" si="306"/>
        <v>64.930000000000007</v>
      </c>
      <c r="G3931" t="s">
        <v>936</v>
      </c>
      <c r="H3931">
        <v>2024</v>
      </c>
      <c r="I3931">
        <v>4</v>
      </c>
      <c r="J3931">
        <v>24</v>
      </c>
      <c r="K3931" t="s">
        <v>140</v>
      </c>
      <c r="L3931">
        <f t="shared" si="307"/>
        <v>0</v>
      </c>
      <c r="M3931">
        <f t="shared" si="308"/>
        <v>1</v>
      </c>
      <c r="N3931">
        <f t="shared" si="309"/>
        <v>1</v>
      </c>
      <c r="O3931">
        <f t="shared" si="310"/>
        <v>17</v>
      </c>
    </row>
    <row r="3932" spans="1:15" x14ac:dyDescent="0.2">
      <c r="A3932" s="2">
        <v>45407</v>
      </c>
      <c r="B3932">
        <v>97</v>
      </c>
      <c r="C3932">
        <v>63</v>
      </c>
      <c r="D3932">
        <v>63</v>
      </c>
      <c r="E3932">
        <v>0</v>
      </c>
      <c r="F3932">
        <f t="shared" si="306"/>
        <v>63</v>
      </c>
      <c r="G3932" t="s">
        <v>936</v>
      </c>
      <c r="H3932">
        <v>2024</v>
      </c>
      <c r="I3932">
        <v>4</v>
      </c>
      <c r="J3932">
        <v>25</v>
      </c>
      <c r="K3932" t="s">
        <v>141</v>
      </c>
      <c r="L3932">
        <f t="shared" si="307"/>
        <v>0</v>
      </c>
      <c r="M3932">
        <f t="shared" si="308"/>
        <v>1</v>
      </c>
      <c r="N3932">
        <f t="shared" si="309"/>
        <v>1</v>
      </c>
      <c r="O3932">
        <f t="shared" si="310"/>
        <v>17</v>
      </c>
    </row>
    <row r="3933" spans="1:15" x14ac:dyDescent="0.2">
      <c r="A3933" s="2">
        <v>45408</v>
      </c>
      <c r="B3933">
        <v>100</v>
      </c>
      <c r="C3933">
        <v>62.21</v>
      </c>
      <c r="D3933">
        <v>62.23</v>
      </c>
      <c r="E3933">
        <v>39.17</v>
      </c>
      <c r="F3933">
        <f t="shared" si="306"/>
        <v>62.23</v>
      </c>
      <c r="G3933" t="s">
        <v>936</v>
      </c>
      <c r="H3933">
        <v>2024</v>
      </c>
      <c r="I3933">
        <v>4</v>
      </c>
      <c r="J3933">
        <v>26</v>
      </c>
      <c r="K3933" t="s">
        <v>142</v>
      </c>
      <c r="L3933">
        <f t="shared" si="307"/>
        <v>0</v>
      </c>
      <c r="M3933">
        <f t="shared" si="308"/>
        <v>1</v>
      </c>
      <c r="N3933">
        <f t="shared" si="309"/>
        <v>1</v>
      </c>
      <c r="O3933">
        <f t="shared" si="310"/>
        <v>17</v>
      </c>
    </row>
    <row r="3934" spans="1:15" x14ac:dyDescent="0.2">
      <c r="A3934" s="2">
        <v>45409</v>
      </c>
      <c r="B3934">
        <v>85</v>
      </c>
      <c r="C3934">
        <v>62.41</v>
      </c>
      <c r="D3934">
        <v>62.44</v>
      </c>
      <c r="E3934">
        <v>32.090000000000003</v>
      </c>
      <c r="F3934">
        <f t="shared" si="306"/>
        <v>62.44</v>
      </c>
      <c r="G3934" t="s">
        <v>936</v>
      </c>
      <c r="H3934">
        <v>2024</v>
      </c>
      <c r="I3934">
        <v>4</v>
      </c>
      <c r="J3934">
        <v>27</v>
      </c>
      <c r="K3934" t="s">
        <v>143</v>
      </c>
      <c r="L3934">
        <f t="shared" si="307"/>
        <v>0</v>
      </c>
      <c r="M3934">
        <f t="shared" si="308"/>
        <v>1</v>
      </c>
      <c r="N3934">
        <f t="shared" si="309"/>
        <v>1</v>
      </c>
      <c r="O3934">
        <f t="shared" si="310"/>
        <v>17</v>
      </c>
    </row>
    <row r="3935" spans="1:15" x14ac:dyDescent="0.2">
      <c r="A3935" s="2">
        <v>45410</v>
      </c>
      <c r="B3935">
        <v>101</v>
      </c>
      <c r="C3935">
        <v>62.02</v>
      </c>
      <c r="D3935">
        <v>62.17</v>
      </c>
      <c r="E3935">
        <v>47.47</v>
      </c>
      <c r="F3935">
        <f t="shared" si="306"/>
        <v>62.17</v>
      </c>
      <c r="G3935" t="s">
        <v>936</v>
      </c>
      <c r="H3935">
        <v>2024</v>
      </c>
      <c r="I3935">
        <v>4</v>
      </c>
      <c r="J3935">
        <v>28</v>
      </c>
      <c r="K3935" t="s">
        <v>144</v>
      </c>
      <c r="L3935">
        <f t="shared" si="307"/>
        <v>0</v>
      </c>
      <c r="M3935">
        <f t="shared" si="308"/>
        <v>1</v>
      </c>
      <c r="N3935">
        <f t="shared" si="309"/>
        <v>1</v>
      </c>
      <c r="O3935">
        <f t="shared" si="310"/>
        <v>17</v>
      </c>
    </row>
    <row r="3936" spans="1:15" x14ac:dyDescent="0.2">
      <c r="A3936" s="2">
        <v>45411</v>
      </c>
      <c r="B3936">
        <v>107</v>
      </c>
      <c r="C3936">
        <v>63.21</v>
      </c>
      <c r="D3936">
        <v>63.21</v>
      </c>
      <c r="E3936">
        <v>28.84</v>
      </c>
      <c r="F3936">
        <f t="shared" si="306"/>
        <v>63.21</v>
      </c>
      <c r="G3936" t="s">
        <v>937</v>
      </c>
      <c r="H3936">
        <v>2024</v>
      </c>
      <c r="I3936">
        <v>4</v>
      </c>
      <c r="J3936">
        <v>29</v>
      </c>
      <c r="K3936" t="s">
        <v>145</v>
      </c>
      <c r="L3936">
        <f t="shared" si="307"/>
        <v>0</v>
      </c>
      <c r="M3936">
        <f t="shared" si="308"/>
        <v>1</v>
      </c>
      <c r="N3936">
        <f t="shared" si="309"/>
        <v>1</v>
      </c>
      <c r="O3936">
        <f t="shared" si="310"/>
        <v>18</v>
      </c>
    </row>
    <row r="3937" spans="1:15" x14ac:dyDescent="0.2">
      <c r="A3937" s="2">
        <v>45412</v>
      </c>
      <c r="B3937">
        <v>86</v>
      </c>
      <c r="C3937">
        <v>61.28</v>
      </c>
      <c r="D3937">
        <v>61.41</v>
      </c>
      <c r="E3937">
        <v>46.18</v>
      </c>
      <c r="F3937">
        <f t="shared" si="306"/>
        <v>61.41</v>
      </c>
      <c r="G3937" t="s">
        <v>937</v>
      </c>
      <c r="H3937">
        <v>2024</v>
      </c>
      <c r="I3937">
        <v>4</v>
      </c>
      <c r="J3937">
        <v>30</v>
      </c>
      <c r="K3937" t="s">
        <v>147</v>
      </c>
      <c r="L3937">
        <f t="shared" si="307"/>
        <v>0</v>
      </c>
      <c r="M3937">
        <f t="shared" si="308"/>
        <v>1</v>
      </c>
      <c r="N3937">
        <f t="shared" si="309"/>
        <v>1</v>
      </c>
      <c r="O3937">
        <f t="shared" si="310"/>
        <v>18</v>
      </c>
    </row>
    <row r="3938" spans="1:15" x14ac:dyDescent="0.2">
      <c r="A3938" s="2">
        <v>45413</v>
      </c>
      <c r="B3938">
        <v>93</v>
      </c>
      <c r="C3938">
        <v>62.55</v>
      </c>
      <c r="D3938">
        <v>62.55</v>
      </c>
      <c r="E3938">
        <v>0</v>
      </c>
      <c r="F3938">
        <f t="shared" si="306"/>
        <v>62.55</v>
      </c>
      <c r="G3938" t="s">
        <v>937</v>
      </c>
      <c r="H3938">
        <v>2024</v>
      </c>
      <c r="I3938">
        <v>5</v>
      </c>
      <c r="J3938">
        <v>1</v>
      </c>
      <c r="K3938" t="s">
        <v>148</v>
      </c>
      <c r="L3938">
        <f t="shared" si="307"/>
        <v>0</v>
      </c>
      <c r="M3938">
        <f t="shared" si="308"/>
        <v>1</v>
      </c>
      <c r="N3938">
        <f t="shared" si="309"/>
        <v>2</v>
      </c>
      <c r="O3938">
        <f t="shared" si="310"/>
        <v>18</v>
      </c>
    </row>
    <row r="3939" spans="1:15" x14ac:dyDescent="0.2">
      <c r="A3939" s="2">
        <v>45414</v>
      </c>
      <c r="B3939">
        <v>97</v>
      </c>
      <c r="C3939">
        <v>62.68</v>
      </c>
      <c r="D3939">
        <v>62.7</v>
      </c>
      <c r="E3939">
        <v>40.18</v>
      </c>
      <c r="F3939">
        <f t="shared" si="306"/>
        <v>62.7</v>
      </c>
      <c r="G3939" t="s">
        <v>937</v>
      </c>
      <c r="H3939">
        <v>2024</v>
      </c>
      <c r="I3939">
        <v>5</v>
      </c>
      <c r="J3939">
        <v>2</v>
      </c>
      <c r="K3939" t="s">
        <v>149</v>
      </c>
      <c r="L3939">
        <f t="shared" si="307"/>
        <v>0</v>
      </c>
      <c r="M3939">
        <f t="shared" si="308"/>
        <v>1</v>
      </c>
      <c r="N3939">
        <f t="shared" si="309"/>
        <v>2</v>
      </c>
      <c r="O3939">
        <f t="shared" si="310"/>
        <v>18</v>
      </c>
    </row>
    <row r="3940" spans="1:15" x14ac:dyDescent="0.2">
      <c r="A3940" s="2">
        <v>45415</v>
      </c>
      <c r="B3940">
        <v>123</v>
      </c>
      <c r="C3940">
        <v>64.72</v>
      </c>
      <c r="D3940">
        <v>64.72</v>
      </c>
      <c r="E3940">
        <v>30.74</v>
      </c>
      <c r="F3940">
        <f t="shared" si="306"/>
        <v>64.72</v>
      </c>
      <c r="G3940" t="s">
        <v>937</v>
      </c>
      <c r="H3940">
        <v>2024</v>
      </c>
      <c r="I3940">
        <v>5</v>
      </c>
      <c r="J3940">
        <v>3</v>
      </c>
      <c r="K3940" t="s">
        <v>150</v>
      </c>
      <c r="L3940">
        <f t="shared" si="307"/>
        <v>0</v>
      </c>
      <c r="M3940">
        <f t="shared" si="308"/>
        <v>1</v>
      </c>
      <c r="N3940">
        <f t="shared" si="309"/>
        <v>2</v>
      </c>
      <c r="O3940">
        <f t="shared" si="310"/>
        <v>18</v>
      </c>
    </row>
    <row r="3941" spans="1:15" x14ac:dyDescent="0.2">
      <c r="A3941" s="2">
        <v>45416</v>
      </c>
      <c r="B3941">
        <v>94</v>
      </c>
      <c r="C3941">
        <v>63.75</v>
      </c>
      <c r="D3941">
        <v>63.76</v>
      </c>
      <c r="E3941">
        <v>38.58</v>
      </c>
      <c r="F3941">
        <f t="shared" si="306"/>
        <v>63.76</v>
      </c>
      <c r="G3941" t="s">
        <v>937</v>
      </c>
      <c r="H3941">
        <v>2024</v>
      </c>
      <c r="I3941">
        <v>5</v>
      </c>
      <c r="J3941">
        <v>4</v>
      </c>
      <c r="K3941" t="s">
        <v>151</v>
      </c>
      <c r="L3941">
        <f t="shared" si="307"/>
        <v>0</v>
      </c>
      <c r="M3941">
        <f t="shared" si="308"/>
        <v>1</v>
      </c>
      <c r="N3941">
        <f t="shared" si="309"/>
        <v>2</v>
      </c>
      <c r="O3941">
        <f t="shared" si="310"/>
        <v>18</v>
      </c>
    </row>
    <row r="3942" spans="1:15" x14ac:dyDescent="0.2">
      <c r="A3942" s="2">
        <v>45417</v>
      </c>
      <c r="B3942">
        <v>109</v>
      </c>
      <c r="C3942">
        <v>62.94</v>
      </c>
      <c r="D3942">
        <v>63.07</v>
      </c>
      <c r="E3942">
        <v>47.82</v>
      </c>
      <c r="F3942">
        <f t="shared" si="306"/>
        <v>63.07</v>
      </c>
      <c r="G3942" t="s">
        <v>937</v>
      </c>
      <c r="H3942">
        <v>2024</v>
      </c>
      <c r="I3942">
        <v>5</v>
      </c>
      <c r="J3942">
        <v>5</v>
      </c>
      <c r="K3942" t="s">
        <v>152</v>
      </c>
      <c r="L3942">
        <f t="shared" si="307"/>
        <v>0</v>
      </c>
      <c r="M3942">
        <f t="shared" si="308"/>
        <v>1</v>
      </c>
      <c r="N3942">
        <f t="shared" si="309"/>
        <v>2</v>
      </c>
      <c r="O3942">
        <f t="shared" si="310"/>
        <v>18</v>
      </c>
    </row>
    <row r="3943" spans="1:15" x14ac:dyDescent="0.2">
      <c r="A3943" s="2">
        <v>45418</v>
      </c>
      <c r="B3943">
        <v>106</v>
      </c>
      <c r="C3943">
        <v>62.69</v>
      </c>
      <c r="D3943">
        <v>62.71</v>
      </c>
      <c r="E3943">
        <v>38.94</v>
      </c>
      <c r="F3943">
        <f t="shared" si="306"/>
        <v>62.71</v>
      </c>
      <c r="G3943" t="s">
        <v>938</v>
      </c>
      <c r="H3943">
        <v>2024</v>
      </c>
      <c r="I3943">
        <v>5</v>
      </c>
      <c r="J3943">
        <v>6</v>
      </c>
      <c r="K3943" t="s">
        <v>153</v>
      </c>
      <c r="L3943">
        <f t="shared" si="307"/>
        <v>0</v>
      </c>
      <c r="M3943">
        <f t="shared" si="308"/>
        <v>1</v>
      </c>
      <c r="N3943">
        <f t="shared" si="309"/>
        <v>2</v>
      </c>
      <c r="O3943">
        <f t="shared" si="310"/>
        <v>19</v>
      </c>
    </row>
    <row r="3944" spans="1:15" x14ac:dyDescent="0.2">
      <c r="A3944" s="2">
        <v>45419</v>
      </c>
      <c r="B3944">
        <v>104</v>
      </c>
      <c r="C3944">
        <v>62.92</v>
      </c>
      <c r="D3944">
        <v>62.92</v>
      </c>
      <c r="E3944">
        <v>0</v>
      </c>
      <c r="F3944">
        <f t="shared" si="306"/>
        <v>62.92</v>
      </c>
      <c r="G3944" t="s">
        <v>938</v>
      </c>
      <c r="H3944">
        <v>2024</v>
      </c>
      <c r="I3944">
        <v>5</v>
      </c>
      <c r="J3944">
        <v>7</v>
      </c>
      <c r="K3944" t="s">
        <v>155</v>
      </c>
      <c r="L3944">
        <f t="shared" si="307"/>
        <v>0</v>
      </c>
      <c r="M3944">
        <f t="shared" si="308"/>
        <v>1</v>
      </c>
      <c r="N3944">
        <f t="shared" si="309"/>
        <v>2</v>
      </c>
      <c r="O3944">
        <f t="shared" si="310"/>
        <v>19</v>
      </c>
    </row>
    <row r="3945" spans="1:15" x14ac:dyDescent="0.2">
      <c r="A3945" s="2">
        <v>45420</v>
      </c>
      <c r="B3945">
        <v>114</v>
      </c>
      <c r="C3945">
        <v>63.9</v>
      </c>
      <c r="D3945">
        <v>64.180000000000007</v>
      </c>
      <c r="E3945">
        <v>52.11</v>
      </c>
      <c r="F3945">
        <f t="shared" si="306"/>
        <v>64.180000000000007</v>
      </c>
      <c r="G3945" t="s">
        <v>938</v>
      </c>
      <c r="H3945">
        <v>2024</v>
      </c>
      <c r="I3945">
        <v>5</v>
      </c>
      <c r="J3945">
        <v>8</v>
      </c>
      <c r="K3945" t="s">
        <v>156</v>
      </c>
      <c r="L3945">
        <f t="shared" si="307"/>
        <v>0</v>
      </c>
      <c r="M3945">
        <f t="shared" si="308"/>
        <v>1</v>
      </c>
      <c r="N3945">
        <f t="shared" si="309"/>
        <v>2</v>
      </c>
      <c r="O3945">
        <f t="shared" si="310"/>
        <v>19</v>
      </c>
    </row>
    <row r="3946" spans="1:15" x14ac:dyDescent="0.2">
      <c r="A3946" s="2">
        <v>45421</v>
      </c>
      <c r="B3946">
        <v>102</v>
      </c>
      <c r="C3946">
        <v>62.94</v>
      </c>
      <c r="D3946">
        <v>62.94</v>
      </c>
      <c r="E3946">
        <v>0</v>
      </c>
      <c r="F3946">
        <f t="shared" si="306"/>
        <v>62.94</v>
      </c>
      <c r="G3946" t="s">
        <v>938</v>
      </c>
      <c r="H3946">
        <v>2024</v>
      </c>
      <c r="I3946">
        <v>5</v>
      </c>
      <c r="J3946">
        <v>9</v>
      </c>
      <c r="K3946" t="s">
        <v>157</v>
      </c>
      <c r="L3946">
        <f t="shared" si="307"/>
        <v>0</v>
      </c>
      <c r="M3946">
        <f t="shared" si="308"/>
        <v>1</v>
      </c>
      <c r="N3946">
        <f t="shared" si="309"/>
        <v>2</v>
      </c>
      <c r="O3946">
        <f t="shared" si="310"/>
        <v>19</v>
      </c>
    </row>
    <row r="3947" spans="1:15" x14ac:dyDescent="0.2">
      <c r="A3947" s="2">
        <v>45422</v>
      </c>
      <c r="B3947">
        <v>109</v>
      </c>
      <c r="C3947">
        <v>63.24</v>
      </c>
      <c r="D3947">
        <v>63.34</v>
      </c>
      <c r="E3947">
        <v>46.98</v>
      </c>
      <c r="F3947">
        <f t="shared" si="306"/>
        <v>63.34</v>
      </c>
      <c r="G3947" t="s">
        <v>938</v>
      </c>
      <c r="H3947">
        <v>2024</v>
      </c>
      <c r="I3947">
        <v>5</v>
      </c>
      <c r="J3947">
        <v>10</v>
      </c>
      <c r="K3947" t="s">
        <v>158</v>
      </c>
      <c r="L3947">
        <f t="shared" si="307"/>
        <v>0</v>
      </c>
      <c r="M3947">
        <f t="shared" si="308"/>
        <v>1</v>
      </c>
      <c r="N3947">
        <f t="shared" si="309"/>
        <v>2</v>
      </c>
      <c r="O3947">
        <f t="shared" si="310"/>
        <v>19</v>
      </c>
    </row>
    <row r="3948" spans="1:15" x14ac:dyDescent="0.2">
      <c r="A3948" s="2">
        <v>45423</v>
      </c>
      <c r="B3948">
        <v>87</v>
      </c>
      <c r="C3948">
        <v>61.93</v>
      </c>
      <c r="D3948">
        <v>61.97</v>
      </c>
      <c r="E3948">
        <v>41.56</v>
      </c>
      <c r="F3948">
        <f t="shared" si="306"/>
        <v>61.97</v>
      </c>
      <c r="G3948" t="s">
        <v>938</v>
      </c>
      <c r="H3948">
        <v>2024</v>
      </c>
      <c r="I3948">
        <v>5</v>
      </c>
      <c r="J3948">
        <v>11</v>
      </c>
      <c r="K3948" t="s">
        <v>159</v>
      </c>
      <c r="L3948">
        <f t="shared" si="307"/>
        <v>0</v>
      </c>
      <c r="M3948">
        <f t="shared" si="308"/>
        <v>1</v>
      </c>
      <c r="N3948">
        <f t="shared" si="309"/>
        <v>2</v>
      </c>
      <c r="O3948">
        <f t="shared" si="310"/>
        <v>19</v>
      </c>
    </row>
    <row r="3949" spans="1:15" x14ac:dyDescent="0.2">
      <c r="A3949" s="2">
        <v>45424</v>
      </c>
      <c r="B3949">
        <v>101</v>
      </c>
      <c r="C3949">
        <v>61.92</v>
      </c>
      <c r="D3949">
        <v>61.92</v>
      </c>
      <c r="E3949">
        <v>32.54</v>
      </c>
      <c r="F3949">
        <f t="shared" si="306"/>
        <v>61.92</v>
      </c>
      <c r="G3949" t="s">
        <v>938</v>
      </c>
      <c r="H3949">
        <v>2024</v>
      </c>
      <c r="I3949">
        <v>5</v>
      </c>
      <c r="J3949">
        <v>12</v>
      </c>
      <c r="K3949" t="s">
        <v>160</v>
      </c>
      <c r="L3949">
        <f t="shared" si="307"/>
        <v>0</v>
      </c>
      <c r="M3949">
        <f t="shared" si="308"/>
        <v>1</v>
      </c>
      <c r="N3949">
        <f t="shared" si="309"/>
        <v>2</v>
      </c>
      <c r="O3949">
        <f t="shared" si="310"/>
        <v>19</v>
      </c>
    </row>
    <row r="3950" spans="1:15" x14ac:dyDescent="0.2">
      <c r="A3950" s="2">
        <v>45425</v>
      </c>
      <c r="B3950">
        <v>110</v>
      </c>
      <c r="C3950">
        <v>64.75</v>
      </c>
      <c r="D3950">
        <v>64.89</v>
      </c>
      <c r="E3950">
        <v>49.82</v>
      </c>
      <c r="F3950">
        <f t="shared" si="306"/>
        <v>64.89</v>
      </c>
      <c r="G3950" t="s">
        <v>939</v>
      </c>
      <c r="H3950">
        <v>2024</v>
      </c>
      <c r="I3950">
        <v>5</v>
      </c>
      <c r="J3950">
        <v>13</v>
      </c>
      <c r="K3950" t="s">
        <v>161</v>
      </c>
      <c r="L3950">
        <f t="shared" si="307"/>
        <v>0</v>
      </c>
      <c r="M3950">
        <f t="shared" si="308"/>
        <v>1</v>
      </c>
      <c r="N3950">
        <f t="shared" si="309"/>
        <v>2</v>
      </c>
      <c r="O3950">
        <f t="shared" si="310"/>
        <v>20</v>
      </c>
    </row>
    <row r="3951" spans="1:15" x14ac:dyDescent="0.2">
      <c r="A3951" s="2">
        <v>45426</v>
      </c>
      <c r="B3951">
        <v>99</v>
      </c>
      <c r="C3951">
        <v>62.26</v>
      </c>
      <c r="D3951">
        <v>62.29</v>
      </c>
      <c r="E3951">
        <v>39.450000000000003</v>
      </c>
      <c r="F3951">
        <f t="shared" si="306"/>
        <v>62.29</v>
      </c>
      <c r="G3951" t="s">
        <v>939</v>
      </c>
      <c r="H3951">
        <v>2024</v>
      </c>
      <c r="I3951">
        <v>5</v>
      </c>
      <c r="J3951">
        <v>14</v>
      </c>
      <c r="K3951" t="s">
        <v>163</v>
      </c>
      <c r="L3951">
        <f t="shared" si="307"/>
        <v>0</v>
      </c>
      <c r="M3951">
        <f t="shared" si="308"/>
        <v>1</v>
      </c>
      <c r="N3951">
        <f t="shared" si="309"/>
        <v>2</v>
      </c>
      <c r="O3951">
        <f t="shared" si="310"/>
        <v>20</v>
      </c>
    </row>
    <row r="3952" spans="1:15" x14ac:dyDescent="0.2">
      <c r="A3952" s="2">
        <v>45427</v>
      </c>
      <c r="B3952">
        <v>108</v>
      </c>
      <c r="C3952">
        <v>62.08</v>
      </c>
      <c r="D3952">
        <v>62.15</v>
      </c>
      <c r="E3952">
        <v>42.27</v>
      </c>
      <c r="F3952">
        <f t="shared" si="306"/>
        <v>62.15</v>
      </c>
      <c r="G3952" t="s">
        <v>939</v>
      </c>
      <c r="H3952">
        <v>2024</v>
      </c>
      <c r="I3952">
        <v>5</v>
      </c>
      <c r="J3952">
        <v>15</v>
      </c>
      <c r="K3952" t="s">
        <v>164</v>
      </c>
      <c r="L3952">
        <f t="shared" si="307"/>
        <v>0</v>
      </c>
      <c r="M3952">
        <f t="shared" si="308"/>
        <v>1</v>
      </c>
      <c r="N3952">
        <f t="shared" si="309"/>
        <v>2</v>
      </c>
      <c r="O3952">
        <f t="shared" si="310"/>
        <v>20</v>
      </c>
    </row>
    <row r="3953" spans="1:15" x14ac:dyDescent="0.2">
      <c r="A3953" s="2">
        <v>45428</v>
      </c>
      <c r="B3953">
        <v>120</v>
      </c>
      <c r="C3953">
        <v>67.540000000000006</v>
      </c>
      <c r="D3953">
        <v>67.55</v>
      </c>
      <c r="E3953">
        <v>43.89</v>
      </c>
      <c r="F3953">
        <f t="shared" si="306"/>
        <v>67.55</v>
      </c>
      <c r="G3953" t="s">
        <v>939</v>
      </c>
      <c r="H3953">
        <v>2024</v>
      </c>
      <c r="I3953">
        <v>5</v>
      </c>
      <c r="J3953">
        <v>16</v>
      </c>
      <c r="K3953" t="s">
        <v>165</v>
      </c>
      <c r="L3953">
        <f t="shared" si="307"/>
        <v>0</v>
      </c>
      <c r="M3953">
        <f t="shared" si="308"/>
        <v>1</v>
      </c>
      <c r="N3953">
        <f t="shared" si="309"/>
        <v>2</v>
      </c>
      <c r="O3953">
        <f t="shared" si="310"/>
        <v>20</v>
      </c>
    </row>
    <row r="3954" spans="1:15" x14ac:dyDescent="0.2">
      <c r="A3954" s="2">
        <v>45429</v>
      </c>
      <c r="B3954">
        <v>117</v>
      </c>
      <c r="C3954">
        <v>63.42</v>
      </c>
      <c r="D3954">
        <v>63.49</v>
      </c>
      <c r="E3954">
        <v>45.87</v>
      </c>
      <c r="F3954">
        <f t="shared" si="306"/>
        <v>63.49</v>
      </c>
      <c r="G3954" t="s">
        <v>939</v>
      </c>
      <c r="H3954">
        <v>2024</v>
      </c>
      <c r="I3954">
        <v>5</v>
      </c>
      <c r="J3954">
        <v>17</v>
      </c>
      <c r="K3954" t="s">
        <v>166</v>
      </c>
      <c r="L3954">
        <f t="shared" si="307"/>
        <v>0</v>
      </c>
      <c r="M3954">
        <f t="shared" si="308"/>
        <v>1</v>
      </c>
      <c r="N3954">
        <f t="shared" si="309"/>
        <v>2</v>
      </c>
      <c r="O3954">
        <f t="shared" si="310"/>
        <v>20</v>
      </c>
    </row>
    <row r="3955" spans="1:15" x14ac:dyDescent="0.2">
      <c r="A3955" s="2">
        <v>45430</v>
      </c>
      <c r="B3955">
        <v>89</v>
      </c>
      <c r="C3955">
        <v>61.91</v>
      </c>
      <c r="D3955">
        <v>62.04</v>
      </c>
      <c r="E3955">
        <v>46.74</v>
      </c>
      <c r="F3955">
        <f t="shared" si="306"/>
        <v>62.04</v>
      </c>
      <c r="G3955" t="s">
        <v>939</v>
      </c>
      <c r="H3955">
        <v>2024</v>
      </c>
      <c r="I3955">
        <v>5</v>
      </c>
      <c r="J3955">
        <v>18</v>
      </c>
      <c r="K3955" t="s">
        <v>167</v>
      </c>
      <c r="L3955">
        <f t="shared" si="307"/>
        <v>0</v>
      </c>
      <c r="M3955">
        <f t="shared" si="308"/>
        <v>1</v>
      </c>
      <c r="N3955">
        <f t="shared" si="309"/>
        <v>2</v>
      </c>
      <c r="O3955">
        <f t="shared" si="310"/>
        <v>20</v>
      </c>
    </row>
    <row r="3956" spans="1:15" x14ac:dyDescent="0.2">
      <c r="A3956" s="2">
        <v>45431</v>
      </c>
      <c r="B3956">
        <v>123</v>
      </c>
      <c r="C3956">
        <v>63.39</v>
      </c>
      <c r="D3956">
        <v>63.47</v>
      </c>
      <c r="E3956">
        <v>45.95</v>
      </c>
      <c r="F3956">
        <f t="shared" si="306"/>
        <v>63.47</v>
      </c>
      <c r="G3956" t="s">
        <v>939</v>
      </c>
      <c r="H3956">
        <v>2024</v>
      </c>
      <c r="I3956">
        <v>5</v>
      </c>
      <c r="J3956">
        <v>19</v>
      </c>
      <c r="K3956" t="s">
        <v>168</v>
      </c>
      <c r="L3956">
        <f t="shared" si="307"/>
        <v>0</v>
      </c>
      <c r="M3956">
        <f t="shared" si="308"/>
        <v>1</v>
      </c>
      <c r="N3956">
        <f t="shared" si="309"/>
        <v>2</v>
      </c>
      <c r="O3956">
        <f t="shared" si="310"/>
        <v>20</v>
      </c>
    </row>
    <row r="3957" spans="1:15" x14ac:dyDescent="0.2">
      <c r="A3957" s="2">
        <v>45432</v>
      </c>
      <c r="B3957">
        <v>111</v>
      </c>
      <c r="C3957">
        <v>63.41</v>
      </c>
      <c r="D3957">
        <v>63.48</v>
      </c>
      <c r="E3957">
        <v>45.87</v>
      </c>
      <c r="F3957">
        <f t="shared" si="306"/>
        <v>63.48</v>
      </c>
      <c r="G3957" t="s">
        <v>940</v>
      </c>
      <c r="H3957">
        <v>2024</v>
      </c>
      <c r="I3957">
        <v>5</v>
      </c>
      <c r="J3957">
        <v>20</v>
      </c>
      <c r="K3957" t="s">
        <v>169</v>
      </c>
      <c r="L3957">
        <f t="shared" si="307"/>
        <v>0</v>
      </c>
      <c r="M3957">
        <f t="shared" si="308"/>
        <v>1</v>
      </c>
      <c r="N3957">
        <f t="shared" si="309"/>
        <v>2</v>
      </c>
      <c r="O3957">
        <f t="shared" si="310"/>
        <v>21</v>
      </c>
    </row>
    <row r="3958" spans="1:15" x14ac:dyDescent="0.2">
      <c r="A3958" s="2">
        <v>45433</v>
      </c>
      <c r="B3958">
        <v>95</v>
      </c>
      <c r="C3958">
        <v>63.65</v>
      </c>
      <c r="D3958">
        <v>63.79</v>
      </c>
      <c r="E3958">
        <v>48.87</v>
      </c>
      <c r="F3958">
        <f t="shared" si="306"/>
        <v>63.79</v>
      </c>
      <c r="G3958" t="s">
        <v>940</v>
      </c>
      <c r="H3958">
        <v>2024</v>
      </c>
      <c r="I3958">
        <v>5</v>
      </c>
      <c r="J3958">
        <v>21</v>
      </c>
      <c r="K3958" t="s">
        <v>171</v>
      </c>
      <c r="L3958">
        <f t="shared" si="307"/>
        <v>0</v>
      </c>
      <c r="M3958">
        <f t="shared" si="308"/>
        <v>1</v>
      </c>
      <c r="N3958">
        <f t="shared" si="309"/>
        <v>2</v>
      </c>
      <c r="O3958">
        <f t="shared" si="310"/>
        <v>21</v>
      </c>
    </row>
    <row r="3959" spans="1:15" x14ac:dyDescent="0.2">
      <c r="A3959" s="2">
        <v>45434</v>
      </c>
      <c r="B3959">
        <v>113</v>
      </c>
      <c r="C3959">
        <v>63.86</v>
      </c>
      <c r="D3959">
        <v>64.16</v>
      </c>
      <c r="E3959">
        <v>52.34</v>
      </c>
      <c r="F3959">
        <f t="shared" si="306"/>
        <v>64.16</v>
      </c>
      <c r="G3959" t="s">
        <v>940</v>
      </c>
      <c r="H3959">
        <v>2024</v>
      </c>
      <c r="I3959">
        <v>5</v>
      </c>
      <c r="J3959">
        <v>22</v>
      </c>
      <c r="K3959" t="s">
        <v>172</v>
      </c>
      <c r="L3959">
        <f t="shared" si="307"/>
        <v>0</v>
      </c>
      <c r="M3959">
        <f t="shared" si="308"/>
        <v>1</v>
      </c>
      <c r="N3959">
        <f t="shared" si="309"/>
        <v>2</v>
      </c>
      <c r="O3959">
        <f t="shared" si="310"/>
        <v>21</v>
      </c>
    </row>
    <row r="3960" spans="1:15" x14ac:dyDescent="0.2">
      <c r="A3960" s="2">
        <v>45435</v>
      </c>
      <c r="B3960">
        <v>103</v>
      </c>
      <c r="C3960">
        <v>63.12</v>
      </c>
      <c r="D3960">
        <v>63.17</v>
      </c>
      <c r="E3960">
        <v>43.65</v>
      </c>
      <c r="F3960">
        <f t="shared" si="306"/>
        <v>63.17</v>
      </c>
      <c r="G3960" t="s">
        <v>940</v>
      </c>
      <c r="H3960">
        <v>2024</v>
      </c>
      <c r="I3960">
        <v>5</v>
      </c>
      <c r="J3960">
        <v>23</v>
      </c>
      <c r="K3960" t="s">
        <v>173</v>
      </c>
      <c r="L3960">
        <f t="shared" si="307"/>
        <v>0</v>
      </c>
      <c r="M3960">
        <f t="shared" si="308"/>
        <v>1</v>
      </c>
      <c r="N3960">
        <f t="shared" si="309"/>
        <v>2</v>
      </c>
      <c r="O3960">
        <f t="shared" si="310"/>
        <v>21</v>
      </c>
    </row>
    <row r="3961" spans="1:15" x14ac:dyDescent="0.2">
      <c r="A3961" s="2">
        <v>45436</v>
      </c>
      <c r="B3961">
        <v>112</v>
      </c>
      <c r="C3961">
        <v>62.67</v>
      </c>
      <c r="D3961">
        <v>62.76</v>
      </c>
      <c r="E3961">
        <v>45.93</v>
      </c>
      <c r="F3961">
        <f t="shared" si="306"/>
        <v>62.76</v>
      </c>
      <c r="G3961" t="s">
        <v>940</v>
      </c>
      <c r="H3961">
        <v>2024</v>
      </c>
      <c r="I3961">
        <v>5</v>
      </c>
      <c r="J3961">
        <v>24</v>
      </c>
      <c r="K3961" t="s">
        <v>174</v>
      </c>
      <c r="L3961">
        <f t="shared" si="307"/>
        <v>0</v>
      </c>
      <c r="M3961">
        <f t="shared" si="308"/>
        <v>1</v>
      </c>
      <c r="N3961">
        <f t="shared" si="309"/>
        <v>2</v>
      </c>
      <c r="O3961">
        <f t="shared" si="310"/>
        <v>21</v>
      </c>
    </row>
    <row r="3962" spans="1:15" x14ac:dyDescent="0.2">
      <c r="A3962" s="2">
        <v>45437</v>
      </c>
      <c r="B3962">
        <v>99</v>
      </c>
      <c r="C3962">
        <v>63.16</v>
      </c>
      <c r="D3962">
        <v>63.49</v>
      </c>
      <c r="E3962">
        <v>52.05</v>
      </c>
      <c r="F3962">
        <f t="shared" si="306"/>
        <v>63.49</v>
      </c>
      <c r="G3962" t="s">
        <v>940</v>
      </c>
      <c r="H3962">
        <v>2024</v>
      </c>
      <c r="I3962">
        <v>5</v>
      </c>
      <c r="J3962">
        <v>25</v>
      </c>
      <c r="K3962" t="s">
        <v>175</v>
      </c>
      <c r="L3962">
        <f t="shared" si="307"/>
        <v>0</v>
      </c>
      <c r="M3962">
        <f t="shared" si="308"/>
        <v>1</v>
      </c>
      <c r="N3962">
        <f t="shared" si="309"/>
        <v>2</v>
      </c>
      <c r="O3962">
        <f t="shared" si="310"/>
        <v>21</v>
      </c>
    </row>
    <row r="3963" spans="1:15" x14ac:dyDescent="0.2">
      <c r="A3963" s="2">
        <v>45438</v>
      </c>
      <c r="B3963">
        <v>62</v>
      </c>
      <c r="C3963">
        <v>61.56</v>
      </c>
      <c r="D3963">
        <v>61.67</v>
      </c>
      <c r="E3963">
        <v>45.63</v>
      </c>
      <c r="F3963">
        <f t="shared" si="306"/>
        <v>61.67</v>
      </c>
      <c r="G3963" t="s">
        <v>940</v>
      </c>
      <c r="H3963">
        <v>2024</v>
      </c>
      <c r="I3963">
        <v>5</v>
      </c>
      <c r="J3963">
        <v>26</v>
      </c>
      <c r="K3963" t="s">
        <v>176</v>
      </c>
      <c r="L3963">
        <f t="shared" si="307"/>
        <v>0</v>
      </c>
      <c r="M3963">
        <f t="shared" si="308"/>
        <v>1</v>
      </c>
      <c r="N3963">
        <f t="shared" si="309"/>
        <v>2</v>
      </c>
      <c r="O3963">
        <f t="shared" si="310"/>
        <v>21</v>
      </c>
    </row>
    <row r="3964" spans="1:15" x14ac:dyDescent="0.2">
      <c r="A3964" s="2">
        <v>45439</v>
      </c>
      <c r="F3964">
        <f t="shared" si="306"/>
        <v>0</v>
      </c>
      <c r="G3964" t="s">
        <v>941</v>
      </c>
      <c r="H3964">
        <v>2024</v>
      </c>
      <c r="I3964">
        <v>5</v>
      </c>
      <c r="J3964">
        <v>27</v>
      </c>
      <c r="K3964" t="s">
        <v>177</v>
      </c>
      <c r="L3964" t="str">
        <f t="shared" si="307"/>
        <v>Null</v>
      </c>
      <c r="M3964" t="str">
        <f t="shared" si="308"/>
        <v>Null</v>
      </c>
      <c r="N3964">
        <f t="shared" si="309"/>
        <v>2</v>
      </c>
      <c r="O3964">
        <f t="shared" si="310"/>
        <v>22</v>
      </c>
    </row>
    <row r="3965" spans="1:15" x14ac:dyDescent="0.2">
      <c r="A3965" s="2">
        <v>45440</v>
      </c>
      <c r="F3965">
        <f t="shared" si="306"/>
        <v>0</v>
      </c>
      <c r="G3965" t="s">
        <v>941</v>
      </c>
      <c r="H3965">
        <v>2024</v>
      </c>
      <c r="I3965">
        <v>5</v>
      </c>
      <c r="J3965">
        <v>28</v>
      </c>
      <c r="K3965" t="s">
        <v>179</v>
      </c>
      <c r="L3965" t="str">
        <f t="shared" si="307"/>
        <v>Null</v>
      </c>
      <c r="M3965" t="str">
        <f t="shared" si="308"/>
        <v>Null</v>
      </c>
      <c r="N3965">
        <f t="shared" si="309"/>
        <v>2</v>
      </c>
      <c r="O3965">
        <f t="shared" si="310"/>
        <v>22</v>
      </c>
    </row>
    <row r="3966" spans="1:15" x14ac:dyDescent="0.2">
      <c r="A3966" s="2">
        <v>45441</v>
      </c>
      <c r="F3966">
        <f t="shared" si="306"/>
        <v>0</v>
      </c>
      <c r="G3966" t="s">
        <v>941</v>
      </c>
      <c r="H3966">
        <v>2024</v>
      </c>
      <c r="I3966">
        <v>5</v>
      </c>
      <c r="J3966">
        <v>29</v>
      </c>
      <c r="K3966" t="s">
        <v>180</v>
      </c>
      <c r="L3966" t="str">
        <f t="shared" si="307"/>
        <v>Null</v>
      </c>
      <c r="M3966" t="str">
        <f t="shared" si="308"/>
        <v>Null</v>
      </c>
      <c r="N3966">
        <f t="shared" si="309"/>
        <v>2</v>
      </c>
      <c r="O3966">
        <f t="shared" si="310"/>
        <v>22</v>
      </c>
    </row>
    <row r="3967" spans="1:15" x14ac:dyDescent="0.2">
      <c r="A3967" s="2">
        <v>45442</v>
      </c>
      <c r="B3967">
        <v>85</v>
      </c>
      <c r="C3967">
        <v>62.79</v>
      </c>
      <c r="D3967">
        <v>62.81</v>
      </c>
      <c r="E3967">
        <v>39.409999999999997</v>
      </c>
      <c r="F3967">
        <f t="shared" si="306"/>
        <v>62.81</v>
      </c>
      <c r="G3967" t="s">
        <v>941</v>
      </c>
      <c r="H3967">
        <v>2024</v>
      </c>
      <c r="I3967">
        <v>5</v>
      </c>
      <c r="J3967">
        <v>30</v>
      </c>
      <c r="K3967" t="s">
        <v>181</v>
      </c>
      <c r="L3967">
        <f t="shared" si="307"/>
        <v>0</v>
      </c>
      <c r="M3967">
        <f t="shared" si="308"/>
        <v>1</v>
      </c>
      <c r="N3967">
        <f t="shared" si="309"/>
        <v>2</v>
      </c>
      <c r="O3967">
        <f t="shared" si="310"/>
        <v>22</v>
      </c>
    </row>
    <row r="3968" spans="1:15" x14ac:dyDescent="0.2">
      <c r="A3968" s="2">
        <v>45443</v>
      </c>
      <c r="B3968">
        <v>114</v>
      </c>
      <c r="C3968">
        <v>64.83</v>
      </c>
      <c r="D3968">
        <v>64.88</v>
      </c>
      <c r="E3968">
        <v>45.75</v>
      </c>
      <c r="F3968">
        <f t="shared" si="306"/>
        <v>64.88</v>
      </c>
      <c r="G3968" t="s">
        <v>941</v>
      </c>
      <c r="H3968">
        <v>2024</v>
      </c>
      <c r="I3968">
        <v>5</v>
      </c>
      <c r="J3968">
        <v>31</v>
      </c>
      <c r="K3968" t="s">
        <v>182</v>
      </c>
      <c r="L3968">
        <f t="shared" si="307"/>
        <v>0</v>
      </c>
      <c r="M3968">
        <f t="shared" si="308"/>
        <v>1</v>
      </c>
      <c r="N3968">
        <f t="shared" si="309"/>
        <v>2</v>
      </c>
      <c r="O3968">
        <f t="shared" si="310"/>
        <v>22</v>
      </c>
    </row>
    <row r="3969" spans="1:15" x14ac:dyDescent="0.2">
      <c r="A3969" s="2">
        <v>45444</v>
      </c>
      <c r="B3969">
        <v>101</v>
      </c>
      <c r="C3969">
        <v>62.71</v>
      </c>
      <c r="D3969">
        <v>62.74</v>
      </c>
      <c r="E3969">
        <v>40.409999999999997</v>
      </c>
      <c r="F3969">
        <f t="shared" si="306"/>
        <v>62.74</v>
      </c>
      <c r="G3969" t="s">
        <v>941</v>
      </c>
      <c r="H3969">
        <v>2024</v>
      </c>
      <c r="I3969">
        <v>6</v>
      </c>
      <c r="J3969">
        <v>1</v>
      </c>
      <c r="K3969" t="s">
        <v>183</v>
      </c>
      <c r="L3969">
        <f t="shared" si="307"/>
        <v>0</v>
      </c>
      <c r="M3969">
        <f t="shared" si="308"/>
        <v>1</v>
      </c>
      <c r="N3969">
        <f t="shared" si="309"/>
        <v>2</v>
      </c>
      <c r="O3969">
        <f t="shared" si="310"/>
        <v>22</v>
      </c>
    </row>
    <row r="3970" spans="1:15" x14ac:dyDescent="0.2">
      <c r="A3970" s="2">
        <v>45445</v>
      </c>
      <c r="B3970">
        <v>113</v>
      </c>
      <c r="C3970">
        <v>63.77</v>
      </c>
      <c r="D3970">
        <v>63.88</v>
      </c>
      <c r="E3970">
        <v>47.93</v>
      </c>
      <c r="F3970">
        <f t="shared" si="306"/>
        <v>63.88</v>
      </c>
      <c r="G3970" t="s">
        <v>941</v>
      </c>
      <c r="H3970">
        <v>2024</v>
      </c>
      <c r="I3970">
        <v>6</v>
      </c>
      <c r="J3970">
        <v>2</v>
      </c>
      <c r="K3970" t="s">
        <v>184</v>
      </c>
      <c r="L3970">
        <f t="shared" si="307"/>
        <v>0</v>
      </c>
      <c r="M3970">
        <f t="shared" si="308"/>
        <v>1</v>
      </c>
      <c r="N3970">
        <f t="shared" si="309"/>
        <v>2</v>
      </c>
      <c r="O3970">
        <f t="shared" si="310"/>
        <v>22</v>
      </c>
    </row>
    <row r="3971" spans="1:15" x14ac:dyDescent="0.2">
      <c r="A3971" s="2">
        <v>45446</v>
      </c>
      <c r="B3971">
        <v>107</v>
      </c>
      <c r="C3971">
        <v>64.03</v>
      </c>
      <c r="D3971">
        <v>64.09</v>
      </c>
      <c r="E3971">
        <v>44.95</v>
      </c>
      <c r="F3971">
        <f t="shared" ref="F3971:F4034" si="311">IF(OR(ISBLANK(D3971),D3971=9),C3971,D3971)</f>
        <v>64.09</v>
      </c>
      <c r="G3971" t="s">
        <v>942</v>
      </c>
      <c r="H3971">
        <v>2024</v>
      </c>
      <c r="I3971">
        <v>6</v>
      </c>
      <c r="J3971">
        <v>3</v>
      </c>
      <c r="K3971" t="s">
        <v>185</v>
      </c>
      <c r="L3971">
        <f t="shared" ref="L3971:L4034" si="312">IF(ISBLANK(C3971),"Null",IF(C3971&gt;B3971,1,0))</f>
        <v>0</v>
      </c>
      <c r="M3971">
        <f t="shared" ref="M3971:M4034" si="313">IF(ISBLANK(E3971),"Null",IF(C3971&gt;E3971,1,0))</f>
        <v>1</v>
      </c>
      <c r="N3971">
        <f t="shared" ref="N3971:N4034" si="314">IF(AND(I3971&gt;=1,I3971&lt;=4),1,IF(AND(I3971&gt;=9,I3971&lt;=12),3,2))</f>
        <v>2</v>
      </c>
      <c r="O3971">
        <f t="shared" ref="O3971:O4034" si="315">WEEKNUM(A3971,2)</f>
        <v>23</v>
      </c>
    </row>
    <row r="3972" spans="1:15" x14ac:dyDescent="0.2">
      <c r="A3972" s="2">
        <v>45447</v>
      </c>
      <c r="B3972">
        <v>95</v>
      </c>
      <c r="C3972">
        <v>62.34</v>
      </c>
      <c r="D3972">
        <v>62.38</v>
      </c>
      <c r="E3972">
        <v>42.18</v>
      </c>
      <c r="F3972">
        <f t="shared" si="311"/>
        <v>62.38</v>
      </c>
      <c r="G3972" t="s">
        <v>942</v>
      </c>
      <c r="H3972">
        <v>2024</v>
      </c>
      <c r="I3972">
        <v>6</v>
      </c>
      <c r="J3972">
        <v>4</v>
      </c>
      <c r="K3972" t="s">
        <v>187</v>
      </c>
      <c r="L3972">
        <f t="shared" si="312"/>
        <v>0</v>
      </c>
      <c r="M3972">
        <f t="shared" si="313"/>
        <v>1</v>
      </c>
      <c r="N3972">
        <f t="shared" si="314"/>
        <v>2</v>
      </c>
      <c r="O3972">
        <f t="shared" si="315"/>
        <v>23</v>
      </c>
    </row>
    <row r="3973" spans="1:15" x14ac:dyDescent="0.2">
      <c r="A3973" s="2">
        <v>45448</v>
      </c>
      <c r="B3973">
        <v>113</v>
      </c>
      <c r="C3973">
        <v>62.83</v>
      </c>
      <c r="D3973">
        <v>62.84</v>
      </c>
      <c r="E3973">
        <v>37.65</v>
      </c>
      <c r="F3973">
        <f t="shared" si="311"/>
        <v>62.84</v>
      </c>
      <c r="G3973" t="s">
        <v>942</v>
      </c>
      <c r="H3973">
        <v>2024</v>
      </c>
      <c r="I3973">
        <v>6</v>
      </c>
      <c r="J3973">
        <v>5</v>
      </c>
      <c r="K3973" t="s">
        <v>188</v>
      </c>
      <c r="L3973">
        <f t="shared" si="312"/>
        <v>0</v>
      </c>
      <c r="M3973">
        <f t="shared" si="313"/>
        <v>1</v>
      </c>
      <c r="N3973">
        <f t="shared" si="314"/>
        <v>2</v>
      </c>
      <c r="O3973">
        <f t="shared" si="315"/>
        <v>23</v>
      </c>
    </row>
    <row r="3974" spans="1:15" x14ac:dyDescent="0.2">
      <c r="A3974" s="2">
        <v>45449</v>
      </c>
      <c r="B3974">
        <v>106</v>
      </c>
      <c r="C3974">
        <v>63.22</v>
      </c>
      <c r="D3974">
        <v>63.89</v>
      </c>
      <c r="E3974">
        <v>55.45</v>
      </c>
      <c r="F3974">
        <f t="shared" si="311"/>
        <v>63.89</v>
      </c>
      <c r="G3974" t="s">
        <v>942</v>
      </c>
      <c r="H3974">
        <v>2024</v>
      </c>
      <c r="I3974">
        <v>6</v>
      </c>
      <c r="J3974">
        <v>6</v>
      </c>
      <c r="K3974" t="s">
        <v>189</v>
      </c>
      <c r="L3974">
        <f t="shared" si="312"/>
        <v>0</v>
      </c>
      <c r="M3974">
        <f t="shared" si="313"/>
        <v>1</v>
      </c>
      <c r="N3974">
        <f t="shared" si="314"/>
        <v>2</v>
      </c>
      <c r="O3974">
        <f t="shared" si="315"/>
        <v>23</v>
      </c>
    </row>
    <row r="3975" spans="1:15" x14ac:dyDescent="0.2">
      <c r="A3975" s="2">
        <v>45450</v>
      </c>
      <c r="B3975">
        <v>102</v>
      </c>
      <c r="C3975">
        <v>62.86</v>
      </c>
      <c r="D3975">
        <v>62.86</v>
      </c>
      <c r="E3975">
        <v>0</v>
      </c>
      <c r="F3975">
        <f t="shared" si="311"/>
        <v>62.86</v>
      </c>
      <c r="G3975" t="s">
        <v>942</v>
      </c>
      <c r="H3975">
        <v>2024</v>
      </c>
      <c r="I3975">
        <v>6</v>
      </c>
      <c r="J3975">
        <v>7</v>
      </c>
      <c r="K3975" t="s">
        <v>190</v>
      </c>
      <c r="L3975">
        <f t="shared" si="312"/>
        <v>0</v>
      </c>
      <c r="M3975">
        <f t="shared" si="313"/>
        <v>1</v>
      </c>
      <c r="N3975">
        <f t="shared" si="314"/>
        <v>2</v>
      </c>
      <c r="O3975">
        <f t="shared" si="315"/>
        <v>23</v>
      </c>
    </row>
    <row r="3976" spans="1:15" x14ac:dyDescent="0.2">
      <c r="A3976" s="2">
        <v>45451</v>
      </c>
      <c r="B3976">
        <v>99</v>
      </c>
      <c r="C3976">
        <v>63.09</v>
      </c>
      <c r="D3976">
        <v>63.1</v>
      </c>
      <c r="E3976">
        <v>34.44</v>
      </c>
      <c r="F3976">
        <f t="shared" si="311"/>
        <v>63.1</v>
      </c>
      <c r="G3976" t="s">
        <v>942</v>
      </c>
      <c r="H3976">
        <v>2024</v>
      </c>
      <c r="I3976">
        <v>6</v>
      </c>
      <c r="J3976">
        <v>8</v>
      </c>
      <c r="K3976" t="s">
        <v>191</v>
      </c>
      <c r="L3976">
        <f t="shared" si="312"/>
        <v>0</v>
      </c>
      <c r="M3976">
        <f t="shared" si="313"/>
        <v>1</v>
      </c>
      <c r="N3976">
        <f t="shared" si="314"/>
        <v>2</v>
      </c>
      <c r="O3976">
        <f t="shared" si="315"/>
        <v>23</v>
      </c>
    </row>
    <row r="3977" spans="1:15" x14ac:dyDescent="0.2">
      <c r="A3977" s="2">
        <v>45452</v>
      </c>
      <c r="B3977">
        <v>114</v>
      </c>
      <c r="C3977">
        <v>62.95</v>
      </c>
      <c r="D3977">
        <v>62.95</v>
      </c>
      <c r="E3977">
        <v>0</v>
      </c>
      <c r="F3977">
        <f t="shared" si="311"/>
        <v>62.95</v>
      </c>
      <c r="G3977" t="s">
        <v>942</v>
      </c>
      <c r="H3977">
        <v>2024</v>
      </c>
      <c r="I3977">
        <v>6</v>
      </c>
      <c r="J3977">
        <v>9</v>
      </c>
      <c r="K3977" t="s">
        <v>192</v>
      </c>
      <c r="L3977">
        <f t="shared" si="312"/>
        <v>0</v>
      </c>
      <c r="M3977">
        <f t="shared" si="313"/>
        <v>1</v>
      </c>
      <c r="N3977">
        <f t="shared" si="314"/>
        <v>2</v>
      </c>
      <c r="O3977">
        <f t="shared" si="315"/>
        <v>23</v>
      </c>
    </row>
    <row r="3978" spans="1:15" x14ac:dyDescent="0.2">
      <c r="A3978" s="2">
        <v>45453</v>
      </c>
      <c r="B3978">
        <v>120</v>
      </c>
      <c r="C3978">
        <v>64.13</v>
      </c>
      <c r="D3978">
        <v>64.34</v>
      </c>
      <c r="E3978">
        <v>50.15</v>
      </c>
      <c r="F3978">
        <f t="shared" si="311"/>
        <v>64.34</v>
      </c>
      <c r="G3978" t="s">
        <v>943</v>
      </c>
      <c r="H3978">
        <v>2024</v>
      </c>
      <c r="I3978">
        <v>6</v>
      </c>
      <c r="J3978">
        <v>10</v>
      </c>
      <c r="K3978" t="s">
        <v>193</v>
      </c>
      <c r="L3978">
        <f t="shared" si="312"/>
        <v>0</v>
      </c>
      <c r="M3978">
        <f t="shared" si="313"/>
        <v>1</v>
      </c>
      <c r="N3978">
        <f t="shared" si="314"/>
        <v>2</v>
      </c>
      <c r="O3978">
        <f t="shared" si="315"/>
        <v>24</v>
      </c>
    </row>
    <row r="3979" spans="1:15" x14ac:dyDescent="0.2">
      <c r="A3979" s="2">
        <v>45454</v>
      </c>
      <c r="B3979">
        <v>103</v>
      </c>
      <c r="C3979">
        <v>63.02</v>
      </c>
      <c r="D3979">
        <v>63.32</v>
      </c>
      <c r="E3979">
        <v>50</v>
      </c>
      <c r="F3979">
        <f t="shared" si="311"/>
        <v>63.32</v>
      </c>
      <c r="G3979" t="s">
        <v>943</v>
      </c>
      <c r="H3979">
        <v>2024</v>
      </c>
      <c r="I3979">
        <v>6</v>
      </c>
      <c r="J3979">
        <v>11</v>
      </c>
      <c r="K3979" t="s">
        <v>195</v>
      </c>
      <c r="L3979">
        <f t="shared" si="312"/>
        <v>0</v>
      </c>
      <c r="M3979">
        <f t="shared" si="313"/>
        <v>1</v>
      </c>
      <c r="N3979">
        <f t="shared" si="314"/>
        <v>2</v>
      </c>
      <c r="O3979">
        <f t="shared" si="315"/>
        <v>24</v>
      </c>
    </row>
    <row r="3980" spans="1:15" x14ac:dyDescent="0.2">
      <c r="A3980" s="2">
        <v>45455</v>
      </c>
      <c r="B3980">
        <v>104</v>
      </c>
      <c r="C3980">
        <v>62.8</v>
      </c>
      <c r="D3980">
        <v>62.87</v>
      </c>
      <c r="E3980">
        <v>44.65</v>
      </c>
      <c r="F3980">
        <f t="shared" si="311"/>
        <v>62.87</v>
      </c>
      <c r="G3980" t="s">
        <v>943</v>
      </c>
      <c r="H3980">
        <v>2024</v>
      </c>
      <c r="I3980">
        <v>6</v>
      </c>
      <c r="J3980">
        <v>12</v>
      </c>
      <c r="K3980" t="s">
        <v>196</v>
      </c>
      <c r="L3980">
        <f t="shared" si="312"/>
        <v>0</v>
      </c>
      <c r="M3980">
        <f t="shared" si="313"/>
        <v>1</v>
      </c>
      <c r="N3980">
        <f t="shared" si="314"/>
        <v>2</v>
      </c>
      <c r="O3980">
        <f t="shared" si="315"/>
        <v>24</v>
      </c>
    </row>
    <row r="3981" spans="1:15" x14ac:dyDescent="0.2">
      <c r="A3981" s="2">
        <v>45456</v>
      </c>
      <c r="B3981">
        <v>113</v>
      </c>
      <c r="C3981">
        <v>63.6</v>
      </c>
      <c r="D3981">
        <v>63.75</v>
      </c>
      <c r="E3981">
        <v>47.67</v>
      </c>
      <c r="F3981">
        <f t="shared" si="311"/>
        <v>63.75</v>
      </c>
      <c r="G3981" t="s">
        <v>943</v>
      </c>
      <c r="H3981">
        <v>2024</v>
      </c>
      <c r="I3981">
        <v>6</v>
      </c>
      <c r="J3981">
        <v>13</v>
      </c>
      <c r="K3981" t="s">
        <v>197</v>
      </c>
      <c r="L3981">
        <f t="shared" si="312"/>
        <v>0</v>
      </c>
      <c r="M3981">
        <f t="shared" si="313"/>
        <v>1</v>
      </c>
      <c r="N3981">
        <f t="shared" si="314"/>
        <v>2</v>
      </c>
      <c r="O3981">
        <f t="shared" si="315"/>
        <v>24</v>
      </c>
    </row>
    <row r="3982" spans="1:15" x14ac:dyDescent="0.2">
      <c r="A3982" s="2">
        <v>45457</v>
      </c>
      <c r="B3982">
        <v>117</v>
      </c>
      <c r="C3982">
        <v>64.03</v>
      </c>
      <c r="D3982">
        <v>64.03</v>
      </c>
      <c r="E3982">
        <v>0</v>
      </c>
      <c r="F3982">
        <f t="shared" si="311"/>
        <v>64.03</v>
      </c>
      <c r="G3982" t="s">
        <v>943</v>
      </c>
      <c r="H3982">
        <v>2024</v>
      </c>
      <c r="I3982">
        <v>6</v>
      </c>
      <c r="J3982">
        <v>14</v>
      </c>
      <c r="K3982" t="s">
        <v>198</v>
      </c>
      <c r="L3982">
        <f t="shared" si="312"/>
        <v>0</v>
      </c>
      <c r="M3982">
        <f t="shared" si="313"/>
        <v>1</v>
      </c>
      <c r="N3982">
        <f t="shared" si="314"/>
        <v>2</v>
      </c>
      <c r="O3982">
        <f t="shared" si="315"/>
        <v>24</v>
      </c>
    </row>
    <row r="3983" spans="1:15" x14ac:dyDescent="0.2">
      <c r="A3983" s="2">
        <v>45458</v>
      </c>
      <c r="B3983">
        <v>100</v>
      </c>
      <c r="C3983">
        <v>62.79</v>
      </c>
      <c r="D3983">
        <v>62.81</v>
      </c>
      <c r="E3983">
        <v>39.92</v>
      </c>
      <c r="F3983">
        <f t="shared" si="311"/>
        <v>62.81</v>
      </c>
      <c r="G3983" t="s">
        <v>943</v>
      </c>
      <c r="H3983">
        <v>2024</v>
      </c>
      <c r="I3983">
        <v>6</v>
      </c>
      <c r="J3983">
        <v>15</v>
      </c>
      <c r="K3983" t="s">
        <v>199</v>
      </c>
      <c r="L3983">
        <f t="shared" si="312"/>
        <v>0</v>
      </c>
      <c r="M3983">
        <f t="shared" si="313"/>
        <v>1</v>
      </c>
      <c r="N3983">
        <f t="shared" si="314"/>
        <v>2</v>
      </c>
      <c r="O3983">
        <f t="shared" si="315"/>
        <v>24</v>
      </c>
    </row>
    <row r="3984" spans="1:15" x14ac:dyDescent="0.2">
      <c r="A3984" s="2">
        <v>45459</v>
      </c>
      <c r="B3984">
        <v>122</v>
      </c>
      <c r="C3984">
        <v>63.62</v>
      </c>
      <c r="D3984">
        <v>63.62</v>
      </c>
      <c r="E3984">
        <v>0</v>
      </c>
      <c r="F3984">
        <f t="shared" si="311"/>
        <v>63.62</v>
      </c>
      <c r="G3984" t="s">
        <v>943</v>
      </c>
      <c r="H3984">
        <v>2024</v>
      </c>
      <c r="I3984">
        <v>6</v>
      </c>
      <c r="J3984">
        <v>16</v>
      </c>
      <c r="K3984" t="s">
        <v>200</v>
      </c>
      <c r="L3984">
        <f t="shared" si="312"/>
        <v>0</v>
      </c>
      <c r="M3984">
        <f t="shared" si="313"/>
        <v>1</v>
      </c>
      <c r="N3984">
        <f t="shared" si="314"/>
        <v>2</v>
      </c>
      <c r="O3984">
        <f t="shared" si="315"/>
        <v>24</v>
      </c>
    </row>
    <row r="3985" spans="1:15" x14ac:dyDescent="0.2">
      <c r="A3985" s="2">
        <v>45460</v>
      </c>
      <c r="B3985">
        <v>112</v>
      </c>
      <c r="C3985">
        <v>62.91</v>
      </c>
      <c r="D3985">
        <v>62.94</v>
      </c>
      <c r="E3985">
        <v>41.65</v>
      </c>
      <c r="F3985">
        <f t="shared" si="311"/>
        <v>62.94</v>
      </c>
      <c r="G3985" t="s">
        <v>944</v>
      </c>
      <c r="H3985">
        <v>2024</v>
      </c>
      <c r="I3985">
        <v>6</v>
      </c>
      <c r="J3985">
        <v>17</v>
      </c>
      <c r="K3985" t="s">
        <v>201</v>
      </c>
      <c r="L3985">
        <f t="shared" si="312"/>
        <v>0</v>
      </c>
      <c r="M3985">
        <f t="shared" si="313"/>
        <v>1</v>
      </c>
      <c r="N3985">
        <f t="shared" si="314"/>
        <v>2</v>
      </c>
      <c r="O3985">
        <f t="shared" si="315"/>
        <v>25</v>
      </c>
    </row>
    <row r="3986" spans="1:15" x14ac:dyDescent="0.2">
      <c r="A3986" s="2">
        <v>45461</v>
      </c>
      <c r="B3986">
        <v>98</v>
      </c>
      <c r="C3986">
        <v>61.94</v>
      </c>
      <c r="D3986">
        <v>62</v>
      </c>
      <c r="E3986">
        <v>43.1</v>
      </c>
      <c r="F3986">
        <f t="shared" si="311"/>
        <v>62</v>
      </c>
      <c r="G3986" t="s">
        <v>944</v>
      </c>
      <c r="H3986">
        <v>2024</v>
      </c>
      <c r="I3986">
        <v>6</v>
      </c>
      <c r="J3986">
        <v>18</v>
      </c>
      <c r="K3986" t="s">
        <v>203</v>
      </c>
      <c r="L3986">
        <f t="shared" si="312"/>
        <v>0</v>
      </c>
      <c r="M3986">
        <f t="shared" si="313"/>
        <v>1</v>
      </c>
      <c r="N3986">
        <f t="shared" si="314"/>
        <v>2</v>
      </c>
      <c r="O3986">
        <f t="shared" si="315"/>
        <v>25</v>
      </c>
    </row>
    <row r="3987" spans="1:15" x14ac:dyDescent="0.2">
      <c r="A3987" s="2">
        <v>45462</v>
      </c>
      <c r="B3987">
        <v>118</v>
      </c>
      <c r="C3987">
        <v>63.13</v>
      </c>
      <c r="D3987">
        <v>63.25</v>
      </c>
      <c r="E3987">
        <v>47.47</v>
      </c>
      <c r="F3987">
        <f t="shared" si="311"/>
        <v>63.25</v>
      </c>
      <c r="G3987" t="s">
        <v>944</v>
      </c>
      <c r="H3987">
        <v>2024</v>
      </c>
      <c r="I3987">
        <v>6</v>
      </c>
      <c r="J3987">
        <v>19</v>
      </c>
      <c r="K3987" t="s">
        <v>204</v>
      </c>
      <c r="L3987">
        <f t="shared" si="312"/>
        <v>0</v>
      </c>
      <c r="M3987">
        <f t="shared" si="313"/>
        <v>1</v>
      </c>
      <c r="N3987">
        <f t="shared" si="314"/>
        <v>2</v>
      </c>
      <c r="O3987">
        <f t="shared" si="315"/>
        <v>25</v>
      </c>
    </row>
    <row r="3988" spans="1:15" x14ac:dyDescent="0.2">
      <c r="A3988" s="2">
        <v>45463</v>
      </c>
      <c r="B3988">
        <v>108</v>
      </c>
      <c r="C3988">
        <v>63.06</v>
      </c>
      <c r="D3988">
        <v>63.09</v>
      </c>
      <c r="E3988">
        <v>42.21</v>
      </c>
      <c r="F3988">
        <f t="shared" si="311"/>
        <v>63.09</v>
      </c>
      <c r="G3988" t="s">
        <v>944</v>
      </c>
      <c r="H3988">
        <v>2024</v>
      </c>
      <c r="I3988">
        <v>6</v>
      </c>
      <c r="J3988">
        <v>20</v>
      </c>
      <c r="K3988" t="s">
        <v>205</v>
      </c>
      <c r="L3988">
        <f t="shared" si="312"/>
        <v>0</v>
      </c>
      <c r="M3988">
        <f t="shared" si="313"/>
        <v>1</v>
      </c>
      <c r="N3988">
        <f t="shared" si="314"/>
        <v>2</v>
      </c>
      <c r="O3988">
        <f t="shared" si="315"/>
        <v>25</v>
      </c>
    </row>
    <row r="3989" spans="1:15" x14ac:dyDescent="0.2">
      <c r="A3989" s="2">
        <v>45464</v>
      </c>
      <c r="B3989">
        <v>102</v>
      </c>
      <c r="C3989">
        <v>62.34</v>
      </c>
      <c r="D3989">
        <v>62.34</v>
      </c>
      <c r="E3989">
        <v>0</v>
      </c>
      <c r="F3989">
        <f t="shared" si="311"/>
        <v>62.34</v>
      </c>
      <c r="G3989" t="s">
        <v>944</v>
      </c>
      <c r="H3989">
        <v>2024</v>
      </c>
      <c r="I3989">
        <v>6</v>
      </c>
      <c r="J3989">
        <v>21</v>
      </c>
      <c r="K3989" t="s">
        <v>206</v>
      </c>
      <c r="L3989">
        <f t="shared" si="312"/>
        <v>0</v>
      </c>
      <c r="M3989">
        <f t="shared" si="313"/>
        <v>1</v>
      </c>
      <c r="N3989">
        <f t="shared" si="314"/>
        <v>2</v>
      </c>
      <c r="O3989">
        <f t="shared" si="315"/>
        <v>25</v>
      </c>
    </row>
    <row r="3990" spans="1:15" x14ac:dyDescent="0.2">
      <c r="A3990" s="2">
        <v>45465</v>
      </c>
      <c r="B3990">
        <v>90</v>
      </c>
      <c r="C3990">
        <v>63.22</v>
      </c>
      <c r="D3990">
        <v>63.27</v>
      </c>
      <c r="E3990">
        <v>44.13</v>
      </c>
      <c r="F3990">
        <f t="shared" si="311"/>
        <v>63.27</v>
      </c>
      <c r="G3990" t="s">
        <v>944</v>
      </c>
      <c r="H3990">
        <v>2024</v>
      </c>
      <c r="I3990">
        <v>6</v>
      </c>
      <c r="J3990">
        <v>22</v>
      </c>
      <c r="K3990" t="s">
        <v>207</v>
      </c>
      <c r="L3990">
        <f t="shared" si="312"/>
        <v>0</v>
      </c>
      <c r="M3990">
        <f t="shared" si="313"/>
        <v>1</v>
      </c>
      <c r="N3990">
        <f t="shared" si="314"/>
        <v>2</v>
      </c>
      <c r="O3990">
        <f t="shared" si="315"/>
        <v>25</v>
      </c>
    </row>
    <row r="3991" spans="1:15" x14ac:dyDescent="0.2">
      <c r="A3991" s="2">
        <v>45466</v>
      </c>
      <c r="B3991">
        <v>119</v>
      </c>
      <c r="C3991">
        <v>64.61</v>
      </c>
      <c r="D3991">
        <v>64.72</v>
      </c>
      <c r="E3991">
        <v>48.46</v>
      </c>
      <c r="F3991">
        <f t="shared" si="311"/>
        <v>64.72</v>
      </c>
      <c r="G3991" t="s">
        <v>944</v>
      </c>
      <c r="H3991">
        <v>2024</v>
      </c>
      <c r="I3991">
        <v>6</v>
      </c>
      <c r="J3991">
        <v>23</v>
      </c>
      <c r="K3991" t="s">
        <v>208</v>
      </c>
      <c r="L3991">
        <f t="shared" si="312"/>
        <v>0</v>
      </c>
      <c r="M3991">
        <f t="shared" si="313"/>
        <v>1</v>
      </c>
      <c r="N3991">
        <f t="shared" si="314"/>
        <v>2</v>
      </c>
      <c r="O3991">
        <f t="shared" si="315"/>
        <v>25</v>
      </c>
    </row>
    <row r="3992" spans="1:15" x14ac:dyDescent="0.2">
      <c r="A3992" s="2">
        <v>45467</v>
      </c>
      <c r="B3992">
        <v>132</v>
      </c>
      <c r="C3992">
        <v>70.38</v>
      </c>
      <c r="D3992">
        <v>70.41</v>
      </c>
      <c r="E3992">
        <v>49.21</v>
      </c>
      <c r="F3992">
        <f t="shared" si="311"/>
        <v>70.41</v>
      </c>
      <c r="G3992" t="s">
        <v>945</v>
      </c>
      <c r="H3992">
        <v>2024</v>
      </c>
      <c r="I3992">
        <v>6</v>
      </c>
      <c r="J3992">
        <v>24</v>
      </c>
      <c r="K3992" t="s">
        <v>209</v>
      </c>
      <c r="L3992">
        <f t="shared" si="312"/>
        <v>0</v>
      </c>
      <c r="M3992">
        <f t="shared" si="313"/>
        <v>1</v>
      </c>
      <c r="N3992">
        <f t="shared" si="314"/>
        <v>2</v>
      </c>
      <c r="O3992">
        <f t="shared" si="315"/>
        <v>26</v>
      </c>
    </row>
    <row r="3993" spans="1:15" x14ac:dyDescent="0.2">
      <c r="A3993" s="2">
        <v>45468</v>
      </c>
      <c r="B3993">
        <v>125</v>
      </c>
      <c r="C3993">
        <v>68.64</v>
      </c>
      <c r="D3993">
        <v>68.8</v>
      </c>
      <c r="E3993">
        <v>51.7</v>
      </c>
      <c r="F3993">
        <f t="shared" si="311"/>
        <v>68.8</v>
      </c>
      <c r="G3993" t="s">
        <v>945</v>
      </c>
      <c r="H3993">
        <v>2024</v>
      </c>
      <c r="I3993">
        <v>6</v>
      </c>
      <c r="J3993">
        <v>25</v>
      </c>
      <c r="K3993" t="s">
        <v>211</v>
      </c>
      <c r="L3993">
        <f t="shared" si="312"/>
        <v>0</v>
      </c>
      <c r="M3993">
        <f t="shared" si="313"/>
        <v>1</v>
      </c>
      <c r="N3993">
        <f t="shared" si="314"/>
        <v>2</v>
      </c>
      <c r="O3993">
        <f t="shared" si="315"/>
        <v>26</v>
      </c>
    </row>
    <row r="3994" spans="1:15" x14ac:dyDescent="0.2">
      <c r="A3994" s="2">
        <v>45469</v>
      </c>
      <c r="B3994">
        <v>111</v>
      </c>
      <c r="C3994">
        <v>63.52</v>
      </c>
      <c r="D3994">
        <v>63.69</v>
      </c>
      <c r="E3994">
        <v>48.27</v>
      </c>
      <c r="F3994">
        <f t="shared" si="311"/>
        <v>63.69</v>
      </c>
      <c r="G3994" t="s">
        <v>945</v>
      </c>
      <c r="H3994">
        <v>2024</v>
      </c>
      <c r="I3994">
        <v>6</v>
      </c>
      <c r="J3994">
        <v>26</v>
      </c>
      <c r="K3994" t="s">
        <v>212</v>
      </c>
      <c r="L3994">
        <f t="shared" si="312"/>
        <v>0</v>
      </c>
      <c r="M3994">
        <f t="shared" si="313"/>
        <v>1</v>
      </c>
      <c r="N3994">
        <f t="shared" si="314"/>
        <v>2</v>
      </c>
      <c r="O3994">
        <f t="shared" si="315"/>
        <v>26</v>
      </c>
    </row>
    <row r="3995" spans="1:15" x14ac:dyDescent="0.2">
      <c r="A3995" s="2">
        <v>45470</v>
      </c>
      <c r="B3995">
        <v>90</v>
      </c>
      <c r="C3995">
        <v>62.27</v>
      </c>
      <c r="D3995">
        <v>62.75</v>
      </c>
      <c r="E3995">
        <v>52.93</v>
      </c>
      <c r="F3995">
        <f t="shared" si="311"/>
        <v>62.75</v>
      </c>
      <c r="G3995" t="s">
        <v>945</v>
      </c>
      <c r="H3995">
        <v>2024</v>
      </c>
      <c r="I3995">
        <v>6</v>
      </c>
      <c r="J3995">
        <v>27</v>
      </c>
      <c r="K3995" t="s">
        <v>213</v>
      </c>
      <c r="L3995">
        <f t="shared" si="312"/>
        <v>0</v>
      </c>
      <c r="M3995">
        <f t="shared" si="313"/>
        <v>1</v>
      </c>
      <c r="N3995">
        <f t="shared" si="314"/>
        <v>2</v>
      </c>
      <c r="O3995">
        <f t="shared" si="315"/>
        <v>26</v>
      </c>
    </row>
    <row r="3996" spans="1:15" x14ac:dyDescent="0.2">
      <c r="A3996" s="2">
        <v>45471</v>
      </c>
      <c r="B3996">
        <v>96</v>
      </c>
      <c r="C3996">
        <v>63.28</v>
      </c>
      <c r="D3996">
        <v>63.38</v>
      </c>
      <c r="E3996">
        <v>44.78</v>
      </c>
      <c r="F3996">
        <f t="shared" si="311"/>
        <v>63.38</v>
      </c>
      <c r="G3996" t="s">
        <v>945</v>
      </c>
      <c r="H3996">
        <v>2024</v>
      </c>
      <c r="I3996">
        <v>6</v>
      </c>
      <c r="J3996">
        <v>28</v>
      </c>
      <c r="K3996" t="s">
        <v>214</v>
      </c>
      <c r="L3996">
        <f t="shared" si="312"/>
        <v>0</v>
      </c>
      <c r="M3996">
        <f t="shared" si="313"/>
        <v>1</v>
      </c>
      <c r="N3996">
        <f t="shared" si="314"/>
        <v>2</v>
      </c>
      <c r="O3996">
        <f t="shared" si="315"/>
        <v>26</v>
      </c>
    </row>
    <row r="3997" spans="1:15" x14ac:dyDescent="0.2">
      <c r="A3997" s="2">
        <v>45472</v>
      </c>
      <c r="B3997">
        <v>101</v>
      </c>
      <c r="C3997">
        <v>61.77</v>
      </c>
      <c r="D3997">
        <v>61.78</v>
      </c>
      <c r="E3997">
        <v>36.24</v>
      </c>
      <c r="F3997">
        <f t="shared" si="311"/>
        <v>61.78</v>
      </c>
      <c r="G3997" t="s">
        <v>945</v>
      </c>
      <c r="H3997">
        <v>2024</v>
      </c>
      <c r="I3997">
        <v>6</v>
      </c>
      <c r="J3997">
        <v>29</v>
      </c>
      <c r="K3997" t="s">
        <v>215</v>
      </c>
      <c r="L3997">
        <f t="shared" si="312"/>
        <v>0</v>
      </c>
      <c r="M3997">
        <f t="shared" si="313"/>
        <v>1</v>
      </c>
      <c r="N3997">
        <f t="shared" si="314"/>
        <v>2</v>
      </c>
      <c r="O3997">
        <f t="shared" si="315"/>
        <v>26</v>
      </c>
    </row>
    <row r="3998" spans="1:15" x14ac:dyDescent="0.2">
      <c r="A3998" s="2">
        <v>45473</v>
      </c>
      <c r="B3998">
        <v>123</v>
      </c>
      <c r="C3998">
        <v>63.73</v>
      </c>
      <c r="D3998">
        <v>63.81</v>
      </c>
      <c r="E3998">
        <v>46.68</v>
      </c>
      <c r="F3998">
        <f t="shared" si="311"/>
        <v>63.81</v>
      </c>
      <c r="G3998" t="s">
        <v>945</v>
      </c>
      <c r="H3998">
        <v>2024</v>
      </c>
      <c r="I3998">
        <v>6</v>
      </c>
      <c r="J3998">
        <v>30</v>
      </c>
      <c r="K3998" t="s">
        <v>216</v>
      </c>
      <c r="L3998">
        <f t="shared" si="312"/>
        <v>0</v>
      </c>
      <c r="M3998">
        <f t="shared" si="313"/>
        <v>1</v>
      </c>
      <c r="N3998">
        <f t="shared" si="314"/>
        <v>2</v>
      </c>
      <c r="O3998">
        <f t="shared" si="315"/>
        <v>26</v>
      </c>
    </row>
    <row r="3999" spans="1:15" x14ac:dyDescent="0.2">
      <c r="A3999" s="2">
        <v>45474</v>
      </c>
      <c r="B3999">
        <v>112</v>
      </c>
      <c r="C3999">
        <v>63.19</v>
      </c>
      <c r="D3999">
        <v>63.57</v>
      </c>
      <c r="E3999">
        <v>52.77</v>
      </c>
      <c r="F3999">
        <f t="shared" si="311"/>
        <v>63.57</v>
      </c>
      <c r="G3999" t="s">
        <v>946</v>
      </c>
      <c r="H3999">
        <v>2024</v>
      </c>
      <c r="I3999">
        <v>7</v>
      </c>
      <c r="J3999">
        <v>1</v>
      </c>
      <c r="K3999" t="s">
        <v>217</v>
      </c>
      <c r="L3999">
        <f t="shared" si="312"/>
        <v>0</v>
      </c>
      <c r="M3999">
        <f t="shared" si="313"/>
        <v>1</v>
      </c>
      <c r="N3999">
        <f t="shared" si="314"/>
        <v>2</v>
      </c>
      <c r="O3999">
        <f t="shared" si="315"/>
        <v>27</v>
      </c>
    </row>
    <row r="4000" spans="1:15" x14ac:dyDescent="0.2">
      <c r="A4000" s="2">
        <v>45475</v>
      </c>
      <c r="B4000">
        <v>118</v>
      </c>
      <c r="C4000">
        <v>63.32</v>
      </c>
      <c r="D4000">
        <v>63.42</v>
      </c>
      <c r="E4000">
        <v>44.33</v>
      </c>
      <c r="F4000">
        <f t="shared" si="311"/>
        <v>63.42</v>
      </c>
      <c r="G4000" t="s">
        <v>946</v>
      </c>
      <c r="H4000">
        <v>2024</v>
      </c>
      <c r="I4000">
        <v>7</v>
      </c>
      <c r="J4000">
        <v>2</v>
      </c>
      <c r="K4000" t="s">
        <v>219</v>
      </c>
      <c r="L4000">
        <f t="shared" si="312"/>
        <v>0</v>
      </c>
      <c r="M4000">
        <f t="shared" si="313"/>
        <v>1</v>
      </c>
      <c r="N4000">
        <f t="shared" si="314"/>
        <v>2</v>
      </c>
      <c r="O4000">
        <f t="shared" si="315"/>
        <v>27</v>
      </c>
    </row>
    <row r="4001" spans="1:15" x14ac:dyDescent="0.2">
      <c r="A4001" s="2">
        <v>45476</v>
      </c>
      <c r="B4001">
        <v>123</v>
      </c>
      <c r="C4001">
        <v>63.21</v>
      </c>
      <c r="D4001">
        <v>63.31</v>
      </c>
      <c r="E4001">
        <v>46.94</v>
      </c>
      <c r="F4001">
        <f t="shared" si="311"/>
        <v>63.31</v>
      </c>
      <c r="G4001" t="s">
        <v>946</v>
      </c>
      <c r="H4001">
        <v>2024</v>
      </c>
      <c r="I4001">
        <v>7</v>
      </c>
      <c r="J4001">
        <v>3</v>
      </c>
      <c r="K4001" t="s">
        <v>220</v>
      </c>
      <c r="L4001">
        <f t="shared" si="312"/>
        <v>0</v>
      </c>
      <c r="M4001">
        <f t="shared" si="313"/>
        <v>1</v>
      </c>
      <c r="N4001">
        <f t="shared" si="314"/>
        <v>2</v>
      </c>
      <c r="O4001">
        <f t="shared" si="315"/>
        <v>27</v>
      </c>
    </row>
    <row r="4002" spans="1:15" x14ac:dyDescent="0.2">
      <c r="A4002" s="2">
        <v>45477</v>
      </c>
      <c r="B4002">
        <v>108</v>
      </c>
      <c r="C4002">
        <v>63.01</v>
      </c>
      <c r="D4002">
        <v>64.88</v>
      </c>
      <c r="E4002">
        <v>52.48</v>
      </c>
      <c r="F4002">
        <f t="shared" si="311"/>
        <v>64.88</v>
      </c>
      <c r="G4002" t="s">
        <v>946</v>
      </c>
      <c r="H4002">
        <v>2024</v>
      </c>
      <c r="I4002">
        <v>7</v>
      </c>
      <c r="J4002">
        <v>4</v>
      </c>
      <c r="K4002" t="s">
        <v>221</v>
      </c>
      <c r="L4002">
        <f t="shared" si="312"/>
        <v>0</v>
      </c>
      <c r="M4002">
        <f t="shared" si="313"/>
        <v>1</v>
      </c>
      <c r="N4002">
        <f t="shared" si="314"/>
        <v>2</v>
      </c>
      <c r="O4002">
        <f t="shared" si="315"/>
        <v>27</v>
      </c>
    </row>
    <row r="4003" spans="1:15" x14ac:dyDescent="0.2">
      <c r="A4003" s="2">
        <v>45478</v>
      </c>
      <c r="B4003">
        <v>103</v>
      </c>
      <c r="C4003">
        <v>62.32</v>
      </c>
      <c r="D4003">
        <v>63.02</v>
      </c>
      <c r="E4003">
        <v>45.29</v>
      </c>
      <c r="F4003">
        <f t="shared" si="311"/>
        <v>63.02</v>
      </c>
      <c r="G4003" t="s">
        <v>946</v>
      </c>
      <c r="H4003">
        <v>2024</v>
      </c>
      <c r="I4003">
        <v>7</v>
      </c>
      <c r="J4003">
        <v>5</v>
      </c>
      <c r="K4003" t="s">
        <v>222</v>
      </c>
      <c r="L4003">
        <f t="shared" si="312"/>
        <v>0</v>
      </c>
      <c r="M4003">
        <f t="shared" si="313"/>
        <v>1</v>
      </c>
      <c r="N4003">
        <f t="shared" si="314"/>
        <v>2</v>
      </c>
      <c r="O4003">
        <f t="shared" si="315"/>
        <v>27</v>
      </c>
    </row>
    <row r="4004" spans="1:15" x14ac:dyDescent="0.2">
      <c r="A4004" s="2">
        <v>45479</v>
      </c>
      <c r="B4004">
        <v>97</v>
      </c>
      <c r="C4004">
        <v>62.53</v>
      </c>
      <c r="D4004">
        <v>62.53</v>
      </c>
      <c r="E4004">
        <v>30.6</v>
      </c>
      <c r="F4004">
        <f t="shared" si="311"/>
        <v>62.53</v>
      </c>
      <c r="G4004" t="s">
        <v>946</v>
      </c>
      <c r="H4004">
        <v>2024</v>
      </c>
      <c r="I4004">
        <v>7</v>
      </c>
      <c r="J4004">
        <v>6</v>
      </c>
      <c r="K4004" t="s">
        <v>223</v>
      </c>
      <c r="L4004">
        <f t="shared" si="312"/>
        <v>0</v>
      </c>
      <c r="M4004">
        <f t="shared" si="313"/>
        <v>1</v>
      </c>
      <c r="N4004">
        <f t="shared" si="314"/>
        <v>2</v>
      </c>
      <c r="O4004">
        <f t="shared" si="315"/>
        <v>27</v>
      </c>
    </row>
    <row r="4005" spans="1:15" x14ac:dyDescent="0.2">
      <c r="A4005" s="2">
        <v>45480</v>
      </c>
      <c r="B4005">
        <v>130</v>
      </c>
      <c r="C4005">
        <v>63.57</v>
      </c>
      <c r="D4005">
        <v>63.58</v>
      </c>
      <c r="E4005">
        <v>35.54</v>
      </c>
      <c r="F4005">
        <f t="shared" si="311"/>
        <v>63.58</v>
      </c>
      <c r="G4005" t="s">
        <v>946</v>
      </c>
      <c r="H4005">
        <v>2024</v>
      </c>
      <c r="I4005">
        <v>7</v>
      </c>
      <c r="J4005">
        <v>7</v>
      </c>
      <c r="K4005" t="s">
        <v>224</v>
      </c>
      <c r="L4005">
        <f t="shared" si="312"/>
        <v>0</v>
      </c>
      <c r="M4005">
        <f t="shared" si="313"/>
        <v>1</v>
      </c>
      <c r="N4005">
        <f t="shared" si="314"/>
        <v>2</v>
      </c>
      <c r="O4005">
        <f t="shared" si="315"/>
        <v>27</v>
      </c>
    </row>
    <row r="4006" spans="1:15" x14ac:dyDescent="0.2">
      <c r="A4006" s="2">
        <v>45481</v>
      </c>
      <c r="B4006">
        <v>112</v>
      </c>
      <c r="C4006">
        <v>63.78</v>
      </c>
      <c r="D4006">
        <v>63.81</v>
      </c>
      <c r="E4006">
        <v>41.38</v>
      </c>
      <c r="F4006">
        <f t="shared" si="311"/>
        <v>63.81</v>
      </c>
      <c r="G4006" t="s">
        <v>947</v>
      </c>
      <c r="H4006">
        <v>2024</v>
      </c>
      <c r="I4006">
        <v>7</v>
      </c>
      <c r="J4006">
        <v>8</v>
      </c>
      <c r="K4006" t="s">
        <v>225</v>
      </c>
      <c r="L4006">
        <f t="shared" si="312"/>
        <v>0</v>
      </c>
      <c r="M4006">
        <f t="shared" si="313"/>
        <v>1</v>
      </c>
      <c r="N4006">
        <f t="shared" si="314"/>
        <v>2</v>
      </c>
      <c r="O4006">
        <f t="shared" si="315"/>
        <v>28</v>
      </c>
    </row>
    <row r="4007" spans="1:15" x14ac:dyDescent="0.2">
      <c r="A4007" s="2">
        <v>45482</v>
      </c>
      <c r="B4007">
        <v>103</v>
      </c>
      <c r="C4007">
        <v>63.38</v>
      </c>
      <c r="D4007">
        <v>63.41</v>
      </c>
      <c r="E4007">
        <v>41.27</v>
      </c>
      <c r="F4007">
        <f t="shared" si="311"/>
        <v>63.41</v>
      </c>
      <c r="G4007" t="s">
        <v>947</v>
      </c>
      <c r="H4007">
        <v>2024</v>
      </c>
      <c r="I4007">
        <v>7</v>
      </c>
      <c r="J4007">
        <v>9</v>
      </c>
      <c r="K4007" t="s">
        <v>227</v>
      </c>
      <c r="L4007">
        <f t="shared" si="312"/>
        <v>0</v>
      </c>
      <c r="M4007">
        <f t="shared" si="313"/>
        <v>1</v>
      </c>
      <c r="N4007">
        <f t="shared" si="314"/>
        <v>2</v>
      </c>
      <c r="O4007">
        <f t="shared" si="315"/>
        <v>28</v>
      </c>
    </row>
    <row r="4008" spans="1:15" x14ac:dyDescent="0.2">
      <c r="A4008" s="2">
        <v>45483</v>
      </c>
      <c r="B4008">
        <v>110</v>
      </c>
      <c r="C4008">
        <v>63.43</v>
      </c>
      <c r="D4008">
        <v>63.46</v>
      </c>
      <c r="E4008">
        <v>42.4</v>
      </c>
      <c r="F4008">
        <f t="shared" si="311"/>
        <v>63.46</v>
      </c>
      <c r="G4008" t="s">
        <v>947</v>
      </c>
      <c r="H4008">
        <v>2024</v>
      </c>
      <c r="I4008">
        <v>7</v>
      </c>
      <c r="J4008">
        <v>10</v>
      </c>
      <c r="K4008" t="s">
        <v>228</v>
      </c>
      <c r="L4008">
        <f t="shared" si="312"/>
        <v>0</v>
      </c>
      <c r="M4008">
        <f t="shared" si="313"/>
        <v>1</v>
      </c>
      <c r="N4008">
        <f t="shared" si="314"/>
        <v>2</v>
      </c>
      <c r="O4008">
        <f t="shared" si="315"/>
        <v>28</v>
      </c>
    </row>
    <row r="4009" spans="1:15" x14ac:dyDescent="0.2">
      <c r="A4009" s="2">
        <v>45484</v>
      </c>
      <c r="B4009">
        <v>97</v>
      </c>
      <c r="C4009">
        <v>62.88</v>
      </c>
      <c r="D4009">
        <v>62.89</v>
      </c>
      <c r="E4009">
        <v>37.14</v>
      </c>
      <c r="F4009">
        <f t="shared" si="311"/>
        <v>62.89</v>
      </c>
      <c r="G4009" t="s">
        <v>947</v>
      </c>
      <c r="H4009">
        <v>2024</v>
      </c>
      <c r="I4009">
        <v>7</v>
      </c>
      <c r="J4009">
        <v>11</v>
      </c>
      <c r="K4009" t="s">
        <v>229</v>
      </c>
      <c r="L4009">
        <f t="shared" si="312"/>
        <v>0</v>
      </c>
      <c r="M4009">
        <f t="shared" si="313"/>
        <v>1</v>
      </c>
      <c r="N4009">
        <f t="shared" si="314"/>
        <v>2</v>
      </c>
      <c r="O4009">
        <f t="shared" si="315"/>
        <v>28</v>
      </c>
    </row>
    <row r="4010" spans="1:15" x14ac:dyDescent="0.2">
      <c r="A4010" s="2">
        <v>45485</v>
      </c>
      <c r="B4010">
        <v>108</v>
      </c>
      <c r="C4010">
        <v>63.75</v>
      </c>
      <c r="D4010">
        <v>63.76</v>
      </c>
      <c r="E4010">
        <v>38.299999999999997</v>
      </c>
      <c r="F4010">
        <f t="shared" si="311"/>
        <v>63.76</v>
      </c>
      <c r="G4010" t="s">
        <v>947</v>
      </c>
      <c r="H4010">
        <v>2024</v>
      </c>
      <c r="I4010">
        <v>7</v>
      </c>
      <c r="J4010">
        <v>12</v>
      </c>
      <c r="K4010" t="s">
        <v>230</v>
      </c>
      <c r="L4010">
        <f t="shared" si="312"/>
        <v>0</v>
      </c>
      <c r="M4010">
        <f t="shared" si="313"/>
        <v>1</v>
      </c>
      <c r="N4010">
        <f t="shared" si="314"/>
        <v>2</v>
      </c>
      <c r="O4010">
        <f t="shared" si="315"/>
        <v>28</v>
      </c>
    </row>
    <row r="4011" spans="1:15" x14ac:dyDescent="0.2">
      <c r="A4011" s="2">
        <v>45486</v>
      </c>
      <c r="B4011">
        <v>111</v>
      </c>
      <c r="C4011">
        <v>63.9</v>
      </c>
      <c r="D4011">
        <v>63.9</v>
      </c>
      <c r="E4011">
        <v>0</v>
      </c>
      <c r="F4011">
        <f t="shared" si="311"/>
        <v>63.9</v>
      </c>
      <c r="G4011" t="s">
        <v>947</v>
      </c>
      <c r="H4011">
        <v>2024</v>
      </c>
      <c r="I4011">
        <v>7</v>
      </c>
      <c r="J4011">
        <v>13</v>
      </c>
      <c r="K4011" t="s">
        <v>231</v>
      </c>
      <c r="L4011">
        <f t="shared" si="312"/>
        <v>0</v>
      </c>
      <c r="M4011">
        <f t="shared" si="313"/>
        <v>1</v>
      </c>
      <c r="N4011">
        <f t="shared" si="314"/>
        <v>2</v>
      </c>
      <c r="O4011">
        <f t="shared" si="315"/>
        <v>28</v>
      </c>
    </row>
    <row r="4012" spans="1:15" x14ac:dyDescent="0.2">
      <c r="A4012" s="2">
        <v>45487</v>
      </c>
      <c r="B4012">
        <v>114</v>
      </c>
      <c r="C4012">
        <v>63.48</v>
      </c>
      <c r="D4012">
        <v>63.49</v>
      </c>
      <c r="E4012">
        <v>33.340000000000003</v>
      </c>
      <c r="F4012">
        <f t="shared" si="311"/>
        <v>63.49</v>
      </c>
      <c r="G4012" t="s">
        <v>947</v>
      </c>
      <c r="H4012">
        <v>2024</v>
      </c>
      <c r="I4012">
        <v>7</v>
      </c>
      <c r="J4012">
        <v>14</v>
      </c>
      <c r="K4012" t="s">
        <v>232</v>
      </c>
      <c r="L4012">
        <f t="shared" si="312"/>
        <v>0</v>
      </c>
      <c r="M4012">
        <f t="shared" si="313"/>
        <v>1</v>
      </c>
      <c r="N4012">
        <f t="shared" si="314"/>
        <v>2</v>
      </c>
      <c r="O4012">
        <f t="shared" si="315"/>
        <v>28</v>
      </c>
    </row>
    <row r="4013" spans="1:15" x14ac:dyDescent="0.2">
      <c r="A4013" s="2">
        <v>45488</v>
      </c>
      <c r="B4013">
        <v>100</v>
      </c>
      <c r="C4013">
        <v>62.65</v>
      </c>
      <c r="D4013">
        <v>62.73</v>
      </c>
      <c r="E4013">
        <v>44.99</v>
      </c>
      <c r="F4013">
        <f t="shared" si="311"/>
        <v>62.73</v>
      </c>
      <c r="G4013" t="s">
        <v>948</v>
      </c>
      <c r="H4013">
        <v>2024</v>
      </c>
      <c r="I4013">
        <v>7</v>
      </c>
      <c r="J4013">
        <v>15</v>
      </c>
      <c r="K4013" t="s">
        <v>233</v>
      </c>
      <c r="L4013">
        <f t="shared" si="312"/>
        <v>0</v>
      </c>
      <c r="M4013">
        <f t="shared" si="313"/>
        <v>1</v>
      </c>
      <c r="N4013">
        <f t="shared" si="314"/>
        <v>2</v>
      </c>
      <c r="O4013">
        <f t="shared" si="315"/>
        <v>29</v>
      </c>
    </row>
    <row r="4014" spans="1:15" x14ac:dyDescent="0.2">
      <c r="A4014" s="2">
        <v>45489</v>
      </c>
      <c r="B4014">
        <v>107</v>
      </c>
      <c r="C4014">
        <v>63.36</v>
      </c>
      <c r="D4014">
        <v>63.56</v>
      </c>
      <c r="E4014">
        <v>50.12</v>
      </c>
      <c r="F4014">
        <f t="shared" si="311"/>
        <v>63.56</v>
      </c>
      <c r="G4014" t="s">
        <v>948</v>
      </c>
      <c r="H4014">
        <v>2024</v>
      </c>
      <c r="I4014">
        <v>7</v>
      </c>
      <c r="J4014">
        <v>16</v>
      </c>
      <c r="K4014" t="s">
        <v>235</v>
      </c>
      <c r="L4014">
        <f t="shared" si="312"/>
        <v>0</v>
      </c>
      <c r="M4014">
        <f t="shared" si="313"/>
        <v>1</v>
      </c>
      <c r="N4014">
        <f t="shared" si="314"/>
        <v>2</v>
      </c>
      <c r="O4014">
        <f t="shared" si="315"/>
        <v>29</v>
      </c>
    </row>
    <row r="4015" spans="1:15" x14ac:dyDescent="0.2">
      <c r="A4015" s="2">
        <v>45490</v>
      </c>
      <c r="B4015">
        <v>105</v>
      </c>
      <c r="C4015">
        <v>62.88</v>
      </c>
      <c r="D4015">
        <v>62.96</v>
      </c>
      <c r="E4015">
        <v>45.11</v>
      </c>
      <c r="F4015">
        <f t="shared" si="311"/>
        <v>62.96</v>
      </c>
      <c r="G4015" t="s">
        <v>948</v>
      </c>
      <c r="H4015">
        <v>2024</v>
      </c>
      <c r="I4015">
        <v>7</v>
      </c>
      <c r="J4015">
        <v>17</v>
      </c>
      <c r="K4015" t="s">
        <v>236</v>
      </c>
      <c r="L4015">
        <f t="shared" si="312"/>
        <v>0</v>
      </c>
      <c r="M4015">
        <f t="shared" si="313"/>
        <v>1</v>
      </c>
      <c r="N4015">
        <f t="shared" si="314"/>
        <v>2</v>
      </c>
      <c r="O4015">
        <f t="shared" si="315"/>
        <v>29</v>
      </c>
    </row>
    <row r="4016" spans="1:15" x14ac:dyDescent="0.2">
      <c r="A4016" s="2">
        <v>45491</v>
      </c>
      <c r="B4016">
        <v>104</v>
      </c>
      <c r="C4016">
        <v>63.04</v>
      </c>
      <c r="D4016">
        <v>63.09</v>
      </c>
      <c r="E4016">
        <v>44.16</v>
      </c>
      <c r="F4016">
        <f t="shared" si="311"/>
        <v>63.09</v>
      </c>
      <c r="G4016" t="s">
        <v>948</v>
      </c>
      <c r="H4016">
        <v>2024</v>
      </c>
      <c r="I4016">
        <v>7</v>
      </c>
      <c r="J4016">
        <v>18</v>
      </c>
      <c r="K4016" t="s">
        <v>237</v>
      </c>
      <c r="L4016">
        <f t="shared" si="312"/>
        <v>0</v>
      </c>
      <c r="M4016">
        <f t="shared" si="313"/>
        <v>1</v>
      </c>
      <c r="N4016">
        <f t="shared" si="314"/>
        <v>2</v>
      </c>
      <c r="O4016">
        <f t="shared" si="315"/>
        <v>29</v>
      </c>
    </row>
    <row r="4017" spans="1:15" x14ac:dyDescent="0.2">
      <c r="A4017" s="2">
        <v>45492</v>
      </c>
      <c r="B4017">
        <v>93</v>
      </c>
      <c r="C4017">
        <v>62.85</v>
      </c>
      <c r="D4017">
        <v>62.88</v>
      </c>
      <c r="E4017">
        <v>41.26</v>
      </c>
      <c r="F4017">
        <f t="shared" si="311"/>
        <v>62.88</v>
      </c>
      <c r="G4017" t="s">
        <v>948</v>
      </c>
      <c r="H4017">
        <v>2024</v>
      </c>
      <c r="I4017">
        <v>7</v>
      </c>
      <c r="J4017">
        <v>19</v>
      </c>
      <c r="K4017" t="s">
        <v>238</v>
      </c>
      <c r="L4017">
        <f t="shared" si="312"/>
        <v>0</v>
      </c>
      <c r="M4017">
        <f t="shared" si="313"/>
        <v>1</v>
      </c>
      <c r="N4017">
        <f t="shared" si="314"/>
        <v>2</v>
      </c>
      <c r="O4017">
        <f t="shared" si="315"/>
        <v>29</v>
      </c>
    </row>
    <row r="4018" spans="1:15" x14ac:dyDescent="0.2">
      <c r="A4018" s="2">
        <v>45493</v>
      </c>
      <c r="B4018">
        <v>103</v>
      </c>
      <c r="C4018">
        <v>63.78</v>
      </c>
      <c r="D4018">
        <v>63.95</v>
      </c>
      <c r="E4018">
        <v>42.79</v>
      </c>
      <c r="F4018">
        <f t="shared" si="311"/>
        <v>63.95</v>
      </c>
      <c r="G4018" t="s">
        <v>948</v>
      </c>
      <c r="H4018">
        <v>2024</v>
      </c>
      <c r="I4018">
        <v>7</v>
      </c>
      <c r="J4018">
        <v>20</v>
      </c>
      <c r="K4018" t="s">
        <v>239</v>
      </c>
      <c r="L4018">
        <f t="shared" si="312"/>
        <v>0</v>
      </c>
      <c r="M4018">
        <f t="shared" si="313"/>
        <v>1</v>
      </c>
      <c r="N4018">
        <f t="shared" si="314"/>
        <v>2</v>
      </c>
      <c r="O4018">
        <f t="shared" si="315"/>
        <v>29</v>
      </c>
    </row>
    <row r="4019" spans="1:15" x14ac:dyDescent="0.2">
      <c r="A4019" s="2">
        <v>45494</v>
      </c>
      <c r="B4019">
        <v>111</v>
      </c>
      <c r="C4019">
        <v>64.349999999999994</v>
      </c>
      <c r="D4019">
        <v>64.36</v>
      </c>
      <c r="E4019">
        <v>26.54</v>
      </c>
      <c r="F4019">
        <f t="shared" si="311"/>
        <v>64.36</v>
      </c>
      <c r="G4019" t="s">
        <v>948</v>
      </c>
      <c r="H4019">
        <v>2024</v>
      </c>
      <c r="I4019">
        <v>7</v>
      </c>
      <c r="J4019">
        <v>21</v>
      </c>
      <c r="K4019" t="s">
        <v>240</v>
      </c>
      <c r="L4019">
        <f t="shared" si="312"/>
        <v>0</v>
      </c>
      <c r="M4019">
        <f t="shared" si="313"/>
        <v>1</v>
      </c>
      <c r="N4019">
        <f t="shared" si="314"/>
        <v>2</v>
      </c>
      <c r="O4019">
        <f t="shared" si="315"/>
        <v>29</v>
      </c>
    </row>
    <row r="4020" spans="1:15" x14ac:dyDescent="0.2">
      <c r="A4020" s="2">
        <v>45495</v>
      </c>
      <c r="B4020">
        <v>102</v>
      </c>
      <c r="C4020">
        <v>64.75</v>
      </c>
      <c r="D4020">
        <v>64.819999999999993</v>
      </c>
      <c r="E4020">
        <v>38.729999999999997</v>
      </c>
      <c r="F4020">
        <f t="shared" si="311"/>
        <v>64.819999999999993</v>
      </c>
      <c r="G4020" t="s">
        <v>949</v>
      </c>
      <c r="H4020">
        <v>2024</v>
      </c>
      <c r="I4020">
        <v>7</v>
      </c>
      <c r="J4020">
        <v>22</v>
      </c>
      <c r="K4020" t="s">
        <v>241</v>
      </c>
      <c r="L4020">
        <f t="shared" si="312"/>
        <v>0</v>
      </c>
      <c r="M4020">
        <f t="shared" si="313"/>
        <v>1</v>
      </c>
      <c r="N4020">
        <f t="shared" si="314"/>
        <v>2</v>
      </c>
      <c r="O4020">
        <f t="shared" si="315"/>
        <v>30</v>
      </c>
    </row>
    <row r="4021" spans="1:15" x14ac:dyDescent="0.2">
      <c r="A4021" s="2">
        <v>45496</v>
      </c>
      <c r="B4021">
        <v>105</v>
      </c>
      <c r="C4021">
        <v>63.61</v>
      </c>
      <c r="D4021">
        <v>63.64</v>
      </c>
      <c r="E4021">
        <v>41.55</v>
      </c>
      <c r="F4021">
        <f t="shared" si="311"/>
        <v>63.64</v>
      </c>
      <c r="G4021" t="s">
        <v>949</v>
      </c>
      <c r="H4021">
        <v>2024</v>
      </c>
      <c r="I4021">
        <v>7</v>
      </c>
      <c r="J4021">
        <v>23</v>
      </c>
      <c r="K4021" t="s">
        <v>243</v>
      </c>
      <c r="L4021">
        <f t="shared" si="312"/>
        <v>0</v>
      </c>
      <c r="M4021">
        <f t="shared" si="313"/>
        <v>1</v>
      </c>
      <c r="N4021">
        <f t="shared" si="314"/>
        <v>2</v>
      </c>
      <c r="O4021">
        <f t="shared" si="315"/>
        <v>30</v>
      </c>
    </row>
    <row r="4022" spans="1:15" x14ac:dyDescent="0.2">
      <c r="A4022" s="2">
        <v>45497</v>
      </c>
      <c r="B4022">
        <v>111</v>
      </c>
      <c r="C4022">
        <v>62.49</v>
      </c>
      <c r="D4022">
        <v>62.84</v>
      </c>
      <c r="E4022">
        <v>51.78</v>
      </c>
      <c r="F4022">
        <f t="shared" si="311"/>
        <v>62.84</v>
      </c>
      <c r="G4022" t="s">
        <v>949</v>
      </c>
      <c r="H4022">
        <v>2024</v>
      </c>
      <c r="I4022">
        <v>7</v>
      </c>
      <c r="J4022">
        <v>24</v>
      </c>
      <c r="K4022" t="s">
        <v>244</v>
      </c>
      <c r="L4022">
        <f t="shared" si="312"/>
        <v>0</v>
      </c>
      <c r="M4022">
        <f t="shared" si="313"/>
        <v>1</v>
      </c>
      <c r="N4022">
        <f t="shared" si="314"/>
        <v>2</v>
      </c>
      <c r="O4022">
        <f t="shared" si="315"/>
        <v>30</v>
      </c>
    </row>
    <row r="4023" spans="1:15" x14ac:dyDescent="0.2">
      <c r="A4023" s="2">
        <v>45498</v>
      </c>
      <c r="B4023">
        <v>99</v>
      </c>
      <c r="C4023">
        <v>61.94</v>
      </c>
      <c r="D4023">
        <v>61.94</v>
      </c>
      <c r="E4023">
        <v>34.24</v>
      </c>
      <c r="F4023">
        <f t="shared" si="311"/>
        <v>61.94</v>
      </c>
      <c r="G4023" t="s">
        <v>949</v>
      </c>
      <c r="H4023">
        <v>2024</v>
      </c>
      <c r="I4023">
        <v>7</v>
      </c>
      <c r="J4023">
        <v>25</v>
      </c>
      <c r="K4023" t="s">
        <v>245</v>
      </c>
      <c r="L4023">
        <f t="shared" si="312"/>
        <v>0</v>
      </c>
      <c r="M4023">
        <f t="shared" si="313"/>
        <v>1</v>
      </c>
      <c r="N4023">
        <f t="shared" si="314"/>
        <v>2</v>
      </c>
      <c r="O4023">
        <f t="shared" si="315"/>
        <v>30</v>
      </c>
    </row>
    <row r="4024" spans="1:15" x14ac:dyDescent="0.2">
      <c r="A4024" s="2">
        <v>45499</v>
      </c>
      <c r="B4024">
        <v>103</v>
      </c>
      <c r="C4024">
        <v>61.72</v>
      </c>
      <c r="D4024">
        <v>61.72</v>
      </c>
      <c r="E4024">
        <v>0</v>
      </c>
      <c r="F4024">
        <f t="shared" si="311"/>
        <v>61.72</v>
      </c>
      <c r="G4024" t="s">
        <v>949</v>
      </c>
      <c r="H4024">
        <v>2024</v>
      </c>
      <c r="I4024">
        <v>7</v>
      </c>
      <c r="J4024">
        <v>26</v>
      </c>
      <c r="K4024" t="s">
        <v>246</v>
      </c>
      <c r="L4024">
        <f t="shared" si="312"/>
        <v>0</v>
      </c>
      <c r="M4024">
        <f t="shared" si="313"/>
        <v>1</v>
      </c>
      <c r="N4024">
        <f t="shared" si="314"/>
        <v>2</v>
      </c>
      <c r="O4024">
        <f t="shared" si="315"/>
        <v>30</v>
      </c>
    </row>
    <row r="4025" spans="1:15" x14ac:dyDescent="0.2">
      <c r="A4025" s="2">
        <v>45500</v>
      </c>
      <c r="B4025">
        <v>102</v>
      </c>
      <c r="C4025">
        <v>63.08</v>
      </c>
      <c r="D4025">
        <v>63.09</v>
      </c>
      <c r="E4025">
        <v>36.549999999999997</v>
      </c>
      <c r="F4025">
        <f t="shared" si="311"/>
        <v>63.09</v>
      </c>
      <c r="G4025" t="s">
        <v>949</v>
      </c>
      <c r="H4025">
        <v>2024</v>
      </c>
      <c r="I4025">
        <v>7</v>
      </c>
      <c r="J4025">
        <v>27</v>
      </c>
      <c r="K4025" t="s">
        <v>247</v>
      </c>
      <c r="L4025">
        <f t="shared" si="312"/>
        <v>0</v>
      </c>
      <c r="M4025">
        <f t="shared" si="313"/>
        <v>1</v>
      </c>
      <c r="N4025">
        <f t="shared" si="314"/>
        <v>2</v>
      </c>
      <c r="O4025">
        <f t="shared" si="315"/>
        <v>30</v>
      </c>
    </row>
    <row r="4026" spans="1:15" x14ac:dyDescent="0.2">
      <c r="A4026" s="2">
        <v>45501</v>
      </c>
      <c r="B4026">
        <v>122</v>
      </c>
      <c r="C4026">
        <v>63.51</v>
      </c>
      <c r="D4026">
        <v>63.51</v>
      </c>
      <c r="E4026">
        <v>0</v>
      </c>
      <c r="F4026">
        <f t="shared" si="311"/>
        <v>63.51</v>
      </c>
      <c r="G4026" t="s">
        <v>949</v>
      </c>
      <c r="H4026">
        <v>2024</v>
      </c>
      <c r="I4026">
        <v>7</v>
      </c>
      <c r="J4026">
        <v>28</v>
      </c>
      <c r="K4026" t="s">
        <v>248</v>
      </c>
      <c r="L4026">
        <f t="shared" si="312"/>
        <v>0</v>
      </c>
      <c r="M4026">
        <f t="shared" si="313"/>
        <v>1</v>
      </c>
      <c r="N4026">
        <f t="shared" si="314"/>
        <v>2</v>
      </c>
      <c r="O4026">
        <f t="shared" si="315"/>
        <v>30</v>
      </c>
    </row>
    <row r="4027" spans="1:15" x14ac:dyDescent="0.2">
      <c r="A4027" s="2">
        <v>45502</v>
      </c>
      <c r="B4027">
        <v>112</v>
      </c>
      <c r="C4027">
        <v>63.14</v>
      </c>
      <c r="D4027">
        <v>63.14</v>
      </c>
      <c r="E4027">
        <v>0</v>
      </c>
      <c r="F4027">
        <f t="shared" si="311"/>
        <v>63.14</v>
      </c>
      <c r="G4027" t="s">
        <v>950</v>
      </c>
      <c r="H4027">
        <v>2024</v>
      </c>
      <c r="I4027">
        <v>7</v>
      </c>
      <c r="J4027">
        <v>29</v>
      </c>
      <c r="K4027" t="s">
        <v>249</v>
      </c>
      <c r="L4027">
        <f t="shared" si="312"/>
        <v>0</v>
      </c>
      <c r="M4027">
        <f t="shared" si="313"/>
        <v>1</v>
      </c>
      <c r="N4027">
        <f t="shared" si="314"/>
        <v>2</v>
      </c>
      <c r="O4027">
        <f t="shared" si="315"/>
        <v>31</v>
      </c>
    </row>
    <row r="4028" spans="1:15" x14ac:dyDescent="0.2">
      <c r="A4028" s="2">
        <v>45503</v>
      </c>
      <c r="B4028">
        <v>115</v>
      </c>
      <c r="C4028">
        <v>62.93</v>
      </c>
      <c r="D4028">
        <v>62.94</v>
      </c>
      <c r="E4028">
        <v>35.51</v>
      </c>
      <c r="F4028">
        <f t="shared" si="311"/>
        <v>62.94</v>
      </c>
      <c r="G4028" t="s">
        <v>950</v>
      </c>
      <c r="H4028">
        <v>2024</v>
      </c>
      <c r="I4028">
        <v>7</v>
      </c>
      <c r="J4028">
        <v>30</v>
      </c>
      <c r="K4028" t="s">
        <v>251</v>
      </c>
      <c r="L4028">
        <f t="shared" si="312"/>
        <v>0</v>
      </c>
      <c r="M4028">
        <f t="shared" si="313"/>
        <v>1</v>
      </c>
      <c r="N4028">
        <f t="shared" si="314"/>
        <v>2</v>
      </c>
      <c r="O4028">
        <f t="shared" si="315"/>
        <v>31</v>
      </c>
    </row>
    <row r="4029" spans="1:15" x14ac:dyDescent="0.2">
      <c r="A4029" s="2">
        <v>45504</v>
      </c>
      <c r="B4029">
        <v>105</v>
      </c>
      <c r="C4029">
        <v>62.52</v>
      </c>
      <c r="D4029">
        <v>62.56</v>
      </c>
      <c r="E4029">
        <v>42.09</v>
      </c>
      <c r="F4029">
        <f t="shared" si="311"/>
        <v>62.56</v>
      </c>
      <c r="G4029" t="s">
        <v>950</v>
      </c>
      <c r="H4029">
        <v>2024</v>
      </c>
      <c r="I4029">
        <v>7</v>
      </c>
      <c r="J4029">
        <v>31</v>
      </c>
      <c r="K4029" t="s">
        <v>252</v>
      </c>
      <c r="L4029">
        <f t="shared" si="312"/>
        <v>0</v>
      </c>
      <c r="M4029">
        <f t="shared" si="313"/>
        <v>1</v>
      </c>
      <c r="N4029">
        <f t="shared" si="314"/>
        <v>2</v>
      </c>
      <c r="O4029">
        <f t="shared" si="315"/>
        <v>31</v>
      </c>
    </row>
    <row r="4030" spans="1:15" x14ac:dyDescent="0.2">
      <c r="A4030" s="2">
        <v>45505</v>
      </c>
      <c r="B4030">
        <v>93</v>
      </c>
      <c r="C4030">
        <v>62.92</v>
      </c>
      <c r="D4030">
        <v>62.93</v>
      </c>
      <c r="E4030">
        <v>35.840000000000003</v>
      </c>
      <c r="F4030">
        <f t="shared" si="311"/>
        <v>62.93</v>
      </c>
      <c r="G4030" t="s">
        <v>950</v>
      </c>
      <c r="H4030">
        <v>2024</v>
      </c>
      <c r="I4030">
        <v>8</v>
      </c>
      <c r="J4030">
        <v>1</v>
      </c>
      <c r="K4030" t="s">
        <v>253</v>
      </c>
      <c r="L4030">
        <f t="shared" si="312"/>
        <v>0</v>
      </c>
      <c r="M4030">
        <f t="shared" si="313"/>
        <v>1</v>
      </c>
      <c r="N4030">
        <f t="shared" si="314"/>
        <v>2</v>
      </c>
      <c r="O4030">
        <f t="shared" si="315"/>
        <v>31</v>
      </c>
    </row>
    <row r="4031" spans="1:15" x14ac:dyDescent="0.2">
      <c r="A4031" s="2">
        <v>45506</v>
      </c>
      <c r="B4031">
        <v>108</v>
      </c>
      <c r="C4031">
        <v>63.74</v>
      </c>
      <c r="D4031">
        <v>63.74</v>
      </c>
      <c r="E4031">
        <v>31.04</v>
      </c>
      <c r="F4031">
        <f t="shared" si="311"/>
        <v>63.74</v>
      </c>
      <c r="G4031" t="s">
        <v>950</v>
      </c>
      <c r="H4031">
        <v>2024</v>
      </c>
      <c r="I4031">
        <v>8</v>
      </c>
      <c r="J4031">
        <v>2</v>
      </c>
      <c r="K4031" t="s">
        <v>254</v>
      </c>
      <c r="L4031">
        <f t="shared" si="312"/>
        <v>0</v>
      </c>
      <c r="M4031">
        <f t="shared" si="313"/>
        <v>1</v>
      </c>
      <c r="N4031">
        <f t="shared" si="314"/>
        <v>2</v>
      </c>
      <c r="O4031">
        <f t="shared" si="315"/>
        <v>31</v>
      </c>
    </row>
    <row r="4032" spans="1:15" x14ac:dyDescent="0.2">
      <c r="A4032" s="2">
        <v>45507</v>
      </c>
      <c r="B4032">
        <v>107</v>
      </c>
      <c r="C4032">
        <v>63.2</v>
      </c>
      <c r="D4032">
        <v>63.23</v>
      </c>
      <c r="E4032">
        <v>41.35</v>
      </c>
      <c r="F4032">
        <f t="shared" si="311"/>
        <v>63.23</v>
      </c>
      <c r="G4032" t="s">
        <v>950</v>
      </c>
      <c r="H4032">
        <v>2024</v>
      </c>
      <c r="I4032">
        <v>8</v>
      </c>
      <c r="J4032">
        <v>3</v>
      </c>
      <c r="K4032" t="s">
        <v>255</v>
      </c>
      <c r="L4032">
        <f t="shared" si="312"/>
        <v>0</v>
      </c>
      <c r="M4032">
        <f t="shared" si="313"/>
        <v>1</v>
      </c>
      <c r="N4032">
        <f t="shared" si="314"/>
        <v>2</v>
      </c>
      <c r="O4032">
        <f t="shared" si="315"/>
        <v>31</v>
      </c>
    </row>
    <row r="4033" spans="1:15" x14ac:dyDescent="0.2">
      <c r="A4033" s="2">
        <v>45508</v>
      </c>
      <c r="B4033">
        <v>115</v>
      </c>
      <c r="C4033">
        <v>63.04</v>
      </c>
      <c r="D4033">
        <v>63.04</v>
      </c>
      <c r="E4033">
        <v>34.24</v>
      </c>
      <c r="F4033">
        <f t="shared" si="311"/>
        <v>63.04</v>
      </c>
      <c r="G4033" t="s">
        <v>950</v>
      </c>
      <c r="H4033">
        <v>2024</v>
      </c>
      <c r="I4033">
        <v>8</v>
      </c>
      <c r="J4033">
        <v>4</v>
      </c>
      <c r="K4033" t="s">
        <v>256</v>
      </c>
      <c r="L4033">
        <f t="shared" si="312"/>
        <v>0</v>
      </c>
      <c r="M4033">
        <f t="shared" si="313"/>
        <v>1</v>
      </c>
      <c r="N4033">
        <f t="shared" si="314"/>
        <v>2</v>
      </c>
      <c r="O4033">
        <f t="shared" si="315"/>
        <v>31</v>
      </c>
    </row>
    <row r="4034" spans="1:15" x14ac:dyDescent="0.2">
      <c r="A4034" s="2">
        <v>45509</v>
      </c>
      <c r="B4034">
        <v>108</v>
      </c>
      <c r="C4034">
        <v>62.23</v>
      </c>
      <c r="D4034">
        <v>62.31</v>
      </c>
      <c r="E4034">
        <v>45.14</v>
      </c>
      <c r="F4034">
        <f t="shared" si="311"/>
        <v>62.31</v>
      </c>
      <c r="G4034" t="s">
        <v>951</v>
      </c>
      <c r="H4034">
        <v>2024</v>
      </c>
      <c r="I4034">
        <v>8</v>
      </c>
      <c r="J4034">
        <v>5</v>
      </c>
      <c r="K4034" t="s">
        <v>257</v>
      </c>
      <c r="L4034">
        <f t="shared" si="312"/>
        <v>0</v>
      </c>
      <c r="M4034">
        <f t="shared" si="313"/>
        <v>1</v>
      </c>
      <c r="N4034">
        <f t="shared" si="314"/>
        <v>2</v>
      </c>
      <c r="O4034">
        <f t="shared" si="315"/>
        <v>32</v>
      </c>
    </row>
    <row r="4035" spans="1:15" x14ac:dyDescent="0.2">
      <c r="A4035" s="2">
        <v>45510</v>
      </c>
      <c r="B4035">
        <v>103</v>
      </c>
      <c r="C4035">
        <v>62.76</v>
      </c>
      <c r="D4035">
        <v>62.79</v>
      </c>
      <c r="E4035">
        <v>41.44</v>
      </c>
      <c r="F4035">
        <f t="shared" ref="F4035:F4098" si="316">IF(OR(ISBLANK(D4035),D4035=9),C4035,D4035)</f>
        <v>62.79</v>
      </c>
      <c r="G4035" t="s">
        <v>951</v>
      </c>
      <c r="H4035">
        <v>2024</v>
      </c>
      <c r="I4035">
        <v>8</v>
      </c>
      <c r="J4035">
        <v>6</v>
      </c>
      <c r="K4035" t="s">
        <v>259</v>
      </c>
      <c r="L4035">
        <f t="shared" ref="L4035:L4098" si="317">IF(ISBLANK(C4035),"Null",IF(C4035&gt;B4035,1,0))</f>
        <v>0</v>
      </c>
      <c r="M4035">
        <f t="shared" ref="M4035:M4098" si="318">IF(ISBLANK(E4035),"Null",IF(C4035&gt;E4035,1,0))</f>
        <v>1</v>
      </c>
      <c r="N4035">
        <f t="shared" ref="N4035:N4098" si="319">IF(AND(I4035&gt;=1,I4035&lt;=4),1,IF(AND(I4035&gt;=9,I4035&lt;=12),3,2))</f>
        <v>2</v>
      </c>
      <c r="O4035">
        <f t="shared" ref="O4035:O4098" si="320">WEEKNUM(A4035,2)</f>
        <v>32</v>
      </c>
    </row>
    <row r="4036" spans="1:15" x14ac:dyDescent="0.2">
      <c r="A4036" s="2">
        <v>45511</v>
      </c>
      <c r="B4036">
        <v>92</v>
      </c>
      <c r="C4036">
        <v>62.45</v>
      </c>
      <c r="D4036">
        <v>63.36</v>
      </c>
      <c r="E4036">
        <v>56.12</v>
      </c>
      <c r="F4036">
        <f t="shared" si="316"/>
        <v>63.36</v>
      </c>
      <c r="G4036" t="s">
        <v>951</v>
      </c>
      <c r="H4036">
        <v>2024</v>
      </c>
      <c r="I4036">
        <v>8</v>
      </c>
      <c r="J4036">
        <v>7</v>
      </c>
      <c r="K4036" t="s">
        <v>260</v>
      </c>
      <c r="L4036">
        <f t="shared" si="317"/>
        <v>0</v>
      </c>
      <c r="M4036">
        <f t="shared" si="318"/>
        <v>1</v>
      </c>
      <c r="N4036">
        <f t="shared" si="319"/>
        <v>2</v>
      </c>
      <c r="O4036">
        <f t="shared" si="320"/>
        <v>32</v>
      </c>
    </row>
    <row r="4037" spans="1:15" x14ac:dyDescent="0.2">
      <c r="A4037" s="2">
        <v>45512</v>
      </c>
      <c r="B4037">
        <v>93</v>
      </c>
      <c r="C4037">
        <v>63</v>
      </c>
      <c r="D4037">
        <v>63.27</v>
      </c>
      <c r="E4037">
        <v>51.07</v>
      </c>
      <c r="F4037">
        <f t="shared" si="316"/>
        <v>63.27</v>
      </c>
      <c r="G4037" t="s">
        <v>951</v>
      </c>
      <c r="H4037">
        <v>2024</v>
      </c>
      <c r="I4037">
        <v>8</v>
      </c>
      <c r="J4037">
        <v>8</v>
      </c>
      <c r="K4037" t="s">
        <v>261</v>
      </c>
      <c r="L4037">
        <f t="shared" si="317"/>
        <v>0</v>
      </c>
      <c r="M4037">
        <f t="shared" si="318"/>
        <v>1</v>
      </c>
      <c r="N4037">
        <f t="shared" si="319"/>
        <v>2</v>
      </c>
      <c r="O4037">
        <f t="shared" si="320"/>
        <v>32</v>
      </c>
    </row>
    <row r="4038" spans="1:15" x14ac:dyDescent="0.2">
      <c r="A4038" s="2">
        <v>45513</v>
      </c>
      <c r="B4038">
        <v>113</v>
      </c>
      <c r="C4038">
        <v>63.33</v>
      </c>
      <c r="D4038">
        <v>63.33</v>
      </c>
      <c r="E4038">
        <v>35.14</v>
      </c>
      <c r="F4038">
        <f t="shared" si="316"/>
        <v>63.33</v>
      </c>
      <c r="G4038" t="s">
        <v>951</v>
      </c>
      <c r="H4038">
        <v>2024</v>
      </c>
      <c r="I4038">
        <v>8</v>
      </c>
      <c r="J4038">
        <v>9</v>
      </c>
      <c r="K4038" t="s">
        <v>262</v>
      </c>
      <c r="L4038">
        <f t="shared" si="317"/>
        <v>0</v>
      </c>
      <c r="M4038">
        <f t="shared" si="318"/>
        <v>1</v>
      </c>
      <c r="N4038">
        <f t="shared" si="319"/>
        <v>2</v>
      </c>
      <c r="O4038">
        <f t="shared" si="320"/>
        <v>32</v>
      </c>
    </row>
    <row r="4039" spans="1:15" x14ac:dyDescent="0.2">
      <c r="A4039" s="2">
        <v>45514</v>
      </c>
      <c r="B4039">
        <v>117</v>
      </c>
      <c r="C4039">
        <v>63.35</v>
      </c>
      <c r="D4039">
        <v>64.150000000000006</v>
      </c>
      <c r="E4039">
        <v>56.38</v>
      </c>
      <c r="F4039">
        <f t="shared" si="316"/>
        <v>64.150000000000006</v>
      </c>
      <c r="G4039" t="s">
        <v>951</v>
      </c>
      <c r="H4039">
        <v>2024</v>
      </c>
      <c r="I4039">
        <v>8</v>
      </c>
      <c r="J4039">
        <v>10</v>
      </c>
      <c r="K4039" t="s">
        <v>263</v>
      </c>
      <c r="L4039">
        <f t="shared" si="317"/>
        <v>0</v>
      </c>
      <c r="M4039">
        <f t="shared" si="318"/>
        <v>1</v>
      </c>
      <c r="N4039">
        <f t="shared" si="319"/>
        <v>2</v>
      </c>
      <c r="O4039">
        <f t="shared" si="320"/>
        <v>32</v>
      </c>
    </row>
    <row r="4040" spans="1:15" x14ac:dyDescent="0.2">
      <c r="A4040" s="2">
        <v>45515</v>
      </c>
      <c r="B4040">
        <v>117</v>
      </c>
      <c r="C4040">
        <v>63.02</v>
      </c>
      <c r="D4040">
        <v>63.07</v>
      </c>
      <c r="E4040">
        <v>43.27</v>
      </c>
      <c r="F4040">
        <f t="shared" si="316"/>
        <v>63.07</v>
      </c>
      <c r="G4040" t="s">
        <v>951</v>
      </c>
      <c r="H4040">
        <v>2024</v>
      </c>
      <c r="I4040">
        <v>8</v>
      </c>
      <c r="J4040">
        <v>11</v>
      </c>
      <c r="K4040" t="s">
        <v>264</v>
      </c>
      <c r="L4040">
        <f t="shared" si="317"/>
        <v>0</v>
      </c>
      <c r="M4040">
        <f t="shared" si="318"/>
        <v>1</v>
      </c>
      <c r="N4040">
        <f t="shared" si="319"/>
        <v>2</v>
      </c>
      <c r="O4040">
        <f t="shared" si="320"/>
        <v>32</v>
      </c>
    </row>
    <row r="4041" spans="1:15" x14ac:dyDescent="0.2">
      <c r="A4041" s="2">
        <v>45516</v>
      </c>
      <c r="B4041">
        <v>111</v>
      </c>
      <c r="C4041">
        <v>63.51</v>
      </c>
      <c r="D4041">
        <v>63.53</v>
      </c>
      <c r="E4041">
        <v>35.53</v>
      </c>
      <c r="F4041">
        <f t="shared" si="316"/>
        <v>63.53</v>
      </c>
      <c r="G4041" t="s">
        <v>952</v>
      </c>
      <c r="H4041">
        <v>2024</v>
      </c>
      <c r="I4041">
        <v>8</v>
      </c>
      <c r="J4041">
        <v>12</v>
      </c>
      <c r="K4041" t="s">
        <v>265</v>
      </c>
      <c r="L4041">
        <f t="shared" si="317"/>
        <v>0</v>
      </c>
      <c r="M4041">
        <f t="shared" si="318"/>
        <v>1</v>
      </c>
      <c r="N4041">
        <f t="shared" si="319"/>
        <v>2</v>
      </c>
      <c r="O4041">
        <f t="shared" si="320"/>
        <v>33</v>
      </c>
    </row>
    <row r="4042" spans="1:15" x14ac:dyDescent="0.2">
      <c r="A4042" s="2">
        <v>45517</v>
      </c>
      <c r="B4042">
        <v>106</v>
      </c>
      <c r="C4042">
        <v>63.18</v>
      </c>
      <c r="D4042">
        <v>63.22</v>
      </c>
      <c r="E4042">
        <v>42.43</v>
      </c>
      <c r="F4042">
        <f t="shared" si="316"/>
        <v>63.22</v>
      </c>
      <c r="G4042" t="s">
        <v>952</v>
      </c>
      <c r="H4042">
        <v>2024</v>
      </c>
      <c r="I4042">
        <v>8</v>
      </c>
      <c r="J4042">
        <v>13</v>
      </c>
      <c r="K4042" t="s">
        <v>267</v>
      </c>
      <c r="L4042">
        <f t="shared" si="317"/>
        <v>0</v>
      </c>
      <c r="M4042">
        <f t="shared" si="318"/>
        <v>1</v>
      </c>
      <c r="N4042">
        <f t="shared" si="319"/>
        <v>2</v>
      </c>
      <c r="O4042">
        <f t="shared" si="320"/>
        <v>33</v>
      </c>
    </row>
    <row r="4043" spans="1:15" x14ac:dyDescent="0.2">
      <c r="A4043" s="2">
        <v>45518</v>
      </c>
      <c r="B4043">
        <v>94</v>
      </c>
      <c r="C4043">
        <v>63.48</v>
      </c>
      <c r="D4043">
        <v>63.54</v>
      </c>
      <c r="E4043">
        <v>44.67</v>
      </c>
      <c r="F4043">
        <f t="shared" si="316"/>
        <v>63.54</v>
      </c>
      <c r="G4043" t="s">
        <v>952</v>
      </c>
      <c r="H4043">
        <v>2024</v>
      </c>
      <c r="I4043">
        <v>8</v>
      </c>
      <c r="J4043">
        <v>14</v>
      </c>
      <c r="K4043" t="s">
        <v>268</v>
      </c>
      <c r="L4043">
        <f t="shared" si="317"/>
        <v>0</v>
      </c>
      <c r="M4043">
        <f t="shared" si="318"/>
        <v>1</v>
      </c>
      <c r="N4043">
        <f t="shared" si="319"/>
        <v>2</v>
      </c>
      <c r="O4043">
        <f t="shared" si="320"/>
        <v>33</v>
      </c>
    </row>
    <row r="4044" spans="1:15" x14ac:dyDescent="0.2">
      <c r="A4044" s="2">
        <v>45519</v>
      </c>
      <c r="B4044">
        <v>96</v>
      </c>
      <c r="C4044">
        <v>63.79</v>
      </c>
      <c r="D4044">
        <v>63.79</v>
      </c>
      <c r="E4044">
        <v>0</v>
      </c>
      <c r="F4044">
        <f t="shared" si="316"/>
        <v>63.79</v>
      </c>
      <c r="G4044" t="s">
        <v>952</v>
      </c>
      <c r="H4044">
        <v>2024</v>
      </c>
      <c r="I4044">
        <v>8</v>
      </c>
      <c r="J4044">
        <v>15</v>
      </c>
      <c r="K4044" t="s">
        <v>269</v>
      </c>
      <c r="L4044">
        <f t="shared" si="317"/>
        <v>0</v>
      </c>
      <c r="M4044">
        <f t="shared" si="318"/>
        <v>1</v>
      </c>
      <c r="N4044">
        <f t="shared" si="319"/>
        <v>2</v>
      </c>
      <c r="O4044">
        <f t="shared" si="320"/>
        <v>33</v>
      </c>
    </row>
    <row r="4045" spans="1:15" x14ac:dyDescent="0.2">
      <c r="A4045" s="2">
        <v>45520</v>
      </c>
      <c r="B4045">
        <v>103</v>
      </c>
      <c r="C4045">
        <v>64.27</v>
      </c>
      <c r="D4045">
        <v>64.319999999999993</v>
      </c>
      <c r="E4045">
        <v>45.06</v>
      </c>
      <c r="F4045">
        <f t="shared" si="316"/>
        <v>64.319999999999993</v>
      </c>
      <c r="G4045" t="s">
        <v>952</v>
      </c>
      <c r="H4045">
        <v>2024</v>
      </c>
      <c r="I4045">
        <v>8</v>
      </c>
      <c r="J4045">
        <v>16</v>
      </c>
      <c r="K4045" t="s">
        <v>270</v>
      </c>
      <c r="L4045">
        <f t="shared" si="317"/>
        <v>0</v>
      </c>
      <c r="M4045">
        <f t="shared" si="318"/>
        <v>1</v>
      </c>
      <c r="N4045">
        <f t="shared" si="319"/>
        <v>2</v>
      </c>
      <c r="O4045">
        <f t="shared" si="320"/>
        <v>33</v>
      </c>
    </row>
    <row r="4046" spans="1:15" x14ac:dyDescent="0.2">
      <c r="A4046" s="2">
        <v>45521</v>
      </c>
      <c r="B4046">
        <v>101</v>
      </c>
      <c r="C4046">
        <v>63.21</v>
      </c>
      <c r="D4046">
        <v>63.22</v>
      </c>
      <c r="E4046">
        <v>38.340000000000003</v>
      </c>
      <c r="F4046">
        <f t="shared" si="316"/>
        <v>63.22</v>
      </c>
      <c r="G4046" t="s">
        <v>952</v>
      </c>
      <c r="H4046">
        <v>2024</v>
      </c>
      <c r="I4046">
        <v>8</v>
      </c>
      <c r="J4046">
        <v>17</v>
      </c>
      <c r="K4046" t="s">
        <v>271</v>
      </c>
      <c r="L4046">
        <f t="shared" si="317"/>
        <v>0</v>
      </c>
      <c r="M4046">
        <f t="shared" si="318"/>
        <v>1</v>
      </c>
      <c r="N4046">
        <f t="shared" si="319"/>
        <v>2</v>
      </c>
      <c r="O4046">
        <f t="shared" si="320"/>
        <v>33</v>
      </c>
    </row>
    <row r="4047" spans="1:15" x14ac:dyDescent="0.2">
      <c r="A4047" s="2">
        <v>45522</v>
      </c>
      <c r="B4047">
        <v>110</v>
      </c>
      <c r="C4047">
        <v>64.22</v>
      </c>
      <c r="D4047">
        <v>64.22</v>
      </c>
      <c r="E4047">
        <v>37.14</v>
      </c>
      <c r="F4047">
        <f t="shared" si="316"/>
        <v>64.22</v>
      </c>
      <c r="G4047" t="s">
        <v>952</v>
      </c>
      <c r="H4047">
        <v>2024</v>
      </c>
      <c r="I4047">
        <v>8</v>
      </c>
      <c r="J4047">
        <v>18</v>
      </c>
      <c r="K4047" t="s">
        <v>272</v>
      </c>
      <c r="L4047">
        <f t="shared" si="317"/>
        <v>0</v>
      </c>
      <c r="M4047">
        <f t="shared" si="318"/>
        <v>1</v>
      </c>
      <c r="N4047">
        <f t="shared" si="319"/>
        <v>2</v>
      </c>
      <c r="O4047">
        <f t="shared" si="320"/>
        <v>33</v>
      </c>
    </row>
    <row r="4048" spans="1:15" x14ac:dyDescent="0.2">
      <c r="A4048" s="2">
        <v>45523</v>
      </c>
      <c r="B4048">
        <v>119</v>
      </c>
      <c r="C4048">
        <v>65.94</v>
      </c>
      <c r="D4048">
        <v>65.94</v>
      </c>
      <c r="E4048">
        <v>32.94</v>
      </c>
      <c r="F4048">
        <f t="shared" si="316"/>
        <v>65.94</v>
      </c>
      <c r="G4048" t="s">
        <v>953</v>
      </c>
      <c r="H4048">
        <v>2024</v>
      </c>
      <c r="I4048">
        <v>8</v>
      </c>
      <c r="J4048">
        <v>19</v>
      </c>
      <c r="K4048" t="s">
        <v>273</v>
      </c>
      <c r="L4048">
        <f t="shared" si="317"/>
        <v>0</v>
      </c>
      <c r="M4048">
        <f t="shared" si="318"/>
        <v>1</v>
      </c>
      <c r="N4048">
        <f t="shared" si="319"/>
        <v>2</v>
      </c>
      <c r="O4048">
        <f t="shared" si="320"/>
        <v>34</v>
      </c>
    </row>
    <row r="4049" spans="1:15" x14ac:dyDescent="0.2">
      <c r="A4049" s="2">
        <v>45524</v>
      </c>
      <c r="B4049">
        <v>119</v>
      </c>
      <c r="C4049">
        <v>65.040000000000006</v>
      </c>
      <c r="D4049">
        <v>65.06</v>
      </c>
      <c r="E4049">
        <v>42.09</v>
      </c>
      <c r="F4049">
        <f t="shared" si="316"/>
        <v>65.06</v>
      </c>
      <c r="G4049" t="s">
        <v>953</v>
      </c>
      <c r="H4049">
        <v>2024</v>
      </c>
      <c r="I4049">
        <v>8</v>
      </c>
      <c r="J4049">
        <v>20</v>
      </c>
      <c r="K4049" t="s">
        <v>275</v>
      </c>
      <c r="L4049">
        <f t="shared" si="317"/>
        <v>0</v>
      </c>
      <c r="M4049">
        <f t="shared" si="318"/>
        <v>1</v>
      </c>
      <c r="N4049">
        <f t="shared" si="319"/>
        <v>2</v>
      </c>
      <c r="O4049">
        <f t="shared" si="320"/>
        <v>34</v>
      </c>
    </row>
    <row r="4050" spans="1:15" x14ac:dyDescent="0.2">
      <c r="A4050" s="2">
        <v>45525</v>
      </c>
      <c r="B4050">
        <v>126</v>
      </c>
      <c r="C4050">
        <v>63.03</v>
      </c>
      <c r="D4050">
        <v>63.25</v>
      </c>
      <c r="E4050">
        <v>50.21</v>
      </c>
      <c r="F4050">
        <f t="shared" si="316"/>
        <v>63.25</v>
      </c>
      <c r="G4050" t="s">
        <v>953</v>
      </c>
      <c r="H4050">
        <v>2024</v>
      </c>
      <c r="I4050">
        <v>8</v>
      </c>
      <c r="J4050">
        <v>21</v>
      </c>
      <c r="K4050" t="s">
        <v>276</v>
      </c>
      <c r="L4050">
        <f t="shared" si="317"/>
        <v>0</v>
      </c>
      <c r="M4050">
        <f t="shared" si="318"/>
        <v>1</v>
      </c>
      <c r="N4050">
        <f t="shared" si="319"/>
        <v>2</v>
      </c>
      <c r="O4050">
        <f t="shared" si="320"/>
        <v>34</v>
      </c>
    </row>
    <row r="4051" spans="1:15" x14ac:dyDescent="0.2">
      <c r="A4051" s="2">
        <v>45526</v>
      </c>
      <c r="B4051">
        <v>109</v>
      </c>
      <c r="C4051">
        <v>61.72</v>
      </c>
      <c r="D4051">
        <v>61.83</v>
      </c>
      <c r="E4051">
        <v>45.82</v>
      </c>
      <c r="F4051">
        <f t="shared" si="316"/>
        <v>61.83</v>
      </c>
      <c r="G4051" t="s">
        <v>953</v>
      </c>
      <c r="H4051">
        <v>2024</v>
      </c>
      <c r="I4051">
        <v>8</v>
      </c>
      <c r="J4051">
        <v>22</v>
      </c>
      <c r="K4051" t="s">
        <v>277</v>
      </c>
      <c r="L4051">
        <f t="shared" si="317"/>
        <v>0</v>
      </c>
      <c r="M4051">
        <f t="shared" si="318"/>
        <v>1</v>
      </c>
      <c r="N4051">
        <f t="shared" si="319"/>
        <v>2</v>
      </c>
      <c r="O4051">
        <f t="shared" si="320"/>
        <v>34</v>
      </c>
    </row>
    <row r="4052" spans="1:15" x14ac:dyDescent="0.2">
      <c r="A4052" s="2">
        <v>45527</v>
      </c>
      <c r="B4052">
        <v>113</v>
      </c>
      <c r="C4052">
        <v>62.37</v>
      </c>
      <c r="D4052">
        <v>62.6</v>
      </c>
      <c r="E4052">
        <v>49.72</v>
      </c>
      <c r="F4052">
        <f t="shared" si="316"/>
        <v>62.6</v>
      </c>
      <c r="G4052" t="s">
        <v>953</v>
      </c>
      <c r="H4052">
        <v>2024</v>
      </c>
      <c r="I4052">
        <v>8</v>
      </c>
      <c r="J4052">
        <v>23</v>
      </c>
      <c r="K4052" t="s">
        <v>278</v>
      </c>
      <c r="L4052">
        <f t="shared" si="317"/>
        <v>0</v>
      </c>
      <c r="M4052">
        <f t="shared" si="318"/>
        <v>1</v>
      </c>
      <c r="N4052">
        <f t="shared" si="319"/>
        <v>2</v>
      </c>
      <c r="O4052">
        <f t="shared" si="320"/>
        <v>34</v>
      </c>
    </row>
    <row r="4053" spans="1:15" x14ac:dyDescent="0.2">
      <c r="A4053" s="2">
        <v>45528</v>
      </c>
      <c r="B4053">
        <v>108</v>
      </c>
      <c r="C4053">
        <v>63.01</v>
      </c>
      <c r="D4053">
        <v>63.08</v>
      </c>
      <c r="E4053">
        <v>45.25</v>
      </c>
      <c r="F4053">
        <f t="shared" si="316"/>
        <v>63.08</v>
      </c>
      <c r="G4053" t="s">
        <v>953</v>
      </c>
      <c r="H4053">
        <v>2024</v>
      </c>
      <c r="I4053">
        <v>8</v>
      </c>
      <c r="J4053">
        <v>24</v>
      </c>
      <c r="K4053" t="s">
        <v>279</v>
      </c>
      <c r="L4053">
        <f t="shared" si="317"/>
        <v>0</v>
      </c>
      <c r="M4053">
        <f t="shared" si="318"/>
        <v>1</v>
      </c>
      <c r="N4053">
        <f t="shared" si="319"/>
        <v>2</v>
      </c>
      <c r="O4053">
        <f t="shared" si="320"/>
        <v>34</v>
      </c>
    </row>
    <row r="4054" spans="1:15" x14ac:dyDescent="0.2">
      <c r="A4054" s="2">
        <v>45529</v>
      </c>
      <c r="B4054">
        <v>115</v>
      </c>
      <c r="C4054">
        <v>63.54</v>
      </c>
      <c r="D4054">
        <v>63.65</v>
      </c>
      <c r="E4054">
        <v>47.23</v>
      </c>
      <c r="F4054">
        <f t="shared" si="316"/>
        <v>63.65</v>
      </c>
      <c r="G4054" t="s">
        <v>953</v>
      </c>
      <c r="H4054">
        <v>2024</v>
      </c>
      <c r="I4054">
        <v>8</v>
      </c>
      <c r="J4054">
        <v>25</v>
      </c>
      <c r="K4054" t="s">
        <v>280</v>
      </c>
      <c r="L4054">
        <f t="shared" si="317"/>
        <v>0</v>
      </c>
      <c r="M4054">
        <f t="shared" si="318"/>
        <v>1</v>
      </c>
      <c r="N4054">
        <f t="shared" si="319"/>
        <v>2</v>
      </c>
      <c r="O4054">
        <f t="shared" si="320"/>
        <v>34</v>
      </c>
    </row>
    <row r="4055" spans="1:15" x14ac:dyDescent="0.2">
      <c r="A4055" s="2">
        <v>45530</v>
      </c>
      <c r="B4055">
        <v>117</v>
      </c>
      <c r="C4055">
        <v>63.11</v>
      </c>
      <c r="D4055">
        <v>63.16</v>
      </c>
      <c r="E4055">
        <v>44.21</v>
      </c>
      <c r="F4055">
        <f t="shared" si="316"/>
        <v>63.16</v>
      </c>
      <c r="G4055" t="s">
        <v>954</v>
      </c>
      <c r="H4055">
        <v>2024</v>
      </c>
      <c r="I4055">
        <v>8</v>
      </c>
      <c r="J4055">
        <v>26</v>
      </c>
      <c r="K4055" t="s">
        <v>281</v>
      </c>
      <c r="L4055">
        <f t="shared" si="317"/>
        <v>0</v>
      </c>
      <c r="M4055">
        <f t="shared" si="318"/>
        <v>1</v>
      </c>
      <c r="N4055">
        <f t="shared" si="319"/>
        <v>2</v>
      </c>
      <c r="O4055">
        <f t="shared" si="320"/>
        <v>35</v>
      </c>
    </row>
    <row r="4056" spans="1:15" x14ac:dyDescent="0.2">
      <c r="A4056" s="2">
        <v>45531</v>
      </c>
      <c r="B4056">
        <v>114</v>
      </c>
      <c r="C4056">
        <v>64.12</v>
      </c>
      <c r="D4056">
        <v>64.260000000000005</v>
      </c>
      <c r="E4056">
        <v>49.24</v>
      </c>
      <c r="F4056">
        <f t="shared" si="316"/>
        <v>64.260000000000005</v>
      </c>
      <c r="G4056" t="s">
        <v>954</v>
      </c>
      <c r="H4056">
        <v>2024</v>
      </c>
      <c r="I4056">
        <v>8</v>
      </c>
      <c r="J4056">
        <v>27</v>
      </c>
      <c r="K4056" t="s">
        <v>283</v>
      </c>
      <c r="L4056">
        <f t="shared" si="317"/>
        <v>0</v>
      </c>
      <c r="M4056">
        <f t="shared" si="318"/>
        <v>1</v>
      </c>
      <c r="N4056">
        <f t="shared" si="319"/>
        <v>2</v>
      </c>
      <c r="O4056">
        <f t="shared" si="320"/>
        <v>35</v>
      </c>
    </row>
    <row r="4057" spans="1:15" x14ac:dyDescent="0.2">
      <c r="A4057" s="2">
        <v>45532</v>
      </c>
      <c r="B4057">
        <v>114</v>
      </c>
      <c r="C4057">
        <v>63.48</v>
      </c>
      <c r="D4057">
        <v>63.55</v>
      </c>
      <c r="E4057">
        <v>45.49</v>
      </c>
      <c r="F4057">
        <f t="shared" si="316"/>
        <v>63.55</v>
      </c>
      <c r="G4057" t="s">
        <v>954</v>
      </c>
      <c r="H4057">
        <v>2024</v>
      </c>
      <c r="I4057">
        <v>8</v>
      </c>
      <c r="J4057">
        <v>28</v>
      </c>
      <c r="K4057" t="s">
        <v>284</v>
      </c>
      <c r="L4057">
        <f t="shared" si="317"/>
        <v>0</v>
      </c>
      <c r="M4057">
        <f t="shared" si="318"/>
        <v>1</v>
      </c>
      <c r="N4057">
        <f t="shared" si="319"/>
        <v>2</v>
      </c>
      <c r="O4057">
        <f t="shared" si="320"/>
        <v>35</v>
      </c>
    </row>
    <row r="4058" spans="1:15" x14ac:dyDescent="0.2">
      <c r="A4058" s="2">
        <v>45533</v>
      </c>
      <c r="B4058">
        <v>108</v>
      </c>
      <c r="C4058">
        <v>63.66</v>
      </c>
      <c r="D4058">
        <v>63.67</v>
      </c>
      <c r="E4058">
        <v>39.53</v>
      </c>
      <c r="F4058">
        <f t="shared" si="316"/>
        <v>63.67</v>
      </c>
      <c r="G4058" t="s">
        <v>954</v>
      </c>
      <c r="H4058">
        <v>2024</v>
      </c>
      <c r="I4058">
        <v>8</v>
      </c>
      <c r="J4058">
        <v>29</v>
      </c>
      <c r="K4058" t="s">
        <v>285</v>
      </c>
      <c r="L4058">
        <f t="shared" si="317"/>
        <v>0</v>
      </c>
      <c r="M4058">
        <f t="shared" si="318"/>
        <v>1</v>
      </c>
      <c r="N4058">
        <f t="shared" si="319"/>
        <v>2</v>
      </c>
      <c r="O4058">
        <f t="shared" si="320"/>
        <v>35</v>
      </c>
    </row>
    <row r="4059" spans="1:15" x14ac:dyDescent="0.2">
      <c r="A4059" s="2">
        <v>45534</v>
      </c>
      <c r="B4059">
        <v>113</v>
      </c>
      <c r="C4059">
        <v>63.1</v>
      </c>
      <c r="D4059">
        <v>63.27</v>
      </c>
      <c r="E4059">
        <v>47.05</v>
      </c>
      <c r="F4059">
        <f t="shared" si="316"/>
        <v>63.27</v>
      </c>
      <c r="G4059" t="s">
        <v>954</v>
      </c>
      <c r="H4059">
        <v>2024</v>
      </c>
      <c r="I4059">
        <v>8</v>
      </c>
      <c r="J4059">
        <v>30</v>
      </c>
      <c r="K4059" t="s">
        <v>286</v>
      </c>
      <c r="L4059">
        <f t="shared" si="317"/>
        <v>0</v>
      </c>
      <c r="M4059">
        <f t="shared" si="318"/>
        <v>1</v>
      </c>
      <c r="N4059">
        <f t="shared" si="319"/>
        <v>2</v>
      </c>
      <c r="O4059">
        <f t="shared" si="320"/>
        <v>35</v>
      </c>
    </row>
    <row r="4060" spans="1:15" x14ac:dyDescent="0.2">
      <c r="A4060" s="2">
        <v>45535</v>
      </c>
      <c r="B4060">
        <v>116</v>
      </c>
      <c r="C4060">
        <v>63.35</v>
      </c>
      <c r="D4060">
        <v>63.51</v>
      </c>
      <c r="E4060">
        <v>48.9</v>
      </c>
      <c r="F4060">
        <f t="shared" si="316"/>
        <v>63.51</v>
      </c>
      <c r="G4060" t="s">
        <v>954</v>
      </c>
      <c r="H4060">
        <v>2024</v>
      </c>
      <c r="I4060">
        <v>8</v>
      </c>
      <c r="J4060">
        <v>31</v>
      </c>
      <c r="K4060" t="s">
        <v>287</v>
      </c>
      <c r="L4060">
        <f t="shared" si="317"/>
        <v>0</v>
      </c>
      <c r="M4060">
        <f t="shared" si="318"/>
        <v>1</v>
      </c>
      <c r="N4060">
        <f t="shared" si="319"/>
        <v>2</v>
      </c>
      <c r="O4060">
        <f t="shared" si="320"/>
        <v>35</v>
      </c>
    </row>
    <row r="4061" spans="1:15" x14ac:dyDescent="0.2">
      <c r="A4061" s="2">
        <v>45536</v>
      </c>
      <c r="B4061">
        <v>109</v>
      </c>
      <c r="C4061">
        <v>63.34</v>
      </c>
      <c r="D4061">
        <v>63.35</v>
      </c>
      <c r="E4061">
        <v>33.380000000000003</v>
      </c>
      <c r="F4061">
        <f t="shared" si="316"/>
        <v>63.35</v>
      </c>
      <c r="G4061" t="s">
        <v>954</v>
      </c>
      <c r="H4061">
        <v>2024</v>
      </c>
      <c r="I4061">
        <v>9</v>
      </c>
      <c r="J4061">
        <v>1</v>
      </c>
      <c r="K4061" t="s">
        <v>288</v>
      </c>
      <c r="L4061">
        <f t="shared" si="317"/>
        <v>0</v>
      </c>
      <c r="M4061">
        <f t="shared" si="318"/>
        <v>1</v>
      </c>
      <c r="N4061">
        <f t="shared" si="319"/>
        <v>3</v>
      </c>
      <c r="O4061">
        <f t="shared" si="320"/>
        <v>35</v>
      </c>
    </row>
    <row r="4062" spans="1:15" x14ac:dyDescent="0.2">
      <c r="A4062" s="2">
        <v>45537</v>
      </c>
      <c r="B4062">
        <v>107</v>
      </c>
      <c r="C4062">
        <v>63.62</v>
      </c>
      <c r="D4062">
        <v>63.73</v>
      </c>
      <c r="E4062">
        <v>47.57</v>
      </c>
      <c r="F4062">
        <f t="shared" si="316"/>
        <v>63.73</v>
      </c>
      <c r="G4062" t="s">
        <v>955</v>
      </c>
      <c r="H4062">
        <v>2024</v>
      </c>
      <c r="I4062">
        <v>9</v>
      </c>
      <c r="J4062">
        <v>2</v>
      </c>
      <c r="K4062" t="s">
        <v>289</v>
      </c>
      <c r="L4062">
        <f t="shared" si="317"/>
        <v>0</v>
      </c>
      <c r="M4062">
        <f t="shared" si="318"/>
        <v>1</v>
      </c>
      <c r="N4062">
        <f t="shared" si="319"/>
        <v>3</v>
      </c>
      <c r="O4062">
        <f t="shared" si="320"/>
        <v>36</v>
      </c>
    </row>
    <row r="4063" spans="1:15" x14ac:dyDescent="0.2">
      <c r="A4063" s="2">
        <v>45538</v>
      </c>
      <c r="B4063">
        <v>100</v>
      </c>
      <c r="C4063">
        <v>62.39</v>
      </c>
      <c r="D4063">
        <v>62.42</v>
      </c>
      <c r="E4063">
        <v>41.33</v>
      </c>
      <c r="F4063">
        <f t="shared" si="316"/>
        <v>62.42</v>
      </c>
      <c r="G4063" t="s">
        <v>955</v>
      </c>
      <c r="H4063">
        <v>2024</v>
      </c>
      <c r="I4063">
        <v>9</v>
      </c>
      <c r="J4063">
        <v>3</v>
      </c>
      <c r="K4063" t="s">
        <v>291</v>
      </c>
      <c r="L4063">
        <f t="shared" si="317"/>
        <v>0</v>
      </c>
      <c r="M4063">
        <f t="shared" si="318"/>
        <v>1</v>
      </c>
      <c r="N4063">
        <f t="shared" si="319"/>
        <v>3</v>
      </c>
      <c r="O4063">
        <f t="shared" si="320"/>
        <v>36</v>
      </c>
    </row>
    <row r="4064" spans="1:15" x14ac:dyDescent="0.2">
      <c r="A4064" s="2">
        <v>45539</v>
      </c>
      <c r="B4064">
        <v>118</v>
      </c>
      <c r="C4064">
        <v>63.79</v>
      </c>
      <c r="D4064">
        <v>63.88</v>
      </c>
      <c r="E4064">
        <v>46.8</v>
      </c>
      <c r="F4064">
        <f t="shared" si="316"/>
        <v>63.88</v>
      </c>
      <c r="G4064" t="s">
        <v>955</v>
      </c>
      <c r="H4064">
        <v>2024</v>
      </c>
      <c r="I4064">
        <v>9</v>
      </c>
      <c r="J4064">
        <v>4</v>
      </c>
      <c r="K4064" t="s">
        <v>292</v>
      </c>
      <c r="L4064">
        <f t="shared" si="317"/>
        <v>0</v>
      </c>
      <c r="M4064">
        <f t="shared" si="318"/>
        <v>1</v>
      </c>
      <c r="N4064">
        <f t="shared" si="319"/>
        <v>3</v>
      </c>
      <c r="O4064">
        <f t="shared" si="320"/>
        <v>36</v>
      </c>
    </row>
    <row r="4065" spans="1:15" x14ac:dyDescent="0.2">
      <c r="A4065" s="2">
        <v>45540</v>
      </c>
      <c r="B4065">
        <v>112</v>
      </c>
      <c r="C4065">
        <v>62.36</v>
      </c>
      <c r="D4065">
        <v>62.44</v>
      </c>
      <c r="E4065">
        <v>44.98</v>
      </c>
      <c r="F4065">
        <f t="shared" si="316"/>
        <v>62.44</v>
      </c>
      <c r="G4065" t="s">
        <v>955</v>
      </c>
      <c r="H4065">
        <v>2024</v>
      </c>
      <c r="I4065">
        <v>9</v>
      </c>
      <c r="J4065">
        <v>5</v>
      </c>
      <c r="K4065" t="s">
        <v>293</v>
      </c>
      <c r="L4065">
        <f t="shared" si="317"/>
        <v>0</v>
      </c>
      <c r="M4065">
        <f t="shared" si="318"/>
        <v>1</v>
      </c>
      <c r="N4065">
        <f t="shared" si="319"/>
        <v>3</v>
      </c>
      <c r="O4065">
        <f t="shared" si="320"/>
        <v>36</v>
      </c>
    </row>
    <row r="4066" spans="1:15" x14ac:dyDescent="0.2">
      <c r="A4066" s="2">
        <v>45541</v>
      </c>
      <c r="B4066">
        <v>103</v>
      </c>
      <c r="C4066">
        <v>62.81</v>
      </c>
      <c r="D4066">
        <v>62.82</v>
      </c>
      <c r="E4066">
        <v>36.39</v>
      </c>
      <c r="F4066">
        <f t="shared" si="316"/>
        <v>62.82</v>
      </c>
      <c r="G4066" t="s">
        <v>955</v>
      </c>
      <c r="H4066">
        <v>2024</v>
      </c>
      <c r="I4066">
        <v>9</v>
      </c>
      <c r="J4066">
        <v>6</v>
      </c>
      <c r="K4066" t="s">
        <v>294</v>
      </c>
      <c r="L4066">
        <f t="shared" si="317"/>
        <v>0</v>
      </c>
      <c r="M4066">
        <f t="shared" si="318"/>
        <v>1</v>
      </c>
      <c r="N4066">
        <f t="shared" si="319"/>
        <v>3</v>
      </c>
      <c r="O4066">
        <f t="shared" si="320"/>
        <v>36</v>
      </c>
    </row>
    <row r="4067" spans="1:15" x14ac:dyDescent="0.2">
      <c r="A4067" s="2">
        <v>45542</v>
      </c>
      <c r="B4067">
        <v>113</v>
      </c>
      <c r="C4067">
        <v>63.33</v>
      </c>
      <c r="D4067">
        <v>63.51</v>
      </c>
      <c r="E4067">
        <v>47.83</v>
      </c>
      <c r="F4067">
        <f t="shared" si="316"/>
        <v>63.51</v>
      </c>
      <c r="G4067" t="s">
        <v>955</v>
      </c>
      <c r="H4067">
        <v>2024</v>
      </c>
      <c r="I4067">
        <v>9</v>
      </c>
      <c r="J4067">
        <v>7</v>
      </c>
      <c r="K4067" t="s">
        <v>295</v>
      </c>
      <c r="L4067">
        <f t="shared" si="317"/>
        <v>0</v>
      </c>
      <c r="M4067">
        <f t="shared" si="318"/>
        <v>1</v>
      </c>
      <c r="N4067">
        <f t="shared" si="319"/>
        <v>3</v>
      </c>
      <c r="O4067">
        <f t="shared" si="320"/>
        <v>36</v>
      </c>
    </row>
    <row r="4068" spans="1:15" x14ac:dyDescent="0.2">
      <c r="A4068" s="2">
        <v>45543</v>
      </c>
      <c r="B4068">
        <v>114</v>
      </c>
      <c r="C4068">
        <v>64.25</v>
      </c>
      <c r="D4068">
        <v>64.319999999999993</v>
      </c>
      <c r="E4068">
        <v>46.31</v>
      </c>
      <c r="F4068">
        <f t="shared" si="316"/>
        <v>64.319999999999993</v>
      </c>
      <c r="G4068" t="s">
        <v>955</v>
      </c>
      <c r="H4068">
        <v>2024</v>
      </c>
      <c r="I4068">
        <v>9</v>
      </c>
      <c r="J4068">
        <v>8</v>
      </c>
      <c r="K4068" t="s">
        <v>296</v>
      </c>
      <c r="L4068">
        <f t="shared" si="317"/>
        <v>0</v>
      </c>
      <c r="M4068">
        <f t="shared" si="318"/>
        <v>1</v>
      </c>
      <c r="N4068">
        <f t="shared" si="319"/>
        <v>3</v>
      </c>
      <c r="O4068">
        <f t="shared" si="320"/>
        <v>36</v>
      </c>
    </row>
    <row r="4069" spans="1:15" x14ac:dyDescent="0.2">
      <c r="A4069" s="2">
        <v>45544</v>
      </c>
      <c r="B4069">
        <v>105</v>
      </c>
      <c r="C4069">
        <v>64.62</v>
      </c>
      <c r="D4069">
        <v>64.62</v>
      </c>
      <c r="E4069">
        <v>36.56</v>
      </c>
      <c r="F4069">
        <f t="shared" si="316"/>
        <v>64.62</v>
      </c>
      <c r="G4069" t="s">
        <v>956</v>
      </c>
      <c r="H4069">
        <v>2024</v>
      </c>
      <c r="I4069">
        <v>9</v>
      </c>
      <c r="J4069">
        <v>9</v>
      </c>
      <c r="K4069" t="s">
        <v>297</v>
      </c>
      <c r="L4069">
        <f t="shared" si="317"/>
        <v>0</v>
      </c>
      <c r="M4069">
        <f t="shared" si="318"/>
        <v>1</v>
      </c>
      <c r="N4069">
        <f t="shared" si="319"/>
        <v>3</v>
      </c>
      <c r="O4069">
        <f t="shared" si="320"/>
        <v>37</v>
      </c>
    </row>
    <row r="4070" spans="1:15" x14ac:dyDescent="0.2">
      <c r="A4070" s="2">
        <v>45545</v>
      </c>
      <c r="B4070">
        <v>114</v>
      </c>
      <c r="C4070">
        <v>63.52</v>
      </c>
      <c r="D4070">
        <v>63.61</v>
      </c>
      <c r="E4070">
        <v>47.04</v>
      </c>
      <c r="F4070">
        <f t="shared" si="316"/>
        <v>63.61</v>
      </c>
      <c r="G4070" t="s">
        <v>956</v>
      </c>
      <c r="H4070">
        <v>2024</v>
      </c>
      <c r="I4070">
        <v>9</v>
      </c>
      <c r="J4070">
        <v>10</v>
      </c>
      <c r="K4070" t="s">
        <v>299</v>
      </c>
      <c r="L4070">
        <f t="shared" si="317"/>
        <v>0</v>
      </c>
      <c r="M4070">
        <f t="shared" si="318"/>
        <v>1</v>
      </c>
      <c r="N4070">
        <f t="shared" si="319"/>
        <v>3</v>
      </c>
      <c r="O4070">
        <f t="shared" si="320"/>
        <v>37</v>
      </c>
    </row>
    <row r="4071" spans="1:15" x14ac:dyDescent="0.2">
      <c r="A4071" s="2">
        <v>45546</v>
      </c>
      <c r="F4071">
        <f t="shared" si="316"/>
        <v>0</v>
      </c>
      <c r="G4071" t="s">
        <v>956</v>
      </c>
      <c r="H4071">
        <v>2024</v>
      </c>
      <c r="I4071">
        <v>9</v>
      </c>
      <c r="J4071">
        <v>11</v>
      </c>
      <c r="K4071" t="s">
        <v>300</v>
      </c>
      <c r="L4071" t="str">
        <f t="shared" si="317"/>
        <v>Null</v>
      </c>
      <c r="M4071" t="str">
        <f t="shared" si="318"/>
        <v>Null</v>
      </c>
      <c r="N4071">
        <f t="shared" si="319"/>
        <v>3</v>
      </c>
      <c r="O4071">
        <f t="shared" si="320"/>
        <v>37</v>
      </c>
    </row>
    <row r="4072" spans="1:15" x14ac:dyDescent="0.2">
      <c r="A4072" s="2">
        <v>45547</v>
      </c>
      <c r="F4072">
        <f t="shared" si="316"/>
        <v>0</v>
      </c>
      <c r="G4072" t="s">
        <v>956</v>
      </c>
      <c r="H4072">
        <v>2024</v>
      </c>
      <c r="I4072">
        <v>9</v>
      </c>
      <c r="J4072">
        <v>12</v>
      </c>
      <c r="K4072" t="s">
        <v>301</v>
      </c>
      <c r="L4072" t="str">
        <f t="shared" si="317"/>
        <v>Null</v>
      </c>
      <c r="M4072" t="str">
        <f t="shared" si="318"/>
        <v>Null</v>
      </c>
      <c r="N4072">
        <f t="shared" si="319"/>
        <v>3</v>
      </c>
      <c r="O4072">
        <f t="shared" si="320"/>
        <v>37</v>
      </c>
    </row>
    <row r="4073" spans="1:15" x14ac:dyDescent="0.2">
      <c r="A4073" s="2">
        <v>45548</v>
      </c>
      <c r="B4073">
        <v>91</v>
      </c>
      <c r="C4073">
        <v>64.760000000000005</v>
      </c>
      <c r="D4073">
        <v>65.02</v>
      </c>
      <c r="E4073">
        <v>46.55</v>
      </c>
      <c r="F4073">
        <f t="shared" si="316"/>
        <v>65.02</v>
      </c>
      <c r="G4073" t="s">
        <v>956</v>
      </c>
      <c r="H4073">
        <v>2024</v>
      </c>
      <c r="I4073">
        <v>9</v>
      </c>
      <c r="J4073">
        <v>13</v>
      </c>
      <c r="K4073" t="s">
        <v>302</v>
      </c>
      <c r="L4073">
        <f t="shared" si="317"/>
        <v>0</v>
      </c>
      <c r="M4073">
        <f t="shared" si="318"/>
        <v>1</v>
      </c>
      <c r="N4073">
        <f t="shared" si="319"/>
        <v>3</v>
      </c>
      <c r="O4073">
        <f t="shared" si="320"/>
        <v>37</v>
      </c>
    </row>
    <row r="4074" spans="1:15" x14ac:dyDescent="0.2">
      <c r="A4074" s="2">
        <v>45549</v>
      </c>
      <c r="B4074">
        <v>120</v>
      </c>
      <c r="C4074">
        <v>68.290000000000006</v>
      </c>
      <c r="D4074">
        <v>68.33</v>
      </c>
      <c r="E4074">
        <v>46.06</v>
      </c>
      <c r="F4074">
        <f t="shared" si="316"/>
        <v>68.33</v>
      </c>
      <c r="G4074" t="s">
        <v>956</v>
      </c>
      <c r="H4074">
        <v>2024</v>
      </c>
      <c r="I4074">
        <v>9</v>
      </c>
      <c r="J4074">
        <v>14</v>
      </c>
      <c r="K4074" t="s">
        <v>303</v>
      </c>
      <c r="L4074">
        <f t="shared" si="317"/>
        <v>0</v>
      </c>
      <c r="M4074">
        <f t="shared" si="318"/>
        <v>1</v>
      </c>
      <c r="N4074">
        <f t="shared" si="319"/>
        <v>3</v>
      </c>
      <c r="O4074">
        <f t="shared" si="320"/>
        <v>37</v>
      </c>
    </row>
    <row r="4075" spans="1:15" x14ac:dyDescent="0.2">
      <c r="A4075" s="2">
        <v>45550</v>
      </c>
      <c r="B4075">
        <v>116</v>
      </c>
      <c r="C4075">
        <v>64.290000000000006</v>
      </c>
      <c r="D4075">
        <v>64.77</v>
      </c>
      <c r="E4075">
        <v>45.89</v>
      </c>
      <c r="F4075">
        <f t="shared" si="316"/>
        <v>64.77</v>
      </c>
      <c r="G4075" t="s">
        <v>956</v>
      </c>
      <c r="H4075">
        <v>2024</v>
      </c>
      <c r="I4075">
        <v>9</v>
      </c>
      <c r="J4075">
        <v>15</v>
      </c>
      <c r="K4075" t="s">
        <v>304</v>
      </c>
      <c r="L4075">
        <f t="shared" si="317"/>
        <v>0</v>
      </c>
      <c r="M4075">
        <f t="shared" si="318"/>
        <v>1</v>
      </c>
      <c r="N4075">
        <f t="shared" si="319"/>
        <v>3</v>
      </c>
      <c r="O4075">
        <f t="shared" si="320"/>
        <v>37</v>
      </c>
    </row>
    <row r="4076" spans="1:15" x14ac:dyDescent="0.2">
      <c r="A4076" s="2">
        <v>45551</v>
      </c>
      <c r="B4076">
        <v>119</v>
      </c>
      <c r="C4076">
        <v>64.73</v>
      </c>
      <c r="D4076">
        <v>64.78</v>
      </c>
      <c r="E4076">
        <v>44.9</v>
      </c>
      <c r="F4076">
        <f t="shared" si="316"/>
        <v>64.78</v>
      </c>
      <c r="G4076" t="s">
        <v>957</v>
      </c>
      <c r="H4076">
        <v>2024</v>
      </c>
      <c r="I4076">
        <v>9</v>
      </c>
      <c r="J4076">
        <v>16</v>
      </c>
      <c r="K4076" t="s">
        <v>305</v>
      </c>
      <c r="L4076">
        <f t="shared" si="317"/>
        <v>0</v>
      </c>
      <c r="M4076">
        <f t="shared" si="318"/>
        <v>1</v>
      </c>
      <c r="N4076">
        <f t="shared" si="319"/>
        <v>3</v>
      </c>
      <c r="O4076">
        <f t="shared" si="320"/>
        <v>38</v>
      </c>
    </row>
    <row r="4077" spans="1:15" x14ac:dyDescent="0.2">
      <c r="A4077" s="2">
        <v>45552</v>
      </c>
      <c r="B4077">
        <v>117</v>
      </c>
      <c r="C4077">
        <v>64.010000000000005</v>
      </c>
      <c r="D4077">
        <v>64.010000000000005</v>
      </c>
      <c r="E4077">
        <v>0</v>
      </c>
      <c r="F4077">
        <f t="shared" si="316"/>
        <v>64.010000000000005</v>
      </c>
      <c r="G4077" t="s">
        <v>957</v>
      </c>
      <c r="H4077">
        <v>2024</v>
      </c>
      <c r="I4077">
        <v>9</v>
      </c>
      <c r="J4077">
        <v>17</v>
      </c>
      <c r="K4077" t="s">
        <v>307</v>
      </c>
      <c r="L4077">
        <f t="shared" si="317"/>
        <v>0</v>
      </c>
      <c r="M4077">
        <f t="shared" si="318"/>
        <v>1</v>
      </c>
      <c r="N4077">
        <f t="shared" si="319"/>
        <v>3</v>
      </c>
      <c r="O4077">
        <f t="shared" si="320"/>
        <v>38</v>
      </c>
    </row>
    <row r="4078" spans="1:15" x14ac:dyDescent="0.2">
      <c r="A4078" s="2">
        <v>45553</v>
      </c>
      <c r="B4078">
        <v>108</v>
      </c>
      <c r="C4078">
        <v>66.150000000000006</v>
      </c>
      <c r="D4078">
        <v>66.180000000000007</v>
      </c>
      <c r="E4078">
        <v>38.39</v>
      </c>
      <c r="F4078">
        <f t="shared" si="316"/>
        <v>66.180000000000007</v>
      </c>
      <c r="G4078" t="s">
        <v>957</v>
      </c>
      <c r="H4078">
        <v>2024</v>
      </c>
      <c r="I4078">
        <v>9</v>
      </c>
      <c r="J4078">
        <v>18</v>
      </c>
      <c r="K4078" t="s">
        <v>308</v>
      </c>
      <c r="L4078">
        <f t="shared" si="317"/>
        <v>0</v>
      </c>
      <c r="M4078">
        <f t="shared" si="318"/>
        <v>1</v>
      </c>
      <c r="N4078">
        <f t="shared" si="319"/>
        <v>3</v>
      </c>
      <c r="O4078">
        <f t="shared" si="320"/>
        <v>38</v>
      </c>
    </row>
    <row r="4079" spans="1:15" x14ac:dyDescent="0.2">
      <c r="A4079" s="2">
        <v>45554</v>
      </c>
      <c r="B4079">
        <v>101</v>
      </c>
      <c r="C4079">
        <v>65.75</v>
      </c>
      <c r="D4079">
        <v>65.930000000000007</v>
      </c>
      <c r="E4079">
        <v>52.12</v>
      </c>
      <c r="F4079">
        <f t="shared" si="316"/>
        <v>65.930000000000007</v>
      </c>
      <c r="G4079" t="s">
        <v>957</v>
      </c>
      <c r="H4079">
        <v>2024</v>
      </c>
      <c r="I4079">
        <v>9</v>
      </c>
      <c r="J4079">
        <v>19</v>
      </c>
      <c r="K4079" t="s">
        <v>309</v>
      </c>
      <c r="L4079">
        <f t="shared" si="317"/>
        <v>0</v>
      </c>
      <c r="M4079">
        <f t="shared" si="318"/>
        <v>1</v>
      </c>
      <c r="N4079">
        <f t="shared" si="319"/>
        <v>3</v>
      </c>
      <c r="O4079">
        <f t="shared" si="320"/>
        <v>38</v>
      </c>
    </row>
    <row r="4080" spans="1:15" x14ac:dyDescent="0.2">
      <c r="A4080" s="2">
        <v>45555</v>
      </c>
      <c r="B4080">
        <v>120</v>
      </c>
      <c r="C4080">
        <v>63.99</v>
      </c>
      <c r="D4080">
        <v>64</v>
      </c>
      <c r="E4080">
        <v>35.85</v>
      </c>
      <c r="F4080">
        <f t="shared" si="316"/>
        <v>64</v>
      </c>
      <c r="G4080" t="s">
        <v>957</v>
      </c>
      <c r="H4080">
        <v>2024</v>
      </c>
      <c r="I4080">
        <v>9</v>
      </c>
      <c r="J4080">
        <v>20</v>
      </c>
      <c r="K4080" t="s">
        <v>310</v>
      </c>
      <c r="L4080">
        <f t="shared" si="317"/>
        <v>0</v>
      </c>
      <c r="M4080">
        <f t="shared" si="318"/>
        <v>1</v>
      </c>
      <c r="N4080">
        <f t="shared" si="319"/>
        <v>3</v>
      </c>
      <c r="O4080">
        <f t="shared" si="320"/>
        <v>38</v>
      </c>
    </row>
    <row r="4081" spans="1:15" x14ac:dyDescent="0.2">
      <c r="A4081" s="2">
        <v>45556</v>
      </c>
      <c r="B4081">
        <v>94</v>
      </c>
      <c r="C4081">
        <v>63.16</v>
      </c>
      <c r="D4081">
        <v>63.16</v>
      </c>
      <c r="E4081">
        <v>32.44</v>
      </c>
      <c r="F4081">
        <f t="shared" si="316"/>
        <v>63.16</v>
      </c>
      <c r="G4081" t="s">
        <v>957</v>
      </c>
      <c r="H4081">
        <v>2024</v>
      </c>
      <c r="I4081">
        <v>9</v>
      </c>
      <c r="J4081">
        <v>21</v>
      </c>
      <c r="K4081" t="s">
        <v>311</v>
      </c>
      <c r="L4081">
        <f t="shared" si="317"/>
        <v>0</v>
      </c>
      <c r="M4081">
        <f t="shared" si="318"/>
        <v>1</v>
      </c>
      <c r="N4081">
        <f t="shared" si="319"/>
        <v>3</v>
      </c>
      <c r="O4081">
        <f t="shared" si="320"/>
        <v>38</v>
      </c>
    </row>
    <row r="4082" spans="1:15" x14ac:dyDescent="0.2">
      <c r="A4082" s="2">
        <v>45557</v>
      </c>
      <c r="B4082">
        <v>107</v>
      </c>
      <c r="C4082">
        <v>63.67</v>
      </c>
      <c r="D4082">
        <v>63.67</v>
      </c>
      <c r="E4082">
        <v>30.44</v>
      </c>
      <c r="F4082">
        <f t="shared" si="316"/>
        <v>63.67</v>
      </c>
      <c r="G4082" t="s">
        <v>957</v>
      </c>
      <c r="H4082">
        <v>2024</v>
      </c>
      <c r="I4082">
        <v>9</v>
      </c>
      <c r="J4082">
        <v>22</v>
      </c>
      <c r="K4082" t="s">
        <v>312</v>
      </c>
      <c r="L4082">
        <f t="shared" si="317"/>
        <v>0</v>
      </c>
      <c r="M4082">
        <f t="shared" si="318"/>
        <v>1</v>
      </c>
      <c r="N4082">
        <f t="shared" si="319"/>
        <v>3</v>
      </c>
      <c r="O4082">
        <f t="shared" si="320"/>
        <v>38</v>
      </c>
    </row>
    <row r="4083" spans="1:15" x14ac:dyDescent="0.2">
      <c r="A4083" s="2">
        <v>45558</v>
      </c>
      <c r="B4083">
        <v>121</v>
      </c>
      <c r="C4083">
        <v>65.59</v>
      </c>
      <c r="D4083">
        <v>65.61</v>
      </c>
      <c r="E4083">
        <v>41.83</v>
      </c>
      <c r="F4083">
        <f t="shared" si="316"/>
        <v>65.61</v>
      </c>
      <c r="G4083" t="s">
        <v>958</v>
      </c>
      <c r="H4083">
        <v>2024</v>
      </c>
      <c r="I4083">
        <v>9</v>
      </c>
      <c r="J4083">
        <v>23</v>
      </c>
      <c r="K4083" t="s">
        <v>313</v>
      </c>
      <c r="L4083">
        <f t="shared" si="317"/>
        <v>0</v>
      </c>
      <c r="M4083">
        <f t="shared" si="318"/>
        <v>1</v>
      </c>
      <c r="N4083">
        <f t="shared" si="319"/>
        <v>3</v>
      </c>
      <c r="O4083">
        <f t="shared" si="320"/>
        <v>39</v>
      </c>
    </row>
    <row r="4084" spans="1:15" x14ac:dyDescent="0.2">
      <c r="A4084" s="2">
        <v>45559</v>
      </c>
      <c r="B4084">
        <v>75</v>
      </c>
      <c r="C4084">
        <v>63.09</v>
      </c>
      <c r="D4084">
        <v>63.09</v>
      </c>
      <c r="E4084">
        <v>27.04</v>
      </c>
      <c r="F4084">
        <f t="shared" si="316"/>
        <v>63.09</v>
      </c>
      <c r="G4084" t="s">
        <v>958</v>
      </c>
      <c r="H4084">
        <v>2024</v>
      </c>
      <c r="I4084">
        <v>9</v>
      </c>
      <c r="J4084">
        <v>24</v>
      </c>
      <c r="K4084" t="s">
        <v>315</v>
      </c>
      <c r="L4084">
        <f t="shared" si="317"/>
        <v>0</v>
      </c>
      <c r="M4084">
        <f t="shared" si="318"/>
        <v>1</v>
      </c>
      <c r="N4084">
        <f t="shared" si="319"/>
        <v>3</v>
      </c>
      <c r="O4084">
        <f t="shared" si="320"/>
        <v>39</v>
      </c>
    </row>
    <row r="4085" spans="1:15" x14ac:dyDescent="0.2">
      <c r="A4085" s="2">
        <v>45560</v>
      </c>
      <c r="B4085">
        <v>120</v>
      </c>
      <c r="C4085">
        <v>63.63</v>
      </c>
      <c r="D4085">
        <v>63.63</v>
      </c>
      <c r="E4085">
        <v>0</v>
      </c>
      <c r="F4085">
        <f t="shared" si="316"/>
        <v>63.63</v>
      </c>
      <c r="G4085" t="s">
        <v>958</v>
      </c>
      <c r="H4085">
        <v>2024</v>
      </c>
      <c r="I4085">
        <v>9</v>
      </c>
      <c r="J4085">
        <v>25</v>
      </c>
      <c r="K4085" t="s">
        <v>316</v>
      </c>
      <c r="L4085">
        <f t="shared" si="317"/>
        <v>0</v>
      </c>
      <c r="M4085">
        <f t="shared" si="318"/>
        <v>1</v>
      </c>
      <c r="N4085">
        <f t="shared" si="319"/>
        <v>3</v>
      </c>
      <c r="O4085">
        <f t="shared" si="320"/>
        <v>39</v>
      </c>
    </row>
    <row r="4086" spans="1:15" x14ac:dyDescent="0.2">
      <c r="A4086" s="2">
        <v>45561</v>
      </c>
      <c r="B4086">
        <v>107</v>
      </c>
      <c r="C4086">
        <v>62.56</v>
      </c>
      <c r="D4086">
        <v>62.56</v>
      </c>
      <c r="E4086">
        <v>30.84</v>
      </c>
      <c r="F4086">
        <f t="shared" si="316"/>
        <v>62.56</v>
      </c>
      <c r="G4086" t="s">
        <v>958</v>
      </c>
      <c r="H4086">
        <v>2024</v>
      </c>
      <c r="I4086">
        <v>9</v>
      </c>
      <c r="J4086">
        <v>26</v>
      </c>
      <c r="K4086" t="s">
        <v>317</v>
      </c>
      <c r="L4086">
        <f t="shared" si="317"/>
        <v>0</v>
      </c>
      <c r="M4086">
        <f t="shared" si="318"/>
        <v>1</v>
      </c>
      <c r="N4086">
        <f t="shared" si="319"/>
        <v>3</v>
      </c>
      <c r="O4086">
        <f t="shared" si="320"/>
        <v>39</v>
      </c>
    </row>
    <row r="4087" spans="1:15" x14ac:dyDescent="0.2">
      <c r="A4087" s="2">
        <v>45562</v>
      </c>
      <c r="B4087">
        <v>109</v>
      </c>
      <c r="C4087">
        <v>62.99</v>
      </c>
      <c r="D4087">
        <v>63.2</v>
      </c>
      <c r="E4087">
        <v>49.84</v>
      </c>
      <c r="F4087">
        <f t="shared" si="316"/>
        <v>63.2</v>
      </c>
      <c r="G4087" t="s">
        <v>958</v>
      </c>
      <c r="H4087">
        <v>2024</v>
      </c>
      <c r="I4087">
        <v>9</v>
      </c>
      <c r="J4087">
        <v>27</v>
      </c>
      <c r="K4087" t="s">
        <v>318</v>
      </c>
      <c r="L4087">
        <f t="shared" si="317"/>
        <v>0</v>
      </c>
      <c r="M4087">
        <f t="shared" si="318"/>
        <v>1</v>
      </c>
      <c r="N4087">
        <f t="shared" si="319"/>
        <v>3</v>
      </c>
      <c r="O4087">
        <f t="shared" si="320"/>
        <v>39</v>
      </c>
    </row>
    <row r="4088" spans="1:15" x14ac:dyDescent="0.2">
      <c r="A4088" s="2">
        <v>45563</v>
      </c>
      <c r="B4088">
        <v>106</v>
      </c>
      <c r="C4088">
        <v>63.93</v>
      </c>
      <c r="D4088">
        <v>63.95</v>
      </c>
      <c r="E4088">
        <v>38.61</v>
      </c>
      <c r="F4088">
        <f t="shared" si="316"/>
        <v>63.95</v>
      </c>
      <c r="G4088" t="s">
        <v>958</v>
      </c>
      <c r="H4088">
        <v>2024</v>
      </c>
      <c r="I4088">
        <v>9</v>
      </c>
      <c r="J4088">
        <v>28</v>
      </c>
      <c r="K4088" t="s">
        <v>319</v>
      </c>
      <c r="L4088">
        <f t="shared" si="317"/>
        <v>0</v>
      </c>
      <c r="M4088">
        <f t="shared" si="318"/>
        <v>1</v>
      </c>
      <c r="N4088">
        <f t="shared" si="319"/>
        <v>3</v>
      </c>
      <c r="O4088">
        <f t="shared" si="320"/>
        <v>39</v>
      </c>
    </row>
    <row r="4089" spans="1:15" x14ac:dyDescent="0.2">
      <c r="A4089" s="2">
        <v>45564</v>
      </c>
      <c r="B4089">
        <v>127</v>
      </c>
      <c r="C4089">
        <v>62.34</v>
      </c>
      <c r="D4089">
        <v>62.45</v>
      </c>
      <c r="E4089">
        <v>46.37</v>
      </c>
      <c r="F4089">
        <f t="shared" si="316"/>
        <v>62.45</v>
      </c>
      <c r="G4089" t="s">
        <v>958</v>
      </c>
      <c r="H4089">
        <v>2024</v>
      </c>
      <c r="I4089">
        <v>9</v>
      </c>
      <c r="J4089">
        <v>29</v>
      </c>
      <c r="K4089" t="s">
        <v>320</v>
      </c>
      <c r="L4089">
        <f t="shared" si="317"/>
        <v>0</v>
      </c>
      <c r="M4089">
        <f t="shared" si="318"/>
        <v>1</v>
      </c>
      <c r="N4089">
        <f t="shared" si="319"/>
        <v>3</v>
      </c>
      <c r="O4089">
        <f t="shared" si="320"/>
        <v>39</v>
      </c>
    </row>
    <row r="4090" spans="1:15" x14ac:dyDescent="0.2">
      <c r="A4090" s="2">
        <v>45565</v>
      </c>
      <c r="B4090">
        <v>118</v>
      </c>
      <c r="C4090">
        <v>64.180000000000007</v>
      </c>
      <c r="D4090">
        <v>64.260000000000005</v>
      </c>
      <c r="E4090">
        <v>46.64</v>
      </c>
      <c r="F4090">
        <f t="shared" si="316"/>
        <v>64.260000000000005</v>
      </c>
      <c r="G4090" t="s">
        <v>959</v>
      </c>
      <c r="H4090">
        <v>2024</v>
      </c>
      <c r="I4090">
        <v>9</v>
      </c>
      <c r="J4090">
        <v>30</v>
      </c>
      <c r="K4090" t="s">
        <v>321</v>
      </c>
      <c r="L4090">
        <f t="shared" si="317"/>
        <v>0</v>
      </c>
      <c r="M4090">
        <f t="shared" si="318"/>
        <v>1</v>
      </c>
      <c r="N4090">
        <f t="shared" si="319"/>
        <v>3</v>
      </c>
      <c r="O4090">
        <f t="shared" si="320"/>
        <v>40</v>
      </c>
    </row>
    <row r="4091" spans="1:15" x14ac:dyDescent="0.2">
      <c r="A4091" s="2">
        <v>45566</v>
      </c>
      <c r="B4091">
        <v>98</v>
      </c>
      <c r="C4091">
        <v>62.93</v>
      </c>
      <c r="D4091">
        <v>62.96</v>
      </c>
      <c r="E4091">
        <v>40.53</v>
      </c>
      <c r="F4091">
        <f t="shared" si="316"/>
        <v>62.96</v>
      </c>
      <c r="G4091" t="s">
        <v>959</v>
      </c>
      <c r="H4091">
        <v>2024</v>
      </c>
      <c r="I4091">
        <v>10</v>
      </c>
      <c r="J4091">
        <v>1</v>
      </c>
      <c r="K4091" t="s">
        <v>323</v>
      </c>
      <c r="L4091">
        <f t="shared" si="317"/>
        <v>0</v>
      </c>
      <c r="M4091">
        <f t="shared" si="318"/>
        <v>1</v>
      </c>
      <c r="N4091">
        <f t="shared" si="319"/>
        <v>3</v>
      </c>
      <c r="O4091">
        <f t="shared" si="320"/>
        <v>40</v>
      </c>
    </row>
    <row r="4092" spans="1:15" x14ac:dyDescent="0.2">
      <c r="A4092" s="2">
        <v>45567</v>
      </c>
      <c r="B4092">
        <v>111</v>
      </c>
      <c r="C4092">
        <v>63.78</v>
      </c>
      <c r="D4092">
        <v>63.78</v>
      </c>
      <c r="E4092">
        <v>0</v>
      </c>
      <c r="F4092">
        <f t="shared" si="316"/>
        <v>63.78</v>
      </c>
      <c r="G4092" t="s">
        <v>959</v>
      </c>
      <c r="H4092">
        <v>2024</v>
      </c>
      <c r="I4092">
        <v>10</v>
      </c>
      <c r="J4092">
        <v>2</v>
      </c>
      <c r="K4092" t="s">
        <v>324</v>
      </c>
      <c r="L4092">
        <f t="shared" si="317"/>
        <v>0</v>
      </c>
      <c r="M4092">
        <f t="shared" si="318"/>
        <v>1</v>
      </c>
      <c r="N4092">
        <f t="shared" si="319"/>
        <v>3</v>
      </c>
      <c r="O4092">
        <f t="shared" si="320"/>
        <v>40</v>
      </c>
    </row>
    <row r="4093" spans="1:15" x14ac:dyDescent="0.2">
      <c r="A4093" s="2">
        <v>45568</v>
      </c>
      <c r="B4093">
        <v>118</v>
      </c>
      <c r="C4093">
        <v>64.739999999999995</v>
      </c>
      <c r="D4093">
        <v>64.739999999999995</v>
      </c>
      <c r="E4093">
        <v>0</v>
      </c>
      <c r="F4093">
        <f t="shared" si="316"/>
        <v>64.739999999999995</v>
      </c>
      <c r="G4093" t="s">
        <v>959</v>
      </c>
      <c r="H4093">
        <v>2024</v>
      </c>
      <c r="I4093">
        <v>10</v>
      </c>
      <c r="J4093">
        <v>3</v>
      </c>
      <c r="K4093" t="s">
        <v>325</v>
      </c>
      <c r="L4093">
        <f t="shared" si="317"/>
        <v>0</v>
      </c>
      <c r="M4093">
        <f t="shared" si="318"/>
        <v>1</v>
      </c>
      <c r="N4093">
        <f t="shared" si="319"/>
        <v>3</v>
      </c>
      <c r="O4093">
        <f t="shared" si="320"/>
        <v>40</v>
      </c>
    </row>
    <row r="4094" spans="1:15" x14ac:dyDescent="0.2">
      <c r="A4094" s="2">
        <v>45569</v>
      </c>
      <c r="B4094">
        <v>108</v>
      </c>
      <c r="C4094">
        <v>64.52</v>
      </c>
      <c r="D4094">
        <v>64.59</v>
      </c>
      <c r="E4094">
        <v>46.54</v>
      </c>
      <c r="F4094">
        <f t="shared" si="316"/>
        <v>64.59</v>
      </c>
      <c r="G4094" t="s">
        <v>959</v>
      </c>
      <c r="H4094">
        <v>2024</v>
      </c>
      <c r="I4094">
        <v>10</v>
      </c>
      <c r="J4094">
        <v>4</v>
      </c>
      <c r="K4094" t="s">
        <v>326</v>
      </c>
      <c r="L4094">
        <f t="shared" si="317"/>
        <v>0</v>
      </c>
      <c r="M4094">
        <f t="shared" si="318"/>
        <v>1</v>
      </c>
      <c r="N4094">
        <f t="shared" si="319"/>
        <v>3</v>
      </c>
      <c r="O4094">
        <f t="shared" si="320"/>
        <v>40</v>
      </c>
    </row>
    <row r="4095" spans="1:15" x14ac:dyDescent="0.2">
      <c r="A4095" s="2">
        <v>45570</v>
      </c>
      <c r="B4095">
        <v>107</v>
      </c>
      <c r="C4095">
        <v>64.87</v>
      </c>
      <c r="D4095">
        <v>64.87</v>
      </c>
      <c r="E4095">
        <v>30.54</v>
      </c>
      <c r="F4095">
        <f t="shared" si="316"/>
        <v>64.87</v>
      </c>
      <c r="G4095" t="s">
        <v>959</v>
      </c>
      <c r="H4095">
        <v>2024</v>
      </c>
      <c r="I4095">
        <v>10</v>
      </c>
      <c r="J4095">
        <v>5</v>
      </c>
      <c r="K4095" t="s">
        <v>327</v>
      </c>
      <c r="L4095">
        <f t="shared" si="317"/>
        <v>0</v>
      </c>
      <c r="M4095">
        <f t="shared" si="318"/>
        <v>1</v>
      </c>
      <c r="N4095">
        <f t="shared" si="319"/>
        <v>3</v>
      </c>
      <c r="O4095">
        <f t="shared" si="320"/>
        <v>40</v>
      </c>
    </row>
    <row r="4096" spans="1:15" x14ac:dyDescent="0.2">
      <c r="A4096" s="2">
        <v>45571</v>
      </c>
      <c r="B4096">
        <v>108</v>
      </c>
      <c r="C4096">
        <v>62.9</v>
      </c>
      <c r="D4096">
        <v>65.319999999999993</v>
      </c>
      <c r="E4096">
        <v>61.63</v>
      </c>
      <c r="F4096">
        <f t="shared" si="316"/>
        <v>65.319999999999993</v>
      </c>
      <c r="G4096" t="s">
        <v>959</v>
      </c>
      <c r="H4096">
        <v>2024</v>
      </c>
      <c r="I4096">
        <v>10</v>
      </c>
      <c r="J4096">
        <v>6</v>
      </c>
      <c r="K4096" t="s">
        <v>328</v>
      </c>
      <c r="L4096">
        <f t="shared" si="317"/>
        <v>0</v>
      </c>
      <c r="M4096">
        <f t="shared" si="318"/>
        <v>1</v>
      </c>
      <c r="N4096">
        <f t="shared" si="319"/>
        <v>3</v>
      </c>
      <c r="O4096">
        <f t="shared" si="320"/>
        <v>40</v>
      </c>
    </row>
    <row r="4097" spans="1:15" x14ac:dyDescent="0.2">
      <c r="A4097" s="2">
        <v>45572</v>
      </c>
      <c r="B4097">
        <v>114</v>
      </c>
      <c r="C4097">
        <v>63.28</v>
      </c>
      <c r="D4097">
        <v>63.28</v>
      </c>
      <c r="E4097">
        <v>0</v>
      </c>
      <c r="F4097">
        <f t="shared" si="316"/>
        <v>63.28</v>
      </c>
      <c r="G4097" t="s">
        <v>960</v>
      </c>
      <c r="H4097">
        <v>2024</v>
      </c>
      <c r="I4097">
        <v>10</v>
      </c>
      <c r="J4097">
        <v>7</v>
      </c>
      <c r="K4097" t="s">
        <v>329</v>
      </c>
      <c r="L4097">
        <f t="shared" si="317"/>
        <v>0</v>
      </c>
      <c r="M4097">
        <f t="shared" si="318"/>
        <v>1</v>
      </c>
      <c r="N4097">
        <f t="shared" si="319"/>
        <v>3</v>
      </c>
      <c r="O4097">
        <f t="shared" si="320"/>
        <v>41</v>
      </c>
    </row>
    <row r="4098" spans="1:15" x14ac:dyDescent="0.2">
      <c r="A4098" s="2">
        <v>45573</v>
      </c>
      <c r="B4098">
        <v>115</v>
      </c>
      <c r="C4098">
        <v>62.73</v>
      </c>
      <c r="D4098">
        <v>62.73</v>
      </c>
      <c r="E4098">
        <v>32.85</v>
      </c>
      <c r="F4098">
        <f t="shared" si="316"/>
        <v>62.73</v>
      </c>
      <c r="G4098" t="s">
        <v>960</v>
      </c>
      <c r="H4098">
        <v>2024</v>
      </c>
      <c r="I4098">
        <v>10</v>
      </c>
      <c r="J4098">
        <v>8</v>
      </c>
      <c r="K4098" t="s">
        <v>331</v>
      </c>
      <c r="L4098">
        <f t="shared" si="317"/>
        <v>0</v>
      </c>
      <c r="M4098">
        <f t="shared" si="318"/>
        <v>1</v>
      </c>
      <c r="N4098">
        <f t="shared" si="319"/>
        <v>3</v>
      </c>
      <c r="O4098">
        <f t="shared" si="320"/>
        <v>41</v>
      </c>
    </row>
    <row r="4099" spans="1:15" x14ac:dyDescent="0.2">
      <c r="A4099" s="2">
        <v>45574</v>
      </c>
      <c r="B4099">
        <v>104</v>
      </c>
      <c r="C4099">
        <v>62.61</v>
      </c>
      <c r="D4099">
        <v>62.61</v>
      </c>
      <c r="E4099">
        <v>35.01</v>
      </c>
      <c r="F4099">
        <f t="shared" ref="F4099:F4145" si="321">IF(OR(ISBLANK(D4099),D4099=9),C4099,D4099)</f>
        <v>62.61</v>
      </c>
      <c r="G4099" t="s">
        <v>960</v>
      </c>
      <c r="H4099">
        <v>2024</v>
      </c>
      <c r="I4099">
        <v>10</v>
      </c>
      <c r="J4099">
        <v>9</v>
      </c>
      <c r="K4099" t="s">
        <v>332</v>
      </c>
      <c r="L4099">
        <f t="shared" ref="L4099:L4145" si="322">IF(ISBLANK(C4099),"Null",IF(C4099&gt;B4099,1,0))</f>
        <v>0</v>
      </c>
      <c r="M4099">
        <f t="shared" ref="M4099:M4145" si="323">IF(ISBLANK(E4099),"Null",IF(C4099&gt;E4099,1,0))</f>
        <v>1</v>
      </c>
      <c r="N4099">
        <f t="shared" ref="N4099:N4145" si="324">IF(AND(I4099&gt;=1,I4099&lt;=4),1,IF(AND(I4099&gt;=9,I4099&lt;=12),3,2))</f>
        <v>3</v>
      </c>
      <c r="O4099">
        <f t="shared" ref="O4099:O4145" si="325">WEEKNUM(A4099,2)</f>
        <v>41</v>
      </c>
    </row>
    <row r="4100" spans="1:15" x14ac:dyDescent="0.2">
      <c r="A4100" s="2">
        <v>45575</v>
      </c>
      <c r="B4100">
        <v>113</v>
      </c>
      <c r="C4100">
        <v>64.08</v>
      </c>
      <c r="D4100">
        <v>64.08</v>
      </c>
      <c r="E4100">
        <v>36.04</v>
      </c>
      <c r="F4100">
        <f t="shared" si="321"/>
        <v>64.08</v>
      </c>
      <c r="G4100" t="s">
        <v>960</v>
      </c>
      <c r="H4100">
        <v>2024</v>
      </c>
      <c r="I4100">
        <v>10</v>
      </c>
      <c r="J4100">
        <v>10</v>
      </c>
      <c r="K4100" t="s">
        <v>333</v>
      </c>
      <c r="L4100">
        <f t="shared" si="322"/>
        <v>0</v>
      </c>
      <c r="M4100">
        <f t="shared" si="323"/>
        <v>1</v>
      </c>
      <c r="N4100">
        <f t="shared" si="324"/>
        <v>3</v>
      </c>
      <c r="O4100">
        <f t="shared" si="325"/>
        <v>41</v>
      </c>
    </row>
    <row r="4101" spans="1:15" x14ac:dyDescent="0.2">
      <c r="A4101" s="2">
        <v>45576</v>
      </c>
      <c r="B4101">
        <v>121</v>
      </c>
      <c r="C4101">
        <v>63.88</v>
      </c>
      <c r="D4101">
        <v>64.03</v>
      </c>
      <c r="E4101">
        <v>48.51</v>
      </c>
      <c r="F4101">
        <f t="shared" si="321"/>
        <v>64.03</v>
      </c>
      <c r="G4101" t="s">
        <v>960</v>
      </c>
      <c r="H4101">
        <v>2024</v>
      </c>
      <c r="I4101">
        <v>10</v>
      </c>
      <c r="J4101">
        <v>11</v>
      </c>
      <c r="K4101" t="s">
        <v>334</v>
      </c>
      <c r="L4101">
        <f t="shared" si="322"/>
        <v>0</v>
      </c>
      <c r="M4101">
        <f t="shared" si="323"/>
        <v>1</v>
      </c>
      <c r="N4101">
        <f t="shared" si="324"/>
        <v>3</v>
      </c>
      <c r="O4101">
        <f t="shared" si="325"/>
        <v>41</v>
      </c>
    </row>
    <row r="4102" spans="1:15" x14ac:dyDescent="0.2">
      <c r="A4102" s="2">
        <v>45577</v>
      </c>
      <c r="B4102">
        <v>92</v>
      </c>
      <c r="C4102">
        <v>63.03</v>
      </c>
      <c r="D4102">
        <v>63.04</v>
      </c>
      <c r="E4102">
        <v>29.69</v>
      </c>
      <c r="F4102">
        <f t="shared" si="321"/>
        <v>63.04</v>
      </c>
      <c r="G4102" t="s">
        <v>960</v>
      </c>
      <c r="H4102">
        <v>2024</v>
      </c>
      <c r="I4102">
        <v>10</v>
      </c>
      <c r="J4102">
        <v>12</v>
      </c>
      <c r="K4102" t="s">
        <v>335</v>
      </c>
      <c r="L4102">
        <f t="shared" si="322"/>
        <v>0</v>
      </c>
      <c r="M4102">
        <f t="shared" si="323"/>
        <v>1</v>
      </c>
      <c r="N4102">
        <f t="shared" si="324"/>
        <v>3</v>
      </c>
      <c r="O4102">
        <f t="shared" si="325"/>
        <v>41</v>
      </c>
    </row>
    <row r="4103" spans="1:15" x14ac:dyDescent="0.2">
      <c r="A4103" s="2">
        <v>45578</v>
      </c>
      <c r="B4103">
        <v>122</v>
      </c>
      <c r="C4103">
        <v>64.209999999999994</v>
      </c>
      <c r="D4103">
        <v>64.209999999999994</v>
      </c>
      <c r="E4103">
        <v>0</v>
      </c>
      <c r="F4103">
        <f t="shared" si="321"/>
        <v>64.209999999999994</v>
      </c>
      <c r="G4103" t="s">
        <v>960</v>
      </c>
      <c r="H4103">
        <v>2024</v>
      </c>
      <c r="I4103">
        <v>10</v>
      </c>
      <c r="J4103">
        <v>13</v>
      </c>
      <c r="K4103" t="s">
        <v>336</v>
      </c>
      <c r="L4103">
        <f t="shared" si="322"/>
        <v>0</v>
      </c>
      <c r="M4103">
        <f t="shared" si="323"/>
        <v>1</v>
      </c>
      <c r="N4103">
        <f t="shared" si="324"/>
        <v>3</v>
      </c>
      <c r="O4103">
        <f t="shared" si="325"/>
        <v>41</v>
      </c>
    </row>
    <row r="4104" spans="1:15" x14ac:dyDescent="0.2">
      <c r="A4104" s="2">
        <v>45579</v>
      </c>
      <c r="B4104">
        <v>119</v>
      </c>
      <c r="C4104">
        <v>64.11</v>
      </c>
      <c r="D4104">
        <v>64.11</v>
      </c>
      <c r="E4104">
        <v>0</v>
      </c>
      <c r="F4104">
        <f t="shared" si="321"/>
        <v>64.11</v>
      </c>
      <c r="G4104" t="s">
        <v>961</v>
      </c>
      <c r="H4104">
        <v>2024</v>
      </c>
      <c r="I4104">
        <v>10</v>
      </c>
      <c r="J4104">
        <v>14</v>
      </c>
      <c r="K4104" t="s">
        <v>337</v>
      </c>
      <c r="L4104">
        <f t="shared" si="322"/>
        <v>0</v>
      </c>
      <c r="M4104">
        <f t="shared" si="323"/>
        <v>1</v>
      </c>
      <c r="N4104">
        <f t="shared" si="324"/>
        <v>3</v>
      </c>
      <c r="O4104">
        <f t="shared" si="325"/>
        <v>42</v>
      </c>
    </row>
    <row r="4105" spans="1:15" x14ac:dyDescent="0.2">
      <c r="A4105" s="2">
        <v>45580</v>
      </c>
      <c r="B4105">
        <v>106</v>
      </c>
      <c r="C4105">
        <v>63.06</v>
      </c>
      <c r="D4105">
        <v>63.12</v>
      </c>
      <c r="E4105">
        <v>44.68</v>
      </c>
      <c r="F4105">
        <f t="shared" si="321"/>
        <v>63.12</v>
      </c>
      <c r="G4105" t="s">
        <v>961</v>
      </c>
      <c r="H4105">
        <v>2024</v>
      </c>
      <c r="I4105">
        <v>10</v>
      </c>
      <c r="J4105">
        <v>15</v>
      </c>
      <c r="K4105" t="s">
        <v>339</v>
      </c>
      <c r="L4105">
        <f t="shared" si="322"/>
        <v>0</v>
      </c>
      <c r="M4105">
        <f t="shared" si="323"/>
        <v>1</v>
      </c>
      <c r="N4105">
        <f t="shared" si="324"/>
        <v>3</v>
      </c>
      <c r="O4105">
        <f t="shared" si="325"/>
        <v>42</v>
      </c>
    </row>
    <row r="4106" spans="1:15" x14ac:dyDescent="0.2">
      <c r="A4106" s="2">
        <v>45581</v>
      </c>
      <c r="B4106">
        <v>110</v>
      </c>
      <c r="C4106">
        <v>61.09</v>
      </c>
      <c r="D4106">
        <v>61.22</v>
      </c>
      <c r="E4106">
        <v>45.99</v>
      </c>
      <c r="F4106">
        <f t="shared" si="321"/>
        <v>61.22</v>
      </c>
      <c r="G4106" t="s">
        <v>961</v>
      </c>
      <c r="H4106">
        <v>2024</v>
      </c>
      <c r="I4106">
        <v>10</v>
      </c>
      <c r="J4106">
        <v>16</v>
      </c>
      <c r="K4106" t="s">
        <v>340</v>
      </c>
      <c r="L4106">
        <f t="shared" si="322"/>
        <v>0</v>
      </c>
      <c r="M4106">
        <f t="shared" si="323"/>
        <v>1</v>
      </c>
      <c r="N4106">
        <f t="shared" si="324"/>
        <v>3</v>
      </c>
      <c r="O4106">
        <f t="shared" si="325"/>
        <v>42</v>
      </c>
    </row>
    <row r="4107" spans="1:15" x14ac:dyDescent="0.2">
      <c r="A4107" s="2">
        <v>45582</v>
      </c>
      <c r="B4107">
        <v>106</v>
      </c>
      <c r="C4107">
        <v>61.15</v>
      </c>
      <c r="D4107">
        <v>61.15</v>
      </c>
      <c r="E4107">
        <v>27.94</v>
      </c>
      <c r="F4107">
        <f t="shared" si="321"/>
        <v>61.15</v>
      </c>
      <c r="G4107" t="s">
        <v>961</v>
      </c>
      <c r="H4107">
        <v>2024</v>
      </c>
      <c r="I4107">
        <v>10</v>
      </c>
      <c r="J4107">
        <v>17</v>
      </c>
      <c r="K4107" t="s">
        <v>341</v>
      </c>
      <c r="L4107">
        <f t="shared" si="322"/>
        <v>0</v>
      </c>
      <c r="M4107">
        <f t="shared" si="323"/>
        <v>1</v>
      </c>
      <c r="N4107">
        <f t="shared" si="324"/>
        <v>3</v>
      </c>
      <c r="O4107">
        <f t="shared" si="325"/>
        <v>42</v>
      </c>
    </row>
    <row r="4108" spans="1:15" x14ac:dyDescent="0.2">
      <c r="A4108" s="2">
        <v>45583</v>
      </c>
      <c r="B4108">
        <v>103</v>
      </c>
      <c r="C4108">
        <v>63.8</v>
      </c>
      <c r="D4108">
        <v>63.88</v>
      </c>
      <c r="E4108">
        <v>46.6</v>
      </c>
      <c r="F4108">
        <f t="shared" si="321"/>
        <v>63.88</v>
      </c>
      <c r="G4108" t="s">
        <v>961</v>
      </c>
      <c r="H4108">
        <v>2024</v>
      </c>
      <c r="I4108">
        <v>10</v>
      </c>
      <c r="J4108">
        <v>18</v>
      </c>
      <c r="K4108" t="s">
        <v>342</v>
      </c>
      <c r="L4108">
        <f t="shared" si="322"/>
        <v>0</v>
      </c>
      <c r="M4108">
        <f t="shared" si="323"/>
        <v>1</v>
      </c>
      <c r="N4108">
        <f t="shared" si="324"/>
        <v>3</v>
      </c>
      <c r="O4108">
        <f t="shared" si="325"/>
        <v>42</v>
      </c>
    </row>
    <row r="4109" spans="1:15" x14ac:dyDescent="0.2">
      <c r="A4109" s="2">
        <v>45584</v>
      </c>
      <c r="B4109">
        <v>92</v>
      </c>
      <c r="C4109">
        <v>63.32</v>
      </c>
      <c r="D4109">
        <v>63.34</v>
      </c>
      <c r="E4109">
        <v>39.479999999999997</v>
      </c>
      <c r="F4109">
        <f t="shared" si="321"/>
        <v>63.34</v>
      </c>
      <c r="G4109" t="s">
        <v>961</v>
      </c>
      <c r="H4109">
        <v>2024</v>
      </c>
      <c r="I4109">
        <v>10</v>
      </c>
      <c r="J4109">
        <v>19</v>
      </c>
      <c r="K4109" t="s">
        <v>343</v>
      </c>
      <c r="L4109">
        <f t="shared" si="322"/>
        <v>0</v>
      </c>
      <c r="M4109">
        <f t="shared" si="323"/>
        <v>1</v>
      </c>
      <c r="N4109">
        <f t="shared" si="324"/>
        <v>3</v>
      </c>
      <c r="O4109">
        <f t="shared" si="325"/>
        <v>42</v>
      </c>
    </row>
    <row r="4110" spans="1:15" x14ac:dyDescent="0.2">
      <c r="A4110" s="2">
        <v>45585</v>
      </c>
      <c r="B4110">
        <v>142</v>
      </c>
      <c r="C4110">
        <v>63.87</v>
      </c>
      <c r="D4110">
        <v>63.94</v>
      </c>
      <c r="E4110">
        <v>46.07</v>
      </c>
      <c r="F4110">
        <f t="shared" si="321"/>
        <v>63.94</v>
      </c>
      <c r="G4110" t="s">
        <v>961</v>
      </c>
      <c r="H4110">
        <v>2024</v>
      </c>
      <c r="I4110">
        <v>10</v>
      </c>
      <c r="J4110">
        <v>20</v>
      </c>
      <c r="K4110" t="s">
        <v>344</v>
      </c>
      <c r="L4110">
        <f t="shared" si="322"/>
        <v>0</v>
      </c>
      <c r="M4110">
        <f t="shared" si="323"/>
        <v>1</v>
      </c>
      <c r="N4110">
        <f t="shared" si="324"/>
        <v>3</v>
      </c>
      <c r="O4110">
        <f t="shared" si="325"/>
        <v>42</v>
      </c>
    </row>
    <row r="4111" spans="1:15" x14ac:dyDescent="0.2">
      <c r="A4111" s="2">
        <v>45586</v>
      </c>
      <c r="B4111">
        <v>107</v>
      </c>
      <c r="C4111">
        <v>63.24</v>
      </c>
      <c r="D4111">
        <v>63.31</v>
      </c>
      <c r="E4111">
        <v>43.95</v>
      </c>
      <c r="F4111">
        <f t="shared" si="321"/>
        <v>63.31</v>
      </c>
      <c r="G4111" t="s">
        <v>962</v>
      </c>
      <c r="H4111">
        <v>2024</v>
      </c>
      <c r="I4111">
        <v>10</v>
      </c>
      <c r="J4111">
        <v>21</v>
      </c>
      <c r="K4111" t="s">
        <v>345</v>
      </c>
      <c r="L4111">
        <f t="shared" si="322"/>
        <v>0</v>
      </c>
      <c r="M4111">
        <f t="shared" si="323"/>
        <v>1</v>
      </c>
      <c r="N4111">
        <f t="shared" si="324"/>
        <v>3</v>
      </c>
      <c r="O4111">
        <f t="shared" si="325"/>
        <v>43</v>
      </c>
    </row>
    <row r="4112" spans="1:15" x14ac:dyDescent="0.2">
      <c r="A4112" s="2">
        <v>45587</v>
      </c>
      <c r="B4112">
        <v>103</v>
      </c>
      <c r="C4112">
        <v>63.43</v>
      </c>
      <c r="D4112">
        <v>63.44</v>
      </c>
      <c r="E4112">
        <v>37.69</v>
      </c>
      <c r="F4112">
        <f t="shared" si="321"/>
        <v>63.44</v>
      </c>
      <c r="G4112" t="s">
        <v>962</v>
      </c>
      <c r="H4112">
        <v>2024</v>
      </c>
      <c r="I4112">
        <v>10</v>
      </c>
      <c r="J4112">
        <v>22</v>
      </c>
      <c r="K4112" t="s">
        <v>347</v>
      </c>
      <c r="L4112">
        <f t="shared" si="322"/>
        <v>0</v>
      </c>
      <c r="M4112">
        <f t="shared" si="323"/>
        <v>1</v>
      </c>
      <c r="N4112">
        <f t="shared" si="324"/>
        <v>3</v>
      </c>
      <c r="O4112">
        <f t="shared" si="325"/>
        <v>43</v>
      </c>
    </row>
    <row r="4113" spans="1:15" x14ac:dyDescent="0.2">
      <c r="A4113" s="2">
        <v>45588</v>
      </c>
      <c r="B4113">
        <v>110</v>
      </c>
      <c r="C4113">
        <v>62.22</v>
      </c>
      <c r="D4113">
        <v>62.22</v>
      </c>
      <c r="E4113">
        <v>28.94</v>
      </c>
      <c r="F4113">
        <f t="shared" si="321"/>
        <v>62.22</v>
      </c>
      <c r="G4113" t="s">
        <v>962</v>
      </c>
      <c r="H4113">
        <v>2024</v>
      </c>
      <c r="I4113">
        <v>10</v>
      </c>
      <c r="J4113">
        <v>23</v>
      </c>
      <c r="K4113" t="s">
        <v>348</v>
      </c>
      <c r="L4113">
        <f t="shared" si="322"/>
        <v>0</v>
      </c>
      <c r="M4113">
        <f t="shared" si="323"/>
        <v>1</v>
      </c>
      <c r="N4113">
        <f t="shared" si="324"/>
        <v>3</v>
      </c>
      <c r="O4113">
        <f t="shared" si="325"/>
        <v>43</v>
      </c>
    </row>
    <row r="4114" spans="1:15" x14ac:dyDescent="0.2">
      <c r="A4114" s="2">
        <v>45589</v>
      </c>
      <c r="B4114">
        <v>106</v>
      </c>
      <c r="C4114">
        <v>61.88</v>
      </c>
      <c r="D4114">
        <v>61.88</v>
      </c>
      <c r="E4114">
        <v>29.54</v>
      </c>
      <c r="F4114">
        <f t="shared" si="321"/>
        <v>61.88</v>
      </c>
      <c r="G4114" t="s">
        <v>962</v>
      </c>
      <c r="H4114">
        <v>2024</v>
      </c>
      <c r="I4114">
        <v>10</v>
      </c>
      <c r="J4114">
        <v>24</v>
      </c>
      <c r="K4114" t="s">
        <v>349</v>
      </c>
      <c r="L4114">
        <f t="shared" si="322"/>
        <v>0</v>
      </c>
      <c r="M4114">
        <f t="shared" si="323"/>
        <v>1</v>
      </c>
      <c r="N4114">
        <f t="shared" si="324"/>
        <v>3</v>
      </c>
      <c r="O4114">
        <f t="shared" si="325"/>
        <v>43</v>
      </c>
    </row>
    <row r="4115" spans="1:15" x14ac:dyDescent="0.2">
      <c r="A4115" s="2">
        <v>45590</v>
      </c>
      <c r="B4115">
        <v>113</v>
      </c>
      <c r="C4115">
        <v>62.17</v>
      </c>
      <c r="D4115">
        <v>62.17</v>
      </c>
      <c r="E4115">
        <v>0</v>
      </c>
      <c r="F4115">
        <f t="shared" si="321"/>
        <v>62.17</v>
      </c>
      <c r="G4115" t="s">
        <v>962</v>
      </c>
      <c r="H4115">
        <v>2024</v>
      </c>
      <c r="I4115">
        <v>10</v>
      </c>
      <c r="J4115">
        <v>25</v>
      </c>
      <c r="K4115" t="s">
        <v>350</v>
      </c>
      <c r="L4115">
        <f t="shared" si="322"/>
        <v>0</v>
      </c>
      <c r="M4115">
        <f t="shared" si="323"/>
        <v>1</v>
      </c>
      <c r="N4115">
        <f t="shared" si="324"/>
        <v>3</v>
      </c>
      <c r="O4115">
        <f t="shared" si="325"/>
        <v>43</v>
      </c>
    </row>
    <row r="4116" spans="1:15" x14ac:dyDescent="0.2">
      <c r="A4116" s="2">
        <v>45591</v>
      </c>
      <c r="B4116">
        <v>96</v>
      </c>
      <c r="C4116">
        <v>62.77</v>
      </c>
      <c r="D4116">
        <v>62.77</v>
      </c>
      <c r="E4116">
        <v>0</v>
      </c>
      <c r="F4116">
        <f t="shared" si="321"/>
        <v>62.77</v>
      </c>
      <c r="G4116" t="s">
        <v>962</v>
      </c>
      <c r="H4116">
        <v>2024</v>
      </c>
      <c r="I4116">
        <v>10</v>
      </c>
      <c r="J4116">
        <v>26</v>
      </c>
      <c r="K4116" t="s">
        <v>351</v>
      </c>
      <c r="L4116">
        <f t="shared" si="322"/>
        <v>0</v>
      </c>
      <c r="M4116">
        <f t="shared" si="323"/>
        <v>1</v>
      </c>
      <c r="N4116">
        <f t="shared" si="324"/>
        <v>3</v>
      </c>
      <c r="O4116">
        <f t="shared" si="325"/>
        <v>43</v>
      </c>
    </row>
    <row r="4117" spans="1:15" x14ac:dyDescent="0.2">
      <c r="A4117" s="2">
        <v>45592</v>
      </c>
      <c r="B4117">
        <v>93</v>
      </c>
      <c r="C4117">
        <v>63.5</v>
      </c>
      <c r="D4117">
        <v>63.5</v>
      </c>
      <c r="E4117">
        <v>0</v>
      </c>
      <c r="F4117">
        <f t="shared" si="321"/>
        <v>63.5</v>
      </c>
      <c r="G4117" t="s">
        <v>962</v>
      </c>
      <c r="H4117">
        <v>2024</v>
      </c>
      <c r="I4117">
        <v>10</v>
      </c>
      <c r="J4117">
        <v>27</v>
      </c>
      <c r="K4117" t="s">
        <v>352</v>
      </c>
      <c r="L4117">
        <f t="shared" si="322"/>
        <v>0</v>
      </c>
      <c r="M4117">
        <f t="shared" si="323"/>
        <v>1</v>
      </c>
      <c r="N4117">
        <f t="shared" si="324"/>
        <v>3</v>
      </c>
      <c r="O4117">
        <f t="shared" si="325"/>
        <v>43</v>
      </c>
    </row>
    <row r="4118" spans="1:15" x14ac:dyDescent="0.2">
      <c r="A4118" s="2">
        <v>45593</v>
      </c>
      <c r="B4118">
        <v>98</v>
      </c>
      <c r="C4118">
        <v>62.88</v>
      </c>
      <c r="D4118">
        <v>62.9</v>
      </c>
      <c r="E4118">
        <v>40.299999999999997</v>
      </c>
      <c r="F4118">
        <f t="shared" si="321"/>
        <v>62.9</v>
      </c>
      <c r="G4118" t="s">
        <v>963</v>
      </c>
      <c r="H4118">
        <v>2024</v>
      </c>
      <c r="I4118">
        <v>10</v>
      </c>
      <c r="J4118">
        <v>28</v>
      </c>
      <c r="K4118" t="s">
        <v>353</v>
      </c>
      <c r="L4118">
        <f t="shared" si="322"/>
        <v>0</v>
      </c>
      <c r="M4118">
        <f t="shared" si="323"/>
        <v>1</v>
      </c>
      <c r="N4118">
        <f t="shared" si="324"/>
        <v>3</v>
      </c>
      <c r="O4118">
        <f t="shared" si="325"/>
        <v>44</v>
      </c>
    </row>
    <row r="4119" spans="1:15" x14ac:dyDescent="0.2">
      <c r="A4119" s="2">
        <v>45594</v>
      </c>
      <c r="B4119">
        <v>80</v>
      </c>
      <c r="C4119">
        <v>63.35</v>
      </c>
      <c r="D4119">
        <v>63.45</v>
      </c>
      <c r="E4119">
        <v>47.02</v>
      </c>
      <c r="F4119">
        <f t="shared" si="321"/>
        <v>63.45</v>
      </c>
      <c r="G4119" t="s">
        <v>963</v>
      </c>
      <c r="H4119">
        <v>2024</v>
      </c>
      <c r="I4119">
        <v>10</v>
      </c>
      <c r="J4119">
        <v>29</v>
      </c>
      <c r="K4119" t="s">
        <v>355</v>
      </c>
      <c r="L4119">
        <f t="shared" si="322"/>
        <v>0</v>
      </c>
      <c r="M4119">
        <f t="shared" si="323"/>
        <v>1</v>
      </c>
      <c r="N4119">
        <f t="shared" si="324"/>
        <v>3</v>
      </c>
      <c r="O4119">
        <f t="shared" si="325"/>
        <v>44</v>
      </c>
    </row>
    <row r="4120" spans="1:15" x14ac:dyDescent="0.2">
      <c r="A4120" s="2">
        <v>45595</v>
      </c>
      <c r="B4120">
        <v>84</v>
      </c>
      <c r="C4120">
        <v>63.41</v>
      </c>
      <c r="D4120">
        <v>63.43</v>
      </c>
      <c r="E4120">
        <v>39.49</v>
      </c>
      <c r="F4120">
        <f t="shared" si="321"/>
        <v>63.43</v>
      </c>
      <c r="G4120" t="s">
        <v>963</v>
      </c>
      <c r="H4120">
        <v>2024</v>
      </c>
      <c r="I4120">
        <v>10</v>
      </c>
      <c r="J4120">
        <v>30</v>
      </c>
      <c r="K4120" t="s">
        <v>356</v>
      </c>
      <c r="L4120">
        <f t="shared" si="322"/>
        <v>0</v>
      </c>
      <c r="M4120">
        <f t="shared" si="323"/>
        <v>1</v>
      </c>
      <c r="N4120">
        <f t="shared" si="324"/>
        <v>3</v>
      </c>
      <c r="O4120">
        <f t="shared" si="325"/>
        <v>44</v>
      </c>
    </row>
    <row r="4121" spans="1:15" x14ac:dyDescent="0.2">
      <c r="A4121" s="2">
        <v>45596</v>
      </c>
      <c r="B4121">
        <v>80</v>
      </c>
      <c r="C4121">
        <v>62.84</v>
      </c>
      <c r="D4121">
        <v>62.85</v>
      </c>
      <c r="E4121">
        <v>36.57</v>
      </c>
      <c r="F4121">
        <f t="shared" si="321"/>
        <v>62.85</v>
      </c>
      <c r="G4121" t="s">
        <v>963</v>
      </c>
      <c r="H4121">
        <v>2024</v>
      </c>
      <c r="I4121">
        <v>10</v>
      </c>
      <c r="J4121">
        <v>31</v>
      </c>
      <c r="K4121" t="s">
        <v>357</v>
      </c>
      <c r="L4121">
        <f t="shared" si="322"/>
        <v>0</v>
      </c>
      <c r="M4121">
        <f t="shared" si="323"/>
        <v>1</v>
      </c>
      <c r="N4121">
        <f t="shared" si="324"/>
        <v>3</v>
      </c>
      <c r="O4121">
        <f t="shared" si="325"/>
        <v>44</v>
      </c>
    </row>
    <row r="4122" spans="1:15" x14ac:dyDescent="0.2">
      <c r="A4122" s="2">
        <v>45597</v>
      </c>
      <c r="B4122">
        <v>84</v>
      </c>
      <c r="C4122">
        <v>62.8</v>
      </c>
      <c r="D4122">
        <v>62.8</v>
      </c>
      <c r="E4122">
        <v>27.74</v>
      </c>
      <c r="F4122">
        <f t="shared" si="321"/>
        <v>62.8</v>
      </c>
      <c r="G4122" t="s">
        <v>963</v>
      </c>
      <c r="H4122">
        <v>2024</v>
      </c>
      <c r="I4122">
        <v>11</v>
      </c>
      <c r="J4122">
        <v>1</v>
      </c>
      <c r="K4122" t="s">
        <v>358</v>
      </c>
      <c r="L4122">
        <f t="shared" si="322"/>
        <v>0</v>
      </c>
      <c r="M4122">
        <f t="shared" si="323"/>
        <v>1</v>
      </c>
      <c r="N4122">
        <f t="shared" si="324"/>
        <v>3</v>
      </c>
      <c r="O4122">
        <f t="shared" si="325"/>
        <v>44</v>
      </c>
    </row>
    <row r="4123" spans="1:15" x14ac:dyDescent="0.2">
      <c r="A4123" s="2">
        <v>45598</v>
      </c>
      <c r="B4123">
        <v>75</v>
      </c>
      <c r="C4123">
        <v>62.16</v>
      </c>
      <c r="D4123">
        <v>62.16</v>
      </c>
      <c r="E4123">
        <v>0</v>
      </c>
      <c r="F4123">
        <f t="shared" si="321"/>
        <v>62.16</v>
      </c>
      <c r="G4123" t="s">
        <v>963</v>
      </c>
      <c r="H4123">
        <v>2024</v>
      </c>
      <c r="I4123">
        <v>11</v>
      </c>
      <c r="J4123">
        <v>2</v>
      </c>
      <c r="K4123" t="s">
        <v>359</v>
      </c>
      <c r="L4123">
        <f t="shared" si="322"/>
        <v>0</v>
      </c>
      <c r="M4123">
        <f t="shared" si="323"/>
        <v>1</v>
      </c>
      <c r="N4123">
        <f t="shared" si="324"/>
        <v>3</v>
      </c>
      <c r="O4123">
        <f t="shared" si="325"/>
        <v>44</v>
      </c>
    </row>
    <row r="4124" spans="1:15" x14ac:dyDescent="0.2">
      <c r="A4124" s="2">
        <v>45599</v>
      </c>
      <c r="B4124">
        <v>93</v>
      </c>
      <c r="C4124">
        <v>62.44</v>
      </c>
      <c r="D4124">
        <v>62.44</v>
      </c>
      <c r="E4124">
        <v>0</v>
      </c>
      <c r="F4124">
        <f t="shared" si="321"/>
        <v>62.44</v>
      </c>
      <c r="G4124" t="s">
        <v>963</v>
      </c>
      <c r="H4124">
        <v>2024</v>
      </c>
      <c r="I4124">
        <v>11</v>
      </c>
      <c r="J4124">
        <v>3</v>
      </c>
      <c r="K4124" t="s">
        <v>360</v>
      </c>
      <c r="L4124">
        <f t="shared" si="322"/>
        <v>0</v>
      </c>
      <c r="M4124">
        <f t="shared" si="323"/>
        <v>1</v>
      </c>
      <c r="N4124">
        <f t="shared" si="324"/>
        <v>3</v>
      </c>
      <c r="O4124">
        <f t="shared" si="325"/>
        <v>44</v>
      </c>
    </row>
    <row r="4125" spans="1:15" x14ac:dyDescent="0.2">
      <c r="A4125" s="2">
        <v>45600</v>
      </c>
      <c r="B4125">
        <v>102</v>
      </c>
      <c r="C4125">
        <v>65.3</v>
      </c>
      <c r="D4125">
        <v>65.3</v>
      </c>
      <c r="E4125">
        <v>0</v>
      </c>
      <c r="F4125">
        <f t="shared" si="321"/>
        <v>65.3</v>
      </c>
      <c r="G4125" t="s">
        <v>964</v>
      </c>
      <c r="H4125">
        <v>2024</v>
      </c>
      <c r="I4125">
        <v>11</v>
      </c>
      <c r="J4125">
        <v>4</v>
      </c>
      <c r="K4125" t="s">
        <v>361</v>
      </c>
      <c r="L4125">
        <f t="shared" si="322"/>
        <v>0</v>
      </c>
      <c r="M4125">
        <f t="shared" si="323"/>
        <v>1</v>
      </c>
      <c r="N4125">
        <f t="shared" si="324"/>
        <v>3</v>
      </c>
      <c r="O4125">
        <f t="shared" si="325"/>
        <v>45</v>
      </c>
    </row>
    <row r="4126" spans="1:15" x14ac:dyDescent="0.2">
      <c r="A4126" s="2">
        <v>45601</v>
      </c>
      <c r="B4126">
        <v>76</v>
      </c>
      <c r="C4126">
        <v>62.41</v>
      </c>
      <c r="D4126">
        <v>62.41</v>
      </c>
      <c r="E4126">
        <v>0</v>
      </c>
      <c r="F4126">
        <f t="shared" si="321"/>
        <v>62.41</v>
      </c>
      <c r="G4126" t="s">
        <v>964</v>
      </c>
      <c r="H4126">
        <v>2024</v>
      </c>
      <c r="I4126">
        <v>11</v>
      </c>
      <c r="J4126">
        <v>5</v>
      </c>
      <c r="K4126" t="s">
        <v>363</v>
      </c>
      <c r="L4126">
        <f t="shared" si="322"/>
        <v>0</v>
      </c>
      <c r="M4126">
        <f t="shared" si="323"/>
        <v>1</v>
      </c>
      <c r="N4126">
        <f t="shared" si="324"/>
        <v>3</v>
      </c>
      <c r="O4126">
        <f t="shared" si="325"/>
        <v>45</v>
      </c>
    </row>
    <row r="4127" spans="1:15" x14ac:dyDescent="0.2">
      <c r="A4127" s="2">
        <v>45602</v>
      </c>
      <c r="B4127">
        <v>74</v>
      </c>
      <c r="C4127">
        <v>63.73</v>
      </c>
      <c r="D4127">
        <v>63.73</v>
      </c>
      <c r="E4127">
        <v>0</v>
      </c>
      <c r="F4127">
        <f t="shared" si="321"/>
        <v>63.73</v>
      </c>
      <c r="G4127" t="s">
        <v>964</v>
      </c>
      <c r="H4127">
        <v>2024</v>
      </c>
      <c r="I4127">
        <v>11</v>
      </c>
      <c r="J4127">
        <v>6</v>
      </c>
      <c r="K4127" t="s">
        <v>364</v>
      </c>
      <c r="L4127">
        <f t="shared" si="322"/>
        <v>0</v>
      </c>
      <c r="M4127">
        <f t="shared" si="323"/>
        <v>1</v>
      </c>
      <c r="N4127">
        <f t="shared" si="324"/>
        <v>3</v>
      </c>
      <c r="O4127">
        <f t="shared" si="325"/>
        <v>45</v>
      </c>
    </row>
    <row r="4128" spans="1:15" x14ac:dyDescent="0.2">
      <c r="A4128" s="2">
        <v>45603</v>
      </c>
      <c r="B4128">
        <v>76</v>
      </c>
      <c r="C4128">
        <v>64.540000000000006</v>
      </c>
      <c r="D4128">
        <v>64.56</v>
      </c>
      <c r="E4128">
        <v>39.69</v>
      </c>
      <c r="F4128">
        <f t="shared" si="321"/>
        <v>64.56</v>
      </c>
      <c r="G4128" t="s">
        <v>964</v>
      </c>
      <c r="H4128">
        <v>2024</v>
      </c>
      <c r="I4128">
        <v>11</v>
      </c>
      <c r="J4128">
        <v>7</v>
      </c>
      <c r="K4128" t="s">
        <v>365</v>
      </c>
      <c r="L4128">
        <f t="shared" si="322"/>
        <v>0</v>
      </c>
      <c r="M4128">
        <f t="shared" si="323"/>
        <v>1</v>
      </c>
      <c r="N4128">
        <f t="shared" si="324"/>
        <v>3</v>
      </c>
      <c r="O4128">
        <f t="shared" si="325"/>
        <v>45</v>
      </c>
    </row>
    <row r="4129" spans="1:15" x14ac:dyDescent="0.2">
      <c r="A4129" s="2">
        <v>45604</v>
      </c>
      <c r="B4129">
        <v>96</v>
      </c>
      <c r="C4129">
        <v>63.88</v>
      </c>
      <c r="D4129">
        <v>63.89</v>
      </c>
      <c r="E4129">
        <v>34.840000000000003</v>
      </c>
      <c r="F4129">
        <f t="shared" si="321"/>
        <v>63.89</v>
      </c>
      <c r="G4129" t="s">
        <v>964</v>
      </c>
      <c r="H4129">
        <v>2024</v>
      </c>
      <c r="I4129">
        <v>11</v>
      </c>
      <c r="J4129">
        <v>8</v>
      </c>
      <c r="K4129" t="s">
        <v>366</v>
      </c>
      <c r="L4129">
        <f t="shared" si="322"/>
        <v>0</v>
      </c>
      <c r="M4129">
        <f t="shared" si="323"/>
        <v>1</v>
      </c>
      <c r="N4129">
        <f t="shared" si="324"/>
        <v>3</v>
      </c>
      <c r="O4129">
        <f t="shared" si="325"/>
        <v>45</v>
      </c>
    </row>
    <row r="4130" spans="1:15" x14ac:dyDescent="0.2">
      <c r="A4130" s="2">
        <v>45605</v>
      </c>
      <c r="B4130">
        <v>48</v>
      </c>
      <c r="C4130">
        <v>61.15</v>
      </c>
      <c r="D4130">
        <v>62.14</v>
      </c>
      <c r="E4130">
        <v>53.84</v>
      </c>
      <c r="F4130">
        <f t="shared" si="321"/>
        <v>62.14</v>
      </c>
      <c r="G4130" t="s">
        <v>964</v>
      </c>
      <c r="H4130">
        <v>2024</v>
      </c>
      <c r="I4130">
        <v>11</v>
      </c>
      <c r="J4130">
        <v>9</v>
      </c>
      <c r="K4130" t="s">
        <v>367</v>
      </c>
      <c r="L4130">
        <f t="shared" si="322"/>
        <v>1</v>
      </c>
      <c r="M4130">
        <f t="shared" si="323"/>
        <v>1</v>
      </c>
      <c r="N4130">
        <f t="shared" si="324"/>
        <v>3</v>
      </c>
      <c r="O4130">
        <f t="shared" si="325"/>
        <v>45</v>
      </c>
    </row>
    <row r="4131" spans="1:15" x14ac:dyDescent="0.2">
      <c r="A4131" s="2">
        <v>45606</v>
      </c>
      <c r="B4131">
        <v>92</v>
      </c>
      <c r="C4131">
        <v>64.209999999999994</v>
      </c>
      <c r="D4131">
        <v>65.180000000000007</v>
      </c>
      <c r="E4131">
        <v>53.26</v>
      </c>
      <c r="F4131">
        <f t="shared" si="321"/>
        <v>65.180000000000007</v>
      </c>
      <c r="G4131" t="s">
        <v>964</v>
      </c>
      <c r="H4131">
        <v>2024</v>
      </c>
      <c r="I4131">
        <v>11</v>
      </c>
      <c r="J4131">
        <v>10</v>
      </c>
      <c r="K4131" t="s">
        <v>368</v>
      </c>
      <c r="L4131">
        <f t="shared" si="322"/>
        <v>0</v>
      </c>
      <c r="M4131">
        <f t="shared" si="323"/>
        <v>1</v>
      </c>
      <c r="N4131">
        <f t="shared" si="324"/>
        <v>3</v>
      </c>
      <c r="O4131">
        <f t="shared" si="325"/>
        <v>45</v>
      </c>
    </row>
    <row r="4132" spans="1:15" x14ac:dyDescent="0.2">
      <c r="A4132" s="2">
        <v>45607</v>
      </c>
      <c r="B4132">
        <v>82</v>
      </c>
      <c r="C4132">
        <v>62.31</v>
      </c>
      <c r="D4132">
        <v>62.34</v>
      </c>
      <c r="E4132">
        <v>41.49</v>
      </c>
      <c r="F4132">
        <f t="shared" si="321"/>
        <v>62.34</v>
      </c>
      <c r="G4132" t="s">
        <v>965</v>
      </c>
      <c r="H4132">
        <v>2024</v>
      </c>
      <c r="I4132">
        <v>11</v>
      </c>
      <c r="J4132">
        <v>11</v>
      </c>
      <c r="K4132" t="s">
        <v>369</v>
      </c>
      <c r="L4132">
        <f t="shared" si="322"/>
        <v>0</v>
      </c>
      <c r="M4132">
        <f t="shared" si="323"/>
        <v>1</v>
      </c>
      <c r="N4132">
        <f t="shared" si="324"/>
        <v>3</v>
      </c>
      <c r="O4132">
        <f t="shared" si="325"/>
        <v>46</v>
      </c>
    </row>
    <row r="4133" spans="1:15" x14ac:dyDescent="0.2">
      <c r="A4133" s="2">
        <v>45608</v>
      </c>
      <c r="B4133">
        <v>69</v>
      </c>
      <c r="C4133">
        <v>61.96</v>
      </c>
      <c r="D4133">
        <v>61.97</v>
      </c>
      <c r="E4133">
        <v>32.21</v>
      </c>
      <c r="F4133">
        <f t="shared" si="321"/>
        <v>61.97</v>
      </c>
      <c r="G4133" t="s">
        <v>965</v>
      </c>
      <c r="H4133">
        <v>2024</v>
      </c>
      <c r="I4133">
        <v>11</v>
      </c>
      <c r="J4133">
        <v>12</v>
      </c>
      <c r="K4133" t="s">
        <v>371</v>
      </c>
      <c r="L4133">
        <f t="shared" si="322"/>
        <v>0</v>
      </c>
      <c r="M4133">
        <f t="shared" si="323"/>
        <v>1</v>
      </c>
      <c r="N4133">
        <f t="shared" si="324"/>
        <v>3</v>
      </c>
      <c r="O4133">
        <f t="shared" si="325"/>
        <v>46</v>
      </c>
    </row>
    <row r="4134" spans="1:15" x14ac:dyDescent="0.2">
      <c r="A4134" s="2">
        <v>45609</v>
      </c>
      <c r="B4134">
        <v>57</v>
      </c>
      <c r="C4134">
        <v>59.64</v>
      </c>
      <c r="D4134">
        <v>59.64</v>
      </c>
      <c r="E4134">
        <v>30.86</v>
      </c>
      <c r="F4134">
        <f t="shared" si="321"/>
        <v>59.64</v>
      </c>
      <c r="G4134" t="s">
        <v>965</v>
      </c>
      <c r="H4134">
        <v>2024</v>
      </c>
      <c r="I4134">
        <v>11</v>
      </c>
      <c r="J4134">
        <v>13</v>
      </c>
      <c r="K4134" t="s">
        <v>372</v>
      </c>
      <c r="L4134">
        <f t="shared" si="322"/>
        <v>1</v>
      </c>
      <c r="M4134">
        <f t="shared" si="323"/>
        <v>1</v>
      </c>
      <c r="N4134">
        <f t="shared" si="324"/>
        <v>3</v>
      </c>
      <c r="O4134">
        <f t="shared" si="325"/>
        <v>46</v>
      </c>
    </row>
    <row r="4135" spans="1:15" x14ac:dyDescent="0.2">
      <c r="A4135" s="2">
        <v>45610</v>
      </c>
      <c r="B4135">
        <v>67</v>
      </c>
      <c r="C4135">
        <v>61.22</v>
      </c>
      <c r="D4135">
        <v>61.23</v>
      </c>
      <c r="E4135">
        <v>31.64</v>
      </c>
      <c r="F4135">
        <f t="shared" si="321"/>
        <v>61.23</v>
      </c>
      <c r="G4135" t="s">
        <v>965</v>
      </c>
      <c r="H4135">
        <v>2024</v>
      </c>
      <c r="I4135">
        <v>11</v>
      </c>
      <c r="J4135">
        <v>14</v>
      </c>
      <c r="K4135" t="s">
        <v>373</v>
      </c>
      <c r="L4135">
        <f t="shared" si="322"/>
        <v>0</v>
      </c>
      <c r="M4135">
        <f t="shared" si="323"/>
        <v>1</v>
      </c>
      <c r="N4135">
        <f t="shared" si="324"/>
        <v>3</v>
      </c>
      <c r="O4135">
        <f t="shared" si="325"/>
        <v>46</v>
      </c>
    </row>
    <row r="4136" spans="1:15" x14ac:dyDescent="0.2">
      <c r="A4136" s="2">
        <v>45611</v>
      </c>
      <c r="B4136">
        <v>101</v>
      </c>
      <c r="C4136">
        <v>62.67</v>
      </c>
      <c r="D4136">
        <v>62.68</v>
      </c>
      <c r="E4136">
        <v>28.64</v>
      </c>
      <c r="F4136">
        <f t="shared" si="321"/>
        <v>62.68</v>
      </c>
      <c r="G4136" t="s">
        <v>965</v>
      </c>
      <c r="H4136">
        <v>2024</v>
      </c>
      <c r="I4136">
        <v>11</v>
      </c>
      <c r="J4136">
        <v>15</v>
      </c>
      <c r="K4136" t="s">
        <v>374</v>
      </c>
      <c r="L4136">
        <f t="shared" si="322"/>
        <v>0</v>
      </c>
      <c r="M4136">
        <f t="shared" si="323"/>
        <v>1</v>
      </c>
      <c r="N4136">
        <f t="shared" si="324"/>
        <v>3</v>
      </c>
      <c r="O4136">
        <f t="shared" si="325"/>
        <v>46</v>
      </c>
    </row>
    <row r="4137" spans="1:15" x14ac:dyDescent="0.2">
      <c r="A4137" s="2">
        <v>45612</v>
      </c>
      <c r="B4137">
        <v>62</v>
      </c>
      <c r="C4137">
        <v>62.18</v>
      </c>
      <c r="D4137">
        <v>62.38</v>
      </c>
      <c r="E4137">
        <v>48.91</v>
      </c>
      <c r="F4137">
        <f t="shared" si="321"/>
        <v>62.38</v>
      </c>
      <c r="G4137" t="s">
        <v>965</v>
      </c>
      <c r="H4137">
        <v>2024</v>
      </c>
      <c r="I4137">
        <v>11</v>
      </c>
      <c r="J4137">
        <v>16</v>
      </c>
      <c r="K4137" t="s">
        <v>375</v>
      </c>
      <c r="L4137">
        <f t="shared" si="322"/>
        <v>1</v>
      </c>
      <c r="M4137">
        <f t="shared" si="323"/>
        <v>1</v>
      </c>
      <c r="N4137">
        <f t="shared" si="324"/>
        <v>3</v>
      </c>
      <c r="O4137">
        <f t="shared" si="325"/>
        <v>46</v>
      </c>
    </row>
    <row r="4138" spans="1:15" x14ac:dyDescent="0.2">
      <c r="A4138" s="2">
        <v>45613</v>
      </c>
      <c r="B4138">
        <v>101</v>
      </c>
      <c r="C4138">
        <v>64.61</v>
      </c>
      <c r="D4138">
        <v>64.63</v>
      </c>
      <c r="E4138">
        <v>40.67</v>
      </c>
      <c r="F4138">
        <f t="shared" si="321"/>
        <v>64.63</v>
      </c>
      <c r="G4138" t="s">
        <v>965</v>
      </c>
      <c r="H4138">
        <v>2024</v>
      </c>
      <c r="I4138">
        <v>11</v>
      </c>
      <c r="J4138">
        <v>17</v>
      </c>
      <c r="K4138" t="s">
        <v>376</v>
      </c>
      <c r="L4138">
        <f t="shared" si="322"/>
        <v>0</v>
      </c>
      <c r="M4138">
        <f t="shared" si="323"/>
        <v>1</v>
      </c>
      <c r="N4138">
        <f t="shared" si="324"/>
        <v>3</v>
      </c>
      <c r="O4138">
        <f t="shared" si="325"/>
        <v>46</v>
      </c>
    </row>
    <row r="4139" spans="1:15" x14ac:dyDescent="0.2">
      <c r="A4139" s="2">
        <v>45614</v>
      </c>
      <c r="B4139">
        <v>86</v>
      </c>
      <c r="C4139">
        <v>62.56</v>
      </c>
      <c r="D4139">
        <v>62.67</v>
      </c>
      <c r="E4139">
        <v>46.69</v>
      </c>
      <c r="F4139">
        <f t="shared" si="321"/>
        <v>62.67</v>
      </c>
      <c r="G4139" t="s">
        <v>966</v>
      </c>
      <c r="H4139">
        <v>2024</v>
      </c>
      <c r="I4139">
        <v>11</v>
      </c>
      <c r="J4139">
        <v>18</v>
      </c>
      <c r="K4139" t="s">
        <v>377</v>
      </c>
      <c r="L4139">
        <f t="shared" si="322"/>
        <v>0</v>
      </c>
      <c r="M4139">
        <f t="shared" si="323"/>
        <v>1</v>
      </c>
      <c r="N4139">
        <f t="shared" si="324"/>
        <v>3</v>
      </c>
      <c r="O4139">
        <f t="shared" si="325"/>
        <v>47</v>
      </c>
    </row>
    <row r="4140" spans="1:15" x14ac:dyDescent="0.2">
      <c r="A4140" s="2">
        <v>45615</v>
      </c>
      <c r="B4140">
        <v>67</v>
      </c>
      <c r="C4140">
        <v>62.29</v>
      </c>
      <c r="D4140">
        <v>62.58</v>
      </c>
      <c r="E4140">
        <v>47.93</v>
      </c>
      <c r="F4140">
        <f t="shared" si="321"/>
        <v>62.58</v>
      </c>
      <c r="G4140" t="s">
        <v>966</v>
      </c>
      <c r="H4140">
        <v>2024</v>
      </c>
      <c r="I4140">
        <v>11</v>
      </c>
      <c r="J4140">
        <v>19</v>
      </c>
      <c r="K4140" t="s">
        <v>379</v>
      </c>
      <c r="L4140">
        <f t="shared" si="322"/>
        <v>0</v>
      </c>
      <c r="M4140">
        <f t="shared" si="323"/>
        <v>1</v>
      </c>
      <c r="N4140">
        <f t="shared" si="324"/>
        <v>3</v>
      </c>
      <c r="O4140">
        <f t="shared" si="325"/>
        <v>47</v>
      </c>
    </row>
    <row r="4141" spans="1:15" x14ac:dyDescent="0.2">
      <c r="A4141" s="2">
        <v>45616</v>
      </c>
      <c r="B4141">
        <v>68</v>
      </c>
      <c r="C4141">
        <v>61.56</v>
      </c>
      <c r="D4141">
        <v>61.89</v>
      </c>
      <c r="E4141">
        <v>50.41</v>
      </c>
      <c r="F4141">
        <f t="shared" si="321"/>
        <v>61.89</v>
      </c>
      <c r="G4141" t="s">
        <v>966</v>
      </c>
      <c r="H4141">
        <v>2024</v>
      </c>
      <c r="I4141">
        <v>11</v>
      </c>
      <c r="J4141">
        <v>20</v>
      </c>
      <c r="K4141" t="s">
        <v>380</v>
      </c>
      <c r="L4141">
        <f t="shared" si="322"/>
        <v>0</v>
      </c>
      <c r="M4141">
        <f t="shared" si="323"/>
        <v>1</v>
      </c>
      <c r="N4141">
        <f t="shared" si="324"/>
        <v>3</v>
      </c>
      <c r="O4141">
        <f t="shared" si="325"/>
        <v>47</v>
      </c>
    </row>
    <row r="4142" spans="1:15" x14ac:dyDescent="0.2">
      <c r="A4142" s="2">
        <v>45617</v>
      </c>
      <c r="B4142">
        <v>78</v>
      </c>
      <c r="C4142">
        <v>63.9</v>
      </c>
      <c r="D4142">
        <v>64.349999999999994</v>
      </c>
      <c r="E4142">
        <v>45.15</v>
      </c>
      <c r="F4142">
        <f t="shared" si="321"/>
        <v>64.349999999999994</v>
      </c>
      <c r="G4142" t="s">
        <v>966</v>
      </c>
      <c r="H4142">
        <v>2024</v>
      </c>
      <c r="I4142">
        <v>11</v>
      </c>
      <c r="J4142">
        <v>21</v>
      </c>
      <c r="K4142" t="s">
        <v>381</v>
      </c>
      <c r="L4142">
        <f t="shared" si="322"/>
        <v>0</v>
      </c>
      <c r="M4142">
        <f t="shared" si="323"/>
        <v>1</v>
      </c>
      <c r="N4142">
        <f t="shared" si="324"/>
        <v>3</v>
      </c>
      <c r="O4142">
        <f t="shared" si="325"/>
        <v>47</v>
      </c>
    </row>
    <row r="4143" spans="1:15" x14ac:dyDescent="0.2">
      <c r="A4143" s="2">
        <v>45618</v>
      </c>
      <c r="B4143">
        <v>106</v>
      </c>
      <c r="C4143">
        <v>66.87</v>
      </c>
      <c r="D4143">
        <v>67.7</v>
      </c>
      <c r="E4143">
        <v>51.5</v>
      </c>
      <c r="F4143">
        <f t="shared" si="321"/>
        <v>67.7</v>
      </c>
      <c r="G4143" t="s">
        <v>966</v>
      </c>
      <c r="H4143">
        <v>2024</v>
      </c>
      <c r="I4143">
        <v>11</v>
      </c>
      <c r="J4143">
        <v>22</v>
      </c>
      <c r="K4143" t="s">
        <v>382</v>
      </c>
      <c r="L4143">
        <f t="shared" si="322"/>
        <v>0</v>
      </c>
      <c r="M4143">
        <f t="shared" si="323"/>
        <v>1</v>
      </c>
      <c r="N4143">
        <f t="shared" si="324"/>
        <v>3</v>
      </c>
      <c r="O4143">
        <f t="shared" si="325"/>
        <v>47</v>
      </c>
    </row>
    <row r="4144" spans="1:15" x14ac:dyDescent="0.2">
      <c r="A4144" s="2">
        <v>45619</v>
      </c>
      <c r="B4144">
        <v>80</v>
      </c>
      <c r="C4144">
        <v>65.680000000000007</v>
      </c>
      <c r="D4144">
        <v>65.72</v>
      </c>
      <c r="E4144">
        <v>45.89</v>
      </c>
      <c r="F4144">
        <f t="shared" si="321"/>
        <v>65.72</v>
      </c>
      <c r="G4144" t="s">
        <v>966</v>
      </c>
      <c r="H4144">
        <v>2024</v>
      </c>
      <c r="I4144">
        <v>11</v>
      </c>
      <c r="J4144">
        <v>23</v>
      </c>
      <c r="K4144" t="s">
        <v>383</v>
      </c>
      <c r="L4144">
        <f t="shared" si="322"/>
        <v>0</v>
      </c>
      <c r="M4144">
        <f t="shared" si="323"/>
        <v>1</v>
      </c>
      <c r="N4144">
        <f t="shared" si="324"/>
        <v>3</v>
      </c>
      <c r="O4144">
        <f t="shared" si="325"/>
        <v>47</v>
      </c>
    </row>
    <row r="4145" spans="1:15" x14ac:dyDescent="0.2">
      <c r="A4145" s="2">
        <v>45620</v>
      </c>
      <c r="B4145">
        <v>80</v>
      </c>
      <c r="C4145">
        <v>61.69</v>
      </c>
      <c r="D4145">
        <v>61.71</v>
      </c>
      <c r="E4145">
        <v>38.549999999999997</v>
      </c>
      <c r="F4145">
        <f t="shared" si="321"/>
        <v>61.71</v>
      </c>
      <c r="G4145" t="s">
        <v>966</v>
      </c>
      <c r="H4145">
        <v>2024</v>
      </c>
      <c r="I4145">
        <v>11</v>
      </c>
      <c r="J4145">
        <v>24</v>
      </c>
      <c r="K4145" t="s">
        <v>384</v>
      </c>
      <c r="L4145">
        <f t="shared" si="322"/>
        <v>0</v>
      </c>
      <c r="M4145">
        <f t="shared" si="323"/>
        <v>1</v>
      </c>
      <c r="N4145">
        <f t="shared" si="324"/>
        <v>3</v>
      </c>
      <c r="O4145">
        <f t="shared" si="325"/>
        <v>47</v>
      </c>
    </row>
  </sheetData>
  <autoFilter ref="A1:S4145" xr:uid="{00000000-0001-0000-0000-000000000000}">
    <filterColumn colId="7">
      <filters>
        <filter val="2024"/>
      </filters>
    </filterColumn>
  </autoFilter>
  <pageMargins left="0.75" right="0.75" top="1" bottom="1" header="0.5" footer="0.5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B18B2-3698-EB45-BB8C-05AB839B08CD}">
  <dimension ref="C4:AX62"/>
  <sheetViews>
    <sheetView topLeftCell="B1" zoomScale="59" workbookViewId="0">
      <selection activeCell="R45" sqref="R45"/>
    </sheetView>
  </sheetViews>
  <sheetFormatPr baseColWidth="10" defaultRowHeight="15" x14ac:dyDescent="0.2"/>
  <cols>
    <col min="1" max="1" width="10" bestFit="1" customWidth="1"/>
    <col min="3" max="3" width="21.6640625" bestFit="1" customWidth="1"/>
    <col min="4" max="4" width="14.83203125" bestFit="1" customWidth="1"/>
    <col min="5" max="5" width="10.83203125" bestFit="1" customWidth="1"/>
    <col min="6" max="16" width="6.33203125" bestFit="1" customWidth="1"/>
    <col min="17" max="17" width="7" bestFit="1" customWidth="1"/>
    <col min="38" max="38" width="15.1640625" bestFit="1" customWidth="1"/>
    <col min="39" max="50" width="12.6640625" bestFit="1" customWidth="1"/>
  </cols>
  <sheetData>
    <row r="4" spans="3:50" x14ac:dyDescent="0.2">
      <c r="C4" s="3" t="s">
        <v>1042</v>
      </c>
      <c r="E4" s="3" t="s">
        <v>6</v>
      </c>
    </row>
    <row r="5" spans="3:50" x14ac:dyDescent="0.2">
      <c r="C5" s="3" t="s">
        <v>1040</v>
      </c>
      <c r="D5" s="3" t="s">
        <v>1043</v>
      </c>
      <c r="E5">
        <v>2013</v>
      </c>
      <c r="F5">
        <v>2014</v>
      </c>
      <c r="G5">
        <v>2015</v>
      </c>
      <c r="H5">
        <v>2016</v>
      </c>
      <c r="I5">
        <v>2017</v>
      </c>
      <c r="J5">
        <v>2018</v>
      </c>
      <c r="K5">
        <v>2019</v>
      </c>
      <c r="L5">
        <v>2020</v>
      </c>
      <c r="M5">
        <v>2021</v>
      </c>
      <c r="N5">
        <v>2022</v>
      </c>
      <c r="O5">
        <v>2023</v>
      </c>
      <c r="P5">
        <v>2024</v>
      </c>
      <c r="Q5" t="s">
        <v>1021</v>
      </c>
      <c r="U5" s="5" t="s">
        <v>1040</v>
      </c>
      <c r="V5" s="5" t="s">
        <v>1043</v>
      </c>
      <c r="W5" s="5">
        <v>2013</v>
      </c>
      <c r="X5" s="5">
        <v>2014</v>
      </c>
      <c r="Y5" s="5">
        <v>2015</v>
      </c>
      <c r="Z5" s="5">
        <v>2016</v>
      </c>
      <c r="AA5" s="5">
        <v>2017</v>
      </c>
      <c r="AB5" s="5">
        <v>2018</v>
      </c>
      <c r="AC5" s="5">
        <v>2019</v>
      </c>
      <c r="AD5" s="5">
        <v>2020</v>
      </c>
      <c r="AE5" s="5">
        <v>2021</v>
      </c>
      <c r="AF5" s="5">
        <v>2022</v>
      </c>
      <c r="AG5" s="5">
        <v>2023</v>
      </c>
      <c r="AH5" s="5">
        <v>2024</v>
      </c>
      <c r="AL5" s="3" t="s">
        <v>1016</v>
      </c>
      <c r="AM5" t="s">
        <v>1044</v>
      </c>
      <c r="AN5" t="s">
        <v>1045</v>
      </c>
      <c r="AO5" t="s">
        <v>1046</v>
      </c>
      <c r="AP5" t="s">
        <v>1047</v>
      </c>
      <c r="AQ5" t="s">
        <v>1048</v>
      </c>
      <c r="AR5" t="s">
        <v>1049</v>
      </c>
      <c r="AS5" t="s">
        <v>1050</v>
      </c>
      <c r="AT5" t="s">
        <v>1051</v>
      </c>
      <c r="AU5" t="s">
        <v>1052</v>
      </c>
      <c r="AV5" t="s">
        <v>1053</v>
      </c>
      <c r="AW5" t="s">
        <v>1054</v>
      </c>
      <c r="AX5" t="s">
        <v>1055</v>
      </c>
    </row>
    <row r="6" spans="3:50" x14ac:dyDescent="0.2">
      <c r="C6">
        <v>1</v>
      </c>
      <c r="D6">
        <v>1</v>
      </c>
      <c r="E6" s="7">
        <v>62.356666666666662</v>
      </c>
      <c r="F6" s="7">
        <v>63.198</v>
      </c>
      <c r="G6" s="7">
        <v>61.952500000000001</v>
      </c>
      <c r="H6" s="7">
        <v>64.196666666666673</v>
      </c>
      <c r="I6" s="7">
        <v>61.39</v>
      </c>
      <c r="J6" s="7">
        <v>61.951428571428565</v>
      </c>
      <c r="K6" s="7">
        <v>62.42499999999999</v>
      </c>
      <c r="L6" s="7">
        <v>64.888000000000005</v>
      </c>
      <c r="M6" s="7">
        <v>55.20333333333334</v>
      </c>
      <c r="N6" s="7">
        <v>61.655000000000001</v>
      </c>
      <c r="O6" s="7">
        <v>63.93</v>
      </c>
      <c r="P6" s="7">
        <v>63.775714285714287</v>
      </c>
      <c r="Q6" s="7"/>
      <c r="U6" s="15">
        <v>1</v>
      </c>
      <c r="V6">
        <v>1</v>
      </c>
      <c r="W6" s="7">
        <v>62.356666666666662</v>
      </c>
      <c r="X6" s="7">
        <v>63.198</v>
      </c>
      <c r="Y6" s="7">
        <v>61.952500000000001</v>
      </c>
      <c r="Z6" s="7">
        <v>64.196666666666673</v>
      </c>
      <c r="AA6" s="7">
        <v>61.39</v>
      </c>
      <c r="AB6" s="7">
        <v>61.951428571428565</v>
      </c>
      <c r="AC6" s="7">
        <v>62.42499999999999</v>
      </c>
      <c r="AD6" s="7">
        <v>64.888000000000005</v>
      </c>
      <c r="AE6" s="7">
        <v>55.20333333333334</v>
      </c>
      <c r="AF6" s="7">
        <v>61.655000000000001</v>
      </c>
      <c r="AG6" s="7">
        <v>63.93</v>
      </c>
      <c r="AH6" s="7">
        <v>63.775714285714287</v>
      </c>
      <c r="AL6" s="4">
        <v>1</v>
      </c>
      <c r="AM6" s="7">
        <v>62.356666666666662</v>
      </c>
      <c r="AN6" s="7">
        <v>63.198</v>
      </c>
      <c r="AO6" s="7">
        <v>62.27571428571428</v>
      </c>
      <c r="AP6" s="7">
        <v>64.196666666666673</v>
      </c>
      <c r="AQ6" s="7">
        <v>63.395000000000003</v>
      </c>
      <c r="AR6" s="7">
        <v>62.48571428571428</v>
      </c>
      <c r="AS6" s="7">
        <v>67.28</v>
      </c>
      <c r="AT6" s="7">
        <v>64.888000000000005</v>
      </c>
      <c r="AU6" s="7">
        <v>55.20333333333334</v>
      </c>
      <c r="AV6" s="7">
        <v>62.065714285714293</v>
      </c>
      <c r="AW6" s="7">
        <v>65.570000000000007</v>
      </c>
      <c r="AX6" s="7">
        <v>64.018571428571434</v>
      </c>
    </row>
    <row r="7" spans="3:50" x14ac:dyDescent="0.2">
      <c r="C7">
        <v>1</v>
      </c>
      <c r="D7">
        <v>2</v>
      </c>
      <c r="E7" s="7">
        <v>59.191428571428574</v>
      </c>
      <c r="F7" s="7">
        <v>60.118571428571421</v>
      </c>
      <c r="G7" s="7">
        <v>60.92285714285714</v>
      </c>
      <c r="H7" s="7">
        <v>60.709999999999994</v>
      </c>
      <c r="I7" s="7">
        <v>60.808571428571433</v>
      </c>
      <c r="J7" s="7">
        <v>60.965714285714284</v>
      </c>
      <c r="K7" s="7">
        <v>62.098571428571439</v>
      </c>
      <c r="L7" s="7">
        <v>62.702857142857148</v>
      </c>
      <c r="M7" s="7">
        <v>52.661428571428573</v>
      </c>
      <c r="N7" s="7">
        <v>60.642857142857146</v>
      </c>
      <c r="O7" s="7">
        <v>61.27571428571428</v>
      </c>
      <c r="P7" s="7">
        <v>60.317142857142855</v>
      </c>
      <c r="Q7" s="7"/>
      <c r="U7" s="15">
        <v>1</v>
      </c>
      <c r="V7">
        <v>2</v>
      </c>
      <c r="W7" s="7">
        <v>59.191428571428574</v>
      </c>
      <c r="X7" s="7">
        <v>60.118571428571421</v>
      </c>
      <c r="Y7" s="7">
        <v>60.92285714285714</v>
      </c>
      <c r="Z7" s="7">
        <v>60.709999999999994</v>
      </c>
      <c r="AA7" s="7">
        <v>60.808571428571433</v>
      </c>
      <c r="AB7" s="7">
        <v>60.965714285714284</v>
      </c>
      <c r="AC7" s="7">
        <v>62.098571428571439</v>
      </c>
      <c r="AD7" s="7">
        <v>62.702857142857148</v>
      </c>
      <c r="AE7" s="7">
        <v>52.661428571428573</v>
      </c>
      <c r="AF7" s="7">
        <v>60.642857142857146</v>
      </c>
      <c r="AG7" s="7">
        <v>61.27571428571428</v>
      </c>
      <c r="AH7" s="7">
        <v>60.317142857142855</v>
      </c>
      <c r="AL7" s="4">
        <v>2</v>
      </c>
      <c r="AM7" s="7">
        <v>62.392857142857146</v>
      </c>
      <c r="AN7" s="7">
        <v>63.66571428571428</v>
      </c>
      <c r="AO7" s="7">
        <v>62.792857142857144</v>
      </c>
      <c r="AP7" s="7">
        <v>65.081428571428575</v>
      </c>
      <c r="AQ7" s="7">
        <v>63.887142857142855</v>
      </c>
      <c r="AR7" s="7">
        <v>63.397142857142853</v>
      </c>
      <c r="AS7" s="7">
        <v>64.165714285714287</v>
      </c>
      <c r="AT7" s="7">
        <v>59.704285714285717</v>
      </c>
      <c r="AU7" s="7">
        <v>62.152857142857151</v>
      </c>
      <c r="AV7" s="7">
        <v>65.188571428571422</v>
      </c>
      <c r="AW7" s="7">
        <v>65.84</v>
      </c>
      <c r="AX7" s="7">
        <v>64.945714285714274</v>
      </c>
    </row>
    <row r="8" spans="3:50" x14ac:dyDescent="0.2">
      <c r="C8">
        <v>1</v>
      </c>
      <c r="D8">
        <v>3</v>
      </c>
      <c r="E8" s="7">
        <v>60.868571428571435</v>
      </c>
      <c r="F8" s="7">
        <v>58.93571428571429</v>
      </c>
      <c r="G8" s="7">
        <v>59.79571428571429</v>
      </c>
      <c r="H8" s="7">
        <v>61.432857142857138</v>
      </c>
      <c r="I8" s="7">
        <v>60.622857142857143</v>
      </c>
      <c r="J8" s="7">
        <v>61.856666666666676</v>
      </c>
      <c r="K8" s="7">
        <v>62.335714285714282</v>
      </c>
      <c r="L8" s="7">
        <v>62.081428571428567</v>
      </c>
      <c r="M8" s="7">
        <v>52.089999999999996</v>
      </c>
      <c r="N8" s="7">
        <v>57.022857142857148</v>
      </c>
      <c r="O8" s="7">
        <v>63.517142857142858</v>
      </c>
      <c r="P8" s="7">
        <v>61.39714285714286</v>
      </c>
      <c r="Q8" s="7"/>
      <c r="U8" s="15">
        <v>1</v>
      </c>
      <c r="V8">
        <v>3</v>
      </c>
      <c r="W8" s="7">
        <v>60.868571428571435</v>
      </c>
      <c r="X8" s="7">
        <v>58.93571428571429</v>
      </c>
      <c r="Y8" s="7">
        <v>59.79571428571429</v>
      </c>
      <c r="Z8" s="7">
        <v>61.432857142857138</v>
      </c>
      <c r="AA8" s="7">
        <v>60.622857142857143</v>
      </c>
      <c r="AB8" s="7">
        <v>61.856666666666676</v>
      </c>
      <c r="AC8" s="7">
        <v>62.335714285714282</v>
      </c>
      <c r="AD8" s="7">
        <v>62.081428571428567</v>
      </c>
      <c r="AE8" s="7">
        <v>52.089999999999996</v>
      </c>
      <c r="AF8" s="7">
        <v>57.022857142857148</v>
      </c>
      <c r="AG8" s="7">
        <v>63.517142857142858</v>
      </c>
      <c r="AH8" s="7">
        <v>61.39714285714286</v>
      </c>
      <c r="AL8" s="4">
        <v>3</v>
      </c>
      <c r="AM8" s="7">
        <v>62.237142857142864</v>
      </c>
      <c r="AN8" s="7">
        <v>64.098571428571432</v>
      </c>
      <c r="AO8" s="7">
        <v>62.963333333333331</v>
      </c>
      <c r="AP8" s="7">
        <v>63.898571428571429</v>
      </c>
      <c r="AQ8" s="7">
        <v>64.833333333333329</v>
      </c>
      <c r="AR8" s="7">
        <v>63.682857142857138</v>
      </c>
      <c r="AS8" s="7">
        <v>65.951428571428579</v>
      </c>
      <c r="AT8" s="7">
        <v>57.695714285714288</v>
      </c>
      <c r="AU8" s="7">
        <v>62.06</v>
      </c>
      <c r="AV8" s="7">
        <v>65.395714285714291</v>
      </c>
      <c r="AW8" s="7">
        <v>63.747142857142855</v>
      </c>
      <c r="AX8" s="7">
        <v>65.27</v>
      </c>
    </row>
    <row r="9" spans="3:50" x14ac:dyDescent="0.2">
      <c r="C9">
        <v>1</v>
      </c>
      <c r="D9">
        <v>4</v>
      </c>
      <c r="E9" s="7">
        <v>59.954285714285717</v>
      </c>
      <c r="F9" s="7">
        <v>60.84142857142858</v>
      </c>
      <c r="G9" s="7">
        <v>60.868571428571435</v>
      </c>
      <c r="H9" s="7">
        <v>60.094285714285711</v>
      </c>
      <c r="I9" s="7">
        <v>61.043333333333329</v>
      </c>
      <c r="J9" s="7">
        <v>60.995714285714293</v>
      </c>
      <c r="K9" s="7">
        <v>63.277142857142856</v>
      </c>
      <c r="L9" s="7">
        <v>62.027142857142849</v>
      </c>
      <c r="M9" s="7">
        <v>53.31</v>
      </c>
      <c r="N9" s="7">
        <v>57.835714285714289</v>
      </c>
      <c r="O9" s="7">
        <v>63.739999999999995</v>
      </c>
      <c r="P9" s="7">
        <v>59.98714285714285</v>
      </c>
      <c r="Q9" s="7"/>
      <c r="U9" s="15">
        <v>1</v>
      </c>
      <c r="V9">
        <v>4</v>
      </c>
      <c r="W9" s="7">
        <v>59.954285714285717</v>
      </c>
      <c r="X9" s="7">
        <v>60.84142857142858</v>
      </c>
      <c r="Y9" s="7">
        <v>60.868571428571435</v>
      </c>
      <c r="Z9" s="7">
        <v>60.094285714285711</v>
      </c>
      <c r="AA9" s="7">
        <v>61.043333333333329</v>
      </c>
      <c r="AB9" s="7">
        <v>60.995714285714293</v>
      </c>
      <c r="AC9" s="7">
        <v>63.277142857142856</v>
      </c>
      <c r="AD9" s="7">
        <v>62.027142857142849</v>
      </c>
      <c r="AE9" s="7">
        <v>53.31</v>
      </c>
      <c r="AF9" s="7">
        <v>57.835714285714289</v>
      </c>
      <c r="AG9" s="7">
        <v>63.739999999999995</v>
      </c>
      <c r="AH9" s="7">
        <v>59.98714285714285</v>
      </c>
    </row>
    <row r="10" spans="3:50" x14ac:dyDescent="0.2">
      <c r="C10">
        <v>1</v>
      </c>
      <c r="D10">
        <v>5</v>
      </c>
      <c r="E10" s="7">
        <v>59.957142857142856</v>
      </c>
      <c r="F10" s="7">
        <v>60.102857142857147</v>
      </c>
      <c r="G10" s="7">
        <v>60.46</v>
      </c>
      <c r="H10" s="7">
        <v>60.972857142857144</v>
      </c>
      <c r="I10" s="7">
        <v>61.25333333333333</v>
      </c>
      <c r="J10" s="7"/>
      <c r="K10" s="7">
        <v>67.28</v>
      </c>
      <c r="L10" s="7">
        <v>61.434285714285714</v>
      </c>
      <c r="M10" s="7"/>
      <c r="N10" s="7">
        <v>57.075714285714284</v>
      </c>
      <c r="O10" s="7">
        <v>62.082857142857151</v>
      </c>
      <c r="P10" s="7">
        <v>60.801428571428573</v>
      </c>
      <c r="Q10" s="7"/>
      <c r="U10" s="15">
        <v>1</v>
      </c>
      <c r="V10">
        <v>5</v>
      </c>
      <c r="W10" s="7">
        <v>59.957142857142856</v>
      </c>
      <c r="X10" s="7">
        <v>60.102857142857147</v>
      </c>
      <c r="Y10" s="7">
        <v>60.46</v>
      </c>
      <c r="Z10" s="7">
        <v>60.972857142857144</v>
      </c>
      <c r="AA10" s="7">
        <v>61.25333333333333</v>
      </c>
      <c r="AB10" s="7"/>
      <c r="AC10" s="7">
        <v>67.28</v>
      </c>
      <c r="AD10" s="7">
        <v>61.434285714285714</v>
      </c>
      <c r="AE10" s="7"/>
      <c r="AF10" s="7">
        <v>57.075714285714284</v>
      </c>
      <c r="AG10" s="7">
        <v>62.082857142857151</v>
      </c>
      <c r="AH10" s="7">
        <v>60.801428571428573</v>
      </c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</row>
    <row r="11" spans="3:50" x14ac:dyDescent="0.2">
      <c r="C11">
        <v>1</v>
      </c>
      <c r="D11">
        <v>6</v>
      </c>
      <c r="E11" s="7">
        <v>60.951428571428572</v>
      </c>
      <c r="F11" s="7">
        <v>60.155714285714289</v>
      </c>
      <c r="G11" s="7">
        <v>59.860000000000007</v>
      </c>
      <c r="H11" s="7">
        <v>61.042857142857144</v>
      </c>
      <c r="I11" s="7">
        <v>60.679999999999993</v>
      </c>
      <c r="J11" s="7"/>
      <c r="K11" s="7"/>
      <c r="L11" s="7">
        <v>61.948571428571427</v>
      </c>
      <c r="M11" s="7">
        <v>51.763333333333328</v>
      </c>
      <c r="N11" s="7">
        <v>59.095714285714287</v>
      </c>
      <c r="O11" s="7">
        <v>62.265714285714289</v>
      </c>
      <c r="P11" s="7">
        <v>58.75</v>
      </c>
      <c r="Q11" s="7"/>
      <c r="U11" s="15">
        <v>1</v>
      </c>
      <c r="V11">
        <v>6</v>
      </c>
      <c r="W11" s="7">
        <v>60.951428571428572</v>
      </c>
      <c r="X11" s="7">
        <v>60.155714285714289</v>
      </c>
      <c r="Y11" s="7">
        <v>59.860000000000007</v>
      </c>
      <c r="Z11" s="7">
        <v>61.042857142857144</v>
      </c>
      <c r="AA11" s="7">
        <v>60.679999999999993</v>
      </c>
      <c r="AB11" s="7"/>
      <c r="AC11" s="7"/>
      <c r="AD11" s="7">
        <v>61.948571428571427</v>
      </c>
      <c r="AE11" s="7">
        <v>51.763333333333328</v>
      </c>
      <c r="AF11" s="7">
        <v>59.095714285714287</v>
      </c>
      <c r="AG11" s="7">
        <v>62.265714285714289</v>
      </c>
      <c r="AH11" s="7">
        <v>58.75</v>
      </c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</row>
    <row r="12" spans="3:50" x14ac:dyDescent="0.2">
      <c r="C12">
        <v>1</v>
      </c>
      <c r="D12">
        <v>7</v>
      </c>
      <c r="E12" s="7">
        <v>60.37</v>
      </c>
      <c r="F12" s="7">
        <v>60.781428571428577</v>
      </c>
      <c r="G12" s="7">
        <v>59.437142857142867</v>
      </c>
      <c r="H12" s="7">
        <v>60.991428571428578</v>
      </c>
      <c r="I12" s="7">
        <v>61.354285714285709</v>
      </c>
      <c r="J12" s="7"/>
      <c r="K12" s="7"/>
      <c r="L12" s="7">
        <v>61.65428571428572</v>
      </c>
      <c r="M12" s="7">
        <v>52.058571428571426</v>
      </c>
      <c r="N12" s="7">
        <v>58.448571428571427</v>
      </c>
      <c r="O12" s="7">
        <v>61.26285714285715</v>
      </c>
      <c r="P12" s="7">
        <v>60.557142857142857</v>
      </c>
      <c r="Q12" s="7"/>
      <c r="U12" s="15">
        <v>1</v>
      </c>
      <c r="V12">
        <v>7</v>
      </c>
      <c r="W12" s="7">
        <v>60.37</v>
      </c>
      <c r="X12" s="7">
        <v>60.781428571428577</v>
      </c>
      <c r="Y12" s="7">
        <v>59.437142857142867</v>
      </c>
      <c r="Z12" s="7">
        <v>60.991428571428578</v>
      </c>
      <c r="AA12" s="7">
        <v>61.354285714285709</v>
      </c>
      <c r="AB12" s="7"/>
      <c r="AC12" s="7"/>
      <c r="AD12" s="7">
        <v>61.65428571428572</v>
      </c>
      <c r="AE12" s="7">
        <v>52.058571428571426</v>
      </c>
      <c r="AF12" s="7">
        <v>58.448571428571427</v>
      </c>
      <c r="AG12" s="7">
        <v>61.26285714285715</v>
      </c>
      <c r="AH12" s="7">
        <v>60.557142857142857</v>
      </c>
      <c r="AM12" s="7">
        <f>AVERAGE(AM6:AM8)</f>
        <v>62.328888888888891</v>
      </c>
      <c r="AN12" s="7">
        <f>AVERAGE(AN6:AN8)</f>
        <v>63.654095238095238</v>
      </c>
      <c r="AO12" s="7">
        <f>AVERAGE(AO6:AO8)</f>
        <v>62.677301587301592</v>
      </c>
      <c r="AP12" s="7">
        <f>AVERAGE(AP6:AP8)</f>
        <v>64.39222222222223</v>
      </c>
      <c r="AQ12" s="7">
        <f>AVERAGE(AQ6:AQ8)</f>
        <v>64.038492063492058</v>
      </c>
      <c r="AR12" s="7">
        <f>AVERAGE(AR6:AR8)</f>
        <v>63.188571428571429</v>
      </c>
      <c r="AS12" s="7">
        <f>AVERAGE(AS6:AS8)</f>
        <v>65.799047619047627</v>
      </c>
      <c r="AT12" s="7">
        <f>AVERAGE(AT6:AT8)</f>
        <v>60.762666666666668</v>
      </c>
      <c r="AU12" s="7">
        <f>AVERAGE(AU6:AU8)</f>
        <v>59.805396825396826</v>
      </c>
      <c r="AV12" s="7">
        <f>AVERAGE(AV6:AV8)</f>
        <v>64.216666666666669</v>
      </c>
      <c r="AW12" s="7">
        <f>AVERAGE(AW6:AW8)</f>
        <v>65.052380952380958</v>
      </c>
      <c r="AX12" s="7">
        <f>AVERAGE(AX6:AX8)</f>
        <v>64.744761904761901</v>
      </c>
    </row>
    <row r="13" spans="3:50" x14ac:dyDescent="0.2">
      <c r="C13">
        <v>1</v>
      </c>
      <c r="D13">
        <v>8</v>
      </c>
      <c r="E13" s="7">
        <v>59.052857142857142</v>
      </c>
      <c r="F13" s="7">
        <v>60.812857142857141</v>
      </c>
      <c r="G13" s="7">
        <v>60.655714285714282</v>
      </c>
      <c r="H13" s="7">
        <v>61.587142857142858</v>
      </c>
      <c r="I13" s="7">
        <v>61.10285714285714</v>
      </c>
      <c r="J13" s="7"/>
      <c r="K13" s="7"/>
      <c r="L13" s="7">
        <v>61.482857142857142</v>
      </c>
      <c r="M13" s="7">
        <v>48.338571428571427</v>
      </c>
      <c r="N13" s="7">
        <v>59.388571428571424</v>
      </c>
      <c r="O13" s="7">
        <v>61.319999999999993</v>
      </c>
      <c r="P13" s="7">
        <v>59.585714285714282</v>
      </c>
      <c r="Q13" s="7"/>
      <c r="U13" s="15">
        <v>1</v>
      </c>
      <c r="V13">
        <v>8</v>
      </c>
      <c r="W13" s="7">
        <v>59.052857142857142</v>
      </c>
      <c r="X13" s="7">
        <v>60.812857142857141</v>
      </c>
      <c r="Y13" s="7">
        <v>60.655714285714282</v>
      </c>
      <c r="Z13" s="7">
        <v>61.587142857142858</v>
      </c>
      <c r="AA13" s="7">
        <v>61.10285714285714</v>
      </c>
      <c r="AB13" s="7"/>
      <c r="AC13" s="7"/>
      <c r="AD13" s="7">
        <v>61.482857142857142</v>
      </c>
      <c r="AE13" s="7">
        <v>48.338571428571427</v>
      </c>
      <c r="AF13" s="7">
        <v>59.388571428571424</v>
      </c>
      <c r="AG13" s="7">
        <v>61.319999999999993</v>
      </c>
      <c r="AH13" s="7">
        <v>59.585714285714282</v>
      </c>
    </row>
    <row r="14" spans="3:50" x14ac:dyDescent="0.2">
      <c r="C14">
        <v>1</v>
      </c>
      <c r="D14">
        <v>9</v>
      </c>
      <c r="E14" s="7">
        <v>61.35857142857143</v>
      </c>
      <c r="F14" s="7">
        <v>60.624285714285712</v>
      </c>
      <c r="G14" s="7">
        <v>60.912857142857142</v>
      </c>
      <c r="H14" s="7">
        <v>61.358571428571437</v>
      </c>
      <c r="I14" s="7">
        <v>63.091999999999999</v>
      </c>
      <c r="J14" s="7"/>
      <c r="K14" s="7"/>
      <c r="L14" s="7">
        <v>62.73</v>
      </c>
      <c r="M14" s="7">
        <v>50.505714285714284</v>
      </c>
      <c r="N14" s="7">
        <v>61.054285714285712</v>
      </c>
      <c r="O14" s="7">
        <v>61.849999999999987</v>
      </c>
      <c r="P14" s="7">
        <v>60.71</v>
      </c>
      <c r="Q14" s="7"/>
      <c r="U14" s="15">
        <v>1</v>
      </c>
      <c r="V14">
        <v>9</v>
      </c>
      <c r="W14" s="7">
        <v>61.35857142857143</v>
      </c>
      <c r="X14" s="7">
        <v>60.624285714285712</v>
      </c>
      <c r="Y14" s="7">
        <v>60.912857142857142</v>
      </c>
      <c r="Z14" s="7">
        <v>61.358571428571437</v>
      </c>
      <c r="AA14" s="7">
        <v>63.091999999999999</v>
      </c>
      <c r="AB14" s="7"/>
      <c r="AC14" s="7"/>
      <c r="AD14" s="7">
        <v>62.73</v>
      </c>
      <c r="AE14" s="7">
        <v>50.505714285714284</v>
      </c>
      <c r="AF14" s="7">
        <v>61.054285714285712</v>
      </c>
      <c r="AG14" s="7">
        <v>61.849999999999987</v>
      </c>
      <c r="AH14" s="7">
        <v>60.71</v>
      </c>
    </row>
    <row r="15" spans="3:50" x14ac:dyDescent="0.2">
      <c r="C15">
        <v>1</v>
      </c>
      <c r="D15">
        <v>10</v>
      </c>
      <c r="E15" s="7">
        <v>60.554285714285712</v>
      </c>
      <c r="F15" s="7">
        <v>60.49</v>
      </c>
      <c r="G15" s="7">
        <v>60.725714285714275</v>
      </c>
      <c r="H15" s="7">
        <v>61.654285714285713</v>
      </c>
      <c r="I15" s="7">
        <v>63.395000000000003</v>
      </c>
      <c r="J15" s="7">
        <v>61.907142857142858</v>
      </c>
      <c r="K15" s="7">
        <v>62.545000000000009</v>
      </c>
      <c r="L15" s="7"/>
      <c r="M15" s="7">
        <v>51.36</v>
      </c>
      <c r="N15" s="7">
        <v>59.510000000000005</v>
      </c>
      <c r="O15" s="7">
        <v>64.088571428571441</v>
      </c>
      <c r="P15" s="7">
        <v>61.558571428571433</v>
      </c>
      <c r="Q15" s="7"/>
      <c r="U15" s="15">
        <v>1</v>
      </c>
      <c r="V15">
        <v>10</v>
      </c>
      <c r="W15" s="7">
        <v>60.554285714285712</v>
      </c>
      <c r="X15" s="7">
        <v>60.49</v>
      </c>
      <c r="Y15" s="7">
        <v>60.725714285714275</v>
      </c>
      <c r="Z15" s="7">
        <v>61.654285714285713</v>
      </c>
      <c r="AA15" s="7">
        <v>63.395000000000003</v>
      </c>
      <c r="AB15" s="7">
        <v>61.907142857142858</v>
      </c>
      <c r="AC15" s="7">
        <v>62.545000000000009</v>
      </c>
      <c r="AD15" s="7"/>
      <c r="AE15" s="7">
        <v>51.36</v>
      </c>
      <c r="AF15" s="7">
        <v>59.510000000000005</v>
      </c>
      <c r="AG15" s="7">
        <v>64.088571428571441</v>
      </c>
      <c r="AH15" s="7">
        <v>61.558571428571433</v>
      </c>
    </row>
    <row r="16" spans="3:50" x14ac:dyDescent="0.2">
      <c r="C16">
        <v>1</v>
      </c>
      <c r="D16">
        <v>11</v>
      </c>
      <c r="E16" s="7">
        <v>60.837142857142858</v>
      </c>
      <c r="F16" s="7">
        <v>60.124285714285712</v>
      </c>
      <c r="G16" s="7">
        <v>58.784285714285716</v>
      </c>
      <c r="H16" s="7">
        <v>62.149999999999991</v>
      </c>
      <c r="I16" s="7">
        <v>60.362499999999997</v>
      </c>
      <c r="J16" s="7">
        <v>61.970000000000006</v>
      </c>
      <c r="K16" s="7">
        <v>62.110000000000007</v>
      </c>
      <c r="L16" s="7"/>
      <c r="M16" s="7">
        <v>51.515714285714289</v>
      </c>
      <c r="N16" s="7">
        <v>58.394285714285715</v>
      </c>
      <c r="O16" s="7">
        <v>62.501428571428569</v>
      </c>
      <c r="P16" s="7">
        <v>61.221428571428575</v>
      </c>
      <c r="Q16" s="7"/>
      <c r="U16" s="15">
        <v>1</v>
      </c>
      <c r="V16">
        <v>11</v>
      </c>
      <c r="W16" s="7">
        <v>60.837142857142858</v>
      </c>
      <c r="X16" s="7">
        <v>60.124285714285712</v>
      </c>
      <c r="Y16" s="7">
        <v>58.784285714285716</v>
      </c>
      <c r="Z16" s="7">
        <v>62.149999999999991</v>
      </c>
      <c r="AA16" s="7">
        <v>60.362499999999997</v>
      </c>
      <c r="AB16" s="7">
        <v>61.970000000000006</v>
      </c>
      <c r="AC16" s="7">
        <v>62.110000000000007</v>
      </c>
      <c r="AD16" s="7"/>
      <c r="AE16" s="7">
        <v>51.515714285714289</v>
      </c>
      <c r="AF16" s="7">
        <v>58.394285714285715</v>
      </c>
      <c r="AG16" s="7">
        <v>62.501428571428569</v>
      </c>
      <c r="AH16" s="7">
        <v>61.221428571428575</v>
      </c>
    </row>
    <row r="17" spans="3:40" x14ac:dyDescent="0.2">
      <c r="C17">
        <v>1</v>
      </c>
      <c r="D17">
        <v>12</v>
      </c>
      <c r="E17" s="7">
        <v>60.51428571428572</v>
      </c>
      <c r="F17" s="7">
        <v>60.841428571428573</v>
      </c>
      <c r="G17" s="7">
        <v>60.265714285714289</v>
      </c>
      <c r="H17" s="7">
        <v>62.155714285714289</v>
      </c>
      <c r="I17" s="7">
        <v>61.904285714285713</v>
      </c>
      <c r="J17" s="7">
        <v>61.972857142857137</v>
      </c>
      <c r="K17" s="7">
        <v>62.787142857142847</v>
      </c>
      <c r="L17" s="7"/>
      <c r="M17" s="7">
        <v>52.779999999999994</v>
      </c>
      <c r="N17" s="7">
        <v>59.629999999999995</v>
      </c>
      <c r="O17" s="7">
        <v>62.56428571428571</v>
      </c>
      <c r="P17" s="7">
        <v>61.022857142857141</v>
      </c>
      <c r="Q17" s="7"/>
      <c r="U17" s="15">
        <v>1</v>
      </c>
      <c r="V17">
        <v>12</v>
      </c>
      <c r="W17" s="7">
        <v>60.51428571428572</v>
      </c>
      <c r="X17" s="7">
        <v>60.841428571428573</v>
      </c>
      <c r="Y17" s="7">
        <v>60.265714285714289</v>
      </c>
      <c r="Z17" s="7">
        <v>62.155714285714289</v>
      </c>
      <c r="AA17" s="7">
        <v>61.904285714285713</v>
      </c>
      <c r="AB17" s="7">
        <v>61.972857142857137</v>
      </c>
      <c r="AC17" s="7">
        <v>62.787142857142847</v>
      </c>
      <c r="AD17" s="7"/>
      <c r="AE17" s="7">
        <v>52.779999999999994</v>
      </c>
      <c r="AF17" s="7">
        <v>59.629999999999995</v>
      </c>
      <c r="AG17" s="7">
        <v>62.56428571428571</v>
      </c>
      <c r="AH17" s="7">
        <v>61.022857142857141</v>
      </c>
    </row>
    <row r="18" spans="3:40" x14ac:dyDescent="0.2">
      <c r="C18">
        <v>1</v>
      </c>
      <c r="D18">
        <v>13</v>
      </c>
      <c r="E18" s="7">
        <v>61.02428571428571</v>
      </c>
      <c r="F18" s="7">
        <v>60.494285714285716</v>
      </c>
      <c r="G18" s="7">
        <v>60.574285714285715</v>
      </c>
      <c r="H18" s="7">
        <v>61.068571428571424</v>
      </c>
      <c r="I18" s="7">
        <v>62.032857142857146</v>
      </c>
      <c r="J18" s="7">
        <v>62.162857142857142</v>
      </c>
      <c r="K18" s="7">
        <v>64.55</v>
      </c>
      <c r="L18" s="7"/>
      <c r="M18" s="7">
        <v>50.981428571428566</v>
      </c>
      <c r="N18" s="7">
        <v>59.340000000000011</v>
      </c>
      <c r="O18" s="7">
        <v>63.105714285714278</v>
      </c>
      <c r="P18" s="7">
        <v>62.442857142857143</v>
      </c>
      <c r="Q18" s="7"/>
      <c r="U18" s="15">
        <v>1</v>
      </c>
      <c r="V18">
        <v>13</v>
      </c>
      <c r="W18" s="7">
        <v>61.02428571428571</v>
      </c>
      <c r="X18" s="7">
        <v>60.494285714285716</v>
      </c>
      <c r="Y18" s="7">
        <v>60.574285714285715</v>
      </c>
      <c r="Z18" s="7">
        <v>61.068571428571424</v>
      </c>
      <c r="AA18" s="7">
        <v>62.032857142857146</v>
      </c>
      <c r="AB18" s="7">
        <v>62.162857142857142</v>
      </c>
      <c r="AC18" s="7">
        <v>64.55</v>
      </c>
      <c r="AD18" s="7"/>
      <c r="AE18" s="7">
        <v>50.981428571428566</v>
      </c>
      <c r="AF18" s="7">
        <v>59.340000000000011</v>
      </c>
      <c r="AG18" s="7">
        <v>63.105714285714278</v>
      </c>
      <c r="AH18" s="7">
        <v>62.442857142857143</v>
      </c>
    </row>
    <row r="19" spans="3:40" x14ac:dyDescent="0.2">
      <c r="C19">
        <v>1</v>
      </c>
      <c r="D19">
        <v>14</v>
      </c>
      <c r="E19" s="7">
        <v>61.65428571428572</v>
      </c>
      <c r="F19" s="7">
        <v>61.392857142857153</v>
      </c>
      <c r="G19" s="7">
        <v>62.27571428571428</v>
      </c>
      <c r="H19" s="7">
        <v>61.65857142857142</v>
      </c>
      <c r="I19" s="7">
        <v>61.784999999999997</v>
      </c>
      <c r="J19" s="7">
        <v>61.635714285714293</v>
      </c>
      <c r="K19" s="7">
        <v>62.255714285714291</v>
      </c>
      <c r="L19" s="7"/>
      <c r="M19" s="7">
        <v>50.798571428571435</v>
      </c>
      <c r="N19" s="7">
        <v>60.989999999999995</v>
      </c>
      <c r="O19" s="7">
        <v>64.102857142857147</v>
      </c>
      <c r="P19" s="7">
        <v>63.124285714285712</v>
      </c>
      <c r="Q19" s="7"/>
      <c r="U19" s="15">
        <v>1</v>
      </c>
      <c r="V19">
        <v>14</v>
      </c>
      <c r="W19" s="7">
        <v>61.65428571428572</v>
      </c>
      <c r="X19" s="7">
        <v>61.392857142857153</v>
      </c>
      <c r="Y19" s="7">
        <v>62.27571428571428</v>
      </c>
      <c r="Z19" s="7">
        <v>61.65857142857142</v>
      </c>
      <c r="AA19" s="7">
        <v>61.784999999999997</v>
      </c>
      <c r="AB19" s="7">
        <v>61.635714285714293</v>
      </c>
      <c r="AC19" s="7">
        <v>62.255714285714291</v>
      </c>
      <c r="AD19" s="7"/>
      <c r="AE19" s="7">
        <v>50.798571428571435</v>
      </c>
      <c r="AF19" s="7">
        <v>60.989999999999995</v>
      </c>
      <c r="AG19" s="7">
        <v>64.102857142857147</v>
      </c>
      <c r="AH19" s="7">
        <v>63.124285714285712</v>
      </c>
    </row>
    <row r="20" spans="3:40" x14ac:dyDescent="0.2">
      <c r="C20">
        <v>1</v>
      </c>
      <c r="D20">
        <v>15</v>
      </c>
      <c r="E20" s="7">
        <v>61.446666666666658</v>
      </c>
      <c r="F20" s="7">
        <v>60.61</v>
      </c>
      <c r="G20" s="7">
        <v>59.874285714285712</v>
      </c>
      <c r="H20" s="7">
        <v>61.475714285714282</v>
      </c>
      <c r="I20" s="7">
        <v>62.398571428571437</v>
      </c>
      <c r="J20" s="7">
        <v>62.48571428571428</v>
      </c>
      <c r="K20" s="7">
        <v>63.205714285714286</v>
      </c>
      <c r="L20" s="7"/>
      <c r="M20" s="7">
        <v>51.250000000000007</v>
      </c>
      <c r="N20" s="7">
        <v>62.065714285714293</v>
      </c>
      <c r="O20" s="7">
        <v>63.155000000000001</v>
      </c>
      <c r="P20" s="7">
        <v>63.655714285714289</v>
      </c>
      <c r="Q20" s="7"/>
      <c r="U20" s="15">
        <v>1</v>
      </c>
      <c r="V20">
        <v>15</v>
      </c>
      <c r="W20" s="7">
        <v>61.446666666666658</v>
      </c>
      <c r="X20" s="7">
        <v>60.61</v>
      </c>
      <c r="Y20" s="7">
        <v>59.874285714285712</v>
      </c>
      <c r="Z20" s="7">
        <v>61.475714285714282</v>
      </c>
      <c r="AA20" s="7">
        <v>62.398571428571437</v>
      </c>
      <c r="AB20" s="7">
        <v>62.48571428571428</v>
      </c>
      <c r="AC20" s="7">
        <v>63.205714285714286</v>
      </c>
      <c r="AD20" s="7"/>
      <c r="AE20" s="7">
        <v>51.250000000000007</v>
      </c>
      <c r="AF20" s="7">
        <v>62.065714285714293</v>
      </c>
      <c r="AG20" s="7">
        <v>63.155000000000001</v>
      </c>
      <c r="AH20" s="7">
        <v>63.655714285714289</v>
      </c>
    </row>
    <row r="21" spans="3:40" x14ac:dyDescent="0.2">
      <c r="C21">
        <v>1</v>
      </c>
      <c r="D21">
        <v>16</v>
      </c>
      <c r="E21" s="7">
        <v>60.331428571428582</v>
      </c>
      <c r="F21" s="7">
        <v>61.402857142857144</v>
      </c>
      <c r="G21" s="7">
        <v>60.265714285714289</v>
      </c>
      <c r="H21" s="7">
        <v>60.529999999999994</v>
      </c>
      <c r="I21" s="7">
        <v>63.27428571428571</v>
      </c>
      <c r="J21" s="7">
        <v>61.931428571428569</v>
      </c>
      <c r="K21" s="7">
        <v>62.234285714285711</v>
      </c>
      <c r="L21" s="7"/>
      <c r="M21" s="7">
        <v>54.58</v>
      </c>
      <c r="N21" s="7">
        <v>60.574285714285715</v>
      </c>
      <c r="O21" s="7">
        <v>65.570000000000007</v>
      </c>
      <c r="P21" s="7">
        <v>63.228571428571435</v>
      </c>
      <c r="Q21" s="7"/>
      <c r="U21" s="15">
        <v>1</v>
      </c>
      <c r="V21">
        <v>16</v>
      </c>
      <c r="W21" s="7">
        <v>60.331428571428582</v>
      </c>
      <c r="X21" s="7">
        <v>61.402857142857144</v>
      </c>
      <c r="Y21" s="7">
        <v>60.265714285714289</v>
      </c>
      <c r="Z21" s="7">
        <v>60.529999999999994</v>
      </c>
      <c r="AA21" s="7">
        <v>63.27428571428571</v>
      </c>
      <c r="AB21" s="7">
        <v>61.931428571428569</v>
      </c>
      <c r="AC21" s="7">
        <v>62.234285714285711</v>
      </c>
      <c r="AD21" s="7"/>
      <c r="AE21" s="7">
        <v>54.58</v>
      </c>
      <c r="AF21" s="7">
        <v>60.574285714285715</v>
      </c>
      <c r="AG21" s="7">
        <v>65.570000000000007</v>
      </c>
      <c r="AH21" s="7">
        <v>63.228571428571435</v>
      </c>
      <c r="AL21">
        <v>2013</v>
      </c>
      <c r="AM21" s="7">
        <v>62.328888888888891</v>
      </c>
      <c r="AN21">
        <v>65</v>
      </c>
    </row>
    <row r="22" spans="3:40" x14ac:dyDescent="0.2">
      <c r="C22">
        <v>1</v>
      </c>
      <c r="D22">
        <v>17</v>
      </c>
      <c r="E22" s="14">
        <v>60.85857142857143</v>
      </c>
      <c r="F22" s="14">
        <v>61.984285714285711</v>
      </c>
      <c r="G22" s="14">
        <v>60.208571428571418</v>
      </c>
      <c r="H22" s="14">
        <v>60.671428571428578</v>
      </c>
      <c r="I22" s="14">
        <v>62.212857142857146</v>
      </c>
      <c r="J22" s="14">
        <v>61.86999999999999</v>
      </c>
      <c r="K22" s="14">
        <v>62.329999999999991</v>
      </c>
      <c r="L22" s="14"/>
      <c r="M22" s="14">
        <v>50.62</v>
      </c>
      <c r="N22" s="14">
        <v>61.908571428571427</v>
      </c>
      <c r="O22" s="14">
        <v>64.53</v>
      </c>
      <c r="P22" s="14">
        <v>64.018571428571434</v>
      </c>
      <c r="Q22" s="14"/>
      <c r="U22" s="15">
        <v>1</v>
      </c>
      <c r="V22">
        <v>17</v>
      </c>
      <c r="W22" s="14">
        <v>60.85857142857143</v>
      </c>
      <c r="X22" s="14">
        <v>61.984285714285711</v>
      </c>
      <c r="Y22" s="14">
        <v>60.208571428571418</v>
      </c>
      <c r="Z22" s="14">
        <v>60.671428571428578</v>
      </c>
      <c r="AA22" s="14">
        <v>62.212857142857146</v>
      </c>
      <c r="AB22" s="14">
        <v>61.86999999999999</v>
      </c>
      <c r="AC22" s="14">
        <v>62.329999999999991</v>
      </c>
      <c r="AD22" s="14"/>
      <c r="AE22" s="14">
        <v>50.62</v>
      </c>
      <c r="AF22" s="14">
        <v>61.908571428571427</v>
      </c>
      <c r="AG22" s="14">
        <v>64.53</v>
      </c>
      <c r="AH22" s="14">
        <v>64.018571428571434</v>
      </c>
      <c r="AL22">
        <v>2014</v>
      </c>
      <c r="AM22" s="7">
        <v>63.654095238095238</v>
      </c>
      <c r="AN22">
        <v>65</v>
      </c>
    </row>
    <row r="23" spans="3:40" x14ac:dyDescent="0.2">
      <c r="C23">
        <v>1</v>
      </c>
      <c r="D23">
        <v>18</v>
      </c>
      <c r="E23" s="14">
        <v>60.594999999999999</v>
      </c>
      <c r="F23" s="14">
        <v>62.866666666666674</v>
      </c>
      <c r="G23" s="14">
        <v>61.027499999999996</v>
      </c>
      <c r="H23" s="14">
        <v>60.653333333333329</v>
      </c>
      <c r="I23" s="14">
        <v>62.49285714285714</v>
      </c>
      <c r="J23" s="14">
        <v>61.61</v>
      </c>
      <c r="K23" s="14">
        <v>63.545000000000002</v>
      </c>
      <c r="L23" s="14"/>
      <c r="M23" s="14">
        <v>51.79</v>
      </c>
      <c r="N23" s="14">
        <v>60.823999999999998</v>
      </c>
      <c r="O23" s="14">
        <v>63.502857142857138</v>
      </c>
      <c r="P23" s="14">
        <v>62.31</v>
      </c>
      <c r="Q23" s="14"/>
      <c r="U23" s="16">
        <v>1</v>
      </c>
      <c r="V23">
        <v>18</v>
      </c>
      <c r="W23" s="14">
        <v>60.594999999999999</v>
      </c>
      <c r="X23" s="14">
        <v>62.866666666666674</v>
      </c>
      <c r="Y23" s="14">
        <v>61.027499999999996</v>
      </c>
      <c r="Z23" s="14">
        <v>60.653333333333329</v>
      </c>
      <c r="AA23" s="14">
        <v>62.49285714285714</v>
      </c>
      <c r="AB23" s="14">
        <v>61.61</v>
      </c>
      <c r="AC23" s="14">
        <v>63.545000000000002</v>
      </c>
      <c r="AD23" s="14"/>
      <c r="AE23" s="14">
        <v>51.79</v>
      </c>
      <c r="AF23" s="14">
        <v>60.823999999999998</v>
      </c>
      <c r="AG23" s="14">
        <v>63.502857142857138</v>
      </c>
      <c r="AH23" s="14">
        <v>62.31</v>
      </c>
      <c r="AL23">
        <v>2015</v>
      </c>
      <c r="AM23" s="7">
        <v>62.677301587301592</v>
      </c>
      <c r="AN23">
        <v>65</v>
      </c>
    </row>
    <row r="24" spans="3:40" x14ac:dyDescent="0.2">
      <c r="C24">
        <v>2</v>
      </c>
      <c r="D24">
        <v>18</v>
      </c>
      <c r="E24" s="14">
        <v>60.898000000000003</v>
      </c>
      <c r="F24" s="14">
        <v>62.040000000000006</v>
      </c>
      <c r="G24" s="14">
        <v>59.96</v>
      </c>
      <c r="H24" s="14">
        <v>60.96</v>
      </c>
      <c r="I24" s="14"/>
      <c r="J24" s="14">
        <v>62.656666666666666</v>
      </c>
      <c r="K24" s="14">
        <v>62.887999999999998</v>
      </c>
      <c r="L24" s="14"/>
      <c r="M24" s="14">
        <v>53.379999999999995</v>
      </c>
      <c r="N24" s="14">
        <v>61.72</v>
      </c>
      <c r="O24" s="14"/>
      <c r="P24" s="14">
        <v>63.36</v>
      </c>
      <c r="Q24" s="14"/>
      <c r="U24" s="15">
        <v>2</v>
      </c>
      <c r="V24">
        <v>18</v>
      </c>
      <c r="W24" s="14">
        <v>60.898000000000003</v>
      </c>
      <c r="X24" s="14">
        <v>62.040000000000006</v>
      </c>
      <c r="Y24" s="14">
        <v>59.96</v>
      </c>
      <c r="Z24" s="14">
        <v>60.96</v>
      </c>
      <c r="AA24" s="14"/>
      <c r="AB24" s="14">
        <v>62.656666666666666</v>
      </c>
      <c r="AC24" s="14">
        <v>62.887999999999998</v>
      </c>
      <c r="AD24" s="14"/>
      <c r="AE24" s="14">
        <v>53.379999999999995</v>
      </c>
      <c r="AF24" s="14">
        <v>61.72</v>
      </c>
      <c r="AG24" s="14"/>
      <c r="AH24" s="14">
        <v>63.36</v>
      </c>
      <c r="AL24">
        <v>2016</v>
      </c>
      <c r="AM24" s="7">
        <v>64.39222222222223</v>
      </c>
      <c r="AN24">
        <v>65</v>
      </c>
    </row>
    <row r="25" spans="3:40" x14ac:dyDescent="0.2">
      <c r="C25">
        <v>2</v>
      </c>
      <c r="D25">
        <v>19</v>
      </c>
      <c r="E25" s="14">
        <v>61.622857142857143</v>
      </c>
      <c r="F25" s="14">
        <v>61.59571428571428</v>
      </c>
      <c r="G25" s="14">
        <v>60.864285714285714</v>
      </c>
      <c r="H25" s="14">
        <v>62.122857142857143</v>
      </c>
      <c r="I25" s="14">
        <v>62.951666666666661</v>
      </c>
      <c r="J25" s="14">
        <v>62.188571428571429</v>
      </c>
      <c r="K25" s="14">
        <v>64.165714285714287</v>
      </c>
      <c r="L25" s="14"/>
      <c r="M25" s="14">
        <v>52.164285714285718</v>
      </c>
      <c r="N25" s="14">
        <v>61.818571428571431</v>
      </c>
      <c r="O25" s="14">
        <v>64.94285714285715</v>
      </c>
      <c r="P25" s="14">
        <v>62.854285714285723</v>
      </c>
      <c r="Q25" s="14"/>
      <c r="U25" s="15">
        <v>2</v>
      </c>
      <c r="V25">
        <v>19</v>
      </c>
      <c r="W25" s="14">
        <v>61.622857142857143</v>
      </c>
      <c r="X25" s="14">
        <v>61.59571428571428</v>
      </c>
      <c r="Y25" s="14">
        <v>60.864285714285714</v>
      </c>
      <c r="Z25" s="14">
        <v>62.122857142857143</v>
      </c>
      <c r="AA25" s="14">
        <v>62.951666666666661</v>
      </c>
      <c r="AB25" s="14">
        <v>62.188571428571429</v>
      </c>
      <c r="AC25" s="14">
        <v>64.165714285714287</v>
      </c>
      <c r="AD25" s="14"/>
      <c r="AE25" s="14">
        <v>52.164285714285718</v>
      </c>
      <c r="AF25" s="14">
        <v>61.818571428571431</v>
      </c>
      <c r="AG25" s="14">
        <v>64.94285714285715</v>
      </c>
      <c r="AH25" s="14">
        <v>62.854285714285723</v>
      </c>
      <c r="AL25">
        <v>2017</v>
      </c>
      <c r="AM25" s="7">
        <v>64.038492063492058</v>
      </c>
      <c r="AN25">
        <v>65</v>
      </c>
    </row>
    <row r="26" spans="3:40" x14ac:dyDescent="0.2">
      <c r="C26">
        <v>2</v>
      </c>
      <c r="D26">
        <v>20</v>
      </c>
      <c r="E26" s="14">
        <v>60.471428571428568</v>
      </c>
      <c r="F26" s="14">
        <v>62.601428571428578</v>
      </c>
      <c r="G26" s="14">
        <v>61.14</v>
      </c>
      <c r="H26" s="14">
        <v>60.645714285714284</v>
      </c>
      <c r="I26" s="14">
        <v>62.897999999999989</v>
      </c>
      <c r="J26" s="14">
        <v>61.867142857142866</v>
      </c>
      <c r="K26" s="14">
        <v>63.698571428571427</v>
      </c>
      <c r="L26" s="14"/>
      <c r="M26" s="14">
        <v>54.115714285714276</v>
      </c>
      <c r="N26" s="14">
        <v>60.98571428571428</v>
      </c>
      <c r="O26" s="14">
        <v>65.561428571428578</v>
      </c>
      <c r="P26" s="14">
        <v>63.697142857142858</v>
      </c>
      <c r="Q26" s="14"/>
      <c r="U26" s="15">
        <v>2</v>
      </c>
      <c r="V26">
        <v>20</v>
      </c>
      <c r="W26" s="14">
        <v>60.471428571428568</v>
      </c>
      <c r="X26" s="14">
        <v>62.601428571428578</v>
      </c>
      <c r="Y26" s="14">
        <v>61.14</v>
      </c>
      <c r="Z26" s="14">
        <v>60.645714285714284</v>
      </c>
      <c r="AA26" s="14">
        <v>62.897999999999989</v>
      </c>
      <c r="AB26" s="14">
        <v>61.867142857142866</v>
      </c>
      <c r="AC26" s="14">
        <v>63.698571428571427</v>
      </c>
      <c r="AD26" s="14"/>
      <c r="AE26" s="14">
        <v>54.115714285714276</v>
      </c>
      <c r="AF26" s="14">
        <v>60.98571428571428</v>
      </c>
      <c r="AG26" s="14">
        <v>65.561428571428578</v>
      </c>
      <c r="AH26" s="14">
        <v>63.697142857142858</v>
      </c>
      <c r="AL26">
        <v>2018</v>
      </c>
      <c r="AM26" s="7">
        <v>63.188571428571429</v>
      </c>
      <c r="AN26">
        <v>65</v>
      </c>
    </row>
    <row r="27" spans="3:40" x14ac:dyDescent="0.2">
      <c r="C27">
        <v>2</v>
      </c>
      <c r="D27">
        <v>21</v>
      </c>
      <c r="E27" s="14">
        <v>61.179999999999993</v>
      </c>
      <c r="F27" s="14">
        <v>61.514285714285712</v>
      </c>
      <c r="G27" s="14">
        <v>62.61</v>
      </c>
      <c r="H27" s="14">
        <v>61.875714285714288</v>
      </c>
      <c r="I27" s="14">
        <v>62.171428571428571</v>
      </c>
      <c r="J27" s="14">
        <v>62.152857142857151</v>
      </c>
      <c r="K27" s="14">
        <v>63.538571428571423</v>
      </c>
      <c r="L27" s="14"/>
      <c r="M27" s="14">
        <v>54.684285714285707</v>
      </c>
      <c r="N27" s="14">
        <v>61.654285714285713</v>
      </c>
      <c r="O27" s="14">
        <v>65.84</v>
      </c>
      <c r="P27" s="14">
        <v>63.217142857142861</v>
      </c>
      <c r="Q27" s="14"/>
      <c r="U27" s="15">
        <v>2</v>
      </c>
      <c r="V27">
        <v>21</v>
      </c>
      <c r="W27" s="14">
        <v>61.179999999999993</v>
      </c>
      <c r="X27" s="14">
        <v>61.514285714285712</v>
      </c>
      <c r="Y27" s="14">
        <v>62.61</v>
      </c>
      <c r="Z27" s="14">
        <v>61.875714285714288</v>
      </c>
      <c r="AA27" s="14">
        <v>62.171428571428571</v>
      </c>
      <c r="AB27" s="14">
        <v>62.152857142857151</v>
      </c>
      <c r="AC27" s="14">
        <v>63.538571428571423</v>
      </c>
      <c r="AD27" s="14"/>
      <c r="AE27" s="14">
        <v>54.684285714285707</v>
      </c>
      <c r="AF27" s="14">
        <v>61.654285714285713</v>
      </c>
      <c r="AG27" s="14">
        <v>65.84</v>
      </c>
      <c r="AH27" s="14">
        <v>63.217142857142861</v>
      </c>
      <c r="AL27">
        <v>2019</v>
      </c>
      <c r="AM27" s="7">
        <v>65.799047619047627</v>
      </c>
      <c r="AN27">
        <v>65</v>
      </c>
    </row>
    <row r="28" spans="3:40" x14ac:dyDescent="0.2">
      <c r="C28">
        <v>2</v>
      </c>
      <c r="D28">
        <v>22</v>
      </c>
      <c r="E28" s="14">
        <v>61.832857142857151</v>
      </c>
      <c r="F28" s="14">
        <v>62.794285714285714</v>
      </c>
      <c r="G28" s="14">
        <v>60.894285714285715</v>
      </c>
      <c r="H28" s="14">
        <v>62.682857142857138</v>
      </c>
      <c r="I28" s="14">
        <v>62.480000000000004</v>
      </c>
      <c r="J28" s="14">
        <v>61.976666666666659</v>
      </c>
      <c r="K28" s="14">
        <v>63.854285714285716</v>
      </c>
      <c r="L28" s="14"/>
      <c r="M28" s="14">
        <v>30.682857142857141</v>
      </c>
      <c r="N28" s="14">
        <v>63.128571428571433</v>
      </c>
      <c r="O28" s="14">
        <v>64.852857142857133</v>
      </c>
      <c r="P28" s="14">
        <v>63.577500000000001</v>
      </c>
      <c r="Q28" s="14"/>
      <c r="U28" s="15">
        <v>2</v>
      </c>
      <c r="V28">
        <v>22</v>
      </c>
      <c r="W28" s="14">
        <v>61.832857142857151</v>
      </c>
      <c r="X28" s="14">
        <v>62.794285714285714</v>
      </c>
      <c r="Y28" s="14">
        <v>60.894285714285715</v>
      </c>
      <c r="Z28" s="14">
        <v>62.682857142857138</v>
      </c>
      <c r="AA28" s="14">
        <v>62.480000000000004</v>
      </c>
      <c r="AB28" s="14">
        <v>61.976666666666659</v>
      </c>
      <c r="AC28" s="14">
        <v>63.854285714285716</v>
      </c>
      <c r="AD28" s="14"/>
      <c r="AE28" s="14">
        <v>30.682857142857141</v>
      </c>
      <c r="AF28" s="14">
        <v>63.128571428571433</v>
      </c>
      <c r="AG28" s="14">
        <v>64.852857142857133</v>
      </c>
      <c r="AH28" s="14">
        <v>63.577500000000001</v>
      </c>
      <c r="AL28">
        <v>2020</v>
      </c>
      <c r="AM28" s="7">
        <v>60.762666666666668</v>
      </c>
      <c r="AN28">
        <v>65</v>
      </c>
    </row>
    <row r="29" spans="3:40" x14ac:dyDescent="0.2">
      <c r="C29">
        <v>2</v>
      </c>
      <c r="D29">
        <v>23</v>
      </c>
      <c r="E29" s="14">
        <v>61.355714285714285</v>
      </c>
      <c r="F29" s="14">
        <v>62.23714285714285</v>
      </c>
      <c r="G29" s="14">
        <v>60.640000000000008</v>
      </c>
      <c r="H29" s="14">
        <v>62.365714285714276</v>
      </c>
      <c r="I29" s="14">
        <v>62.407142857142851</v>
      </c>
      <c r="J29" s="14">
        <v>63.397142857142853</v>
      </c>
      <c r="K29" s="14">
        <v>62.514285714285712</v>
      </c>
      <c r="L29" s="14"/>
      <c r="M29" s="14">
        <v>45.06</v>
      </c>
      <c r="N29" s="14">
        <v>62.652857142857151</v>
      </c>
      <c r="O29" s="14">
        <v>63.82714285714286</v>
      </c>
      <c r="P29" s="14">
        <v>63.158571428571427</v>
      </c>
      <c r="Q29" s="14"/>
      <c r="U29" s="15">
        <v>2</v>
      </c>
      <c r="V29">
        <v>23</v>
      </c>
      <c r="W29" s="14">
        <v>61.355714285714285</v>
      </c>
      <c r="X29" s="14">
        <v>62.23714285714285</v>
      </c>
      <c r="Y29" s="14">
        <v>60.640000000000008</v>
      </c>
      <c r="Z29" s="14">
        <v>62.365714285714276</v>
      </c>
      <c r="AA29" s="14">
        <v>62.407142857142851</v>
      </c>
      <c r="AB29" s="14">
        <v>63.397142857142853</v>
      </c>
      <c r="AC29" s="14">
        <v>62.514285714285712</v>
      </c>
      <c r="AD29" s="14"/>
      <c r="AE29" s="14">
        <v>45.06</v>
      </c>
      <c r="AF29" s="14">
        <v>62.652857142857151</v>
      </c>
      <c r="AG29" s="14">
        <v>63.82714285714286</v>
      </c>
      <c r="AH29" s="14">
        <v>63.158571428571427</v>
      </c>
      <c r="AL29">
        <v>2021</v>
      </c>
      <c r="AM29" s="7">
        <v>59.805396825396826</v>
      </c>
      <c r="AN29">
        <v>65</v>
      </c>
    </row>
    <row r="30" spans="3:40" x14ac:dyDescent="0.2">
      <c r="C30">
        <v>2</v>
      </c>
      <c r="D30">
        <v>24</v>
      </c>
      <c r="E30" s="14">
        <v>61.23714285714285</v>
      </c>
      <c r="F30" s="14">
        <v>62.278571428571425</v>
      </c>
      <c r="G30" s="14">
        <v>61.1</v>
      </c>
      <c r="H30" s="14">
        <v>62.048571428571428</v>
      </c>
      <c r="I30" s="14">
        <v>62.822857142857131</v>
      </c>
      <c r="J30" s="14">
        <v>62.87</v>
      </c>
      <c r="K30" s="14">
        <v>62.51428571428572</v>
      </c>
      <c r="L30" s="14">
        <v>46.588333333333331</v>
      </c>
      <c r="M30" s="14">
        <v>58.132857142857141</v>
      </c>
      <c r="N30" s="14">
        <v>64.141428571428577</v>
      </c>
      <c r="O30" s="14">
        <v>65.83</v>
      </c>
      <c r="P30" s="14">
        <v>63.534285714285716</v>
      </c>
      <c r="Q30" s="14"/>
      <c r="U30" s="15">
        <v>2</v>
      </c>
      <c r="V30">
        <v>24</v>
      </c>
      <c r="W30" s="14">
        <v>61.23714285714285</v>
      </c>
      <c r="X30" s="14">
        <v>62.278571428571425</v>
      </c>
      <c r="Y30" s="14">
        <v>61.1</v>
      </c>
      <c r="Z30" s="14">
        <v>62.048571428571428</v>
      </c>
      <c r="AA30" s="14">
        <v>62.822857142857131</v>
      </c>
      <c r="AB30" s="14">
        <v>62.87</v>
      </c>
      <c r="AC30" s="14">
        <v>62.51428571428572</v>
      </c>
      <c r="AD30" s="14">
        <v>46.588333333333331</v>
      </c>
      <c r="AE30" s="14">
        <v>58.132857142857141</v>
      </c>
      <c r="AF30" s="14">
        <v>64.141428571428577</v>
      </c>
      <c r="AG30" s="14">
        <v>65.83</v>
      </c>
      <c r="AH30" s="14">
        <v>63.534285714285716</v>
      </c>
      <c r="AL30">
        <v>2022</v>
      </c>
      <c r="AM30" s="7">
        <v>64.216666666666669</v>
      </c>
      <c r="AN30">
        <v>65</v>
      </c>
    </row>
    <row r="31" spans="3:40" x14ac:dyDescent="0.2">
      <c r="C31">
        <v>2</v>
      </c>
      <c r="D31">
        <v>25</v>
      </c>
      <c r="E31" s="14">
        <v>61.125714285714288</v>
      </c>
      <c r="F31" s="14">
        <v>63.057142857142857</v>
      </c>
      <c r="G31" s="14">
        <v>61.31</v>
      </c>
      <c r="H31" s="14">
        <v>65.081428571428575</v>
      </c>
      <c r="I31" s="14">
        <v>62.978571428571435</v>
      </c>
      <c r="J31" s="14">
        <v>62.505714285714284</v>
      </c>
      <c r="K31" s="14">
        <v>63.266666666666659</v>
      </c>
      <c r="L31" s="14">
        <v>46.248571428571431</v>
      </c>
      <c r="M31" s="14">
        <v>57.14</v>
      </c>
      <c r="N31" s="14">
        <v>64.315714285714293</v>
      </c>
      <c r="O31" s="14">
        <v>64.334285714285713</v>
      </c>
      <c r="P31" s="14">
        <v>63.087142857142858</v>
      </c>
      <c r="Q31" s="14"/>
      <c r="U31" s="15">
        <v>2</v>
      </c>
      <c r="V31">
        <v>25</v>
      </c>
      <c r="W31" s="14">
        <v>61.125714285714288</v>
      </c>
      <c r="X31" s="14">
        <v>63.057142857142857</v>
      </c>
      <c r="Y31" s="14">
        <v>61.31</v>
      </c>
      <c r="Z31" s="14">
        <v>65.081428571428575</v>
      </c>
      <c r="AA31" s="14">
        <v>62.978571428571435</v>
      </c>
      <c r="AB31" s="14">
        <v>62.505714285714284</v>
      </c>
      <c r="AC31" s="14">
        <v>63.266666666666659</v>
      </c>
      <c r="AD31" s="14">
        <v>46.248571428571431</v>
      </c>
      <c r="AE31" s="14">
        <v>57.14</v>
      </c>
      <c r="AF31" s="14">
        <v>64.315714285714293</v>
      </c>
      <c r="AG31" s="14">
        <v>64.334285714285713</v>
      </c>
      <c r="AH31" s="14">
        <v>63.087142857142858</v>
      </c>
      <c r="AL31">
        <v>2023</v>
      </c>
      <c r="AM31" s="7">
        <v>65.052380952380958</v>
      </c>
      <c r="AN31">
        <v>65</v>
      </c>
    </row>
    <row r="32" spans="3:40" x14ac:dyDescent="0.2">
      <c r="C32">
        <v>2</v>
      </c>
      <c r="D32">
        <v>26</v>
      </c>
      <c r="E32" s="14">
        <v>62.25714285714286</v>
      </c>
      <c r="F32" s="14">
        <v>63.491428571428571</v>
      </c>
      <c r="G32" s="14">
        <v>61.484285714285711</v>
      </c>
      <c r="H32" s="14">
        <v>63.422857142857147</v>
      </c>
      <c r="I32" s="14">
        <v>63.087142857142858</v>
      </c>
      <c r="J32" s="14">
        <v>62.592857142857142</v>
      </c>
      <c r="K32" s="14">
        <v>63.871428571428574</v>
      </c>
      <c r="L32" s="14">
        <v>47.837142857142858</v>
      </c>
      <c r="M32" s="14">
        <v>58.882857142857134</v>
      </c>
      <c r="N32" s="14">
        <v>64.358571428571437</v>
      </c>
      <c r="O32" s="14">
        <v>63.048571428571435</v>
      </c>
      <c r="P32" s="14">
        <v>64.945714285714274</v>
      </c>
      <c r="Q32" s="14"/>
      <c r="U32" s="15">
        <v>2</v>
      </c>
      <c r="V32">
        <v>26</v>
      </c>
      <c r="W32" s="14">
        <v>62.25714285714286</v>
      </c>
      <c r="X32" s="14">
        <v>63.491428571428571</v>
      </c>
      <c r="Y32" s="14">
        <v>61.484285714285711</v>
      </c>
      <c r="Z32" s="14">
        <v>63.422857142857147</v>
      </c>
      <c r="AA32" s="14">
        <v>63.087142857142858</v>
      </c>
      <c r="AB32" s="14">
        <v>62.592857142857142</v>
      </c>
      <c r="AC32" s="14">
        <v>63.871428571428574</v>
      </c>
      <c r="AD32" s="14">
        <v>47.837142857142858</v>
      </c>
      <c r="AE32" s="14">
        <v>58.882857142857134</v>
      </c>
      <c r="AF32" s="14">
        <v>64.358571428571437</v>
      </c>
      <c r="AG32" s="14">
        <v>63.048571428571435</v>
      </c>
      <c r="AH32" s="14">
        <v>64.945714285714274</v>
      </c>
      <c r="AL32">
        <v>2024</v>
      </c>
      <c r="AM32" s="7">
        <v>64.744761904761901</v>
      </c>
      <c r="AN32">
        <v>65</v>
      </c>
    </row>
    <row r="33" spans="3:34" x14ac:dyDescent="0.2">
      <c r="C33">
        <v>2</v>
      </c>
      <c r="D33">
        <v>27</v>
      </c>
      <c r="E33" s="14">
        <v>61.667142857142849</v>
      </c>
      <c r="F33" s="14">
        <v>63.298571428571435</v>
      </c>
      <c r="G33" s="14">
        <v>60.79</v>
      </c>
      <c r="H33" s="14">
        <v>63.128571428571433</v>
      </c>
      <c r="I33" s="14">
        <v>63.422857142857147</v>
      </c>
      <c r="J33" s="14">
        <v>63.245714285714293</v>
      </c>
      <c r="K33" s="14">
        <v>63.022857142857156</v>
      </c>
      <c r="L33" s="14">
        <v>54.231428571428573</v>
      </c>
      <c r="M33" s="14">
        <v>59.804285714285719</v>
      </c>
      <c r="N33" s="14">
        <v>64.537142857142854</v>
      </c>
      <c r="O33" s="14">
        <v>63.152857142857137</v>
      </c>
      <c r="P33" s="14">
        <v>63.472857142857144</v>
      </c>
      <c r="Q33" s="14"/>
      <c r="U33" s="15">
        <v>2</v>
      </c>
      <c r="V33">
        <v>27</v>
      </c>
      <c r="W33" s="14">
        <v>61.667142857142849</v>
      </c>
      <c r="X33" s="14">
        <v>63.298571428571435</v>
      </c>
      <c r="Y33" s="14">
        <v>60.79</v>
      </c>
      <c r="Z33" s="14">
        <v>63.128571428571433</v>
      </c>
      <c r="AA33" s="14">
        <v>63.422857142857147</v>
      </c>
      <c r="AB33" s="14">
        <v>63.245714285714293</v>
      </c>
      <c r="AC33" s="14">
        <v>63.022857142857156</v>
      </c>
      <c r="AD33" s="14">
        <v>54.231428571428573</v>
      </c>
      <c r="AE33" s="14">
        <v>59.804285714285719</v>
      </c>
      <c r="AF33" s="14">
        <v>64.537142857142854</v>
      </c>
      <c r="AG33" s="14">
        <v>63.152857142857137</v>
      </c>
      <c r="AH33" s="14">
        <v>63.472857142857144</v>
      </c>
    </row>
    <row r="34" spans="3:34" x14ac:dyDescent="0.2">
      <c r="C34">
        <v>2</v>
      </c>
      <c r="D34">
        <v>28</v>
      </c>
      <c r="E34" s="14">
        <v>61.571428571428569</v>
      </c>
      <c r="F34" s="14">
        <v>62.862500000000004</v>
      </c>
      <c r="G34" s="14">
        <v>61.115714285714297</v>
      </c>
      <c r="H34" s="14">
        <v>62.25</v>
      </c>
      <c r="I34" s="14">
        <v>62.80857142857144</v>
      </c>
      <c r="J34" s="14">
        <v>62.847142857142856</v>
      </c>
      <c r="K34" s="14">
        <v>63.372857142857143</v>
      </c>
      <c r="L34" s="14">
        <v>56.741428571428578</v>
      </c>
      <c r="M34" s="14">
        <v>62.152857142857151</v>
      </c>
      <c r="N34" s="14">
        <v>63.647142857142853</v>
      </c>
      <c r="O34" s="14">
        <v>63.132857142857134</v>
      </c>
      <c r="P34" s="14">
        <v>63.53142857142857</v>
      </c>
      <c r="Q34" s="14"/>
      <c r="U34" s="15">
        <v>2</v>
      </c>
      <c r="V34">
        <v>28</v>
      </c>
      <c r="W34" s="14">
        <v>61.571428571428569</v>
      </c>
      <c r="X34" s="14">
        <v>62.862500000000004</v>
      </c>
      <c r="Y34" s="14">
        <v>61.115714285714297</v>
      </c>
      <c r="Z34" s="14">
        <v>62.25</v>
      </c>
      <c r="AA34" s="14">
        <v>62.80857142857144</v>
      </c>
      <c r="AB34" s="14">
        <v>62.847142857142856</v>
      </c>
      <c r="AC34" s="14">
        <v>63.372857142857143</v>
      </c>
      <c r="AD34" s="14">
        <v>56.741428571428578</v>
      </c>
      <c r="AE34" s="14">
        <v>62.152857142857151</v>
      </c>
      <c r="AF34" s="14">
        <v>63.647142857142853</v>
      </c>
      <c r="AG34" s="14">
        <v>63.132857142857134</v>
      </c>
      <c r="AH34" s="14">
        <v>63.53142857142857</v>
      </c>
    </row>
    <row r="35" spans="3:34" x14ac:dyDescent="0.2">
      <c r="C35">
        <v>2</v>
      </c>
      <c r="D35">
        <v>29</v>
      </c>
      <c r="E35" s="14">
        <v>61.37</v>
      </c>
      <c r="F35" s="14">
        <v>62.804285714285719</v>
      </c>
      <c r="G35" s="14">
        <v>61.974285714285713</v>
      </c>
      <c r="H35" s="14">
        <v>63.74</v>
      </c>
      <c r="I35" s="14">
        <v>63.887142857142855</v>
      </c>
      <c r="J35" s="14">
        <v>63.104285714285709</v>
      </c>
      <c r="K35" s="14">
        <v>63.410000000000004</v>
      </c>
      <c r="L35" s="14">
        <v>58.338571428571427</v>
      </c>
      <c r="M35" s="14">
        <v>61.437142857142867</v>
      </c>
      <c r="N35" s="14">
        <v>63.489999999999995</v>
      </c>
      <c r="O35" s="14">
        <v>62.927142857142861</v>
      </c>
      <c r="P35" s="14">
        <v>63.361428571428576</v>
      </c>
      <c r="Q35" s="14"/>
      <c r="U35" s="15">
        <v>2</v>
      </c>
      <c r="V35">
        <v>29</v>
      </c>
      <c r="W35" s="14">
        <v>61.37</v>
      </c>
      <c r="X35" s="14">
        <v>62.804285714285719</v>
      </c>
      <c r="Y35" s="14">
        <v>61.974285714285713</v>
      </c>
      <c r="Z35" s="14">
        <v>63.74</v>
      </c>
      <c r="AA35" s="14">
        <v>63.887142857142855</v>
      </c>
      <c r="AB35" s="14">
        <v>63.104285714285709</v>
      </c>
      <c r="AC35" s="14">
        <v>63.410000000000004</v>
      </c>
      <c r="AD35" s="14">
        <v>58.338571428571427</v>
      </c>
      <c r="AE35" s="14">
        <v>61.437142857142867</v>
      </c>
      <c r="AF35" s="14">
        <v>63.489999999999995</v>
      </c>
      <c r="AG35" s="14">
        <v>62.927142857142861</v>
      </c>
      <c r="AH35" s="14">
        <v>63.361428571428576</v>
      </c>
    </row>
    <row r="36" spans="3:34" x14ac:dyDescent="0.2">
      <c r="C36">
        <v>2</v>
      </c>
      <c r="D36">
        <v>30</v>
      </c>
      <c r="E36" s="14">
        <v>61.131428571428572</v>
      </c>
      <c r="F36" s="14">
        <v>63.66571428571428</v>
      </c>
      <c r="G36" s="14">
        <v>61.910000000000011</v>
      </c>
      <c r="H36" s="14">
        <v>62.66571428571428</v>
      </c>
      <c r="I36" s="14">
        <v>63.62</v>
      </c>
      <c r="J36" s="14">
        <v>62.620000000000005</v>
      </c>
      <c r="K36" s="14">
        <v>63.257142857142853</v>
      </c>
      <c r="L36" s="14">
        <v>59.704285714285717</v>
      </c>
      <c r="M36" s="14">
        <v>59.744285714285716</v>
      </c>
      <c r="N36" s="14">
        <v>62.879999999999995</v>
      </c>
      <c r="O36" s="14">
        <v>63.957142857142856</v>
      </c>
      <c r="P36" s="14">
        <v>63.079999999999991</v>
      </c>
      <c r="Q36" s="14"/>
      <c r="U36" s="15">
        <v>2</v>
      </c>
      <c r="V36">
        <v>30</v>
      </c>
      <c r="W36" s="14">
        <v>61.131428571428572</v>
      </c>
      <c r="X36" s="14">
        <v>63.66571428571428</v>
      </c>
      <c r="Y36" s="14">
        <v>61.910000000000011</v>
      </c>
      <c r="Z36" s="14">
        <v>62.66571428571428</v>
      </c>
      <c r="AA36" s="14">
        <v>63.62</v>
      </c>
      <c r="AB36" s="14">
        <v>62.620000000000005</v>
      </c>
      <c r="AC36" s="14">
        <v>63.257142857142853</v>
      </c>
      <c r="AD36" s="14">
        <v>59.704285714285717</v>
      </c>
      <c r="AE36" s="14">
        <v>59.744285714285716</v>
      </c>
      <c r="AF36" s="14">
        <v>62.879999999999995</v>
      </c>
      <c r="AG36" s="14">
        <v>63.957142857142856</v>
      </c>
      <c r="AH36" s="14">
        <v>63.079999999999991</v>
      </c>
    </row>
    <row r="37" spans="3:34" x14ac:dyDescent="0.2">
      <c r="C37">
        <v>2</v>
      </c>
      <c r="D37">
        <v>31</v>
      </c>
      <c r="E37" s="14">
        <v>62.222857142857137</v>
      </c>
      <c r="F37" s="14">
        <v>63.48571428571428</v>
      </c>
      <c r="G37" s="14">
        <v>62.792857142857144</v>
      </c>
      <c r="H37" s="14">
        <v>64.012499999999989</v>
      </c>
      <c r="I37" s="14">
        <v>63.359999999999992</v>
      </c>
      <c r="J37" s="14">
        <v>62.978571428571435</v>
      </c>
      <c r="K37" s="14">
        <v>63.058571428571433</v>
      </c>
      <c r="L37" s="14">
        <v>59.447142857142858</v>
      </c>
      <c r="M37" s="14">
        <v>60.530000000000008</v>
      </c>
      <c r="N37" s="14">
        <v>65.188571428571422</v>
      </c>
      <c r="O37" s="14">
        <v>64.451428571428565</v>
      </c>
      <c r="P37" s="14">
        <v>63.082857142857151</v>
      </c>
      <c r="Q37" s="14"/>
      <c r="U37" s="15">
        <v>2</v>
      </c>
      <c r="V37">
        <v>31</v>
      </c>
      <c r="W37" s="14">
        <v>62.222857142857137</v>
      </c>
      <c r="X37" s="14">
        <v>63.48571428571428</v>
      </c>
      <c r="Y37" s="14">
        <v>62.792857142857144</v>
      </c>
      <c r="Z37" s="14">
        <v>64.012499999999989</v>
      </c>
      <c r="AA37" s="14">
        <v>63.359999999999992</v>
      </c>
      <c r="AB37" s="14">
        <v>62.978571428571435</v>
      </c>
      <c r="AC37" s="14">
        <v>63.058571428571433</v>
      </c>
      <c r="AD37" s="14">
        <v>59.447142857142858</v>
      </c>
      <c r="AE37" s="14">
        <v>60.530000000000008</v>
      </c>
      <c r="AF37" s="14">
        <v>65.188571428571422</v>
      </c>
      <c r="AG37" s="14">
        <v>64.451428571428565</v>
      </c>
      <c r="AH37" s="14">
        <v>63.082857142857151</v>
      </c>
    </row>
    <row r="38" spans="3:34" x14ac:dyDescent="0.2">
      <c r="C38">
        <v>2</v>
      </c>
      <c r="D38">
        <v>32</v>
      </c>
      <c r="E38" s="14">
        <v>62.392857142857146</v>
      </c>
      <c r="F38" s="14">
        <v>63.162857142857142</v>
      </c>
      <c r="G38" s="14">
        <v>61.984285714285718</v>
      </c>
      <c r="H38" s="14">
        <v>64.42285714285714</v>
      </c>
      <c r="I38" s="14">
        <v>62.932857142857138</v>
      </c>
      <c r="J38" s="14">
        <v>62.682857142857145</v>
      </c>
      <c r="K38" s="14">
        <v>63.51428571428572</v>
      </c>
      <c r="L38" s="14">
        <v>58.197142857142858</v>
      </c>
      <c r="M38" s="14">
        <v>60.934285714285707</v>
      </c>
      <c r="N38" s="14">
        <v>63.448571428571427</v>
      </c>
      <c r="O38" s="14">
        <v>64.457142857142841</v>
      </c>
      <c r="P38" s="14">
        <v>63.182857142857145</v>
      </c>
      <c r="Q38" s="14"/>
      <c r="U38" s="15">
        <v>2</v>
      </c>
      <c r="V38">
        <v>32</v>
      </c>
      <c r="W38" s="14">
        <v>62.392857142857146</v>
      </c>
      <c r="X38" s="14">
        <v>63.162857142857142</v>
      </c>
      <c r="Y38" s="14">
        <v>61.984285714285718</v>
      </c>
      <c r="Z38" s="14">
        <v>64.42285714285714</v>
      </c>
      <c r="AA38" s="14">
        <v>62.932857142857138</v>
      </c>
      <c r="AB38" s="14">
        <v>62.682857142857145</v>
      </c>
      <c r="AC38" s="14">
        <v>63.51428571428572</v>
      </c>
      <c r="AD38" s="14">
        <v>58.197142857142858</v>
      </c>
      <c r="AE38" s="14">
        <v>60.934285714285707</v>
      </c>
      <c r="AF38" s="14">
        <v>63.448571428571427</v>
      </c>
      <c r="AG38" s="14">
        <v>64.457142857142841</v>
      </c>
      <c r="AH38" s="14">
        <v>63.182857142857145</v>
      </c>
    </row>
    <row r="39" spans="3:34" x14ac:dyDescent="0.2">
      <c r="C39">
        <v>2</v>
      </c>
      <c r="D39">
        <v>33</v>
      </c>
      <c r="E39" s="14">
        <v>61.254285714285707</v>
      </c>
      <c r="F39" s="14">
        <v>62.456666666666671</v>
      </c>
      <c r="G39" s="14">
        <v>61.481428571428573</v>
      </c>
      <c r="H39" s="14">
        <v>62.675714285714285</v>
      </c>
      <c r="I39" s="14">
        <v>62.234285714285711</v>
      </c>
      <c r="J39" s="14">
        <v>62.845714285714287</v>
      </c>
      <c r="K39" s="14">
        <v>62.741428571428578</v>
      </c>
      <c r="L39" s="14">
        <v>57.99</v>
      </c>
      <c r="M39" s="14">
        <v>60.071428571428569</v>
      </c>
      <c r="N39" s="14">
        <v>63.284285714285716</v>
      </c>
      <c r="O39" s="14">
        <v>63.528571428571432</v>
      </c>
      <c r="P39" s="14">
        <v>63.691428571428574</v>
      </c>
      <c r="Q39" s="14"/>
      <c r="U39" s="15">
        <v>2</v>
      </c>
      <c r="V39">
        <v>33</v>
      </c>
      <c r="W39" s="14">
        <v>61.254285714285707</v>
      </c>
      <c r="X39" s="14">
        <v>62.456666666666671</v>
      </c>
      <c r="Y39" s="14">
        <v>61.481428571428573</v>
      </c>
      <c r="Z39" s="14">
        <v>62.675714285714285</v>
      </c>
      <c r="AA39" s="14">
        <v>62.234285714285711</v>
      </c>
      <c r="AB39" s="14">
        <v>62.845714285714287</v>
      </c>
      <c r="AC39" s="14">
        <v>62.741428571428578</v>
      </c>
      <c r="AD39" s="14">
        <v>57.99</v>
      </c>
      <c r="AE39" s="14">
        <v>60.071428571428569</v>
      </c>
      <c r="AF39" s="14">
        <v>63.284285714285716</v>
      </c>
      <c r="AG39" s="14">
        <v>63.528571428571432</v>
      </c>
      <c r="AH39" s="14">
        <v>63.691428571428574</v>
      </c>
    </row>
    <row r="40" spans="3:34" x14ac:dyDescent="0.2">
      <c r="C40">
        <v>2</v>
      </c>
      <c r="D40">
        <v>34</v>
      </c>
      <c r="E40" s="14">
        <v>61.847142857142849</v>
      </c>
      <c r="F40" s="14">
        <v>61.819999999999993</v>
      </c>
      <c r="G40" s="14">
        <v>61.728571428571421</v>
      </c>
      <c r="H40" s="14">
        <v>64.098571428571432</v>
      </c>
      <c r="I40" s="14">
        <v>61.605714285714285</v>
      </c>
      <c r="J40" s="14">
        <v>62.117142857142859</v>
      </c>
      <c r="K40" s="14">
        <v>62.242500000000007</v>
      </c>
      <c r="L40" s="14">
        <v>56.629999999999995</v>
      </c>
      <c r="M40" s="14">
        <v>60.72571428571429</v>
      </c>
      <c r="N40" s="14">
        <v>64.36999999999999</v>
      </c>
      <c r="O40" s="14">
        <v>62.885714285714286</v>
      </c>
      <c r="P40" s="14">
        <v>63.629999999999995</v>
      </c>
      <c r="Q40" s="14"/>
      <c r="U40" s="15">
        <v>2</v>
      </c>
      <c r="V40">
        <v>34</v>
      </c>
      <c r="W40" s="14">
        <v>61.847142857142849</v>
      </c>
      <c r="X40" s="14">
        <v>61.819999999999993</v>
      </c>
      <c r="Y40" s="14">
        <v>61.728571428571421</v>
      </c>
      <c r="Z40" s="14">
        <v>64.098571428571432</v>
      </c>
      <c r="AA40" s="14">
        <v>61.605714285714285</v>
      </c>
      <c r="AB40" s="14">
        <v>62.117142857142859</v>
      </c>
      <c r="AC40" s="14">
        <v>62.242500000000007</v>
      </c>
      <c r="AD40" s="14">
        <v>56.629999999999995</v>
      </c>
      <c r="AE40" s="14">
        <v>60.72571428571429</v>
      </c>
      <c r="AF40" s="14">
        <v>64.36999999999999</v>
      </c>
      <c r="AG40" s="14">
        <v>62.885714285714286</v>
      </c>
      <c r="AH40" s="14">
        <v>63.629999999999995</v>
      </c>
    </row>
    <row r="41" spans="3:34" x14ac:dyDescent="0.2">
      <c r="C41">
        <v>2</v>
      </c>
      <c r="D41">
        <v>35</v>
      </c>
      <c r="E41" s="14">
        <v>61.576666666666675</v>
      </c>
      <c r="F41" s="14">
        <v>62.088571428571427</v>
      </c>
      <c r="G41" s="14">
        <v>61.297142857142852</v>
      </c>
      <c r="H41" s="14">
        <v>62.84142857142858</v>
      </c>
      <c r="I41" s="14">
        <v>61.741428571428571</v>
      </c>
      <c r="J41" s="14">
        <v>62.048000000000002</v>
      </c>
      <c r="K41" s="14">
        <v>62.037500000000001</v>
      </c>
      <c r="L41" s="14">
        <v>57.712857142857139</v>
      </c>
      <c r="M41" s="14">
        <v>59.850000000000009</v>
      </c>
      <c r="N41" s="14">
        <v>63.378571428571426</v>
      </c>
      <c r="O41" s="14">
        <v>62.471428571428575</v>
      </c>
      <c r="P41" s="14">
        <v>63.569999999999993</v>
      </c>
      <c r="Q41" s="14"/>
      <c r="U41" s="15">
        <v>2</v>
      </c>
      <c r="V41">
        <v>35</v>
      </c>
      <c r="W41" s="14">
        <v>61.576666666666675</v>
      </c>
      <c r="X41" s="14">
        <v>62.088571428571427</v>
      </c>
      <c r="Y41" s="14">
        <v>61.297142857142852</v>
      </c>
      <c r="Z41" s="14">
        <v>62.84142857142858</v>
      </c>
      <c r="AA41" s="14">
        <v>61.741428571428571</v>
      </c>
      <c r="AB41" s="14">
        <v>62.048000000000002</v>
      </c>
      <c r="AC41" s="14">
        <v>62.037500000000001</v>
      </c>
      <c r="AD41" s="14">
        <v>57.712857142857139</v>
      </c>
      <c r="AE41" s="14">
        <v>59.850000000000009</v>
      </c>
      <c r="AF41" s="14">
        <v>63.378571428571426</v>
      </c>
      <c r="AG41" s="14">
        <v>62.471428571428575</v>
      </c>
      <c r="AH41" s="14">
        <v>63.569999999999993</v>
      </c>
    </row>
    <row r="42" spans="3:34" x14ac:dyDescent="0.2">
      <c r="C42">
        <v>2</v>
      </c>
      <c r="D42">
        <v>36</v>
      </c>
      <c r="E42" s="14"/>
      <c r="F42" s="14"/>
      <c r="G42" s="14">
        <v>60.73</v>
      </c>
      <c r="H42" s="14">
        <v>62.50333333333333</v>
      </c>
      <c r="I42" s="14">
        <v>62.35</v>
      </c>
      <c r="J42" s="14"/>
      <c r="K42" s="14"/>
      <c r="L42" s="14">
        <v>56.44</v>
      </c>
      <c r="M42" s="14">
        <v>59.984999999999999</v>
      </c>
      <c r="N42" s="14">
        <v>64.026666666666671</v>
      </c>
      <c r="O42" s="14">
        <v>65.600000000000009</v>
      </c>
      <c r="P42" s="14"/>
      <c r="Q42" s="14"/>
      <c r="U42" s="16">
        <v>2</v>
      </c>
      <c r="V42">
        <v>36</v>
      </c>
      <c r="W42" s="14"/>
      <c r="X42" s="14"/>
      <c r="Y42" s="14">
        <v>60.73</v>
      </c>
      <c r="Z42" s="14">
        <v>62.50333333333333</v>
      </c>
      <c r="AA42" s="14">
        <v>62.35</v>
      </c>
      <c r="AB42" s="14"/>
      <c r="AC42" s="14"/>
      <c r="AD42" s="14">
        <v>56.44</v>
      </c>
      <c r="AE42" s="14">
        <v>59.984999999999999</v>
      </c>
      <c r="AF42" s="14">
        <v>64.026666666666671</v>
      </c>
      <c r="AG42" s="14">
        <v>65.600000000000009</v>
      </c>
      <c r="AH42" s="14"/>
    </row>
    <row r="43" spans="3:34" x14ac:dyDescent="0.2">
      <c r="C43">
        <v>3</v>
      </c>
      <c r="D43">
        <v>35</v>
      </c>
      <c r="E43" s="14">
        <v>61.84</v>
      </c>
      <c r="F43" s="14"/>
      <c r="G43" s="14"/>
      <c r="H43" s="14"/>
      <c r="I43" s="14"/>
      <c r="J43" s="14">
        <v>63.3</v>
      </c>
      <c r="K43" s="14">
        <v>61.66</v>
      </c>
      <c r="L43" s="14"/>
      <c r="M43" s="14"/>
      <c r="N43" s="14"/>
      <c r="O43" s="14"/>
      <c r="P43" s="14">
        <v>63.35</v>
      </c>
      <c r="Q43" s="14"/>
      <c r="U43" s="15">
        <v>3</v>
      </c>
      <c r="V43">
        <v>35</v>
      </c>
      <c r="W43" s="14">
        <v>61.84</v>
      </c>
      <c r="X43" s="14"/>
      <c r="Y43" s="14"/>
      <c r="Z43" s="14"/>
      <c r="AA43" s="14"/>
      <c r="AB43" s="14">
        <v>63.3</v>
      </c>
      <c r="AC43" s="14">
        <v>61.66</v>
      </c>
      <c r="AD43" s="14"/>
      <c r="AE43" s="14"/>
      <c r="AF43" s="14"/>
      <c r="AG43" s="14"/>
      <c r="AH43" s="14">
        <v>63.35</v>
      </c>
    </row>
    <row r="44" spans="3:34" x14ac:dyDescent="0.2">
      <c r="C44">
        <v>3</v>
      </c>
      <c r="D44">
        <v>36</v>
      </c>
      <c r="E44" s="14">
        <v>60.25</v>
      </c>
      <c r="F44" s="14">
        <v>64.098571428571432</v>
      </c>
      <c r="G44" s="14">
        <v>61.69</v>
      </c>
      <c r="H44" s="14">
        <v>63.077500000000001</v>
      </c>
      <c r="I44" s="14">
        <v>64.833333333333329</v>
      </c>
      <c r="J44" s="14">
        <v>63.304285714285712</v>
      </c>
      <c r="K44" s="14">
        <v>62.838571428571434</v>
      </c>
      <c r="L44" s="14">
        <v>56.784999999999997</v>
      </c>
      <c r="M44" s="14">
        <v>59.452500000000001</v>
      </c>
      <c r="N44" s="14">
        <v>63.557500000000005</v>
      </c>
      <c r="O44" s="14">
        <v>63.693333333333328</v>
      </c>
      <c r="P44" s="14">
        <v>63.302857142857142</v>
      </c>
      <c r="Q44" s="14"/>
      <c r="U44" s="15">
        <v>3</v>
      </c>
      <c r="V44">
        <v>36</v>
      </c>
      <c r="W44" s="14">
        <v>60.25</v>
      </c>
      <c r="X44" s="14">
        <v>64.098571428571432</v>
      </c>
      <c r="Y44" s="14">
        <v>61.69</v>
      </c>
      <c r="Z44" s="14">
        <v>63.077500000000001</v>
      </c>
      <c r="AA44" s="14">
        <v>64.833333333333329</v>
      </c>
      <c r="AB44" s="14">
        <v>63.304285714285712</v>
      </c>
      <c r="AC44" s="14">
        <v>62.838571428571434</v>
      </c>
      <c r="AD44" s="14">
        <v>56.784999999999997</v>
      </c>
      <c r="AE44" s="14">
        <v>59.452500000000001</v>
      </c>
      <c r="AF44" s="14">
        <v>63.557500000000005</v>
      </c>
      <c r="AG44" s="14">
        <v>63.693333333333328</v>
      </c>
      <c r="AH44" s="14">
        <v>63.302857142857142</v>
      </c>
    </row>
    <row r="45" spans="3:34" x14ac:dyDescent="0.2">
      <c r="C45">
        <v>3</v>
      </c>
      <c r="D45">
        <v>37</v>
      </c>
      <c r="E45" s="14">
        <v>61.334285714285713</v>
      </c>
      <c r="F45" s="14">
        <v>63.00714285714286</v>
      </c>
      <c r="G45" s="14">
        <v>61.255000000000003</v>
      </c>
      <c r="H45" s="14">
        <v>63.480000000000004</v>
      </c>
      <c r="I45" s="14">
        <v>63.474285714285713</v>
      </c>
      <c r="J45" s="14">
        <v>53.837142857142858</v>
      </c>
      <c r="K45" s="14">
        <v>62.954285714285717</v>
      </c>
      <c r="L45" s="14">
        <v>51.084285714285713</v>
      </c>
      <c r="M45" s="14">
        <v>60.118571428571428</v>
      </c>
      <c r="N45" s="14">
        <v>63.362857142857145</v>
      </c>
      <c r="O45" s="14">
        <v>62.771428571428579</v>
      </c>
      <c r="P45" s="14">
        <v>65.27</v>
      </c>
      <c r="Q45" s="14"/>
      <c r="U45" s="15">
        <v>3</v>
      </c>
      <c r="V45">
        <v>37</v>
      </c>
      <c r="W45" s="14">
        <v>61.334285714285713</v>
      </c>
      <c r="X45" s="14">
        <v>63.00714285714286</v>
      </c>
      <c r="Y45" s="14">
        <v>61.255000000000003</v>
      </c>
      <c r="Z45" s="14">
        <v>63.480000000000004</v>
      </c>
      <c r="AA45" s="14">
        <v>63.474285714285713</v>
      </c>
      <c r="AB45" s="14">
        <v>53.837142857142858</v>
      </c>
      <c r="AC45" s="14">
        <v>62.954285714285717</v>
      </c>
      <c r="AD45" s="14">
        <v>51.084285714285713</v>
      </c>
      <c r="AE45" s="14">
        <v>60.118571428571428</v>
      </c>
      <c r="AF45" s="14">
        <v>63.362857142857145</v>
      </c>
      <c r="AG45" s="14">
        <v>62.771428571428579</v>
      </c>
      <c r="AH45" s="14">
        <v>65.27</v>
      </c>
    </row>
    <row r="46" spans="3:34" x14ac:dyDescent="0.2">
      <c r="C46">
        <v>3</v>
      </c>
      <c r="D46">
        <v>38</v>
      </c>
      <c r="E46" s="14">
        <v>61.71</v>
      </c>
      <c r="F46" s="14">
        <v>63.024000000000001</v>
      </c>
      <c r="G46" s="14">
        <v>61.424285714285716</v>
      </c>
      <c r="H46" s="14">
        <v>63.66571428571428</v>
      </c>
      <c r="I46" s="14">
        <v>63.878571428571426</v>
      </c>
      <c r="J46" s="14">
        <v>60.51285714285715</v>
      </c>
      <c r="K46" s="14">
        <v>62.839999999999996</v>
      </c>
      <c r="L46" s="14">
        <v>39.480000000000004</v>
      </c>
      <c r="M46" s="14">
        <v>60.842857142857142</v>
      </c>
      <c r="N46" s="14">
        <v>62.508571428571429</v>
      </c>
      <c r="O46" s="14">
        <v>63.28142857142857</v>
      </c>
      <c r="P46" s="14">
        <v>64.532857142857154</v>
      </c>
      <c r="Q46" s="14"/>
      <c r="U46" s="15">
        <v>3</v>
      </c>
      <c r="V46">
        <v>38</v>
      </c>
      <c r="W46" s="14">
        <v>61.71</v>
      </c>
      <c r="X46" s="14">
        <v>63.024000000000001</v>
      </c>
      <c r="Y46" s="14">
        <v>61.424285714285716</v>
      </c>
      <c r="Z46" s="14">
        <v>63.66571428571428</v>
      </c>
      <c r="AA46" s="14">
        <v>63.878571428571426</v>
      </c>
      <c r="AB46" s="14">
        <v>60.51285714285715</v>
      </c>
      <c r="AC46" s="14">
        <v>62.839999999999996</v>
      </c>
      <c r="AD46" s="14">
        <v>39.480000000000004</v>
      </c>
      <c r="AE46" s="14">
        <v>60.842857142857142</v>
      </c>
      <c r="AF46" s="14">
        <v>62.508571428571429</v>
      </c>
      <c r="AG46" s="14">
        <v>63.28142857142857</v>
      </c>
      <c r="AH46" s="14">
        <v>64.532857142857154</v>
      </c>
    </row>
    <row r="47" spans="3:34" x14ac:dyDescent="0.2">
      <c r="C47">
        <v>3</v>
      </c>
      <c r="D47">
        <v>39</v>
      </c>
      <c r="E47" s="14">
        <v>61.35857142857143</v>
      </c>
      <c r="F47" s="14">
        <v>62.64</v>
      </c>
      <c r="G47" s="14">
        <v>62.935714285714276</v>
      </c>
      <c r="H47" s="14">
        <v>62.607142857142854</v>
      </c>
      <c r="I47" s="14">
        <v>63.212857142857139</v>
      </c>
      <c r="J47" s="14">
        <v>62.410000000000004</v>
      </c>
      <c r="K47" s="14">
        <v>63.885714285714293</v>
      </c>
      <c r="L47" s="14">
        <v>56.49</v>
      </c>
      <c r="M47" s="14">
        <v>61.294999999999995</v>
      </c>
      <c r="N47" s="14">
        <v>63.042857142857144</v>
      </c>
      <c r="O47" s="14">
        <v>63.481428571428566</v>
      </c>
      <c r="P47" s="14">
        <v>63.498571428571424</v>
      </c>
      <c r="Q47" s="14"/>
      <c r="U47" s="15">
        <v>3</v>
      </c>
      <c r="V47">
        <v>39</v>
      </c>
      <c r="W47" s="14">
        <v>61.35857142857143</v>
      </c>
      <c r="X47" s="14">
        <v>62.64</v>
      </c>
      <c r="Y47" s="14">
        <v>62.935714285714276</v>
      </c>
      <c r="Z47" s="14">
        <v>62.607142857142854</v>
      </c>
      <c r="AA47" s="14">
        <v>63.212857142857139</v>
      </c>
      <c r="AB47" s="14">
        <v>62.410000000000004</v>
      </c>
      <c r="AC47" s="14">
        <v>63.885714285714293</v>
      </c>
      <c r="AD47" s="14">
        <v>56.49</v>
      </c>
      <c r="AE47" s="14">
        <v>61.294999999999995</v>
      </c>
      <c r="AF47" s="14">
        <v>63.042857142857144</v>
      </c>
      <c r="AG47" s="14">
        <v>63.481428571428566</v>
      </c>
      <c r="AH47" s="14">
        <v>63.498571428571424</v>
      </c>
    </row>
    <row r="48" spans="3:34" x14ac:dyDescent="0.2">
      <c r="C48">
        <v>3</v>
      </c>
      <c r="D48">
        <v>40</v>
      </c>
      <c r="E48" s="14">
        <v>60.457142857142856</v>
      </c>
      <c r="F48" s="14">
        <v>61.492857142857147</v>
      </c>
      <c r="G48" s="14">
        <v>61.550000000000004</v>
      </c>
      <c r="H48" s="14">
        <v>62.9</v>
      </c>
      <c r="I48" s="14">
        <v>62.94</v>
      </c>
      <c r="J48" s="14">
        <v>62.964285714285715</v>
      </c>
      <c r="K48" s="14">
        <v>62.485714285714288</v>
      </c>
      <c r="L48" s="14">
        <v>56.624000000000002</v>
      </c>
      <c r="M48" s="14">
        <v>60.86</v>
      </c>
      <c r="N48" s="14">
        <v>65.395714285714291</v>
      </c>
      <c r="O48" s="14">
        <v>63.747142857142855</v>
      </c>
      <c r="P48" s="14">
        <v>64.36</v>
      </c>
      <c r="Q48" s="14"/>
      <c r="U48" s="15">
        <v>3</v>
      </c>
      <c r="V48">
        <v>40</v>
      </c>
      <c r="W48" s="14">
        <v>60.457142857142856</v>
      </c>
      <c r="X48" s="14">
        <v>61.492857142857147</v>
      </c>
      <c r="Y48" s="14">
        <v>61.550000000000004</v>
      </c>
      <c r="Z48" s="14">
        <v>62.9</v>
      </c>
      <c r="AA48" s="14">
        <v>62.94</v>
      </c>
      <c r="AB48" s="14">
        <v>62.964285714285715</v>
      </c>
      <c r="AC48" s="14">
        <v>62.485714285714288</v>
      </c>
      <c r="AD48" s="14">
        <v>56.624000000000002</v>
      </c>
      <c r="AE48" s="14">
        <v>60.86</v>
      </c>
      <c r="AF48" s="14">
        <v>65.395714285714291</v>
      </c>
      <c r="AG48" s="14">
        <v>63.747142857142855</v>
      </c>
      <c r="AH48" s="14">
        <v>64.36</v>
      </c>
    </row>
    <row r="49" spans="3:34" x14ac:dyDescent="0.2">
      <c r="C49">
        <v>3</v>
      </c>
      <c r="D49">
        <v>41</v>
      </c>
      <c r="E49" s="14">
        <v>61.17</v>
      </c>
      <c r="F49" s="14">
        <v>61.571428571428562</v>
      </c>
      <c r="G49" s="14"/>
      <c r="H49" s="14">
        <v>62.320000000000007</v>
      </c>
      <c r="I49" s="14">
        <v>62.387142857142855</v>
      </c>
      <c r="J49" s="14">
        <v>62.755714285714291</v>
      </c>
      <c r="K49" s="14">
        <v>63.244285714285716</v>
      </c>
      <c r="L49" s="14">
        <v>55.410000000000011</v>
      </c>
      <c r="M49" s="14">
        <v>61.607142857142854</v>
      </c>
      <c r="N49" s="14">
        <v>63.825714285714291</v>
      </c>
      <c r="O49" s="14">
        <v>63.21857142857143</v>
      </c>
      <c r="P49" s="14">
        <v>63.425714285714285</v>
      </c>
      <c r="Q49" s="14"/>
      <c r="U49" s="15">
        <v>3</v>
      </c>
      <c r="V49">
        <v>41</v>
      </c>
      <c r="W49" s="14">
        <v>61.17</v>
      </c>
      <c r="X49" s="14">
        <v>61.571428571428562</v>
      </c>
      <c r="Y49" s="14"/>
      <c r="Z49" s="14">
        <v>62.320000000000007</v>
      </c>
      <c r="AA49" s="14">
        <v>62.387142857142855</v>
      </c>
      <c r="AB49" s="14">
        <v>62.755714285714291</v>
      </c>
      <c r="AC49" s="14">
        <v>63.244285714285716</v>
      </c>
      <c r="AD49" s="14">
        <v>55.410000000000011</v>
      </c>
      <c r="AE49" s="14">
        <v>61.607142857142854</v>
      </c>
      <c r="AF49" s="14">
        <v>63.825714285714291</v>
      </c>
      <c r="AG49" s="14">
        <v>63.21857142857143</v>
      </c>
      <c r="AH49" s="14">
        <v>63.425714285714285</v>
      </c>
    </row>
    <row r="50" spans="3:34" x14ac:dyDescent="0.2">
      <c r="C50">
        <v>3</v>
      </c>
      <c r="D50">
        <v>42</v>
      </c>
      <c r="E50" s="14">
        <v>60.319999999999993</v>
      </c>
      <c r="F50" s="14">
        <v>61.701428571428565</v>
      </c>
      <c r="G50" s="14"/>
      <c r="H50" s="14">
        <v>63.898571428571429</v>
      </c>
      <c r="I50" s="14">
        <v>62.327142857142853</v>
      </c>
      <c r="J50" s="14">
        <v>62.864285714285714</v>
      </c>
      <c r="K50" s="14">
        <v>62.42285714285714</v>
      </c>
      <c r="L50" s="14">
        <v>57.405714285714282</v>
      </c>
      <c r="M50" s="14">
        <v>60.215714285714284</v>
      </c>
      <c r="N50" s="14">
        <v>63.887142857142862</v>
      </c>
      <c r="O50" s="14">
        <v>62.99</v>
      </c>
      <c r="P50" s="14">
        <v>62.965714285714292</v>
      </c>
      <c r="Q50" s="14"/>
      <c r="U50" s="15">
        <v>3</v>
      </c>
      <c r="V50">
        <v>42</v>
      </c>
      <c r="W50" s="14">
        <v>60.319999999999993</v>
      </c>
      <c r="X50" s="14">
        <v>61.701428571428565</v>
      </c>
      <c r="Y50" s="14"/>
      <c r="Z50" s="14">
        <v>63.898571428571429</v>
      </c>
      <c r="AA50" s="14">
        <v>62.327142857142853</v>
      </c>
      <c r="AB50" s="14">
        <v>62.864285714285714</v>
      </c>
      <c r="AC50" s="14">
        <v>62.42285714285714</v>
      </c>
      <c r="AD50" s="14">
        <v>57.405714285714282</v>
      </c>
      <c r="AE50" s="14">
        <v>60.215714285714284</v>
      </c>
      <c r="AF50" s="14">
        <v>63.887142857142862</v>
      </c>
      <c r="AG50" s="14">
        <v>62.99</v>
      </c>
      <c r="AH50" s="14">
        <v>62.965714285714292</v>
      </c>
    </row>
    <row r="51" spans="3:34" x14ac:dyDescent="0.2">
      <c r="C51">
        <v>3</v>
      </c>
      <c r="D51">
        <v>43</v>
      </c>
      <c r="E51" s="14">
        <v>60.275714285714287</v>
      </c>
      <c r="F51" s="14">
        <v>62.664285714285718</v>
      </c>
      <c r="G51" s="14"/>
      <c r="H51" s="14">
        <v>62.892857142857146</v>
      </c>
      <c r="I51" s="14">
        <v>62.237142857142871</v>
      </c>
      <c r="J51" s="14">
        <v>62.972857142857144</v>
      </c>
      <c r="K51" s="14">
        <v>62.198571428571427</v>
      </c>
      <c r="L51" s="14">
        <v>57.252857142857145</v>
      </c>
      <c r="M51" s="14">
        <v>60.351428571428571</v>
      </c>
      <c r="N51" s="14">
        <v>62.85285714285714</v>
      </c>
      <c r="O51" s="14">
        <v>62.755714285714291</v>
      </c>
      <c r="P51" s="14">
        <v>62.755714285714284</v>
      </c>
      <c r="Q51" s="14"/>
      <c r="U51" s="15">
        <v>3</v>
      </c>
      <c r="V51">
        <v>43</v>
      </c>
      <c r="W51" s="14">
        <v>60.275714285714287</v>
      </c>
      <c r="X51" s="14">
        <v>62.664285714285718</v>
      </c>
      <c r="Y51" s="14"/>
      <c r="Z51" s="14">
        <v>62.892857142857146</v>
      </c>
      <c r="AA51" s="14">
        <v>62.237142857142871</v>
      </c>
      <c r="AB51" s="14">
        <v>62.972857142857144</v>
      </c>
      <c r="AC51" s="14">
        <v>62.198571428571427</v>
      </c>
      <c r="AD51" s="14">
        <v>57.252857142857145</v>
      </c>
      <c r="AE51" s="14">
        <v>60.351428571428571</v>
      </c>
      <c r="AF51" s="14">
        <v>62.85285714285714</v>
      </c>
      <c r="AG51" s="14">
        <v>62.755714285714291</v>
      </c>
      <c r="AH51" s="14">
        <v>62.755714285714284</v>
      </c>
    </row>
    <row r="52" spans="3:34" x14ac:dyDescent="0.2">
      <c r="C52">
        <v>3</v>
      </c>
      <c r="D52">
        <v>44</v>
      </c>
      <c r="E52" s="14">
        <v>60.435714285714276</v>
      </c>
      <c r="F52" s="14">
        <v>61.230000000000004</v>
      </c>
      <c r="G52" s="14"/>
      <c r="H52" s="14">
        <v>63.418571428571433</v>
      </c>
      <c r="I52" s="14">
        <v>61.738571428571433</v>
      </c>
      <c r="J52" s="14">
        <v>63.424285714285702</v>
      </c>
      <c r="K52" s="14">
        <v>63.168571428571418</v>
      </c>
      <c r="L52" s="14">
        <v>56.357142857142854</v>
      </c>
      <c r="M52" s="14">
        <v>60.342857142857142</v>
      </c>
      <c r="N52" s="14">
        <v>63.637142857142862</v>
      </c>
      <c r="O52" s="14">
        <v>63.495714285714293</v>
      </c>
      <c r="P52" s="14">
        <v>62.861428571428576</v>
      </c>
      <c r="Q52" s="14"/>
      <c r="U52" s="15">
        <v>3</v>
      </c>
      <c r="V52">
        <v>44</v>
      </c>
      <c r="W52" s="14">
        <v>60.435714285714276</v>
      </c>
      <c r="X52" s="14">
        <v>61.230000000000004</v>
      </c>
      <c r="Y52" s="14"/>
      <c r="Z52" s="14">
        <v>63.418571428571433</v>
      </c>
      <c r="AA52" s="14">
        <v>61.738571428571433</v>
      </c>
      <c r="AB52" s="14">
        <v>63.424285714285702</v>
      </c>
      <c r="AC52" s="14">
        <v>63.168571428571418</v>
      </c>
      <c r="AD52" s="14">
        <v>56.357142857142854</v>
      </c>
      <c r="AE52" s="14">
        <v>60.342857142857142</v>
      </c>
      <c r="AF52" s="14">
        <v>63.637142857142862</v>
      </c>
      <c r="AG52" s="14">
        <v>63.495714285714293</v>
      </c>
      <c r="AH52" s="14">
        <v>62.861428571428576</v>
      </c>
    </row>
    <row r="53" spans="3:34" x14ac:dyDescent="0.2">
      <c r="C53">
        <v>3</v>
      </c>
      <c r="D53">
        <v>45</v>
      </c>
      <c r="E53" s="14">
        <v>60.28142857142857</v>
      </c>
      <c r="F53" s="14">
        <v>61.704285714285717</v>
      </c>
      <c r="G53" s="14">
        <v>61.545000000000002</v>
      </c>
      <c r="H53" s="14">
        <v>62.767142857142858</v>
      </c>
      <c r="I53" s="14">
        <v>62.202857142857148</v>
      </c>
      <c r="J53" s="14">
        <v>63.294285714285706</v>
      </c>
      <c r="K53" s="14">
        <v>63.33857142857142</v>
      </c>
      <c r="L53" s="14">
        <v>54.77</v>
      </c>
      <c r="M53" s="14">
        <v>61.924285714285709</v>
      </c>
      <c r="N53" s="14">
        <v>62.03142857142857</v>
      </c>
      <c r="O53" s="14">
        <v>62.638571428571431</v>
      </c>
      <c r="P53" s="14">
        <v>63.887142857142855</v>
      </c>
      <c r="Q53" s="14"/>
      <c r="U53" s="15">
        <v>3</v>
      </c>
      <c r="V53">
        <v>45</v>
      </c>
      <c r="W53" s="14">
        <v>60.28142857142857</v>
      </c>
      <c r="X53" s="14">
        <v>61.704285714285717</v>
      </c>
      <c r="Y53" s="14">
        <v>61.545000000000002</v>
      </c>
      <c r="Z53" s="14">
        <v>62.767142857142858</v>
      </c>
      <c r="AA53" s="14">
        <v>62.202857142857148</v>
      </c>
      <c r="AB53" s="14">
        <v>63.294285714285706</v>
      </c>
      <c r="AC53" s="14">
        <v>63.33857142857142</v>
      </c>
      <c r="AD53" s="14">
        <v>54.77</v>
      </c>
      <c r="AE53" s="14">
        <v>61.924285714285709</v>
      </c>
      <c r="AF53" s="14">
        <v>62.03142857142857</v>
      </c>
      <c r="AG53" s="14">
        <v>62.638571428571431</v>
      </c>
      <c r="AH53" s="14">
        <v>63.887142857142855</v>
      </c>
    </row>
    <row r="54" spans="3:34" x14ac:dyDescent="0.2">
      <c r="C54">
        <v>3</v>
      </c>
      <c r="D54">
        <v>46</v>
      </c>
      <c r="E54" s="14">
        <v>60.499999999999993</v>
      </c>
      <c r="F54" s="14">
        <v>61.45428571428571</v>
      </c>
      <c r="G54" s="14">
        <v>62.405714285714289</v>
      </c>
      <c r="H54" s="14">
        <v>63.082857142857144</v>
      </c>
      <c r="I54" s="14">
        <v>62.042857142857144</v>
      </c>
      <c r="J54" s="14">
        <v>62.705714285714286</v>
      </c>
      <c r="K54" s="14">
        <v>63.269999999999996</v>
      </c>
      <c r="L54" s="14">
        <v>54.209999999999994</v>
      </c>
      <c r="M54" s="14">
        <v>61.83428571428572</v>
      </c>
      <c r="N54" s="14">
        <v>62.818571428571417</v>
      </c>
      <c r="O54" s="14">
        <v>62.987142857142864</v>
      </c>
      <c r="P54" s="14">
        <v>62.124285714285705</v>
      </c>
      <c r="Q54" s="14"/>
      <c r="U54" s="15">
        <v>3</v>
      </c>
      <c r="V54">
        <v>46</v>
      </c>
      <c r="W54" s="14">
        <v>60.499999999999993</v>
      </c>
      <c r="X54" s="14">
        <v>61.45428571428571</v>
      </c>
      <c r="Y54" s="14">
        <v>62.405714285714289</v>
      </c>
      <c r="Z54" s="14">
        <v>63.082857142857144</v>
      </c>
      <c r="AA54" s="14">
        <v>62.042857142857144</v>
      </c>
      <c r="AB54" s="14">
        <v>62.705714285714286</v>
      </c>
      <c r="AC54" s="14">
        <v>63.269999999999996</v>
      </c>
      <c r="AD54" s="14">
        <v>54.209999999999994</v>
      </c>
      <c r="AE54" s="14">
        <v>61.83428571428572</v>
      </c>
      <c r="AF54" s="14">
        <v>62.818571428571417</v>
      </c>
      <c r="AG54" s="14">
        <v>62.987142857142864</v>
      </c>
      <c r="AH54" s="14">
        <v>62.124285714285705</v>
      </c>
    </row>
    <row r="55" spans="3:34" x14ac:dyDescent="0.2">
      <c r="C55">
        <v>3</v>
      </c>
      <c r="D55">
        <v>47</v>
      </c>
      <c r="E55" s="14">
        <v>60.01428571428572</v>
      </c>
      <c r="F55" s="14">
        <v>61.367142857142859</v>
      </c>
      <c r="G55" s="14">
        <v>60.554285714285712</v>
      </c>
      <c r="H55" s="14">
        <v>61.817142857142862</v>
      </c>
      <c r="I55" s="14">
        <v>63.008571428571429</v>
      </c>
      <c r="J55" s="14">
        <v>63.337142857142858</v>
      </c>
      <c r="K55" s="14">
        <v>63.338571428571427</v>
      </c>
      <c r="L55" s="14">
        <v>56.284285714285716</v>
      </c>
      <c r="M55" s="14">
        <v>61.662857142857149</v>
      </c>
      <c r="N55" s="14">
        <v>63.295714285714276</v>
      </c>
      <c r="O55" s="14">
        <v>61.398571428571422</v>
      </c>
      <c r="P55" s="14">
        <v>63.802857142857135</v>
      </c>
      <c r="Q55" s="14"/>
      <c r="U55" s="15">
        <v>3</v>
      </c>
      <c r="V55">
        <v>47</v>
      </c>
      <c r="W55" s="14">
        <v>60.01428571428572</v>
      </c>
      <c r="X55" s="14">
        <v>61.367142857142859</v>
      </c>
      <c r="Y55" s="14">
        <v>60.554285714285712</v>
      </c>
      <c r="Z55" s="14">
        <v>61.817142857142862</v>
      </c>
      <c r="AA55" s="14">
        <v>63.008571428571429</v>
      </c>
      <c r="AB55" s="14">
        <v>63.337142857142858</v>
      </c>
      <c r="AC55" s="14">
        <v>63.338571428571427</v>
      </c>
      <c r="AD55" s="14">
        <v>56.284285714285716</v>
      </c>
      <c r="AE55" s="14">
        <v>61.662857142857149</v>
      </c>
      <c r="AF55" s="14">
        <v>63.295714285714276</v>
      </c>
      <c r="AG55" s="14">
        <v>61.398571428571422</v>
      </c>
      <c r="AH55" s="14">
        <v>63.802857142857135</v>
      </c>
    </row>
    <row r="56" spans="3:34" x14ac:dyDescent="0.2">
      <c r="C56">
        <v>3</v>
      </c>
      <c r="D56">
        <v>48</v>
      </c>
      <c r="E56" s="7">
        <v>60.175714285714285</v>
      </c>
      <c r="F56" s="7">
        <v>61.18</v>
      </c>
      <c r="G56" s="7">
        <v>62.388571428571424</v>
      </c>
      <c r="H56" s="7">
        <v>61.422857142857147</v>
      </c>
      <c r="I56" s="7">
        <v>61.73714285714285</v>
      </c>
      <c r="J56" s="7">
        <v>62.26</v>
      </c>
      <c r="K56" s="7">
        <v>63.230000000000004</v>
      </c>
      <c r="L56" s="7">
        <v>53.242857142857147</v>
      </c>
      <c r="M56" s="7">
        <v>60.768571428571427</v>
      </c>
      <c r="N56" s="7">
        <v>63.64714285714286</v>
      </c>
      <c r="O56" s="7">
        <v>61.65</v>
      </c>
      <c r="P56" s="7"/>
      <c r="Q56" s="7"/>
      <c r="U56" s="15">
        <v>3</v>
      </c>
      <c r="V56">
        <v>48</v>
      </c>
      <c r="W56" s="7">
        <v>60.175714285714285</v>
      </c>
      <c r="X56" s="7">
        <v>61.18</v>
      </c>
      <c r="Y56" s="7">
        <v>62.388571428571424</v>
      </c>
      <c r="Z56" s="7">
        <v>61.422857142857147</v>
      </c>
      <c r="AA56" s="7">
        <v>61.73714285714285</v>
      </c>
      <c r="AB56" s="7">
        <v>62.26</v>
      </c>
      <c r="AC56" s="7">
        <v>63.230000000000004</v>
      </c>
      <c r="AD56" s="7">
        <v>53.242857142857147</v>
      </c>
      <c r="AE56" s="7">
        <v>60.768571428571427</v>
      </c>
      <c r="AF56" s="7">
        <v>63.64714285714286</v>
      </c>
      <c r="AG56" s="7">
        <v>61.65</v>
      </c>
      <c r="AH56" s="7"/>
    </row>
    <row r="57" spans="3:34" x14ac:dyDescent="0.2">
      <c r="C57">
        <v>3</v>
      </c>
      <c r="D57">
        <v>49</v>
      </c>
      <c r="E57" s="7">
        <v>60.74</v>
      </c>
      <c r="F57" s="7">
        <v>61.911428571428566</v>
      </c>
      <c r="G57" s="7">
        <v>61.257142857142853</v>
      </c>
      <c r="H57" s="7">
        <v>61.98</v>
      </c>
      <c r="I57" s="7">
        <v>61.261428571428574</v>
      </c>
      <c r="J57" s="7">
        <v>63.08428571428572</v>
      </c>
      <c r="K57" s="7">
        <v>63.114285714285721</v>
      </c>
      <c r="L57" s="7">
        <v>57.695714285714288</v>
      </c>
      <c r="M57" s="7">
        <v>61.040000000000013</v>
      </c>
      <c r="N57" s="7">
        <v>63.933333333333337</v>
      </c>
      <c r="O57" s="7">
        <v>62.145714285714291</v>
      </c>
      <c r="P57" s="7"/>
      <c r="Q57" s="7"/>
      <c r="U57" s="15">
        <v>3</v>
      </c>
      <c r="V57">
        <v>49</v>
      </c>
      <c r="W57" s="7">
        <v>60.74</v>
      </c>
      <c r="X57" s="7">
        <v>61.911428571428566</v>
      </c>
      <c r="Y57" s="7">
        <v>61.257142857142853</v>
      </c>
      <c r="Z57" s="7">
        <v>61.98</v>
      </c>
      <c r="AA57" s="7">
        <v>61.261428571428574</v>
      </c>
      <c r="AB57" s="7">
        <v>63.08428571428572</v>
      </c>
      <c r="AC57" s="7">
        <v>63.114285714285721</v>
      </c>
      <c r="AD57" s="7">
        <v>57.695714285714288</v>
      </c>
      <c r="AE57" s="7">
        <v>61.040000000000013</v>
      </c>
      <c r="AF57" s="7">
        <v>63.933333333333337</v>
      </c>
      <c r="AG57" s="7">
        <v>62.145714285714291</v>
      </c>
      <c r="AH57" s="7"/>
    </row>
    <row r="58" spans="3:34" x14ac:dyDescent="0.2">
      <c r="C58">
        <v>3</v>
      </c>
      <c r="D58">
        <v>50</v>
      </c>
      <c r="E58" s="7">
        <v>62.237142857142864</v>
      </c>
      <c r="F58" s="7">
        <v>61.057142857142857</v>
      </c>
      <c r="G58" s="7">
        <v>61.578571428571429</v>
      </c>
      <c r="H58" s="7">
        <v>62.148571428571437</v>
      </c>
      <c r="I58" s="7">
        <v>61.097142857142856</v>
      </c>
      <c r="J58" s="7">
        <v>63.247142857142862</v>
      </c>
      <c r="K58" s="7">
        <v>62.878571428571426</v>
      </c>
      <c r="L58" s="7">
        <v>54.701428571428572</v>
      </c>
      <c r="M58" s="7">
        <v>61.121428571428567</v>
      </c>
      <c r="N58" s="7">
        <v>64.55</v>
      </c>
      <c r="O58" s="7">
        <v>62.215999999999994</v>
      </c>
      <c r="P58" s="7"/>
      <c r="Q58" s="7"/>
      <c r="U58" s="15">
        <v>3</v>
      </c>
      <c r="V58">
        <v>50</v>
      </c>
      <c r="W58" s="7">
        <v>62.237142857142864</v>
      </c>
      <c r="X58" s="7">
        <v>61.057142857142857</v>
      </c>
      <c r="Y58" s="7">
        <v>61.578571428571429</v>
      </c>
      <c r="Z58" s="7">
        <v>62.148571428571437</v>
      </c>
      <c r="AA58" s="7">
        <v>61.097142857142856</v>
      </c>
      <c r="AB58" s="7">
        <v>63.247142857142862</v>
      </c>
      <c r="AC58" s="7">
        <v>62.878571428571426</v>
      </c>
      <c r="AD58" s="7">
        <v>54.701428571428572</v>
      </c>
      <c r="AE58" s="7">
        <v>61.121428571428567</v>
      </c>
      <c r="AF58" s="7">
        <v>64.55</v>
      </c>
      <c r="AG58" s="7">
        <v>62.215999999999994</v>
      </c>
      <c r="AH58" s="7"/>
    </row>
    <row r="59" spans="3:34" x14ac:dyDescent="0.2">
      <c r="C59">
        <v>3</v>
      </c>
      <c r="D59">
        <v>51</v>
      </c>
      <c r="E59" s="7">
        <v>61.302857142857135</v>
      </c>
      <c r="F59" s="7">
        <v>62.628571428571426</v>
      </c>
      <c r="G59" s="7">
        <v>61.779999999999994</v>
      </c>
      <c r="H59" s="7">
        <v>62.105714285714278</v>
      </c>
      <c r="I59" s="7">
        <v>62.719999999999992</v>
      </c>
      <c r="J59" s="7">
        <v>63.682857142857138</v>
      </c>
      <c r="K59" s="7">
        <v>65.951428571428579</v>
      </c>
      <c r="L59" s="7">
        <v>55.787142857142861</v>
      </c>
      <c r="M59" s="7">
        <v>61.18571428571429</v>
      </c>
      <c r="N59" s="7">
        <v>63.738571428571433</v>
      </c>
      <c r="O59" s="7">
        <v>61.877142857142857</v>
      </c>
      <c r="P59" s="7"/>
      <c r="Q59" s="7"/>
      <c r="U59" s="15">
        <v>3</v>
      </c>
      <c r="V59">
        <v>51</v>
      </c>
      <c r="W59" s="7">
        <v>61.302857142857135</v>
      </c>
      <c r="X59" s="7">
        <v>62.628571428571426</v>
      </c>
      <c r="Y59" s="7">
        <v>61.779999999999994</v>
      </c>
      <c r="Z59" s="7">
        <v>62.105714285714278</v>
      </c>
      <c r="AA59" s="7">
        <v>62.719999999999992</v>
      </c>
      <c r="AB59" s="7">
        <v>63.682857142857138</v>
      </c>
      <c r="AC59" s="7">
        <v>65.951428571428579</v>
      </c>
      <c r="AD59" s="7">
        <v>55.787142857142861</v>
      </c>
      <c r="AE59" s="7">
        <v>61.18571428571429</v>
      </c>
      <c r="AF59" s="7">
        <v>63.738571428571433</v>
      </c>
      <c r="AG59" s="7">
        <v>61.877142857142857</v>
      </c>
      <c r="AH59" s="7"/>
    </row>
    <row r="60" spans="3:34" x14ac:dyDescent="0.2">
      <c r="C60">
        <v>3</v>
      </c>
      <c r="D60">
        <v>52</v>
      </c>
      <c r="E60" s="7">
        <v>60.117142857142866</v>
      </c>
      <c r="F60" s="7">
        <v>60.124285714285712</v>
      </c>
      <c r="G60" s="7">
        <v>60.668571428571433</v>
      </c>
      <c r="H60" s="7">
        <v>62.298571428571428</v>
      </c>
      <c r="I60" s="7">
        <v>61.567142857142855</v>
      </c>
      <c r="J60" s="7">
        <v>62.958571428571432</v>
      </c>
      <c r="K60" s="7">
        <v>64.710000000000008</v>
      </c>
      <c r="L60" s="7">
        <v>53.877142857142857</v>
      </c>
      <c r="M60" s="7">
        <v>59.80285714285715</v>
      </c>
      <c r="N60" s="7">
        <v>59.958571428571418</v>
      </c>
      <c r="O60" s="7">
        <v>63.381428571428572</v>
      </c>
      <c r="P60" s="7"/>
      <c r="Q60" s="7"/>
      <c r="U60" s="15">
        <v>3</v>
      </c>
      <c r="V60">
        <v>52</v>
      </c>
      <c r="W60" s="7">
        <v>60.117142857142866</v>
      </c>
      <c r="X60" s="7">
        <v>60.124285714285712</v>
      </c>
      <c r="Y60" s="7">
        <v>60.668571428571433</v>
      </c>
      <c r="Z60" s="7">
        <v>62.298571428571428</v>
      </c>
      <c r="AA60" s="7">
        <v>61.567142857142855</v>
      </c>
      <c r="AB60" s="7">
        <v>62.958571428571432</v>
      </c>
      <c r="AC60" s="7">
        <v>64.710000000000008</v>
      </c>
      <c r="AD60" s="7">
        <v>53.877142857142857</v>
      </c>
      <c r="AE60" s="7">
        <v>59.80285714285715</v>
      </c>
      <c r="AF60" s="7">
        <v>59.958571428571418</v>
      </c>
      <c r="AG60" s="7">
        <v>63.381428571428572</v>
      </c>
      <c r="AH60" s="7"/>
    </row>
    <row r="61" spans="3:34" x14ac:dyDescent="0.2">
      <c r="C61">
        <v>3</v>
      </c>
      <c r="D61">
        <v>53</v>
      </c>
      <c r="E61" s="7">
        <v>60.37</v>
      </c>
      <c r="F61" s="7">
        <v>61.59</v>
      </c>
      <c r="G61" s="7">
        <v>62.963333333333331</v>
      </c>
      <c r="H61" s="7">
        <v>62.782499999999999</v>
      </c>
      <c r="I61" s="7">
        <v>60.881666666666668</v>
      </c>
      <c r="J61" s="7"/>
      <c r="K61" s="7">
        <v>65.209999999999994</v>
      </c>
      <c r="L61" s="7">
        <v>57.085000000000001</v>
      </c>
      <c r="M61" s="7">
        <v>62.06</v>
      </c>
      <c r="N61" s="7">
        <v>62.334000000000003</v>
      </c>
      <c r="O61" s="7">
        <v>59.096666666666664</v>
      </c>
      <c r="P61" s="7"/>
      <c r="Q61" s="7"/>
      <c r="U61" s="16">
        <v>3</v>
      </c>
      <c r="V61">
        <v>53</v>
      </c>
      <c r="W61" s="7">
        <v>60.37</v>
      </c>
      <c r="X61" s="7">
        <v>61.59</v>
      </c>
      <c r="Y61" s="7">
        <v>62.963333333333331</v>
      </c>
      <c r="Z61" s="7">
        <v>62.782499999999999</v>
      </c>
      <c r="AA61" s="7">
        <v>60.881666666666668</v>
      </c>
      <c r="AB61" s="7"/>
      <c r="AC61" s="7">
        <v>65.209999999999994</v>
      </c>
      <c r="AD61" s="7">
        <v>57.085000000000001</v>
      </c>
      <c r="AE61" s="7">
        <v>62.06</v>
      </c>
      <c r="AF61" s="7">
        <v>62.334000000000003</v>
      </c>
      <c r="AG61" s="7">
        <v>59.096666666666664</v>
      </c>
      <c r="AH61" s="7"/>
    </row>
    <row r="62" spans="3:34" x14ac:dyDescent="0.2">
      <c r="C62" t="s">
        <v>1021</v>
      </c>
      <c r="D62" t="s">
        <v>1021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214E-1E84-B249-BB08-6A143C4952BF}">
  <dimension ref="C2:AX62"/>
  <sheetViews>
    <sheetView tabSelected="1" topLeftCell="AG1" zoomScale="75" workbookViewId="0">
      <selection activeCell="AP16" sqref="AP16"/>
    </sheetView>
  </sheetViews>
  <sheetFormatPr baseColWidth="10" defaultRowHeight="15" x14ac:dyDescent="0.2"/>
  <cols>
    <col min="1" max="1" width="10" bestFit="1" customWidth="1"/>
    <col min="3" max="3" width="21.6640625" bestFit="1" customWidth="1"/>
    <col min="4" max="4" width="17.5" bestFit="1" customWidth="1"/>
    <col min="5" max="5" width="9.6640625" bestFit="1" customWidth="1"/>
    <col min="6" max="16" width="5.6640625" bestFit="1" customWidth="1"/>
    <col min="17" max="17" width="6.5" bestFit="1" customWidth="1"/>
    <col min="38" max="38" width="13.83203125" bestFit="1" customWidth="1"/>
    <col min="39" max="50" width="12" bestFit="1" customWidth="1"/>
  </cols>
  <sheetData>
    <row r="2" spans="3:50" x14ac:dyDescent="0.2">
      <c r="C2" s="3" t="s">
        <v>1056</v>
      </c>
      <c r="D2" t="s">
        <v>1033</v>
      </c>
    </row>
    <row r="4" spans="3:50" x14ac:dyDescent="0.2">
      <c r="C4" s="3" t="s">
        <v>1057</v>
      </c>
      <c r="E4" s="3" t="s">
        <v>6</v>
      </c>
    </row>
    <row r="5" spans="3:50" x14ac:dyDescent="0.2">
      <c r="C5" s="3" t="s">
        <v>1040</v>
      </c>
      <c r="D5" s="3" t="s">
        <v>1043</v>
      </c>
      <c r="E5">
        <v>2013</v>
      </c>
      <c r="F5">
        <v>2014</v>
      </c>
      <c r="G5">
        <v>2015</v>
      </c>
      <c r="H5">
        <v>2016</v>
      </c>
      <c r="I5">
        <v>2017</v>
      </c>
      <c r="J5">
        <v>2018</v>
      </c>
      <c r="K5">
        <v>2019</v>
      </c>
      <c r="L5">
        <v>2020</v>
      </c>
      <c r="M5">
        <v>2021</v>
      </c>
      <c r="N5">
        <v>2022</v>
      </c>
      <c r="O5">
        <v>2023</v>
      </c>
      <c r="P5">
        <v>2024</v>
      </c>
      <c r="Q5" t="s">
        <v>1021</v>
      </c>
      <c r="U5" s="5" t="s">
        <v>1040</v>
      </c>
      <c r="V5" s="5" t="s">
        <v>1043</v>
      </c>
      <c r="W5" s="5">
        <v>2013</v>
      </c>
      <c r="X5" s="5">
        <v>2014</v>
      </c>
      <c r="Y5" s="5">
        <v>2015</v>
      </c>
      <c r="Z5" s="5">
        <v>2016</v>
      </c>
      <c r="AA5" s="5">
        <v>2017</v>
      </c>
      <c r="AB5" s="5">
        <v>2018</v>
      </c>
      <c r="AC5" s="5">
        <v>2019</v>
      </c>
      <c r="AD5" s="5">
        <v>2020</v>
      </c>
      <c r="AE5" s="5">
        <v>2021</v>
      </c>
      <c r="AF5" s="5">
        <v>2022</v>
      </c>
      <c r="AG5" s="5">
        <v>2023</v>
      </c>
      <c r="AH5" s="5">
        <v>2024</v>
      </c>
      <c r="AL5" s="3" t="s">
        <v>1016</v>
      </c>
      <c r="AM5" t="s">
        <v>1044</v>
      </c>
      <c r="AN5" t="s">
        <v>1045</v>
      </c>
      <c r="AO5" t="s">
        <v>1046</v>
      </c>
      <c r="AP5" t="s">
        <v>1047</v>
      </c>
      <c r="AQ5" t="s">
        <v>1048</v>
      </c>
      <c r="AR5" t="s">
        <v>1049</v>
      </c>
      <c r="AS5" t="s">
        <v>1050</v>
      </c>
      <c r="AT5" t="s">
        <v>1051</v>
      </c>
      <c r="AU5" t="s">
        <v>1052</v>
      </c>
      <c r="AV5" t="s">
        <v>1053</v>
      </c>
      <c r="AW5" t="s">
        <v>1054</v>
      </c>
      <c r="AX5" t="s">
        <v>1055</v>
      </c>
    </row>
    <row r="6" spans="3:50" x14ac:dyDescent="0.2">
      <c r="C6">
        <v>1</v>
      </c>
      <c r="D6">
        <v>1</v>
      </c>
      <c r="E6" s="7">
        <v>62.356666666666662</v>
      </c>
      <c r="F6" s="7">
        <v>63.198</v>
      </c>
      <c r="G6" s="7">
        <v>61.952500000000001</v>
      </c>
      <c r="H6" s="7">
        <v>64.196666666666673</v>
      </c>
      <c r="I6" s="7">
        <v>61.39</v>
      </c>
      <c r="J6" s="7">
        <v>61.951428571428565</v>
      </c>
      <c r="K6" s="7">
        <v>62.42499999999999</v>
      </c>
      <c r="L6" s="7">
        <v>64.888000000000005</v>
      </c>
      <c r="M6" s="7">
        <v>55.20333333333334</v>
      </c>
      <c r="N6" s="7">
        <v>61.655000000000001</v>
      </c>
      <c r="O6" s="7">
        <v>63.93</v>
      </c>
      <c r="P6" s="7">
        <v>63.775714285714287</v>
      </c>
      <c r="Q6" s="7"/>
      <c r="U6" s="15">
        <v>1</v>
      </c>
      <c r="V6">
        <v>1</v>
      </c>
      <c r="W6" s="7">
        <v>62.356666666666662</v>
      </c>
      <c r="X6" s="7">
        <v>63.198</v>
      </c>
      <c r="Y6" s="7">
        <v>61.952500000000001</v>
      </c>
      <c r="Z6" s="7">
        <v>64.196666666666673</v>
      </c>
      <c r="AA6" s="7">
        <v>61.39</v>
      </c>
      <c r="AB6" s="7">
        <v>61.951428571428565</v>
      </c>
      <c r="AC6" s="7">
        <v>62.42499999999999</v>
      </c>
      <c r="AD6" s="7">
        <v>64.888000000000005</v>
      </c>
      <c r="AE6" s="7">
        <v>55.20333333333334</v>
      </c>
      <c r="AF6" s="7">
        <v>61.655000000000001</v>
      </c>
      <c r="AG6" s="7">
        <v>63.93</v>
      </c>
      <c r="AH6" s="7">
        <v>63.775714285714287</v>
      </c>
      <c r="AL6" s="4">
        <v>1</v>
      </c>
      <c r="AM6" s="7">
        <v>62.356666666666662</v>
      </c>
      <c r="AN6" s="7">
        <v>63.198</v>
      </c>
      <c r="AO6" s="7">
        <v>62.27571428571428</v>
      </c>
      <c r="AP6" s="7">
        <v>64.196666666666673</v>
      </c>
      <c r="AQ6" s="7">
        <v>63.395000000000003</v>
      </c>
      <c r="AR6" s="7">
        <v>62.48571428571428</v>
      </c>
      <c r="AS6" s="7">
        <v>67.28</v>
      </c>
      <c r="AT6" s="7">
        <v>64.888000000000005</v>
      </c>
      <c r="AU6" s="7">
        <v>55.20333333333334</v>
      </c>
      <c r="AV6" s="7">
        <v>62.065714285714293</v>
      </c>
      <c r="AW6" s="7">
        <v>65.570000000000007</v>
      </c>
      <c r="AX6" s="7">
        <v>64.018571428571434</v>
      </c>
    </row>
    <row r="7" spans="3:50" x14ac:dyDescent="0.2">
      <c r="C7">
        <v>1</v>
      </c>
      <c r="D7">
        <v>2</v>
      </c>
      <c r="E7" s="7">
        <v>59.191428571428574</v>
      </c>
      <c r="F7" s="7">
        <v>60.118571428571421</v>
      </c>
      <c r="G7" s="7">
        <v>60.92285714285714</v>
      </c>
      <c r="H7" s="7">
        <v>60.709999999999994</v>
      </c>
      <c r="I7" s="7">
        <v>60.808571428571433</v>
      </c>
      <c r="J7" s="7">
        <v>60.965714285714284</v>
      </c>
      <c r="K7" s="7">
        <v>62.098571428571439</v>
      </c>
      <c r="L7" s="7">
        <v>62.702857142857148</v>
      </c>
      <c r="M7" s="7">
        <v>52.661428571428573</v>
      </c>
      <c r="N7" s="7">
        <v>60.642857142857146</v>
      </c>
      <c r="O7" s="7">
        <v>61.27571428571428</v>
      </c>
      <c r="P7" s="7">
        <v>60.317142857142855</v>
      </c>
      <c r="Q7" s="7"/>
      <c r="U7" s="15">
        <v>1</v>
      </c>
      <c r="V7">
        <v>2</v>
      </c>
      <c r="W7" s="7">
        <v>59.191428571428574</v>
      </c>
      <c r="X7" s="7">
        <v>60.118571428571421</v>
      </c>
      <c r="Y7" s="7">
        <v>60.92285714285714</v>
      </c>
      <c r="Z7" s="7">
        <v>60.709999999999994</v>
      </c>
      <c r="AA7" s="7">
        <v>60.808571428571433</v>
      </c>
      <c r="AB7" s="7">
        <v>60.965714285714284</v>
      </c>
      <c r="AC7" s="7">
        <v>62.098571428571439</v>
      </c>
      <c r="AD7" s="7">
        <v>62.702857142857148</v>
      </c>
      <c r="AE7" s="7">
        <v>52.661428571428573</v>
      </c>
      <c r="AF7" s="7">
        <v>60.642857142857146</v>
      </c>
      <c r="AG7" s="7">
        <v>61.27571428571428</v>
      </c>
      <c r="AH7" s="7">
        <v>60.317142857142855</v>
      </c>
      <c r="AL7" s="4">
        <v>2</v>
      </c>
      <c r="AM7" s="7">
        <v>62.392857142857146</v>
      </c>
      <c r="AN7" s="7">
        <v>63.66571428571428</v>
      </c>
      <c r="AO7" s="7">
        <v>62.792857142857144</v>
      </c>
      <c r="AP7" s="7">
        <v>65.081428571428575</v>
      </c>
      <c r="AQ7" s="7">
        <v>63.887142857142855</v>
      </c>
      <c r="AR7" s="7">
        <v>63.397142857142853</v>
      </c>
      <c r="AS7" s="7">
        <v>64.165714285714287</v>
      </c>
      <c r="AT7" s="7">
        <v>59.704285714285717</v>
      </c>
      <c r="AU7" s="7">
        <v>62.152857142857151</v>
      </c>
      <c r="AV7" s="7">
        <v>65.188571428571422</v>
      </c>
      <c r="AW7" s="7">
        <v>65.84</v>
      </c>
      <c r="AX7" s="7">
        <v>64.945714285714274</v>
      </c>
    </row>
    <row r="8" spans="3:50" x14ac:dyDescent="0.2">
      <c r="C8">
        <v>1</v>
      </c>
      <c r="D8">
        <v>3</v>
      </c>
      <c r="E8" s="7">
        <v>60.868571428571435</v>
      </c>
      <c r="F8" s="7">
        <v>58.93571428571429</v>
      </c>
      <c r="G8" s="7">
        <v>59.79571428571429</v>
      </c>
      <c r="H8" s="7">
        <v>61.432857142857138</v>
      </c>
      <c r="I8" s="7">
        <v>60.622857142857143</v>
      </c>
      <c r="J8" s="7">
        <v>61.856666666666676</v>
      </c>
      <c r="K8" s="7">
        <v>62.335714285714282</v>
      </c>
      <c r="L8" s="7">
        <v>62.081428571428567</v>
      </c>
      <c r="M8" s="7">
        <v>52.089999999999996</v>
      </c>
      <c r="N8" s="7">
        <v>57.022857142857148</v>
      </c>
      <c r="O8" s="7">
        <v>63.517142857142858</v>
      </c>
      <c r="P8" s="7">
        <v>61.39714285714286</v>
      </c>
      <c r="Q8" s="7"/>
      <c r="U8" s="15">
        <v>1</v>
      </c>
      <c r="V8">
        <v>3</v>
      </c>
      <c r="W8" s="7">
        <v>60.868571428571435</v>
      </c>
      <c r="X8" s="7">
        <v>58.93571428571429</v>
      </c>
      <c r="Y8" s="7">
        <v>59.79571428571429</v>
      </c>
      <c r="Z8" s="7">
        <v>61.432857142857138</v>
      </c>
      <c r="AA8" s="7">
        <v>60.622857142857143</v>
      </c>
      <c r="AB8" s="7">
        <v>61.856666666666676</v>
      </c>
      <c r="AC8" s="7">
        <v>62.335714285714282</v>
      </c>
      <c r="AD8" s="7">
        <v>62.081428571428567</v>
      </c>
      <c r="AE8" s="7">
        <v>52.089999999999996</v>
      </c>
      <c r="AF8" s="7">
        <v>57.022857142857148</v>
      </c>
      <c r="AG8" s="7">
        <v>63.517142857142858</v>
      </c>
      <c r="AH8" s="7">
        <v>61.39714285714286</v>
      </c>
      <c r="AL8" s="4">
        <v>3</v>
      </c>
      <c r="AM8" s="7">
        <v>62.237142857142864</v>
      </c>
      <c r="AN8" s="7">
        <v>64.098571428571432</v>
      </c>
      <c r="AO8" s="7">
        <v>62.963333333333331</v>
      </c>
      <c r="AP8" s="7">
        <v>63.898571428571429</v>
      </c>
      <c r="AQ8" s="7">
        <v>64.833333333333329</v>
      </c>
      <c r="AR8" s="7">
        <v>63.682857142857138</v>
      </c>
      <c r="AS8" s="7">
        <v>65.951428571428579</v>
      </c>
      <c r="AT8" s="7">
        <v>57.695714285714288</v>
      </c>
      <c r="AU8" s="7">
        <v>62.06</v>
      </c>
      <c r="AV8" s="7">
        <v>65.395714285714291</v>
      </c>
      <c r="AW8" s="7">
        <v>63.747142857142855</v>
      </c>
      <c r="AX8" s="7">
        <v>65.27000000000001</v>
      </c>
    </row>
    <row r="9" spans="3:50" x14ac:dyDescent="0.2">
      <c r="C9">
        <v>1</v>
      </c>
      <c r="D9">
        <v>4</v>
      </c>
      <c r="E9" s="7">
        <v>59.954285714285717</v>
      </c>
      <c r="F9" s="7">
        <v>60.84142857142858</v>
      </c>
      <c r="G9" s="7">
        <v>60.868571428571435</v>
      </c>
      <c r="H9" s="7">
        <v>60.094285714285711</v>
      </c>
      <c r="I9" s="7">
        <v>61.043333333333329</v>
      </c>
      <c r="J9" s="7">
        <v>60.995714285714293</v>
      </c>
      <c r="K9" s="7">
        <v>63.277142857142856</v>
      </c>
      <c r="L9" s="7">
        <v>62.027142857142849</v>
      </c>
      <c r="M9" s="7">
        <v>53.31</v>
      </c>
      <c r="N9" s="7">
        <v>57.835714285714289</v>
      </c>
      <c r="O9" s="7">
        <v>63.739999999999995</v>
      </c>
      <c r="P9" s="7">
        <v>59.98714285714285</v>
      </c>
      <c r="Q9" s="7"/>
      <c r="U9" s="15">
        <v>1</v>
      </c>
      <c r="V9">
        <v>4</v>
      </c>
      <c r="W9" s="7">
        <v>59.954285714285717</v>
      </c>
      <c r="X9" s="7">
        <v>60.84142857142858</v>
      </c>
      <c r="Y9" s="7">
        <v>60.868571428571435</v>
      </c>
      <c r="Z9" s="7">
        <v>60.094285714285711</v>
      </c>
      <c r="AA9" s="7">
        <v>61.043333333333329</v>
      </c>
      <c r="AB9" s="7">
        <v>60.995714285714293</v>
      </c>
      <c r="AC9" s="7">
        <v>63.277142857142856</v>
      </c>
      <c r="AD9" s="7">
        <v>62.027142857142849</v>
      </c>
      <c r="AE9" s="7">
        <v>53.31</v>
      </c>
      <c r="AF9" s="7">
        <v>57.835714285714289</v>
      </c>
      <c r="AG9" s="7">
        <v>63.739999999999995</v>
      </c>
      <c r="AH9" s="7">
        <v>59.98714285714285</v>
      </c>
    </row>
    <row r="10" spans="3:50" x14ac:dyDescent="0.2">
      <c r="C10">
        <v>1</v>
      </c>
      <c r="D10">
        <v>5</v>
      </c>
      <c r="E10" s="7">
        <v>59.957142857142856</v>
      </c>
      <c r="F10" s="7">
        <v>60.102857142857147</v>
      </c>
      <c r="G10" s="7">
        <v>60.46</v>
      </c>
      <c r="H10" s="7">
        <v>60.972857142857144</v>
      </c>
      <c r="I10" s="7">
        <v>61.25333333333333</v>
      </c>
      <c r="J10" s="7"/>
      <c r="K10" s="7">
        <v>67.28</v>
      </c>
      <c r="L10" s="7">
        <v>61.434285714285714</v>
      </c>
      <c r="M10" s="7"/>
      <c r="N10" s="7">
        <v>57.075714285714284</v>
      </c>
      <c r="O10" s="7">
        <v>62.082857142857151</v>
      </c>
      <c r="P10" s="7">
        <v>60.801428571428573</v>
      </c>
      <c r="Q10" s="7"/>
      <c r="U10" s="15">
        <v>1</v>
      </c>
      <c r="V10">
        <v>5</v>
      </c>
      <c r="W10" s="7">
        <v>59.957142857142856</v>
      </c>
      <c r="X10" s="7">
        <v>60.102857142857147</v>
      </c>
      <c r="Y10" s="7">
        <v>60.46</v>
      </c>
      <c r="Z10" s="7">
        <v>60.972857142857144</v>
      </c>
      <c r="AA10" s="7">
        <v>61.25333333333333</v>
      </c>
      <c r="AB10" s="7"/>
      <c r="AC10" s="7">
        <v>67.28</v>
      </c>
      <c r="AD10" s="7">
        <v>61.434285714285714</v>
      </c>
      <c r="AE10" s="7"/>
      <c r="AF10" s="7">
        <v>57.075714285714284</v>
      </c>
      <c r="AG10" s="7">
        <v>62.082857142857151</v>
      </c>
      <c r="AH10" s="7">
        <v>60.801428571428573</v>
      </c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</row>
    <row r="11" spans="3:50" x14ac:dyDescent="0.2">
      <c r="C11">
        <v>1</v>
      </c>
      <c r="D11">
        <v>6</v>
      </c>
      <c r="E11" s="7">
        <v>60.951428571428572</v>
      </c>
      <c r="F11" s="7">
        <v>60.155714285714289</v>
      </c>
      <c r="G11" s="7">
        <v>59.860000000000007</v>
      </c>
      <c r="H11" s="7">
        <v>61.042857142857144</v>
      </c>
      <c r="I11" s="7">
        <v>60.679999999999993</v>
      </c>
      <c r="J11" s="7"/>
      <c r="K11" s="7"/>
      <c r="L11" s="7">
        <v>61.948571428571427</v>
      </c>
      <c r="M11" s="7">
        <v>51.763333333333328</v>
      </c>
      <c r="N11" s="7">
        <v>59.095714285714287</v>
      </c>
      <c r="O11" s="7">
        <v>62.265714285714289</v>
      </c>
      <c r="P11" s="7">
        <v>58.75</v>
      </c>
      <c r="Q11" s="7"/>
      <c r="U11" s="15">
        <v>1</v>
      </c>
      <c r="V11">
        <v>6</v>
      </c>
      <c r="W11" s="7">
        <v>60.951428571428572</v>
      </c>
      <c r="X11" s="7">
        <v>60.155714285714289</v>
      </c>
      <c r="Y11" s="7">
        <v>59.860000000000007</v>
      </c>
      <c r="Z11" s="7">
        <v>61.042857142857144</v>
      </c>
      <c r="AA11" s="7">
        <v>60.679999999999993</v>
      </c>
      <c r="AB11" s="7"/>
      <c r="AC11" s="7"/>
      <c r="AD11" s="7">
        <v>61.948571428571427</v>
      </c>
      <c r="AE11" s="7">
        <v>51.763333333333328</v>
      </c>
      <c r="AF11" s="7">
        <v>59.095714285714287</v>
      </c>
      <c r="AG11" s="7">
        <v>62.265714285714289</v>
      </c>
      <c r="AH11" s="7">
        <v>58.75</v>
      </c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</row>
    <row r="12" spans="3:50" x14ac:dyDescent="0.2">
      <c r="C12">
        <v>1</v>
      </c>
      <c r="D12">
        <v>7</v>
      </c>
      <c r="E12" s="7">
        <v>60.37</v>
      </c>
      <c r="F12" s="7">
        <v>60.781428571428577</v>
      </c>
      <c r="G12" s="7">
        <v>59.437142857142867</v>
      </c>
      <c r="H12" s="7">
        <v>60.991428571428578</v>
      </c>
      <c r="I12" s="7">
        <v>61.354285714285709</v>
      </c>
      <c r="J12" s="7"/>
      <c r="K12" s="7"/>
      <c r="L12" s="7">
        <v>61.65428571428572</v>
      </c>
      <c r="M12" s="7">
        <v>52.058571428571426</v>
      </c>
      <c r="N12" s="7">
        <v>58.448571428571427</v>
      </c>
      <c r="O12" s="7">
        <v>61.26285714285715</v>
      </c>
      <c r="P12" s="7">
        <v>60.557142857142857</v>
      </c>
      <c r="Q12" s="7"/>
      <c r="U12" s="15">
        <v>1</v>
      </c>
      <c r="V12">
        <v>7</v>
      </c>
      <c r="W12" s="7">
        <v>60.37</v>
      </c>
      <c r="X12" s="7">
        <v>60.781428571428577</v>
      </c>
      <c r="Y12" s="7">
        <v>59.437142857142867</v>
      </c>
      <c r="Z12" s="7">
        <v>60.991428571428578</v>
      </c>
      <c r="AA12" s="7">
        <v>61.354285714285709</v>
      </c>
      <c r="AB12" s="7"/>
      <c r="AC12" s="7"/>
      <c r="AD12" s="7">
        <v>61.65428571428572</v>
      </c>
      <c r="AE12" s="7">
        <v>52.058571428571426</v>
      </c>
      <c r="AF12" s="7">
        <v>58.448571428571427</v>
      </c>
      <c r="AG12" s="7">
        <v>61.26285714285715</v>
      </c>
      <c r="AH12" s="7">
        <v>60.557142857142857</v>
      </c>
      <c r="AM12" s="7">
        <f>AVERAGE(AM6:AM8)</f>
        <v>62.328888888888891</v>
      </c>
      <c r="AN12" s="7">
        <f>AVERAGE(AN6:AN8)</f>
        <v>63.654095238095238</v>
      </c>
      <c r="AO12" s="7">
        <f>AVERAGE(AO6:AO8)</f>
        <v>62.677301587301592</v>
      </c>
      <c r="AP12" s="7">
        <f>AVERAGE(AP6:AP8)</f>
        <v>64.39222222222223</v>
      </c>
      <c r="AQ12" s="7">
        <f>AVERAGE(AQ6:AQ8)</f>
        <v>64.038492063492058</v>
      </c>
      <c r="AR12" s="7">
        <f>AVERAGE(AR6:AR8)</f>
        <v>63.188571428571429</v>
      </c>
      <c r="AS12" s="7">
        <f>AVERAGE(AS6:AS8)</f>
        <v>65.799047619047627</v>
      </c>
      <c r="AT12" s="7">
        <f>AVERAGE(AT6:AT8)</f>
        <v>60.762666666666668</v>
      </c>
      <c r="AU12" s="7">
        <f>AVERAGE(AU6:AU8)</f>
        <v>59.805396825396826</v>
      </c>
      <c r="AV12" s="7">
        <f>AVERAGE(AV6:AV8)</f>
        <v>64.216666666666669</v>
      </c>
      <c r="AW12" s="7">
        <f>AVERAGE(AW6:AW8)</f>
        <v>65.052380952380958</v>
      </c>
      <c r="AX12" s="7">
        <f>AVERAGE(AX6:AX8)</f>
        <v>64.744761904761916</v>
      </c>
    </row>
    <row r="13" spans="3:50" x14ac:dyDescent="0.2">
      <c r="C13">
        <v>1</v>
      </c>
      <c r="D13">
        <v>8</v>
      </c>
      <c r="E13" s="7">
        <v>59.052857142857142</v>
      </c>
      <c r="F13" s="7">
        <v>60.812857142857141</v>
      </c>
      <c r="G13" s="7">
        <v>60.655714285714282</v>
      </c>
      <c r="H13" s="7">
        <v>61.587142857142858</v>
      </c>
      <c r="I13" s="7">
        <v>61.10285714285714</v>
      </c>
      <c r="J13" s="7"/>
      <c r="K13" s="7"/>
      <c r="L13" s="7">
        <v>61.482857142857142</v>
      </c>
      <c r="M13" s="7">
        <v>48.338571428571427</v>
      </c>
      <c r="N13" s="7">
        <v>59.388571428571424</v>
      </c>
      <c r="O13" s="7">
        <v>61.319999999999993</v>
      </c>
      <c r="P13" s="7">
        <v>59.585714285714282</v>
      </c>
      <c r="Q13" s="7"/>
      <c r="U13" s="15">
        <v>1</v>
      </c>
      <c r="V13">
        <v>8</v>
      </c>
      <c r="W13" s="7">
        <v>59.052857142857142</v>
      </c>
      <c r="X13" s="7">
        <v>60.812857142857141</v>
      </c>
      <c r="Y13" s="7">
        <v>60.655714285714282</v>
      </c>
      <c r="Z13" s="7">
        <v>61.587142857142858</v>
      </c>
      <c r="AA13" s="7">
        <v>61.10285714285714</v>
      </c>
      <c r="AB13" s="7"/>
      <c r="AC13" s="7"/>
      <c r="AD13" s="7">
        <v>61.482857142857142</v>
      </c>
      <c r="AE13" s="7">
        <v>48.338571428571427</v>
      </c>
      <c r="AF13" s="7">
        <v>59.388571428571424</v>
      </c>
      <c r="AG13" s="7">
        <v>61.319999999999993</v>
      </c>
      <c r="AH13" s="7">
        <v>59.585714285714282</v>
      </c>
    </row>
    <row r="14" spans="3:50" x14ac:dyDescent="0.2">
      <c r="C14">
        <v>1</v>
      </c>
      <c r="D14">
        <v>9</v>
      </c>
      <c r="E14" s="7">
        <v>61.35857142857143</v>
      </c>
      <c r="F14" s="7">
        <v>60.624285714285712</v>
      </c>
      <c r="G14" s="7">
        <v>60.912857142857142</v>
      </c>
      <c r="H14" s="7">
        <v>61.358571428571437</v>
      </c>
      <c r="I14" s="7">
        <v>63.091999999999999</v>
      </c>
      <c r="J14" s="7"/>
      <c r="K14" s="7"/>
      <c r="L14" s="7">
        <v>62.73</v>
      </c>
      <c r="M14" s="7">
        <v>50.505714285714284</v>
      </c>
      <c r="N14" s="7">
        <v>61.054285714285712</v>
      </c>
      <c r="O14" s="7">
        <v>61.849999999999987</v>
      </c>
      <c r="P14" s="7">
        <v>60.71</v>
      </c>
      <c r="Q14" s="7"/>
      <c r="U14" s="15">
        <v>1</v>
      </c>
      <c r="V14">
        <v>9</v>
      </c>
      <c r="W14" s="7">
        <v>61.35857142857143</v>
      </c>
      <c r="X14" s="7">
        <v>60.624285714285712</v>
      </c>
      <c r="Y14" s="7">
        <v>60.912857142857142</v>
      </c>
      <c r="Z14" s="7">
        <v>61.358571428571437</v>
      </c>
      <c r="AA14" s="7">
        <v>63.091999999999999</v>
      </c>
      <c r="AB14" s="7"/>
      <c r="AC14" s="7"/>
      <c r="AD14" s="7">
        <v>62.73</v>
      </c>
      <c r="AE14" s="7">
        <v>50.505714285714284</v>
      </c>
      <c r="AF14" s="7">
        <v>61.054285714285712</v>
      </c>
      <c r="AG14" s="7">
        <v>61.849999999999987</v>
      </c>
      <c r="AH14" s="7">
        <v>60.71</v>
      </c>
    </row>
    <row r="15" spans="3:50" x14ac:dyDescent="0.2">
      <c r="C15">
        <v>1</v>
      </c>
      <c r="D15">
        <v>10</v>
      </c>
      <c r="E15" s="7">
        <v>60.554285714285712</v>
      </c>
      <c r="F15" s="7">
        <v>60.49</v>
      </c>
      <c r="G15" s="7">
        <v>60.725714285714275</v>
      </c>
      <c r="H15" s="7">
        <v>61.654285714285713</v>
      </c>
      <c r="I15" s="7">
        <v>63.395000000000003</v>
      </c>
      <c r="J15" s="7">
        <v>61.907142857142858</v>
      </c>
      <c r="K15" s="7">
        <v>62.545000000000009</v>
      </c>
      <c r="L15" s="7"/>
      <c r="M15" s="7">
        <v>51.36</v>
      </c>
      <c r="N15" s="7">
        <v>59.510000000000005</v>
      </c>
      <c r="O15" s="7">
        <v>64.088571428571441</v>
      </c>
      <c r="P15" s="7">
        <v>61.558571428571433</v>
      </c>
      <c r="Q15" s="7"/>
      <c r="U15" s="15">
        <v>1</v>
      </c>
      <c r="V15">
        <v>10</v>
      </c>
      <c r="W15" s="7">
        <v>60.554285714285712</v>
      </c>
      <c r="X15" s="7">
        <v>60.49</v>
      </c>
      <c r="Y15" s="7">
        <v>60.725714285714275</v>
      </c>
      <c r="Z15" s="7">
        <v>61.654285714285713</v>
      </c>
      <c r="AA15" s="7">
        <v>63.395000000000003</v>
      </c>
      <c r="AB15" s="7">
        <v>61.907142857142858</v>
      </c>
      <c r="AC15" s="7">
        <v>62.545000000000009</v>
      </c>
      <c r="AD15" s="7"/>
      <c r="AE15" s="7">
        <v>51.36</v>
      </c>
      <c r="AF15" s="7">
        <v>59.510000000000005</v>
      </c>
      <c r="AG15" s="7">
        <v>64.088571428571441</v>
      </c>
      <c r="AH15" s="7">
        <v>61.558571428571433</v>
      </c>
    </row>
    <row r="16" spans="3:50" x14ac:dyDescent="0.2">
      <c r="C16">
        <v>1</v>
      </c>
      <c r="D16">
        <v>11</v>
      </c>
      <c r="E16" s="7">
        <v>60.837142857142858</v>
      </c>
      <c r="F16" s="7">
        <v>60.124285714285712</v>
      </c>
      <c r="G16" s="7">
        <v>58.784285714285716</v>
      </c>
      <c r="H16" s="7">
        <v>62.149999999999991</v>
      </c>
      <c r="I16" s="7">
        <v>60.362499999999997</v>
      </c>
      <c r="J16" s="7">
        <v>61.970000000000006</v>
      </c>
      <c r="K16" s="7">
        <v>62.110000000000007</v>
      </c>
      <c r="L16" s="7"/>
      <c r="M16" s="7">
        <v>51.515714285714289</v>
      </c>
      <c r="N16" s="7">
        <v>58.394285714285715</v>
      </c>
      <c r="O16" s="7">
        <v>62.501428571428569</v>
      </c>
      <c r="P16" s="7">
        <v>61.221428571428575</v>
      </c>
      <c r="Q16" s="7"/>
      <c r="U16" s="15">
        <v>1</v>
      </c>
      <c r="V16">
        <v>11</v>
      </c>
      <c r="W16" s="7">
        <v>60.837142857142858</v>
      </c>
      <c r="X16" s="7">
        <v>60.124285714285712</v>
      </c>
      <c r="Y16" s="7">
        <v>58.784285714285716</v>
      </c>
      <c r="Z16" s="7">
        <v>62.149999999999991</v>
      </c>
      <c r="AA16" s="7">
        <v>60.362499999999997</v>
      </c>
      <c r="AB16" s="7">
        <v>61.970000000000006</v>
      </c>
      <c r="AC16" s="7">
        <v>62.110000000000007</v>
      </c>
      <c r="AD16" s="7"/>
      <c r="AE16" s="7">
        <v>51.515714285714289</v>
      </c>
      <c r="AF16" s="7">
        <v>58.394285714285715</v>
      </c>
      <c r="AG16" s="7">
        <v>62.501428571428569</v>
      </c>
      <c r="AH16" s="7">
        <v>61.221428571428575</v>
      </c>
    </row>
    <row r="17" spans="3:40" x14ac:dyDescent="0.2">
      <c r="C17">
        <v>1</v>
      </c>
      <c r="D17">
        <v>12</v>
      </c>
      <c r="E17" s="7">
        <v>60.51428571428572</v>
      </c>
      <c r="F17" s="7">
        <v>60.841428571428573</v>
      </c>
      <c r="G17" s="7">
        <v>60.265714285714289</v>
      </c>
      <c r="H17" s="7">
        <v>62.155714285714289</v>
      </c>
      <c r="I17" s="7">
        <v>61.904285714285713</v>
      </c>
      <c r="J17" s="7">
        <v>61.972857142857137</v>
      </c>
      <c r="K17" s="7">
        <v>62.787142857142847</v>
      </c>
      <c r="L17" s="7"/>
      <c r="M17" s="7">
        <v>52.779999999999994</v>
      </c>
      <c r="N17" s="7">
        <v>59.629999999999995</v>
      </c>
      <c r="O17" s="7">
        <v>62.56428571428571</v>
      </c>
      <c r="P17" s="7">
        <v>61.022857142857141</v>
      </c>
      <c r="Q17" s="7"/>
      <c r="U17" s="15">
        <v>1</v>
      </c>
      <c r="V17">
        <v>12</v>
      </c>
      <c r="W17" s="7">
        <v>60.51428571428572</v>
      </c>
      <c r="X17" s="7">
        <v>60.841428571428573</v>
      </c>
      <c r="Y17" s="7">
        <v>60.265714285714289</v>
      </c>
      <c r="Z17" s="7">
        <v>62.155714285714289</v>
      </c>
      <c r="AA17" s="7">
        <v>61.904285714285713</v>
      </c>
      <c r="AB17" s="7">
        <v>61.972857142857137</v>
      </c>
      <c r="AC17" s="7">
        <v>62.787142857142847</v>
      </c>
      <c r="AD17" s="7"/>
      <c r="AE17" s="7">
        <v>52.779999999999994</v>
      </c>
      <c r="AF17" s="7">
        <v>59.629999999999995</v>
      </c>
      <c r="AG17" s="7">
        <v>62.56428571428571</v>
      </c>
      <c r="AH17" s="7">
        <v>61.022857142857141</v>
      </c>
    </row>
    <row r="18" spans="3:40" x14ac:dyDescent="0.2">
      <c r="C18">
        <v>1</v>
      </c>
      <c r="D18">
        <v>13</v>
      </c>
      <c r="E18" s="7">
        <v>61.02428571428571</v>
      </c>
      <c r="F18" s="7">
        <v>60.494285714285716</v>
      </c>
      <c r="G18" s="7">
        <v>60.574285714285715</v>
      </c>
      <c r="H18" s="7">
        <v>61.068571428571424</v>
      </c>
      <c r="I18" s="7">
        <v>62.032857142857146</v>
      </c>
      <c r="J18" s="7">
        <v>62.162857142857142</v>
      </c>
      <c r="K18" s="7">
        <v>64.55</v>
      </c>
      <c r="L18" s="7"/>
      <c r="M18" s="7">
        <v>50.981428571428566</v>
      </c>
      <c r="N18" s="7">
        <v>59.340000000000011</v>
      </c>
      <c r="O18" s="7">
        <v>63.105714285714278</v>
      </c>
      <c r="P18" s="7">
        <v>62.442857142857143</v>
      </c>
      <c r="Q18" s="7"/>
      <c r="U18" s="15">
        <v>1</v>
      </c>
      <c r="V18">
        <v>13</v>
      </c>
      <c r="W18" s="7">
        <v>61.02428571428571</v>
      </c>
      <c r="X18" s="7">
        <v>60.494285714285716</v>
      </c>
      <c r="Y18" s="7">
        <v>60.574285714285715</v>
      </c>
      <c r="Z18" s="7">
        <v>61.068571428571424</v>
      </c>
      <c r="AA18" s="7">
        <v>62.032857142857146</v>
      </c>
      <c r="AB18" s="7">
        <v>62.162857142857142</v>
      </c>
      <c r="AC18" s="7">
        <v>64.55</v>
      </c>
      <c r="AD18" s="7"/>
      <c r="AE18" s="7">
        <v>50.981428571428566</v>
      </c>
      <c r="AF18" s="7">
        <v>59.340000000000011</v>
      </c>
      <c r="AG18" s="7">
        <v>63.105714285714278</v>
      </c>
      <c r="AH18" s="7">
        <v>62.442857142857143</v>
      </c>
    </row>
    <row r="19" spans="3:40" x14ac:dyDescent="0.2">
      <c r="C19">
        <v>1</v>
      </c>
      <c r="D19">
        <v>14</v>
      </c>
      <c r="E19" s="7">
        <v>61.65428571428572</v>
      </c>
      <c r="F19" s="7">
        <v>61.392857142857153</v>
      </c>
      <c r="G19" s="7">
        <v>62.27571428571428</v>
      </c>
      <c r="H19" s="7">
        <v>61.65857142857142</v>
      </c>
      <c r="I19" s="7">
        <v>61.784999999999997</v>
      </c>
      <c r="J19" s="7">
        <v>61.635714285714293</v>
      </c>
      <c r="K19" s="7">
        <v>62.255714285714291</v>
      </c>
      <c r="L19" s="7"/>
      <c r="M19" s="7">
        <v>50.798571428571435</v>
      </c>
      <c r="N19" s="7">
        <v>60.989999999999995</v>
      </c>
      <c r="O19" s="7">
        <v>64.102857142857147</v>
      </c>
      <c r="P19" s="7">
        <v>63.124285714285712</v>
      </c>
      <c r="Q19" s="7"/>
      <c r="U19" s="15">
        <v>1</v>
      </c>
      <c r="V19">
        <v>14</v>
      </c>
      <c r="W19" s="7">
        <v>61.65428571428572</v>
      </c>
      <c r="X19" s="7">
        <v>61.392857142857153</v>
      </c>
      <c r="Y19" s="7">
        <v>62.27571428571428</v>
      </c>
      <c r="Z19" s="7">
        <v>61.65857142857142</v>
      </c>
      <c r="AA19" s="7">
        <v>61.784999999999997</v>
      </c>
      <c r="AB19" s="7">
        <v>61.635714285714293</v>
      </c>
      <c r="AC19" s="7">
        <v>62.255714285714291</v>
      </c>
      <c r="AD19" s="7"/>
      <c r="AE19" s="7">
        <v>50.798571428571435</v>
      </c>
      <c r="AF19" s="7">
        <v>60.989999999999995</v>
      </c>
      <c r="AG19" s="7">
        <v>64.102857142857147</v>
      </c>
      <c r="AH19" s="7">
        <v>63.124285714285712</v>
      </c>
    </row>
    <row r="20" spans="3:40" x14ac:dyDescent="0.2">
      <c r="C20">
        <v>1</v>
      </c>
      <c r="D20">
        <v>15</v>
      </c>
      <c r="E20" s="7">
        <v>61.446666666666658</v>
      </c>
      <c r="F20" s="7">
        <v>60.61</v>
      </c>
      <c r="G20" s="7">
        <v>59.874285714285712</v>
      </c>
      <c r="H20" s="7">
        <v>61.475714285714282</v>
      </c>
      <c r="I20" s="7">
        <v>62.398571428571437</v>
      </c>
      <c r="J20" s="7">
        <v>62.48571428571428</v>
      </c>
      <c r="K20" s="7">
        <v>63.205714285714286</v>
      </c>
      <c r="L20" s="7"/>
      <c r="M20" s="7">
        <v>51.250000000000007</v>
      </c>
      <c r="N20" s="7">
        <v>62.065714285714293</v>
      </c>
      <c r="O20" s="7">
        <v>63.155000000000001</v>
      </c>
      <c r="P20" s="7">
        <v>63.655714285714289</v>
      </c>
      <c r="Q20" s="7"/>
      <c r="U20" s="15">
        <v>1</v>
      </c>
      <c r="V20">
        <v>15</v>
      </c>
      <c r="W20" s="7">
        <v>61.446666666666658</v>
      </c>
      <c r="X20" s="7">
        <v>60.61</v>
      </c>
      <c r="Y20" s="7">
        <v>59.874285714285712</v>
      </c>
      <c r="Z20" s="7">
        <v>61.475714285714282</v>
      </c>
      <c r="AA20" s="7">
        <v>62.398571428571437</v>
      </c>
      <c r="AB20" s="7">
        <v>62.48571428571428</v>
      </c>
      <c r="AC20" s="7">
        <v>63.205714285714286</v>
      </c>
      <c r="AD20" s="7"/>
      <c r="AE20" s="7">
        <v>51.250000000000007</v>
      </c>
      <c r="AF20" s="7">
        <v>62.065714285714293</v>
      </c>
      <c r="AG20" s="7">
        <v>63.155000000000001</v>
      </c>
      <c r="AH20" s="7">
        <v>63.655714285714289</v>
      </c>
    </row>
    <row r="21" spans="3:40" x14ac:dyDescent="0.2">
      <c r="C21">
        <v>1</v>
      </c>
      <c r="D21">
        <v>16</v>
      </c>
      <c r="E21" s="7">
        <v>60.331428571428582</v>
      </c>
      <c r="F21" s="7">
        <v>61.402857142857144</v>
      </c>
      <c r="G21" s="7">
        <v>60.265714285714289</v>
      </c>
      <c r="H21" s="7">
        <v>60.529999999999994</v>
      </c>
      <c r="I21" s="7">
        <v>63.27428571428571</v>
      </c>
      <c r="J21" s="7">
        <v>61.931428571428569</v>
      </c>
      <c r="K21" s="7">
        <v>62.234285714285711</v>
      </c>
      <c r="L21" s="7"/>
      <c r="M21" s="7">
        <v>54.58</v>
      </c>
      <c r="N21" s="7">
        <v>60.574285714285715</v>
      </c>
      <c r="O21" s="7">
        <v>65.570000000000007</v>
      </c>
      <c r="P21" s="7">
        <v>63.228571428571435</v>
      </c>
      <c r="Q21" s="7"/>
      <c r="U21" s="15">
        <v>1</v>
      </c>
      <c r="V21">
        <v>16</v>
      </c>
      <c r="W21" s="7">
        <v>60.331428571428582</v>
      </c>
      <c r="X21" s="7">
        <v>61.402857142857144</v>
      </c>
      <c r="Y21" s="7">
        <v>60.265714285714289</v>
      </c>
      <c r="Z21" s="7">
        <v>60.529999999999994</v>
      </c>
      <c r="AA21" s="7">
        <v>63.27428571428571</v>
      </c>
      <c r="AB21" s="7">
        <v>61.931428571428569</v>
      </c>
      <c r="AC21" s="7">
        <v>62.234285714285711</v>
      </c>
      <c r="AD21" s="7"/>
      <c r="AE21" s="7">
        <v>54.58</v>
      </c>
      <c r="AF21" s="7">
        <v>60.574285714285715</v>
      </c>
      <c r="AG21" s="7">
        <v>65.570000000000007</v>
      </c>
      <c r="AH21" s="7">
        <v>63.228571428571435</v>
      </c>
      <c r="AL21">
        <v>2013</v>
      </c>
      <c r="AM21" s="7">
        <v>62.328888888888891</v>
      </c>
      <c r="AN21">
        <v>65</v>
      </c>
    </row>
    <row r="22" spans="3:40" x14ac:dyDescent="0.2">
      <c r="C22">
        <v>1</v>
      </c>
      <c r="D22">
        <v>17</v>
      </c>
      <c r="E22" s="14">
        <v>60.85857142857143</v>
      </c>
      <c r="F22" s="14">
        <v>61.984285714285711</v>
      </c>
      <c r="G22" s="14">
        <v>60.208571428571418</v>
      </c>
      <c r="H22" s="14">
        <v>60.671428571428578</v>
      </c>
      <c r="I22" s="14">
        <v>62.212857142857146</v>
      </c>
      <c r="J22" s="14">
        <v>61.86999999999999</v>
      </c>
      <c r="K22" s="14">
        <v>62.329999999999991</v>
      </c>
      <c r="L22" s="14"/>
      <c r="M22" s="14">
        <v>50.62</v>
      </c>
      <c r="N22" s="14">
        <v>61.908571428571427</v>
      </c>
      <c r="O22" s="14">
        <v>64.53</v>
      </c>
      <c r="P22" s="14">
        <v>64.018571428571434</v>
      </c>
      <c r="Q22" s="14"/>
      <c r="U22" s="15">
        <v>1</v>
      </c>
      <c r="V22">
        <v>17</v>
      </c>
      <c r="W22" s="14">
        <v>60.85857142857143</v>
      </c>
      <c r="X22" s="14">
        <v>61.984285714285711</v>
      </c>
      <c r="Y22" s="14">
        <v>60.208571428571418</v>
      </c>
      <c r="Z22" s="14">
        <v>60.671428571428578</v>
      </c>
      <c r="AA22" s="14">
        <v>62.212857142857146</v>
      </c>
      <c r="AB22" s="14">
        <v>61.86999999999999</v>
      </c>
      <c r="AC22" s="14">
        <v>62.329999999999991</v>
      </c>
      <c r="AD22" s="14"/>
      <c r="AE22" s="14">
        <v>50.62</v>
      </c>
      <c r="AF22" s="14">
        <v>61.908571428571427</v>
      </c>
      <c r="AG22" s="14">
        <v>64.53</v>
      </c>
      <c r="AH22" s="14">
        <v>64.018571428571434</v>
      </c>
      <c r="AL22">
        <v>2014</v>
      </c>
      <c r="AM22" s="7">
        <v>63.654095238095238</v>
      </c>
      <c r="AN22">
        <v>65</v>
      </c>
    </row>
    <row r="23" spans="3:40" x14ac:dyDescent="0.2">
      <c r="C23">
        <v>1</v>
      </c>
      <c r="D23">
        <v>18</v>
      </c>
      <c r="E23" s="14">
        <v>60.594999999999999</v>
      </c>
      <c r="F23" s="14">
        <v>62.866666666666674</v>
      </c>
      <c r="G23" s="14">
        <v>61.027499999999996</v>
      </c>
      <c r="H23" s="14">
        <v>60.653333333333329</v>
      </c>
      <c r="I23" s="14">
        <v>62.49285714285714</v>
      </c>
      <c r="J23" s="14">
        <v>61.61</v>
      </c>
      <c r="K23" s="14">
        <v>63.545000000000002</v>
      </c>
      <c r="L23" s="14"/>
      <c r="M23" s="14">
        <v>51.79</v>
      </c>
      <c r="N23" s="14">
        <v>60.823999999999998</v>
      </c>
      <c r="O23" s="14">
        <v>63.502857142857138</v>
      </c>
      <c r="P23" s="14">
        <v>62.31</v>
      </c>
      <c r="Q23" s="14"/>
      <c r="U23" s="16">
        <v>1</v>
      </c>
      <c r="V23">
        <v>18</v>
      </c>
      <c r="W23" s="14">
        <v>60.594999999999999</v>
      </c>
      <c r="X23" s="14">
        <v>62.866666666666674</v>
      </c>
      <c r="Y23" s="14">
        <v>61.027499999999996</v>
      </c>
      <c r="Z23" s="14">
        <v>60.653333333333329</v>
      </c>
      <c r="AA23" s="14">
        <v>62.49285714285714</v>
      </c>
      <c r="AB23" s="14">
        <v>61.61</v>
      </c>
      <c r="AC23" s="14">
        <v>63.545000000000002</v>
      </c>
      <c r="AD23" s="14"/>
      <c r="AE23" s="14">
        <v>51.79</v>
      </c>
      <c r="AF23" s="14">
        <v>60.823999999999998</v>
      </c>
      <c r="AG23" s="14">
        <v>63.502857142857138</v>
      </c>
      <c r="AH23" s="14">
        <v>62.31</v>
      </c>
      <c r="AL23">
        <v>2015</v>
      </c>
      <c r="AM23" s="7">
        <v>62.677301587301592</v>
      </c>
      <c r="AN23">
        <v>65</v>
      </c>
    </row>
    <row r="24" spans="3:40" x14ac:dyDescent="0.2">
      <c r="C24">
        <v>2</v>
      </c>
      <c r="D24">
        <v>18</v>
      </c>
      <c r="E24" s="14">
        <v>60.898000000000003</v>
      </c>
      <c r="F24" s="14">
        <v>62.040000000000006</v>
      </c>
      <c r="G24" s="14">
        <v>59.96</v>
      </c>
      <c r="H24" s="14">
        <v>60.96</v>
      </c>
      <c r="I24" s="14"/>
      <c r="J24" s="14">
        <v>62.656666666666666</v>
      </c>
      <c r="K24" s="14">
        <v>62.887999999999998</v>
      </c>
      <c r="L24" s="14"/>
      <c r="M24" s="14">
        <v>53.379999999999995</v>
      </c>
      <c r="N24" s="14">
        <v>61.72</v>
      </c>
      <c r="O24" s="14"/>
      <c r="P24" s="14">
        <v>63.36</v>
      </c>
      <c r="Q24" s="14"/>
      <c r="U24" s="15">
        <v>2</v>
      </c>
      <c r="V24">
        <v>18</v>
      </c>
      <c r="W24" s="14">
        <v>60.898000000000003</v>
      </c>
      <c r="X24" s="14">
        <v>62.040000000000006</v>
      </c>
      <c r="Y24" s="14">
        <v>59.96</v>
      </c>
      <c r="Z24" s="14">
        <v>60.96</v>
      </c>
      <c r="AA24" s="14"/>
      <c r="AB24" s="14">
        <v>62.656666666666666</v>
      </c>
      <c r="AC24" s="14">
        <v>62.887999999999998</v>
      </c>
      <c r="AD24" s="14"/>
      <c r="AE24" s="14">
        <v>53.379999999999995</v>
      </c>
      <c r="AF24" s="14">
        <v>61.72</v>
      </c>
      <c r="AG24" s="14"/>
      <c r="AH24" s="14">
        <v>63.36</v>
      </c>
      <c r="AL24">
        <v>2016</v>
      </c>
      <c r="AM24" s="7">
        <v>64.39222222222223</v>
      </c>
      <c r="AN24">
        <v>65</v>
      </c>
    </row>
    <row r="25" spans="3:40" x14ac:dyDescent="0.2">
      <c r="C25">
        <v>2</v>
      </c>
      <c r="D25">
        <v>19</v>
      </c>
      <c r="E25" s="14">
        <v>61.622857142857143</v>
      </c>
      <c r="F25" s="14">
        <v>61.59571428571428</v>
      </c>
      <c r="G25" s="14">
        <v>60.864285714285714</v>
      </c>
      <c r="H25" s="14">
        <v>62.122857142857143</v>
      </c>
      <c r="I25" s="14">
        <v>62.951666666666661</v>
      </c>
      <c r="J25" s="14">
        <v>62.188571428571429</v>
      </c>
      <c r="K25" s="14">
        <v>64.165714285714287</v>
      </c>
      <c r="L25" s="14"/>
      <c r="M25" s="14">
        <v>52.164285714285718</v>
      </c>
      <c r="N25" s="14">
        <v>61.818571428571431</v>
      </c>
      <c r="O25" s="14">
        <v>64.94285714285715</v>
      </c>
      <c r="P25" s="14">
        <v>62.854285714285723</v>
      </c>
      <c r="Q25" s="14"/>
      <c r="U25" s="15">
        <v>2</v>
      </c>
      <c r="V25">
        <v>19</v>
      </c>
      <c r="W25" s="14">
        <v>61.622857142857143</v>
      </c>
      <c r="X25" s="14">
        <v>61.59571428571428</v>
      </c>
      <c r="Y25" s="14">
        <v>60.864285714285714</v>
      </c>
      <c r="Z25" s="14">
        <v>62.122857142857143</v>
      </c>
      <c r="AA25" s="14">
        <v>62.951666666666661</v>
      </c>
      <c r="AB25" s="14">
        <v>62.188571428571429</v>
      </c>
      <c r="AC25" s="14">
        <v>64.165714285714287</v>
      </c>
      <c r="AD25" s="14"/>
      <c r="AE25" s="14">
        <v>52.164285714285718</v>
      </c>
      <c r="AF25" s="14">
        <v>61.818571428571431</v>
      </c>
      <c r="AG25" s="14">
        <v>64.94285714285715</v>
      </c>
      <c r="AH25" s="14">
        <v>62.854285714285723</v>
      </c>
      <c r="AL25">
        <v>2017</v>
      </c>
      <c r="AM25" s="7">
        <v>64.038492063492058</v>
      </c>
      <c r="AN25">
        <v>65</v>
      </c>
    </row>
    <row r="26" spans="3:40" x14ac:dyDescent="0.2">
      <c r="C26">
        <v>2</v>
      </c>
      <c r="D26">
        <v>20</v>
      </c>
      <c r="E26" s="14">
        <v>60.471428571428568</v>
      </c>
      <c r="F26" s="14">
        <v>62.601428571428578</v>
      </c>
      <c r="G26" s="14">
        <v>61.14</v>
      </c>
      <c r="H26" s="14">
        <v>60.645714285714284</v>
      </c>
      <c r="I26" s="14">
        <v>62.897999999999989</v>
      </c>
      <c r="J26" s="14">
        <v>61.867142857142866</v>
      </c>
      <c r="K26" s="14">
        <v>63.698571428571427</v>
      </c>
      <c r="L26" s="14"/>
      <c r="M26" s="14">
        <v>54.115714285714276</v>
      </c>
      <c r="N26" s="14">
        <v>60.98571428571428</v>
      </c>
      <c r="O26" s="14">
        <v>65.561428571428578</v>
      </c>
      <c r="P26" s="14">
        <v>63.697142857142858</v>
      </c>
      <c r="Q26" s="14"/>
      <c r="U26" s="15">
        <v>2</v>
      </c>
      <c r="V26">
        <v>20</v>
      </c>
      <c r="W26" s="14">
        <v>60.471428571428568</v>
      </c>
      <c r="X26" s="14">
        <v>62.601428571428578</v>
      </c>
      <c r="Y26" s="14">
        <v>61.14</v>
      </c>
      <c r="Z26" s="14">
        <v>60.645714285714284</v>
      </c>
      <c r="AA26" s="14">
        <v>62.897999999999989</v>
      </c>
      <c r="AB26" s="14">
        <v>61.867142857142866</v>
      </c>
      <c r="AC26" s="14">
        <v>63.698571428571427</v>
      </c>
      <c r="AD26" s="14"/>
      <c r="AE26" s="14">
        <v>54.115714285714276</v>
      </c>
      <c r="AF26" s="14">
        <v>60.98571428571428</v>
      </c>
      <c r="AG26" s="14">
        <v>65.561428571428578</v>
      </c>
      <c r="AH26" s="14">
        <v>63.697142857142858</v>
      </c>
      <c r="AL26">
        <v>2018</v>
      </c>
      <c r="AM26" s="7">
        <v>63.188571428571429</v>
      </c>
      <c r="AN26">
        <v>65</v>
      </c>
    </row>
    <row r="27" spans="3:40" x14ac:dyDescent="0.2">
      <c r="C27">
        <v>2</v>
      </c>
      <c r="D27">
        <v>21</v>
      </c>
      <c r="E27" s="14">
        <v>61.179999999999993</v>
      </c>
      <c r="F27" s="14">
        <v>61.514285714285712</v>
      </c>
      <c r="G27" s="14">
        <v>62.61</v>
      </c>
      <c r="H27" s="14">
        <v>61.875714285714288</v>
      </c>
      <c r="I27" s="14">
        <v>62.171428571428571</v>
      </c>
      <c r="J27" s="14">
        <v>62.152857142857151</v>
      </c>
      <c r="K27" s="14">
        <v>63.538571428571423</v>
      </c>
      <c r="L27" s="14"/>
      <c r="M27" s="14">
        <v>54.684285714285707</v>
      </c>
      <c r="N27" s="14">
        <v>61.654285714285713</v>
      </c>
      <c r="O27" s="14">
        <v>65.84</v>
      </c>
      <c r="P27" s="14">
        <v>63.217142857142861</v>
      </c>
      <c r="Q27" s="14"/>
      <c r="U27" s="15">
        <v>2</v>
      </c>
      <c r="V27">
        <v>21</v>
      </c>
      <c r="W27" s="14">
        <v>61.179999999999993</v>
      </c>
      <c r="X27" s="14">
        <v>61.514285714285712</v>
      </c>
      <c r="Y27" s="14">
        <v>62.61</v>
      </c>
      <c r="Z27" s="14">
        <v>61.875714285714288</v>
      </c>
      <c r="AA27" s="14">
        <v>62.171428571428571</v>
      </c>
      <c r="AB27" s="14">
        <v>62.152857142857151</v>
      </c>
      <c r="AC27" s="14">
        <v>63.538571428571423</v>
      </c>
      <c r="AD27" s="14"/>
      <c r="AE27" s="14">
        <v>54.684285714285707</v>
      </c>
      <c r="AF27" s="14">
        <v>61.654285714285713</v>
      </c>
      <c r="AG27" s="14">
        <v>65.84</v>
      </c>
      <c r="AH27" s="14">
        <v>63.217142857142861</v>
      </c>
      <c r="AL27">
        <v>2019</v>
      </c>
      <c r="AM27" s="7">
        <v>65.799047619047627</v>
      </c>
      <c r="AN27">
        <v>65</v>
      </c>
    </row>
    <row r="28" spans="3:40" x14ac:dyDescent="0.2">
      <c r="C28">
        <v>2</v>
      </c>
      <c r="D28">
        <v>22</v>
      </c>
      <c r="E28" s="14">
        <v>61.832857142857151</v>
      </c>
      <c r="F28" s="14">
        <v>62.794285714285714</v>
      </c>
      <c r="G28" s="14">
        <v>60.894285714285715</v>
      </c>
      <c r="H28" s="14">
        <v>62.682857142857138</v>
      </c>
      <c r="I28" s="14">
        <v>62.480000000000004</v>
      </c>
      <c r="J28" s="14">
        <v>61.976666666666659</v>
      </c>
      <c r="K28" s="14">
        <v>63.854285714285716</v>
      </c>
      <c r="L28" s="14"/>
      <c r="M28" s="14">
        <v>53.695</v>
      </c>
      <c r="N28" s="14">
        <v>63.128571428571433</v>
      </c>
      <c r="O28" s="14">
        <v>64.852857142857133</v>
      </c>
      <c r="P28" s="14">
        <v>63.577500000000001</v>
      </c>
      <c r="Q28" s="14"/>
      <c r="U28" s="15">
        <v>2</v>
      </c>
      <c r="V28">
        <v>22</v>
      </c>
      <c r="W28" s="14">
        <v>61.832857142857151</v>
      </c>
      <c r="X28" s="14">
        <v>62.794285714285714</v>
      </c>
      <c r="Y28" s="14">
        <v>60.894285714285715</v>
      </c>
      <c r="Z28" s="14">
        <v>62.682857142857138</v>
      </c>
      <c r="AA28" s="14">
        <v>62.480000000000004</v>
      </c>
      <c r="AB28" s="14">
        <v>61.976666666666659</v>
      </c>
      <c r="AC28" s="14">
        <v>63.854285714285716</v>
      </c>
      <c r="AD28" s="14"/>
      <c r="AE28" s="14">
        <v>53.695</v>
      </c>
      <c r="AF28" s="14">
        <v>63.128571428571433</v>
      </c>
      <c r="AG28" s="14">
        <v>64.852857142857133</v>
      </c>
      <c r="AH28" s="14">
        <v>63.577500000000001</v>
      </c>
      <c r="AL28">
        <v>2020</v>
      </c>
      <c r="AM28" s="7">
        <v>60.762666666666668</v>
      </c>
      <c r="AN28">
        <v>65</v>
      </c>
    </row>
    <row r="29" spans="3:40" x14ac:dyDescent="0.2">
      <c r="C29">
        <v>2</v>
      </c>
      <c r="D29">
        <v>23</v>
      </c>
      <c r="E29" s="14">
        <v>61.355714285714285</v>
      </c>
      <c r="F29" s="14">
        <v>62.23714285714285</v>
      </c>
      <c r="G29" s="14">
        <v>60.640000000000008</v>
      </c>
      <c r="H29" s="14">
        <v>62.365714285714276</v>
      </c>
      <c r="I29" s="14">
        <v>62.407142857142851</v>
      </c>
      <c r="J29" s="14">
        <v>63.397142857142853</v>
      </c>
      <c r="K29" s="14">
        <v>62.514285714285712</v>
      </c>
      <c r="L29" s="14"/>
      <c r="M29" s="14">
        <v>56.325000000000003</v>
      </c>
      <c r="N29" s="14">
        <v>62.652857142857151</v>
      </c>
      <c r="O29" s="14">
        <v>63.82714285714286</v>
      </c>
      <c r="P29" s="14">
        <v>63.158571428571427</v>
      </c>
      <c r="Q29" s="14"/>
      <c r="U29" s="15">
        <v>2</v>
      </c>
      <c r="V29">
        <v>23</v>
      </c>
      <c r="W29" s="14">
        <v>61.355714285714285</v>
      </c>
      <c r="X29" s="14">
        <v>62.23714285714285</v>
      </c>
      <c r="Y29" s="14">
        <v>60.640000000000008</v>
      </c>
      <c r="Z29" s="14">
        <v>62.365714285714276</v>
      </c>
      <c r="AA29" s="14">
        <v>62.407142857142851</v>
      </c>
      <c r="AB29" s="14">
        <v>63.397142857142853</v>
      </c>
      <c r="AC29" s="14">
        <v>62.514285714285712</v>
      </c>
      <c r="AD29" s="14"/>
      <c r="AE29" s="14">
        <v>56.325000000000003</v>
      </c>
      <c r="AF29" s="14">
        <v>62.652857142857151</v>
      </c>
      <c r="AG29" s="14">
        <v>63.82714285714286</v>
      </c>
      <c r="AH29" s="14">
        <v>63.158571428571427</v>
      </c>
      <c r="AL29">
        <v>2021</v>
      </c>
      <c r="AM29" s="7">
        <v>59.805396825396826</v>
      </c>
      <c r="AN29">
        <v>65</v>
      </c>
    </row>
    <row r="30" spans="3:40" x14ac:dyDescent="0.2">
      <c r="C30">
        <v>2</v>
      </c>
      <c r="D30">
        <v>24</v>
      </c>
      <c r="E30" s="14">
        <v>61.23714285714285</v>
      </c>
      <c r="F30" s="14">
        <v>62.278571428571425</v>
      </c>
      <c r="G30" s="14">
        <v>61.1</v>
      </c>
      <c r="H30" s="14">
        <v>62.048571428571428</v>
      </c>
      <c r="I30" s="14">
        <v>62.822857142857131</v>
      </c>
      <c r="J30" s="14">
        <v>62.87</v>
      </c>
      <c r="K30" s="14">
        <v>62.51428571428572</v>
      </c>
      <c r="L30" s="14">
        <v>46.588333333333331</v>
      </c>
      <c r="M30" s="14">
        <v>58.132857142857141</v>
      </c>
      <c r="N30" s="14">
        <v>64.141428571428577</v>
      </c>
      <c r="O30" s="14">
        <v>65.83</v>
      </c>
      <c r="P30" s="14">
        <v>63.534285714285716</v>
      </c>
      <c r="Q30" s="14"/>
      <c r="U30" s="15">
        <v>2</v>
      </c>
      <c r="V30">
        <v>24</v>
      </c>
      <c r="W30" s="14">
        <v>61.23714285714285</v>
      </c>
      <c r="X30" s="14">
        <v>62.278571428571425</v>
      </c>
      <c r="Y30" s="14">
        <v>61.1</v>
      </c>
      <c r="Z30" s="14">
        <v>62.048571428571428</v>
      </c>
      <c r="AA30" s="14">
        <v>62.822857142857131</v>
      </c>
      <c r="AB30" s="14">
        <v>62.87</v>
      </c>
      <c r="AC30" s="14">
        <v>62.51428571428572</v>
      </c>
      <c r="AD30" s="14">
        <v>46.588333333333331</v>
      </c>
      <c r="AE30" s="14">
        <v>58.132857142857141</v>
      </c>
      <c r="AF30" s="14">
        <v>64.141428571428577</v>
      </c>
      <c r="AG30" s="14">
        <v>65.83</v>
      </c>
      <c r="AH30" s="14">
        <v>63.534285714285716</v>
      </c>
      <c r="AL30">
        <v>2022</v>
      </c>
      <c r="AM30" s="7">
        <v>64.216666666666669</v>
      </c>
      <c r="AN30">
        <v>65</v>
      </c>
    </row>
    <row r="31" spans="3:40" x14ac:dyDescent="0.2">
      <c r="C31">
        <v>2</v>
      </c>
      <c r="D31">
        <v>25</v>
      </c>
      <c r="E31" s="14">
        <v>61.125714285714288</v>
      </c>
      <c r="F31" s="14">
        <v>63.057142857142857</v>
      </c>
      <c r="G31" s="14">
        <v>61.31</v>
      </c>
      <c r="H31" s="14">
        <v>65.081428571428575</v>
      </c>
      <c r="I31" s="14">
        <v>62.978571428571435</v>
      </c>
      <c r="J31" s="14">
        <v>62.505714285714284</v>
      </c>
      <c r="K31" s="14">
        <v>63.266666666666659</v>
      </c>
      <c r="L31" s="14">
        <v>46.248571428571431</v>
      </c>
      <c r="M31" s="14">
        <v>57.14</v>
      </c>
      <c r="N31" s="14">
        <v>64.315714285714293</v>
      </c>
      <c r="O31" s="14">
        <v>64.334285714285713</v>
      </c>
      <c r="P31" s="14">
        <v>63.087142857142858</v>
      </c>
      <c r="Q31" s="14"/>
      <c r="U31" s="15">
        <v>2</v>
      </c>
      <c r="V31">
        <v>25</v>
      </c>
      <c r="W31" s="14">
        <v>61.125714285714288</v>
      </c>
      <c r="X31" s="14">
        <v>63.057142857142857</v>
      </c>
      <c r="Y31" s="14">
        <v>61.31</v>
      </c>
      <c r="Z31" s="14">
        <v>65.081428571428575</v>
      </c>
      <c r="AA31" s="14">
        <v>62.978571428571435</v>
      </c>
      <c r="AB31" s="14">
        <v>62.505714285714284</v>
      </c>
      <c r="AC31" s="14">
        <v>63.266666666666659</v>
      </c>
      <c r="AD31" s="14">
        <v>46.248571428571431</v>
      </c>
      <c r="AE31" s="14">
        <v>57.14</v>
      </c>
      <c r="AF31" s="14">
        <v>64.315714285714293</v>
      </c>
      <c r="AG31" s="14">
        <v>64.334285714285713</v>
      </c>
      <c r="AH31" s="14">
        <v>63.087142857142858</v>
      </c>
      <c r="AL31">
        <v>2023</v>
      </c>
      <c r="AM31" s="7">
        <v>65.052380952380958</v>
      </c>
      <c r="AN31">
        <v>65</v>
      </c>
    </row>
    <row r="32" spans="3:40" x14ac:dyDescent="0.2">
      <c r="C32">
        <v>2</v>
      </c>
      <c r="D32">
        <v>26</v>
      </c>
      <c r="E32" s="14">
        <v>62.25714285714286</v>
      </c>
      <c r="F32" s="14">
        <v>63.491428571428571</v>
      </c>
      <c r="G32" s="14">
        <v>61.484285714285711</v>
      </c>
      <c r="H32" s="14">
        <v>63.422857142857147</v>
      </c>
      <c r="I32" s="14">
        <v>63.087142857142858</v>
      </c>
      <c r="J32" s="14">
        <v>62.592857142857142</v>
      </c>
      <c r="K32" s="14">
        <v>63.871428571428574</v>
      </c>
      <c r="L32" s="14">
        <v>47.837142857142858</v>
      </c>
      <c r="M32" s="14">
        <v>58.882857142857134</v>
      </c>
      <c r="N32" s="14">
        <v>64.358571428571437</v>
      </c>
      <c r="O32" s="14">
        <v>63.048571428571435</v>
      </c>
      <c r="P32" s="14">
        <v>64.945714285714274</v>
      </c>
      <c r="Q32" s="14"/>
      <c r="U32" s="15">
        <v>2</v>
      </c>
      <c r="V32">
        <v>26</v>
      </c>
      <c r="W32" s="14">
        <v>62.25714285714286</v>
      </c>
      <c r="X32" s="14">
        <v>63.491428571428571</v>
      </c>
      <c r="Y32" s="14">
        <v>61.484285714285711</v>
      </c>
      <c r="Z32" s="14">
        <v>63.422857142857147</v>
      </c>
      <c r="AA32" s="14">
        <v>63.087142857142858</v>
      </c>
      <c r="AB32" s="14">
        <v>62.592857142857142</v>
      </c>
      <c r="AC32" s="14">
        <v>63.871428571428574</v>
      </c>
      <c r="AD32" s="14">
        <v>47.837142857142858</v>
      </c>
      <c r="AE32" s="14">
        <v>58.882857142857134</v>
      </c>
      <c r="AF32" s="14">
        <v>64.358571428571437</v>
      </c>
      <c r="AG32" s="14">
        <v>63.048571428571435</v>
      </c>
      <c r="AH32" s="14">
        <v>64.945714285714274</v>
      </c>
      <c r="AL32">
        <v>2024</v>
      </c>
      <c r="AM32" s="7">
        <v>64.744761904761916</v>
      </c>
      <c r="AN32">
        <v>65</v>
      </c>
    </row>
    <row r="33" spans="3:34" x14ac:dyDescent="0.2">
      <c r="C33">
        <v>2</v>
      </c>
      <c r="D33">
        <v>27</v>
      </c>
      <c r="E33" s="14">
        <v>61.667142857142849</v>
      </c>
      <c r="F33" s="14">
        <v>63.298571428571435</v>
      </c>
      <c r="G33" s="14">
        <v>60.79</v>
      </c>
      <c r="H33" s="14">
        <v>63.128571428571433</v>
      </c>
      <c r="I33" s="14">
        <v>63.422857142857147</v>
      </c>
      <c r="J33" s="14">
        <v>63.245714285714293</v>
      </c>
      <c r="K33" s="14">
        <v>63.022857142857156</v>
      </c>
      <c r="L33" s="14">
        <v>54.231428571428573</v>
      </c>
      <c r="M33" s="14">
        <v>59.804285714285719</v>
      </c>
      <c r="N33" s="14">
        <v>64.537142857142854</v>
      </c>
      <c r="O33" s="14">
        <v>63.152857142857137</v>
      </c>
      <c r="P33" s="14">
        <v>63.472857142857144</v>
      </c>
      <c r="Q33" s="14"/>
      <c r="U33" s="15">
        <v>2</v>
      </c>
      <c r="V33">
        <v>27</v>
      </c>
      <c r="W33" s="14">
        <v>61.667142857142849</v>
      </c>
      <c r="X33" s="14">
        <v>63.298571428571435</v>
      </c>
      <c r="Y33" s="14">
        <v>60.79</v>
      </c>
      <c r="Z33" s="14">
        <v>63.128571428571433</v>
      </c>
      <c r="AA33" s="14">
        <v>63.422857142857147</v>
      </c>
      <c r="AB33" s="14">
        <v>63.245714285714293</v>
      </c>
      <c r="AC33" s="14">
        <v>63.022857142857156</v>
      </c>
      <c r="AD33" s="14">
        <v>54.231428571428573</v>
      </c>
      <c r="AE33" s="14">
        <v>59.804285714285719</v>
      </c>
      <c r="AF33" s="14">
        <v>64.537142857142854</v>
      </c>
      <c r="AG33" s="14">
        <v>63.152857142857137</v>
      </c>
      <c r="AH33" s="14">
        <v>63.472857142857144</v>
      </c>
    </row>
    <row r="34" spans="3:34" x14ac:dyDescent="0.2">
      <c r="C34">
        <v>2</v>
      </c>
      <c r="D34">
        <v>28</v>
      </c>
      <c r="E34" s="14">
        <v>61.571428571428569</v>
      </c>
      <c r="F34" s="14">
        <v>62.862500000000004</v>
      </c>
      <c r="G34" s="14">
        <v>61.115714285714297</v>
      </c>
      <c r="H34" s="14">
        <v>62.25</v>
      </c>
      <c r="I34" s="14">
        <v>62.80857142857144</v>
      </c>
      <c r="J34" s="14">
        <v>62.847142857142856</v>
      </c>
      <c r="K34" s="14">
        <v>63.372857142857143</v>
      </c>
      <c r="L34" s="14">
        <v>56.741428571428578</v>
      </c>
      <c r="M34" s="14">
        <v>62.152857142857151</v>
      </c>
      <c r="N34" s="14">
        <v>63.647142857142853</v>
      </c>
      <c r="O34" s="14">
        <v>63.132857142857134</v>
      </c>
      <c r="P34" s="14">
        <v>63.53142857142857</v>
      </c>
      <c r="Q34" s="14"/>
      <c r="U34" s="15">
        <v>2</v>
      </c>
      <c r="V34">
        <v>28</v>
      </c>
      <c r="W34" s="14">
        <v>61.571428571428569</v>
      </c>
      <c r="X34" s="14">
        <v>62.862500000000004</v>
      </c>
      <c r="Y34" s="14">
        <v>61.115714285714297</v>
      </c>
      <c r="Z34" s="14">
        <v>62.25</v>
      </c>
      <c r="AA34" s="14">
        <v>62.80857142857144</v>
      </c>
      <c r="AB34" s="14">
        <v>62.847142857142856</v>
      </c>
      <c r="AC34" s="14">
        <v>63.372857142857143</v>
      </c>
      <c r="AD34" s="14">
        <v>56.741428571428578</v>
      </c>
      <c r="AE34" s="14">
        <v>62.152857142857151</v>
      </c>
      <c r="AF34" s="14">
        <v>63.647142857142853</v>
      </c>
      <c r="AG34" s="14">
        <v>63.132857142857134</v>
      </c>
      <c r="AH34" s="14">
        <v>63.53142857142857</v>
      </c>
    </row>
    <row r="35" spans="3:34" x14ac:dyDescent="0.2">
      <c r="C35">
        <v>2</v>
      </c>
      <c r="D35">
        <v>29</v>
      </c>
      <c r="E35" s="14">
        <v>61.37</v>
      </c>
      <c r="F35" s="14">
        <v>62.804285714285719</v>
      </c>
      <c r="G35" s="14">
        <v>61.974285714285713</v>
      </c>
      <c r="H35" s="14">
        <v>63.74</v>
      </c>
      <c r="I35" s="14">
        <v>63.887142857142855</v>
      </c>
      <c r="J35" s="14">
        <v>63.104285714285709</v>
      </c>
      <c r="K35" s="14">
        <v>63.410000000000004</v>
      </c>
      <c r="L35" s="14">
        <v>58.338571428571427</v>
      </c>
      <c r="M35" s="14">
        <v>61.437142857142867</v>
      </c>
      <c r="N35" s="14">
        <v>63.489999999999995</v>
      </c>
      <c r="O35" s="14">
        <v>62.927142857142861</v>
      </c>
      <c r="P35" s="14">
        <v>63.361428571428576</v>
      </c>
      <c r="Q35" s="14"/>
      <c r="U35" s="15">
        <v>2</v>
      </c>
      <c r="V35">
        <v>29</v>
      </c>
      <c r="W35" s="14">
        <v>61.37</v>
      </c>
      <c r="X35" s="14">
        <v>62.804285714285719</v>
      </c>
      <c r="Y35" s="14">
        <v>61.974285714285713</v>
      </c>
      <c r="Z35" s="14">
        <v>63.74</v>
      </c>
      <c r="AA35" s="14">
        <v>63.887142857142855</v>
      </c>
      <c r="AB35" s="14">
        <v>63.104285714285709</v>
      </c>
      <c r="AC35" s="14">
        <v>63.410000000000004</v>
      </c>
      <c r="AD35" s="14">
        <v>58.338571428571427</v>
      </c>
      <c r="AE35" s="14">
        <v>61.437142857142867</v>
      </c>
      <c r="AF35" s="14">
        <v>63.489999999999995</v>
      </c>
      <c r="AG35" s="14">
        <v>62.927142857142861</v>
      </c>
      <c r="AH35" s="14">
        <v>63.361428571428576</v>
      </c>
    </row>
    <row r="36" spans="3:34" x14ac:dyDescent="0.2">
      <c r="C36">
        <v>2</v>
      </c>
      <c r="D36">
        <v>30</v>
      </c>
      <c r="E36" s="14">
        <v>61.131428571428572</v>
      </c>
      <c r="F36" s="14">
        <v>63.66571428571428</v>
      </c>
      <c r="G36" s="14">
        <v>61.910000000000011</v>
      </c>
      <c r="H36" s="14">
        <v>62.66571428571428</v>
      </c>
      <c r="I36" s="14">
        <v>63.62</v>
      </c>
      <c r="J36" s="14">
        <v>62.620000000000005</v>
      </c>
      <c r="K36" s="14">
        <v>63.257142857142853</v>
      </c>
      <c r="L36" s="14">
        <v>59.704285714285717</v>
      </c>
      <c r="M36" s="14">
        <v>59.744285714285716</v>
      </c>
      <c r="N36" s="14">
        <v>62.879999999999995</v>
      </c>
      <c r="O36" s="14">
        <v>63.957142857142856</v>
      </c>
      <c r="P36" s="14">
        <v>63.08</v>
      </c>
      <c r="Q36" s="14"/>
      <c r="U36" s="15">
        <v>2</v>
      </c>
      <c r="V36">
        <v>30</v>
      </c>
      <c r="W36" s="14">
        <v>61.131428571428572</v>
      </c>
      <c r="X36" s="14">
        <v>63.66571428571428</v>
      </c>
      <c r="Y36" s="14">
        <v>61.910000000000011</v>
      </c>
      <c r="Z36" s="14">
        <v>62.66571428571428</v>
      </c>
      <c r="AA36" s="14">
        <v>63.62</v>
      </c>
      <c r="AB36" s="14">
        <v>62.620000000000005</v>
      </c>
      <c r="AC36" s="14">
        <v>63.257142857142853</v>
      </c>
      <c r="AD36" s="14">
        <v>59.704285714285717</v>
      </c>
      <c r="AE36" s="14">
        <v>59.744285714285716</v>
      </c>
      <c r="AF36" s="14">
        <v>62.879999999999995</v>
      </c>
      <c r="AG36" s="14">
        <v>63.957142857142856</v>
      </c>
      <c r="AH36" s="14">
        <v>63.08</v>
      </c>
    </row>
    <row r="37" spans="3:34" x14ac:dyDescent="0.2">
      <c r="C37">
        <v>2</v>
      </c>
      <c r="D37">
        <v>31</v>
      </c>
      <c r="E37" s="14">
        <v>62.222857142857137</v>
      </c>
      <c r="F37" s="14">
        <v>63.48571428571428</v>
      </c>
      <c r="G37" s="14">
        <v>62.792857142857144</v>
      </c>
      <c r="H37" s="14">
        <v>64.012499999999989</v>
      </c>
      <c r="I37" s="14">
        <v>63.359999999999992</v>
      </c>
      <c r="J37" s="14">
        <v>62.978571428571435</v>
      </c>
      <c r="K37" s="14">
        <v>63.058571428571433</v>
      </c>
      <c r="L37" s="14">
        <v>59.447142857142858</v>
      </c>
      <c r="M37" s="14">
        <v>60.530000000000008</v>
      </c>
      <c r="N37" s="14">
        <v>65.188571428571422</v>
      </c>
      <c r="O37" s="14">
        <v>64.451428571428565</v>
      </c>
      <c r="P37" s="14">
        <v>63.082857142857144</v>
      </c>
      <c r="Q37" s="14"/>
      <c r="U37" s="15">
        <v>2</v>
      </c>
      <c r="V37">
        <v>31</v>
      </c>
      <c r="W37" s="14">
        <v>62.222857142857137</v>
      </c>
      <c r="X37" s="14">
        <v>63.48571428571428</v>
      </c>
      <c r="Y37" s="14">
        <v>62.792857142857144</v>
      </c>
      <c r="Z37" s="14">
        <v>64.012499999999989</v>
      </c>
      <c r="AA37" s="14">
        <v>63.359999999999992</v>
      </c>
      <c r="AB37" s="14">
        <v>62.978571428571435</v>
      </c>
      <c r="AC37" s="14">
        <v>63.058571428571433</v>
      </c>
      <c r="AD37" s="14">
        <v>59.447142857142858</v>
      </c>
      <c r="AE37" s="14">
        <v>60.530000000000008</v>
      </c>
      <c r="AF37" s="14">
        <v>65.188571428571422</v>
      </c>
      <c r="AG37" s="14">
        <v>64.451428571428565</v>
      </c>
      <c r="AH37" s="14">
        <v>63.082857142857144</v>
      </c>
    </row>
    <row r="38" spans="3:34" x14ac:dyDescent="0.2">
      <c r="C38">
        <v>2</v>
      </c>
      <c r="D38">
        <v>32</v>
      </c>
      <c r="E38" s="14">
        <v>62.392857142857146</v>
      </c>
      <c r="F38" s="14">
        <v>63.162857142857142</v>
      </c>
      <c r="G38" s="14">
        <v>61.984285714285718</v>
      </c>
      <c r="H38" s="14">
        <v>64.42285714285714</v>
      </c>
      <c r="I38" s="14">
        <v>62.932857142857138</v>
      </c>
      <c r="J38" s="14">
        <v>62.682857142857145</v>
      </c>
      <c r="K38" s="14">
        <v>63.51428571428572</v>
      </c>
      <c r="L38" s="14">
        <v>58.197142857142858</v>
      </c>
      <c r="M38" s="14">
        <v>60.934285714285707</v>
      </c>
      <c r="N38" s="14">
        <v>63.448571428571427</v>
      </c>
      <c r="O38" s="14">
        <v>64.457142857142841</v>
      </c>
      <c r="P38" s="14">
        <v>63.182857142857145</v>
      </c>
      <c r="Q38" s="14"/>
      <c r="U38" s="15">
        <v>2</v>
      </c>
      <c r="V38">
        <v>32</v>
      </c>
      <c r="W38" s="14">
        <v>62.392857142857146</v>
      </c>
      <c r="X38" s="14">
        <v>63.162857142857142</v>
      </c>
      <c r="Y38" s="14">
        <v>61.984285714285718</v>
      </c>
      <c r="Z38" s="14">
        <v>64.42285714285714</v>
      </c>
      <c r="AA38" s="14">
        <v>62.932857142857138</v>
      </c>
      <c r="AB38" s="14">
        <v>62.682857142857145</v>
      </c>
      <c r="AC38" s="14">
        <v>63.51428571428572</v>
      </c>
      <c r="AD38" s="14">
        <v>58.197142857142858</v>
      </c>
      <c r="AE38" s="14">
        <v>60.934285714285707</v>
      </c>
      <c r="AF38" s="14">
        <v>63.448571428571427</v>
      </c>
      <c r="AG38" s="14">
        <v>64.457142857142841</v>
      </c>
      <c r="AH38" s="14">
        <v>63.182857142857145</v>
      </c>
    </row>
    <row r="39" spans="3:34" x14ac:dyDescent="0.2">
      <c r="C39">
        <v>2</v>
      </c>
      <c r="D39">
        <v>33</v>
      </c>
      <c r="E39" s="14">
        <v>61.254285714285707</v>
      </c>
      <c r="F39" s="14">
        <v>62.456666666666671</v>
      </c>
      <c r="G39" s="14">
        <v>61.481428571428573</v>
      </c>
      <c r="H39" s="14">
        <v>62.675714285714285</v>
      </c>
      <c r="I39" s="14">
        <v>62.234285714285711</v>
      </c>
      <c r="J39" s="14">
        <v>62.845714285714287</v>
      </c>
      <c r="K39" s="14">
        <v>62.741428571428578</v>
      </c>
      <c r="L39" s="14">
        <v>57.99</v>
      </c>
      <c r="M39" s="14">
        <v>60.071428571428569</v>
      </c>
      <c r="N39" s="14">
        <v>63.284285714285716</v>
      </c>
      <c r="O39" s="14">
        <v>63.528571428571432</v>
      </c>
      <c r="P39" s="14">
        <v>63.69142857142856</v>
      </c>
      <c r="Q39" s="14"/>
      <c r="U39" s="15">
        <v>2</v>
      </c>
      <c r="V39">
        <v>33</v>
      </c>
      <c r="W39" s="14">
        <v>61.254285714285707</v>
      </c>
      <c r="X39" s="14">
        <v>62.456666666666671</v>
      </c>
      <c r="Y39" s="14">
        <v>61.481428571428573</v>
      </c>
      <c r="Z39" s="14">
        <v>62.675714285714285</v>
      </c>
      <c r="AA39" s="14">
        <v>62.234285714285711</v>
      </c>
      <c r="AB39" s="14">
        <v>62.845714285714287</v>
      </c>
      <c r="AC39" s="14">
        <v>62.741428571428578</v>
      </c>
      <c r="AD39" s="14">
        <v>57.99</v>
      </c>
      <c r="AE39" s="14">
        <v>60.071428571428569</v>
      </c>
      <c r="AF39" s="14">
        <v>63.284285714285716</v>
      </c>
      <c r="AG39" s="14">
        <v>63.528571428571432</v>
      </c>
      <c r="AH39" s="14">
        <v>63.69142857142856</v>
      </c>
    </row>
    <row r="40" spans="3:34" x14ac:dyDescent="0.2">
      <c r="C40">
        <v>2</v>
      </c>
      <c r="D40">
        <v>34</v>
      </c>
      <c r="E40" s="14">
        <v>61.847142857142849</v>
      </c>
      <c r="F40" s="14">
        <v>61.819999999999993</v>
      </c>
      <c r="G40" s="14">
        <v>61.728571428571421</v>
      </c>
      <c r="H40" s="14">
        <v>64.098571428571432</v>
      </c>
      <c r="I40" s="14">
        <v>61.605714285714285</v>
      </c>
      <c r="J40" s="14">
        <v>62.117142857142859</v>
      </c>
      <c r="K40" s="14">
        <v>62.242500000000007</v>
      </c>
      <c r="L40" s="14">
        <v>56.629999999999995</v>
      </c>
      <c r="M40" s="14">
        <v>60.72571428571429</v>
      </c>
      <c r="N40" s="14">
        <v>64.36999999999999</v>
      </c>
      <c r="O40" s="14">
        <v>62.885714285714286</v>
      </c>
      <c r="P40" s="14">
        <v>63.629999999999995</v>
      </c>
      <c r="Q40" s="14"/>
      <c r="U40" s="15">
        <v>2</v>
      </c>
      <c r="V40">
        <v>34</v>
      </c>
      <c r="W40" s="14">
        <v>61.847142857142849</v>
      </c>
      <c r="X40" s="14">
        <v>61.819999999999993</v>
      </c>
      <c r="Y40" s="14">
        <v>61.728571428571421</v>
      </c>
      <c r="Z40" s="14">
        <v>64.098571428571432</v>
      </c>
      <c r="AA40" s="14">
        <v>61.605714285714285</v>
      </c>
      <c r="AB40" s="14">
        <v>62.117142857142859</v>
      </c>
      <c r="AC40" s="14">
        <v>62.242500000000007</v>
      </c>
      <c r="AD40" s="14">
        <v>56.629999999999995</v>
      </c>
      <c r="AE40" s="14">
        <v>60.72571428571429</v>
      </c>
      <c r="AF40" s="14">
        <v>64.36999999999999</v>
      </c>
      <c r="AG40" s="14">
        <v>62.885714285714286</v>
      </c>
      <c r="AH40" s="14">
        <v>63.629999999999995</v>
      </c>
    </row>
    <row r="41" spans="3:34" x14ac:dyDescent="0.2">
      <c r="C41">
        <v>2</v>
      </c>
      <c r="D41">
        <v>35</v>
      </c>
      <c r="E41" s="14">
        <v>61.576666666666675</v>
      </c>
      <c r="F41" s="14">
        <v>62.088571428571427</v>
      </c>
      <c r="G41" s="14">
        <v>61.297142857142852</v>
      </c>
      <c r="H41" s="14">
        <v>62.84142857142858</v>
      </c>
      <c r="I41" s="14">
        <v>61.741428571428571</v>
      </c>
      <c r="J41" s="14">
        <v>62.048000000000002</v>
      </c>
      <c r="K41" s="14">
        <v>62.037500000000001</v>
      </c>
      <c r="L41" s="14">
        <v>57.712857142857139</v>
      </c>
      <c r="M41" s="14">
        <v>59.850000000000009</v>
      </c>
      <c r="N41" s="14">
        <v>63.378571428571426</v>
      </c>
      <c r="O41" s="14">
        <v>62.471428571428575</v>
      </c>
      <c r="P41" s="14">
        <v>63.569999999999993</v>
      </c>
      <c r="Q41" s="14"/>
      <c r="U41" s="15">
        <v>2</v>
      </c>
      <c r="V41">
        <v>35</v>
      </c>
      <c r="W41" s="14">
        <v>61.576666666666675</v>
      </c>
      <c r="X41" s="14">
        <v>62.088571428571427</v>
      </c>
      <c r="Y41" s="14">
        <v>61.297142857142852</v>
      </c>
      <c r="Z41" s="14">
        <v>62.84142857142858</v>
      </c>
      <c r="AA41" s="14">
        <v>61.741428571428571</v>
      </c>
      <c r="AB41" s="14">
        <v>62.048000000000002</v>
      </c>
      <c r="AC41" s="14">
        <v>62.037500000000001</v>
      </c>
      <c r="AD41" s="14">
        <v>57.712857142857139</v>
      </c>
      <c r="AE41" s="14">
        <v>59.850000000000009</v>
      </c>
      <c r="AF41" s="14">
        <v>63.378571428571426</v>
      </c>
      <c r="AG41" s="14">
        <v>62.471428571428575</v>
      </c>
      <c r="AH41" s="14">
        <v>63.569999999999993</v>
      </c>
    </row>
    <row r="42" spans="3:34" x14ac:dyDescent="0.2">
      <c r="C42">
        <v>2</v>
      </c>
      <c r="D42">
        <v>36</v>
      </c>
      <c r="E42" s="14"/>
      <c r="F42" s="14"/>
      <c r="G42" s="14">
        <v>60.73</v>
      </c>
      <c r="H42" s="14">
        <v>62.50333333333333</v>
      </c>
      <c r="I42" s="14">
        <v>62.35</v>
      </c>
      <c r="J42" s="14"/>
      <c r="K42" s="14"/>
      <c r="L42" s="14">
        <v>56.44</v>
      </c>
      <c r="M42" s="14">
        <v>59.984999999999999</v>
      </c>
      <c r="N42" s="14">
        <v>64.026666666666671</v>
      </c>
      <c r="O42" s="14">
        <v>65.600000000000009</v>
      </c>
      <c r="P42" s="14"/>
      <c r="Q42" s="14"/>
      <c r="U42" s="16">
        <v>2</v>
      </c>
      <c r="V42">
        <v>36</v>
      </c>
      <c r="W42" s="14"/>
      <c r="X42" s="14"/>
      <c r="Y42" s="14">
        <v>60.73</v>
      </c>
      <c r="Z42" s="14">
        <v>62.50333333333333</v>
      </c>
      <c r="AA42" s="14">
        <v>62.35</v>
      </c>
      <c r="AB42" s="14"/>
      <c r="AC42" s="14"/>
      <c r="AD42" s="14">
        <v>56.44</v>
      </c>
      <c r="AE42" s="14">
        <v>59.984999999999999</v>
      </c>
      <c r="AF42" s="14">
        <v>64.026666666666671</v>
      </c>
      <c r="AG42" s="14">
        <v>65.600000000000009</v>
      </c>
      <c r="AH42" s="14"/>
    </row>
    <row r="43" spans="3:34" x14ac:dyDescent="0.2">
      <c r="C43">
        <v>3</v>
      </c>
      <c r="D43">
        <v>35</v>
      </c>
      <c r="E43" s="14">
        <v>61.84</v>
      </c>
      <c r="F43" s="14"/>
      <c r="G43" s="14"/>
      <c r="H43" s="14"/>
      <c r="I43" s="14"/>
      <c r="J43" s="14">
        <v>63.3</v>
      </c>
      <c r="K43" s="14">
        <v>61.66</v>
      </c>
      <c r="L43" s="14"/>
      <c r="M43" s="14"/>
      <c r="N43" s="14"/>
      <c r="O43" s="14"/>
      <c r="P43" s="14">
        <v>63.35</v>
      </c>
      <c r="Q43" s="14"/>
      <c r="U43" s="15">
        <v>3</v>
      </c>
      <c r="V43">
        <v>35</v>
      </c>
      <c r="W43" s="14">
        <v>61.84</v>
      </c>
      <c r="X43" s="14"/>
      <c r="Y43" s="14"/>
      <c r="Z43" s="14"/>
      <c r="AA43" s="14"/>
      <c r="AB43" s="14">
        <v>63.3</v>
      </c>
      <c r="AC43" s="14">
        <v>61.66</v>
      </c>
      <c r="AD43" s="14"/>
      <c r="AE43" s="14"/>
      <c r="AF43" s="14"/>
      <c r="AG43" s="14"/>
      <c r="AH43" s="14">
        <v>63.35</v>
      </c>
    </row>
    <row r="44" spans="3:34" x14ac:dyDescent="0.2">
      <c r="C44">
        <v>3</v>
      </c>
      <c r="D44">
        <v>36</v>
      </c>
      <c r="E44" s="14">
        <v>60.25</v>
      </c>
      <c r="F44" s="14">
        <v>64.098571428571432</v>
      </c>
      <c r="G44" s="14">
        <v>61.69</v>
      </c>
      <c r="H44" s="14">
        <v>63.077500000000001</v>
      </c>
      <c r="I44" s="14">
        <v>64.833333333333329</v>
      </c>
      <c r="J44" s="14">
        <v>63.304285714285712</v>
      </c>
      <c r="K44" s="14">
        <v>62.838571428571434</v>
      </c>
      <c r="L44" s="14">
        <v>56.784999999999997</v>
      </c>
      <c r="M44" s="14">
        <v>59.452500000000001</v>
      </c>
      <c r="N44" s="14">
        <v>63.557500000000005</v>
      </c>
      <c r="O44" s="14">
        <v>63.693333333333328</v>
      </c>
      <c r="P44" s="14">
        <v>63.302857142857142</v>
      </c>
      <c r="Q44" s="14"/>
      <c r="U44" s="15">
        <v>3</v>
      </c>
      <c r="V44">
        <v>36</v>
      </c>
      <c r="W44" s="14">
        <v>60.25</v>
      </c>
      <c r="X44" s="14">
        <v>64.098571428571432</v>
      </c>
      <c r="Y44" s="14">
        <v>61.69</v>
      </c>
      <c r="Z44" s="14">
        <v>63.077500000000001</v>
      </c>
      <c r="AA44" s="14">
        <v>64.833333333333329</v>
      </c>
      <c r="AB44" s="14">
        <v>63.304285714285712</v>
      </c>
      <c r="AC44" s="14">
        <v>62.838571428571434</v>
      </c>
      <c r="AD44" s="14">
        <v>56.784999999999997</v>
      </c>
      <c r="AE44" s="14">
        <v>59.452500000000001</v>
      </c>
      <c r="AF44" s="14">
        <v>63.557500000000005</v>
      </c>
      <c r="AG44" s="14">
        <v>63.693333333333328</v>
      </c>
      <c r="AH44" s="14">
        <v>63.302857142857142</v>
      </c>
    </row>
    <row r="45" spans="3:34" x14ac:dyDescent="0.2">
      <c r="C45">
        <v>3</v>
      </c>
      <c r="D45">
        <v>37</v>
      </c>
      <c r="E45" s="14">
        <v>61.334285714285713</v>
      </c>
      <c r="F45" s="14">
        <v>63.00714285714286</v>
      </c>
      <c r="G45" s="14">
        <v>61.255000000000003</v>
      </c>
      <c r="H45" s="14">
        <v>63.480000000000004</v>
      </c>
      <c r="I45" s="14">
        <v>63.474285714285713</v>
      </c>
      <c r="J45" s="14">
        <v>53.837142857142858</v>
      </c>
      <c r="K45" s="14">
        <v>62.954285714285717</v>
      </c>
      <c r="L45" s="14">
        <v>51.084285714285713</v>
      </c>
      <c r="M45" s="14">
        <v>60.118571428571428</v>
      </c>
      <c r="N45" s="14">
        <v>63.362857142857145</v>
      </c>
      <c r="O45" s="14">
        <v>62.771428571428579</v>
      </c>
      <c r="P45" s="14">
        <v>65.27000000000001</v>
      </c>
      <c r="Q45" s="14"/>
      <c r="U45" s="15">
        <v>3</v>
      </c>
      <c r="V45">
        <v>37</v>
      </c>
      <c r="W45" s="14">
        <v>61.334285714285713</v>
      </c>
      <c r="X45" s="14">
        <v>63.00714285714286</v>
      </c>
      <c r="Y45" s="14">
        <v>61.255000000000003</v>
      </c>
      <c r="Z45" s="14">
        <v>63.480000000000004</v>
      </c>
      <c r="AA45" s="14">
        <v>63.474285714285713</v>
      </c>
      <c r="AB45" s="14">
        <v>53.837142857142858</v>
      </c>
      <c r="AC45" s="14">
        <v>62.954285714285717</v>
      </c>
      <c r="AD45" s="14">
        <v>51.084285714285713</v>
      </c>
      <c r="AE45" s="14">
        <v>60.118571428571428</v>
      </c>
      <c r="AF45" s="14">
        <v>63.362857142857145</v>
      </c>
      <c r="AG45" s="14">
        <v>62.771428571428579</v>
      </c>
      <c r="AH45" s="14">
        <v>65.27000000000001</v>
      </c>
    </row>
    <row r="46" spans="3:34" x14ac:dyDescent="0.2">
      <c r="C46">
        <v>3</v>
      </c>
      <c r="D46">
        <v>38</v>
      </c>
      <c r="E46" s="14">
        <v>61.71</v>
      </c>
      <c r="F46" s="14">
        <v>63.024000000000001</v>
      </c>
      <c r="G46" s="14">
        <v>61.424285714285716</v>
      </c>
      <c r="H46" s="14">
        <v>63.66571428571428</v>
      </c>
      <c r="I46" s="14">
        <v>63.878571428571426</v>
      </c>
      <c r="J46" s="14">
        <v>60.51285714285715</v>
      </c>
      <c r="K46" s="14">
        <v>62.839999999999996</v>
      </c>
      <c r="L46" s="14">
        <v>39.480000000000004</v>
      </c>
      <c r="M46" s="14">
        <v>60.842857142857142</v>
      </c>
      <c r="N46" s="14">
        <v>62.508571428571429</v>
      </c>
      <c r="O46" s="14">
        <v>63.28142857142857</v>
      </c>
      <c r="P46" s="14">
        <v>64.532857142857139</v>
      </c>
      <c r="Q46" s="14"/>
      <c r="U46" s="15">
        <v>3</v>
      </c>
      <c r="V46">
        <v>38</v>
      </c>
      <c r="W46" s="14">
        <v>61.71</v>
      </c>
      <c r="X46" s="14">
        <v>63.024000000000001</v>
      </c>
      <c r="Y46" s="14">
        <v>61.424285714285716</v>
      </c>
      <c r="Z46" s="14">
        <v>63.66571428571428</v>
      </c>
      <c r="AA46" s="14">
        <v>63.878571428571426</v>
      </c>
      <c r="AB46" s="14">
        <v>60.51285714285715</v>
      </c>
      <c r="AC46" s="14">
        <v>62.839999999999996</v>
      </c>
      <c r="AD46" s="14">
        <v>39.480000000000004</v>
      </c>
      <c r="AE46" s="14">
        <v>60.842857142857142</v>
      </c>
      <c r="AF46" s="14">
        <v>62.508571428571429</v>
      </c>
      <c r="AG46" s="14">
        <v>63.28142857142857</v>
      </c>
      <c r="AH46" s="14">
        <v>64.532857142857139</v>
      </c>
    </row>
    <row r="47" spans="3:34" x14ac:dyDescent="0.2">
      <c r="C47">
        <v>3</v>
      </c>
      <c r="D47">
        <v>39</v>
      </c>
      <c r="E47" s="14">
        <v>61.35857142857143</v>
      </c>
      <c r="F47" s="14">
        <v>62.64</v>
      </c>
      <c r="G47" s="14">
        <v>62.935714285714276</v>
      </c>
      <c r="H47" s="14">
        <v>62.607142857142854</v>
      </c>
      <c r="I47" s="14">
        <v>63.212857142857139</v>
      </c>
      <c r="J47" s="14">
        <v>62.410000000000004</v>
      </c>
      <c r="K47" s="14">
        <v>63.885714285714293</v>
      </c>
      <c r="L47" s="14">
        <v>56.49</v>
      </c>
      <c r="M47" s="14">
        <v>61.294999999999995</v>
      </c>
      <c r="N47" s="14">
        <v>63.042857142857144</v>
      </c>
      <c r="O47" s="14">
        <v>63.481428571428566</v>
      </c>
      <c r="P47" s="14">
        <v>63.498571428571431</v>
      </c>
      <c r="Q47" s="14"/>
      <c r="U47" s="15">
        <v>3</v>
      </c>
      <c r="V47">
        <v>39</v>
      </c>
      <c r="W47" s="14">
        <v>61.35857142857143</v>
      </c>
      <c r="X47" s="14">
        <v>62.64</v>
      </c>
      <c r="Y47" s="14">
        <v>62.935714285714276</v>
      </c>
      <c r="Z47" s="14">
        <v>62.607142857142854</v>
      </c>
      <c r="AA47" s="14">
        <v>63.212857142857139</v>
      </c>
      <c r="AB47" s="14">
        <v>62.410000000000004</v>
      </c>
      <c r="AC47" s="14">
        <v>63.885714285714293</v>
      </c>
      <c r="AD47" s="14">
        <v>56.49</v>
      </c>
      <c r="AE47" s="14">
        <v>61.294999999999995</v>
      </c>
      <c r="AF47" s="14">
        <v>63.042857142857144</v>
      </c>
      <c r="AG47" s="14">
        <v>63.481428571428566</v>
      </c>
      <c r="AH47" s="14">
        <v>63.498571428571431</v>
      </c>
    </row>
    <row r="48" spans="3:34" x14ac:dyDescent="0.2">
      <c r="C48">
        <v>3</v>
      </c>
      <c r="D48">
        <v>40</v>
      </c>
      <c r="E48" s="14">
        <v>60.457142857142856</v>
      </c>
      <c r="F48" s="14">
        <v>61.492857142857147</v>
      </c>
      <c r="G48" s="14">
        <v>61.550000000000004</v>
      </c>
      <c r="H48" s="14">
        <v>62.9</v>
      </c>
      <c r="I48" s="14">
        <v>62.94</v>
      </c>
      <c r="J48" s="14">
        <v>62.964285714285715</v>
      </c>
      <c r="K48" s="14">
        <v>62.485714285714288</v>
      </c>
      <c r="L48" s="14">
        <v>56.624000000000002</v>
      </c>
      <c r="M48" s="14">
        <v>60.86</v>
      </c>
      <c r="N48" s="14">
        <v>65.395714285714291</v>
      </c>
      <c r="O48" s="14">
        <v>63.747142857142855</v>
      </c>
      <c r="P48" s="14">
        <v>64.359999999999985</v>
      </c>
      <c r="Q48" s="14"/>
      <c r="U48" s="15">
        <v>3</v>
      </c>
      <c r="V48">
        <v>40</v>
      </c>
      <c r="W48" s="14">
        <v>60.457142857142856</v>
      </c>
      <c r="X48" s="14">
        <v>61.492857142857147</v>
      </c>
      <c r="Y48" s="14">
        <v>61.550000000000004</v>
      </c>
      <c r="Z48" s="14">
        <v>62.9</v>
      </c>
      <c r="AA48" s="14">
        <v>62.94</v>
      </c>
      <c r="AB48" s="14">
        <v>62.964285714285715</v>
      </c>
      <c r="AC48" s="14">
        <v>62.485714285714288</v>
      </c>
      <c r="AD48" s="14">
        <v>56.624000000000002</v>
      </c>
      <c r="AE48" s="14">
        <v>60.86</v>
      </c>
      <c r="AF48" s="14">
        <v>65.395714285714291</v>
      </c>
      <c r="AG48" s="14">
        <v>63.747142857142855</v>
      </c>
      <c r="AH48" s="14">
        <v>64.359999999999985</v>
      </c>
    </row>
    <row r="49" spans="3:34" x14ac:dyDescent="0.2">
      <c r="C49">
        <v>3</v>
      </c>
      <c r="D49">
        <v>41</v>
      </c>
      <c r="E49" s="14">
        <v>61.17</v>
      </c>
      <c r="F49" s="14">
        <v>61.571428571428562</v>
      </c>
      <c r="G49" s="14"/>
      <c r="H49" s="14">
        <v>62.320000000000007</v>
      </c>
      <c r="I49" s="14">
        <v>62.387142857142855</v>
      </c>
      <c r="J49" s="14">
        <v>62.755714285714291</v>
      </c>
      <c r="K49" s="14">
        <v>63.244285714285716</v>
      </c>
      <c r="L49" s="14">
        <v>55.410000000000011</v>
      </c>
      <c r="M49" s="14">
        <v>61.607142857142854</v>
      </c>
      <c r="N49" s="14">
        <v>63.825714285714291</v>
      </c>
      <c r="O49" s="14">
        <v>63.21857142857143</v>
      </c>
      <c r="P49" s="14">
        <v>63.425714285714285</v>
      </c>
      <c r="Q49" s="14"/>
      <c r="U49" s="15">
        <v>3</v>
      </c>
      <c r="V49">
        <v>41</v>
      </c>
      <c r="W49" s="14">
        <v>61.17</v>
      </c>
      <c r="X49" s="14">
        <v>61.571428571428562</v>
      </c>
      <c r="Y49" s="14"/>
      <c r="Z49" s="14">
        <v>62.320000000000007</v>
      </c>
      <c r="AA49" s="14">
        <v>62.387142857142855</v>
      </c>
      <c r="AB49" s="14">
        <v>62.755714285714291</v>
      </c>
      <c r="AC49" s="14">
        <v>63.244285714285716</v>
      </c>
      <c r="AD49" s="14">
        <v>55.410000000000011</v>
      </c>
      <c r="AE49" s="14">
        <v>61.607142857142854</v>
      </c>
      <c r="AF49" s="14">
        <v>63.825714285714291</v>
      </c>
      <c r="AG49" s="14">
        <v>63.21857142857143</v>
      </c>
      <c r="AH49" s="14">
        <v>63.425714285714285</v>
      </c>
    </row>
    <row r="50" spans="3:34" x14ac:dyDescent="0.2">
      <c r="C50">
        <v>3</v>
      </c>
      <c r="D50">
        <v>42</v>
      </c>
      <c r="E50" s="14">
        <v>60.319999999999993</v>
      </c>
      <c r="F50" s="14">
        <v>61.701428571428565</v>
      </c>
      <c r="G50" s="14"/>
      <c r="H50" s="14">
        <v>63.898571428571429</v>
      </c>
      <c r="I50" s="14">
        <v>62.327142857142853</v>
      </c>
      <c r="J50" s="14">
        <v>62.864285714285714</v>
      </c>
      <c r="K50" s="14">
        <v>62.42285714285714</v>
      </c>
      <c r="L50" s="14">
        <v>57.405714285714282</v>
      </c>
      <c r="M50" s="14">
        <v>60.215714285714284</v>
      </c>
      <c r="N50" s="14">
        <v>63.887142857142862</v>
      </c>
      <c r="O50" s="14">
        <v>62.99</v>
      </c>
      <c r="P50" s="14">
        <v>62.965714285714284</v>
      </c>
      <c r="Q50" s="14"/>
      <c r="U50" s="15">
        <v>3</v>
      </c>
      <c r="V50">
        <v>42</v>
      </c>
      <c r="W50" s="14">
        <v>60.319999999999993</v>
      </c>
      <c r="X50" s="14">
        <v>61.701428571428565</v>
      </c>
      <c r="Y50" s="14"/>
      <c r="Z50" s="14">
        <v>63.898571428571429</v>
      </c>
      <c r="AA50" s="14">
        <v>62.327142857142853</v>
      </c>
      <c r="AB50" s="14">
        <v>62.864285714285714</v>
      </c>
      <c r="AC50" s="14">
        <v>62.42285714285714</v>
      </c>
      <c r="AD50" s="14">
        <v>57.405714285714282</v>
      </c>
      <c r="AE50" s="14">
        <v>60.215714285714284</v>
      </c>
      <c r="AF50" s="14">
        <v>63.887142857142862</v>
      </c>
      <c r="AG50" s="14">
        <v>62.99</v>
      </c>
      <c r="AH50" s="14">
        <v>62.965714285714284</v>
      </c>
    </row>
    <row r="51" spans="3:34" x14ac:dyDescent="0.2">
      <c r="C51">
        <v>3</v>
      </c>
      <c r="D51">
        <v>43</v>
      </c>
      <c r="E51" s="14">
        <v>60.275714285714287</v>
      </c>
      <c r="F51" s="14">
        <v>62.664285714285718</v>
      </c>
      <c r="G51" s="14"/>
      <c r="H51" s="14">
        <v>62.892857142857146</v>
      </c>
      <c r="I51" s="14">
        <v>62.237142857142871</v>
      </c>
      <c r="J51" s="14">
        <v>62.972857142857144</v>
      </c>
      <c r="K51" s="14">
        <v>62.198571428571427</v>
      </c>
      <c r="L51" s="14">
        <v>57.252857142857145</v>
      </c>
      <c r="M51" s="14">
        <v>60.351428571428571</v>
      </c>
      <c r="N51" s="14">
        <v>62.85285714285714</v>
      </c>
      <c r="O51" s="14">
        <v>62.755714285714291</v>
      </c>
      <c r="P51" s="14">
        <v>62.755714285714284</v>
      </c>
      <c r="Q51" s="14"/>
      <c r="U51" s="15">
        <v>3</v>
      </c>
      <c r="V51">
        <v>43</v>
      </c>
      <c r="W51" s="14">
        <v>60.275714285714287</v>
      </c>
      <c r="X51" s="14">
        <v>62.664285714285718</v>
      </c>
      <c r="Y51" s="14"/>
      <c r="Z51" s="14">
        <v>62.892857142857146</v>
      </c>
      <c r="AA51" s="14">
        <v>62.237142857142871</v>
      </c>
      <c r="AB51" s="14">
        <v>62.972857142857144</v>
      </c>
      <c r="AC51" s="14">
        <v>62.198571428571427</v>
      </c>
      <c r="AD51" s="14">
        <v>57.252857142857145</v>
      </c>
      <c r="AE51" s="14">
        <v>60.351428571428571</v>
      </c>
      <c r="AF51" s="14">
        <v>62.85285714285714</v>
      </c>
      <c r="AG51" s="14">
        <v>62.755714285714291</v>
      </c>
      <c r="AH51" s="14">
        <v>62.755714285714284</v>
      </c>
    </row>
    <row r="52" spans="3:34" x14ac:dyDescent="0.2">
      <c r="C52">
        <v>3</v>
      </c>
      <c r="D52">
        <v>44</v>
      </c>
      <c r="E52" s="14">
        <v>60.435714285714276</v>
      </c>
      <c r="F52" s="14">
        <v>61.230000000000004</v>
      </c>
      <c r="G52" s="14"/>
      <c r="H52" s="14">
        <v>63.418571428571433</v>
      </c>
      <c r="I52" s="14">
        <v>61.738571428571433</v>
      </c>
      <c r="J52" s="14">
        <v>63.424285714285702</v>
      </c>
      <c r="K52" s="14">
        <v>63.168571428571418</v>
      </c>
      <c r="L52" s="14">
        <v>56.357142857142854</v>
      </c>
      <c r="M52" s="14">
        <v>60.342857142857142</v>
      </c>
      <c r="N52" s="14">
        <v>63.637142857142862</v>
      </c>
      <c r="O52" s="14">
        <v>63.495714285714293</v>
      </c>
      <c r="P52" s="14">
        <v>62.861428571428561</v>
      </c>
      <c r="Q52" s="14"/>
      <c r="U52" s="15">
        <v>3</v>
      </c>
      <c r="V52">
        <v>44</v>
      </c>
      <c r="W52" s="14">
        <v>60.435714285714276</v>
      </c>
      <c r="X52" s="14">
        <v>61.230000000000004</v>
      </c>
      <c r="Y52" s="14"/>
      <c r="Z52" s="14">
        <v>63.418571428571433</v>
      </c>
      <c r="AA52" s="14">
        <v>61.738571428571433</v>
      </c>
      <c r="AB52" s="14">
        <v>63.424285714285702</v>
      </c>
      <c r="AC52" s="14">
        <v>63.168571428571418</v>
      </c>
      <c r="AD52" s="14">
        <v>56.357142857142854</v>
      </c>
      <c r="AE52" s="14">
        <v>60.342857142857142</v>
      </c>
      <c r="AF52" s="14">
        <v>63.637142857142862</v>
      </c>
      <c r="AG52" s="14">
        <v>63.495714285714293</v>
      </c>
      <c r="AH52" s="14">
        <v>62.861428571428561</v>
      </c>
    </row>
    <row r="53" spans="3:34" x14ac:dyDescent="0.2">
      <c r="C53">
        <v>3</v>
      </c>
      <c r="D53">
        <v>45</v>
      </c>
      <c r="E53" s="14">
        <v>60.28142857142857</v>
      </c>
      <c r="F53" s="14">
        <v>61.704285714285717</v>
      </c>
      <c r="G53" s="14">
        <v>61.545000000000002</v>
      </c>
      <c r="H53" s="14">
        <v>62.767142857142858</v>
      </c>
      <c r="I53" s="14">
        <v>62.202857142857148</v>
      </c>
      <c r="J53" s="14">
        <v>63.294285714285706</v>
      </c>
      <c r="K53" s="14">
        <v>63.33857142857142</v>
      </c>
      <c r="L53" s="14">
        <v>54.77</v>
      </c>
      <c r="M53" s="14">
        <v>61.924285714285709</v>
      </c>
      <c r="N53" s="14">
        <v>62.03142857142857</v>
      </c>
      <c r="O53" s="14">
        <v>62.638571428571431</v>
      </c>
      <c r="P53" s="14">
        <v>63.887142857142855</v>
      </c>
      <c r="Q53" s="14"/>
      <c r="U53" s="15">
        <v>3</v>
      </c>
      <c r="V53">
        <v>45</v>
      </c>
      <c r="W53" s="14">
        <v>60.28142857142857</v>
      </c>
      <c r="X53" s="14">
        <v>61.704285714285717</v>
      </c>
      <c r="Y53" s="14">
        <v>61.545000000000002</v>
      </c>
      <c r="Z53" s="14">
        <v>62.767142857142858</v>
      </c>
      <c r="AA53" s="14">
        <v>62.202857142857148</v>
      </c>
      <c r="AB53" s="14">
        <v>63.294285714285706</v>
      </c>
      <c r="AC53" s="14">
        <v>63.33857142857142</v>
      </c>
      <c r="AD53" s="14">
        <v>54.77</v>
      </c>
      <c r="AE53" s="14">
        <v>61.924285714285709</v>
      </c>
      <c r="AF53" s="14">
        <v>62.03142857142857</v>
      </c>
      <c r="AG53" s="14">
        <v>62.638571428571431</v>
      </c>
      <c r="AH53" s="14">
        <v>63.887142857142855</v>
      </c>
    </row>
    <row r="54" spans="3:34" x14ac:dyDescent="0.2">
      <c r="C54">
        <v>3</v>
      </c>
      <c r="D54">
        <v>46</v>
      </c>
      <c r="E54" s="14">
        <v>60.499999999999993</v>
      </c>
      <c r="F54" s="14">
        <v>61.45428571428571</v>
      </c>
      <c r="G54" s="14">
        <v>62.405714285714289</v>
      </c>
      <c r="H54" s="14">
        <v>63.082857142857144</v>
      </c>
      <c r="I54" s="14">
        <v>62.042857142857144</v>
      </c>
      <c r="J54" s="14">
        <v>62.705714285714286</v>
      </c>
      <c r="K54" s="14">
        <v>63.269999999999996</v>
      </c>
      <c r="L54" s="14">
        <v>54.209999999999994</v>
      </c>
      <c r="M54" s="14">
        <v>61.83428571428572</v>
      </c>
      <c r="N54" s="14">
        <v>62.818571428571417</v>
      </c>
      <c r="O54" s="14">
        <v>62.987142857142864</v>
      </c>
      <c r="P54" s="14">
        <v>62.124285714285712</v>
      </c>
      <c r="Q54" s="14"/>
      <c r="U54" s="15">
        <v>3</v>
      </c>
      <c r="V54">
        <v>46</v>
      </c>
      <c r="W54" s="14">
        <v>60.499999999999993</v>
      </c>
      <c r="X54" s="14">
        <v>61.45428571428571</v>
      </c>
      <c r="Y54" s="14">
        <v>62.405714285714289</v>
      </c>
      <c r="Z54" s="14">
        <v>63.082857142857144</v>
      </c>
      <c r="AA54" s="14">
        <v>62.042857142857144</v>
      </c>
      <c r="AB54" s="14">
        <v>62.705714285714286</v>
      </c>
      <c r="AC54" s="14">
        <v>63.269999999999996</v>
      </c>
      <c r="AD54" s="14">
        <v>54.209999999999994</v>
      </c>
      <c r="AE54" s="14">
        <v>61.83428571428572</v>
      </c>
      <c r="AF54" s="14">
        <v>62.818571428571417</v>
      </c>
      <c r="AG54" s="14">
        <v>62.987142857142864</v>
      </c>
      <c r="AH54" s="14">
        <v>62.124285714285712</v>
      </c>
    </row>
    <row r="55" spans="3:34" x14ac:dyDescent="0.2">
      <c r="C55">
        <v>3</v>
      </c>
      <c r="D55">
        <v>47</v>
      </c>
      <c r="E55" s="14">
        <v>60.01428571428572</v>
      </c>
      <c r="F55" s="14">
        <v>61.367142857142859</v>
      </c>
      <c r="G55" s="14">
        <v>60.554285714285712</v>
      </c>
      <c r="H55" s="14">
        <v>61.817142857142862</v>
      </c>
      <c r="I55" s="14">
        <v>63.008571428571429</v>
      </c>
      <c r="J55" s="14">
        <v>63.337142857142858</v>
      </c>
      <c r="K55" s="14">
        <v>63.338571428571427</v>
      </c>
      <c r="L55" s="14">
        <v>56.284285714285716</v>
      </c>
      <c r="M55" s="14">
        <v>61.662857142857149</v>
      </c>
      <c r="N55" s="14">
        <v>63.295714285714276</v>
      </c>
      <c r="O55" s="14">
        <v>61.398571428571422</v>
      </c>
      <c r="P55" s="14">
        <v>63.802857142857142</v>
      </c>
      <c r="Q55" s="14"/>
      <c r="U55" s="15">
        <v>3</v>
      </c>
      <c r="V55">
        <v>47</v>
      </c>
      <c r="W55" s="14">
        <v>60.01428571428572</v>
      </c>
      <c r="X55" s="14">
        <v>61.367142857142859</v>
      </c>
      <c r="Y55" s="14">
        <v>60.554285714285712</v>
      </c>
      <c r="Z55" s="14">
        <v>61.817142857142862</v>
      </c>
      <c r="AA55" s="14">
        <v>63.008571428571429</v>
      </c>
      <c r="AB55" s="14">
        <v>63.337142857142858</v>
      </c>
      <c r="AC55" s="14">
        <v>63.338571428571427</v>
      </c>
      <c r="AD55" s="14">
        <v>56.284285714285716</v>
      </c>
      <c r="AE55" s="14">
        <v>61.662857142857149</v>
      </c>
      <c r="AF55" s="14">
        <v>63.295714285714276</v>
      </c>
      <c r="AG55" s="14">
        <v>61.398571428571422</v>
      </c>
      <c r="AH55" s="14">
        <v>63.802857142857142</v>
      </c>
    </row>
    <row r="56" spans="3:34" x14ac:dyDescent="0.2">
      <c r="C56">
        <v>3</v>
      </c>
      <c r="D56">
        <v>48</v>
      </c>
      <c r="E56" s="7">
        <v>60.175714285714285</v>
      </c>
      <c r="F56" s="7">
        <v>61.18</v>
      </c>
      <c r="G56" s="7">
        <v>62.388571428571424</v>
      </c>
      <c r="H56" s="7">
        <v>61.422857142857147</v>
      </c>
      <c r="I56" s="7">
        <v>61.73714285714285</v>
      </c>
      <c r="J56" s="7">
        <v>62.26</v>
      </c>
      <c r="K56" s="7">
        <v>63.230000000000004</v>
      </c>
      <c r="L56" s="7">
        <v>53.242857142857147</v>
      </c>
      <c r="M56" s="7">
        <v>60.768571428571427</v>
      </c>
      <c r="N56" s="7">
        <v>63.64714285714286</v>
      </c>
      <c r="O56" s="7">
        <v>61.65</v>
      </c>
      <c r="P56" s="7"/>
      <c r="Q56" s="7"/>
      <c r="U56" s="15">
        <v>3</v>
      </c>
      <c r="V56">
        <v>48</v>
      </c>
      <c r="W56" s="7">
        <v>60.175714285714285</v>
      </c>
      <c r="X56" s="7">
        <v>61.18</v>
      </c>
      <c r="Y56" s="7">
        <v>62.388571428571424</v>
      </c>
      <c r="Z56" s="7">
        <v>61.422857142857147</v>
      </c>
      <c r="AA56" s="7">
        <v>61.73714285714285</v>
      </c>
      <c r="AB56" s="7">
        <v>62.26</v>
      </c>
      <c r="AC56" s="7">
        <v>63.230000000000004</v>
      </c>
      <c r="AD56" s="7">
        <v>53.242857142857147</v>
      </c>
      <c r="AE56" s="7">
        <v>60.768571428571427</v>
      </c>
      <c r="AF56" s="7">
        <v>63.64714285714286</v>
      </c>
      <c r="AG56" s="7">
        <v>61.65</v>
      </c>
      <c r="AH56" s="7"/>
    </row>
    <row r="57" spans="3:34" x14ac:dyDescent="0.2">
      <c r="C57">
        <v>3</v>
      </c>
      <c r="D57">
        <v>49</v>
      </c>
      <c r="E57" s="7">
        <v>60.74</v>
      </c>
      <c r="F57" s="7">
        <v>61.911428571428566</v>
      </c>
      <c r="G57" s="7">
        <v>61.257142857142853</v>
      </c>
      <c r="H57" s="7">
        <v>61.98</v>
      </c>
      <c r="I57" s="7">
        <v>61.261428571428574</v>
      </c>
      <c r="J57" s="7">
        <v>63.08428571428572</v>
      </c>
      <c r="K57" s="7">
        <v>63.114285714285721</v>
      </c>
      <c r="L57" s="7">
        <v>57.695714285714288</v>
      </c>
      <c r="M57" s="7">
        <v>61.040000000000013</v>
      </c>
      <c r="N57" s="7">
        <v>63.933333333333337</v>
      </c>
      <c r="O57" s="7">
        <v>62.145714285714291</v>
      </c>
      <c r="P57" s="7"/>
      <c r="Q57" s="7"/>
      <c r="U57" s="15">
        <v>3</v>
      </c>
      <c r="V57">
        <v>49</v>
      </c>
      <c r="W57" s="7">
        <v>60.74</v>
      </c>
      <c r="X57" s="7">
        <v>61.911428571428566</v>
      </c>
      <c r="Y57" s="7">
        <v>61.257142857142853</v>
      </c>
      <c r="Z57" s="7">
        <v>61.98</v>
      </c>
      <c r="AA57" s="7">
        <v>61.261428571428574</v>
      </c>
      <c r="AB57" s="7">
        <v>63.08428571428572</v>
      </c>
      <c r="AC57" s="7">
        <v>63.114285714285721</v>
      </c>
      <c r="AD57" s="7">
        <v>57.695714285714288</v>
      </c>
      <c r="AE57" s="7">
        <v>61.040000000000013</v>
      </c>
      <c r="AF57" s="7">
        <v>63.933333333333337</v>
      </c>
      <c r="AG57" s="7">
        <v>62.145714285714291</v>
      </c>
      <c r="AH57" s="7"/>
    </row>
    <row r="58" spans="3:34" x14ac:dyDescent="0.2">
      <c r="C58">
        <v>3</v>
      </c>
      <c r="D58">
        <v>50</v>
      </c>
      <c r="E58" s="7">
        <v>62.237142857142864</v>
      </c>
      <c r="F58" s="7">
        <v>61.057142857142857</v>
      </c>
      <c r="G58" s="7">
        <v>61.578571428571429</v>
      </c>
      <c r="H58" s="7">
        <v>62.148571428571437</v>
      </c>
      <c r="I58" s="7">
        <v>61.097142857142856</v>
      </c>
      <c r="J58" s="7">
        <v>63.247142857142862</v>
      </c>
      <c r="K58" s="7">
        <v>62.878571428571426</v>
      </c>
      <c r="L58" s="7">
        <v>54.701428571428572</v>
      </c>
      <c r="M58" s="7">
        <v>61.121428571428567</v>
      </c>
      <c r="N58" s="7">
        <v>64.55</v>
      </c>
      <c r="O58" s="7">
        <v>62.215999999999994</v>
      </c>
      <c r="P58" s="7"/>
      <c r="Q58" s="7"/>
      <c r="U58" s="15">
        <v>3</v>
      </c>
      <c r="V58">
        <v>50</v>
      </c>
      <c r="W58" s="7">
        <v>62.237142857142864</v>
      </c>
      <c r="X58" s="7">
        <v>61.057142857142857</v>
      </c>
      <c r="Y58" s="7">
        <v>61.578571428571429</v>
      </c>
      <c r="Z58" s="7">
        <v>62.148571428571437</v>
      </c>
      <c r="AA58" s="7">
        <v>61.097142857142856</v>
      </c>
      <c r="AB58" s="7">
        <v>63.247142857142862</v>
      </c>
      <c r="AC58" s="7">
        <v>62.878571428571426</v>
      </c>
      <c r="AD58" s="7">
        <v>54.701428571428572</v>
      </c>
      <c r="AE58" s="7">
        <v>61.121428571428567</v>
      </c>
      <c r="AF58" s="7">
        <v>64.55</v>
      </c>
      <c r="AG58" s="7">
        <v>62.215999999999994</v>
      </c>
      <c r="AH58" s="7"/>
    </row>
    <row r="59" spans="3:34" x14ac:dyDescent="0.2">
      <c r="C59">
        <v>3</v>
      </c>
      <c r="D59">
        <v>51</v>
      </c>
      <c r="E59" s="7">
        <v>61.302857142857135</v>
      </c>
      <c r="F59" s="7">
        <v>62.628571428571426</v>
      </c>
      <c r="G59" s="7">
        <v>61.779999999999994</v>
      </c>
      <c r="H59" s="7">
        <v>62.105714285714278</v>
      </c>
      <c r="I59" s="7">
        <v>62.719999999999992</v>
      </c>
      <c r="J59" s="7">
        <v>63.682857142857138</v>
      </c>
      <c r="K59" s="7">
        <v>65.951428571428579</v>
      </c>
      <c r="L59" s="7">
        <v>55.787142857142861</v>
      </c>
      <c r="M59" s="7">
        <v>61.18571428571429</v>
      </c>
      <c r="N59" s="7">
        <v>63.738571428571433</v>
      </c>
      <c r="O59" s="7">
        <v>61.877142857142857</v>
      </c>
      <c r="P59" s="7"/>
      <c r="Q59" s="7"/>
      <c r="U59" s="15">
        <v>3</v>
      </c>
      <c r="V59">
        <v>51</v>
      </c>
      <c r="W59" s="7">
        <v>61.302857142857135</v>
      </c>
      <c r="X59" s="7">
        <v>62.628571428571426</v>
      </c>
      <c r="Y59" s="7">
        <v>61.779999999999994</v>
      </c>
      <c r="Z59" s="7">
        <v>62.105714285714278</v>
      </c>
      <c r="AA59" s="7">
        <v>62.719999999999992</v>
      </c>
      <c r="AB59" s="7">
        <v>63.682857142857138</v>
      </c>
      <c r="AC59" s="7">
        <v>65.951428571428579</v>
      </c>
      <c r="AD59" s="7">
        <v>55.787142857142861</v>
      </c>
      <c r="AE59" s="7">
        <v>61.18571428571429</v>
      </c>
      <c r="AF59" s="7">
        <v>63.738571428571433</v>
      </c>
      <c r="AG59" s="7">
        <v>61.877142857142857</v>
      </c>
      <c r="AH59" s="7"/>
    </row>
    <row r="60" spans="3:34" x14ac:dyDescent="0.2">
      <c r="C60">
        <v>3</v>
      </c>
      <c r="D60">
        <v>52</v>
      </c>
      <c r="E60" s="7">
        <v>60.117142857142866</v>
      </c>
      <c r="F60" s="7">
        <v>60.124285714285712</v>
      </c>
      <c r="G60" s="7">
        <v>60.668571428571433</v>
      </c>
      <c r="H60" s="7">
        <v>62.298571428571428</v>
      </c>
      <c r="I60" s="7">
        <v>61.567142857142855</v>
      </c>
      <c r="J60" s="7">
        <v>62.958571428571432</v>
      </c>
      <c r="K60" s="7">
        <v>64.710000000000008</v>
      </c>
      <c r="L60" s="7">
        <v>53.877142857142857</v>
      </c>
      <c r="M60" s="7">
        <v>59.80285714285715</v>
      </c>
      <c r="N60" s="7">
        <v>59.958571428571418</v>
      </c>
      <c r="O60" s="7">
        <v>63.381428571428572</v>
      </c>
      <c r="P60" s="7"/>
      <c r="Q60" s="7"/>
      <c r="U60" s="15">
        <v>3</v>
      </c>
      <c r="V60">
        <v>52</v>
      </c>
      <c r="W60" s="7">
        <v>60.117142857142866</v>
      </c>
      <c r="X60" s="7">
        <v>60.124285714285712</v>
      </c>
      <c r="Y60" s="7">
        <v>60.668571428571433</v>
      </c>
      <c r="Z60" s="7">
        <v>62.298571428571428</v>
      </c>
      <c r="AA60" s="7">
        <v>61.567142857142855</v>
      </c>
      <c r="AB60" s="7">
        <v>62.958571428571432</v>
      </c>
      <c r="AC60" s="7">
        <v>64.710000000000008</v>
      </c>
      <c r="AD60" s="7">
        <v>53.877142857142857</v>
      </c>
      <c r="AE60" s="7">
        <v>59.80285714285715</v>
      </c>
      <c r="AF60" s="7">
        <v>59.958571428571418</v>
      </c>
      <c r="AG60" s="7">
        <v>63.381428571428572</v>
      </c>
      <c r="AH60" s="7"/>
    </row>
    <row r="61" spans="3:34" x14ac:dyDescent="0.2">
      <c r="C61">
        <v>3</v>
      </c>
      <c r="D61">
        <v>53</v>
      </c>
      <c r="E61" s="7">
        <v>60.37</v>
      </c>
      <c r="F61" s="7">
        <v>61.59</v>
      </c>
      <c r="G61" s="7">
        <v>62.963333333333331</v>
      </c>
      <c r="H61" s="7">
        <v>62.782499999999999</v>
      </c>
      <c r="I61" s="7">
        <v>60.881666666666668</v>
      </c>
      <c r="J61" s="7"/>
      <c r="K61" s="7">
        <v>65.209999999999994</v>
      </c>
      <c r="L61" s="7">
        <v>57.085000000000001</v>
      </c>
      <c r="M61" s="7">
        <v>62.06</v>
      </c>
      <c r="N61" s="7">
        <v>62.334000000000003</v>
      </c>
      <c r="O61" s="7">
        <v>59.096666666666664</v>
      </c>
      <c r="P61" s="7"/>
      <c r="Q61" s="7"/>
      <c r="U61" s="16">
        <v>3</v>
      </c>
      <c r="V61">
        <v>53</v>
      </c>
      <c r="W61" s="7">
        <v>60.37</v>
      </c>
      <c r="X61" s="7">
        <v>61.59</v>
      </c>
      <c r="Y61" s="7">
        <v>62.963333333333331</v>
      </c>
      <c r="Z61" s="7">
        <v>62.782499999999999</v>
      </c>
      <c r="AA61" s="7">
        <v>60.881666666666668</v>
      </c>
      <c r="AB61" s="7"/>
      <c r="AC61" s="7">
        <v>65.209999999999994</v>
      </c>
      <c r="AD61" s="7">
        <v>57.085000000000001</v>
      </c>
      <c r="AE61" s="7">
        <v>62.06</v>
      </c>
      <c r="AF61" s="7">
        <v>62.334000000000003</v>
      </c>
      <c r="AG61" s="7">
        <v>59.096666666666664</v>
      </c>
      <c r="AH61" s="7"/>
    </row>
    <row r="62" spans="3:34" x14ac:dyDescent="0.2">
      <c r="C62" t="s">
        <v>1021</v>
      </c>
      <c r="D62" t="s">
        <v>1021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02"/>
  <sheetViews>
    <sheetView workbookViewId="0">
      <selection sqref="A1:E1048576"/>
    </sheetView>
  </sheetViews>
  <sheetFormatPr baseColWidth="10" defaultColWidth="8.83203125" defaultRowHeight="15" x14ac:dyDescent="0.2"/>
  <cols>
    <col min="1" max="1" width="7" bestFit="1" customWidth="1"/>
    <col min="2" max="2" width="8" bestFit="1" customWidth="1"/>
    <col min="3" max="3" width="11.1640625" bestFit="1" customWidth="1"/>
    <col min="4" max="5" width="10.5" bestFit="1" customWidth="1"/>
  </cols>
  <sheetData>
    <row r="1" spans="1:5" x14ac:dyDescent="0.2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x14ac:dyDescent="0.2">
      <c r="A2" t="s">
        <v>967</v>
      </c>
      <c r="B2">
        <v>62.06</v>
      </c>
      <c r="C2">
        <v>62.98</v>
      </c>
      <c r="D2">
        <v>55.83</v>
      </c>
      <c r="E2" t="s">
        <v>386</v>
      </c>
    </row>
    <row r="3" spans="1:5" x14ac:dyDescent="0.2">
      <c r="A3" t="s">
        <v>967</v>
      </c>
      <c r="B3">
        <v>60.23</v>
      </c>
      <c r="C3">
        <v>60.7</v>
      </c>
      <c r="D3">
        <v>50.76</v>
      </c>
      <c r="E3" t="s">
        <v>394</v>
      </c>
    </row>
    <row r="4" spans="1:5" x14ac:dyDescent="0.2">
      <c r="A4" t="s">
        <v>967</v>
      </c>
      <c r="B4">
        <v>62.36</v>
      </c>
      <c r="C4">
        <v>62.63</v>
      </c>
      <c r="D4">
        <v>50.29</v>
      </c>
      <c r="E4" t="s">
        <v>402</v>
      </c>
    </row>
    <row r="5" spans="1:5" x14ac:dyDescent="0.2">
      <c r="A5" t="s">
        <v>967</v>
      </c>
      <c r="B5">
        <v>61.11</v>
      </c>
      <c r="C5">
        <v>61.46</v>
      </c>
      <c r="D5">
        <v>50.36</v>
      </c>
      <c r="E5" t="s">
        <v>410</v>
      </c>
    </row>
    <row r="6" spans="1:5" x14ac:dyDescent="0.2">
      <c r="A6" t="s">
        <v>967</v>
      </c>
      <c r="B6">
        <v>59.82</v>
      </c>
      <c r="C6">
        <v>60.17</v>
      </c>
      <c r="D6">
        <v>49.13</v>
      </c>
      <c r="E6" t="s">
        <v>418</v>
      </c>
    </row>
    <row r="7" spans="1:5" x14ac:dyDescent="0.2">
      <c r="A7" t="s">
        <v>967</v>
      </c>
      <c r="B7">
        <v>60.02</v>
      </c>
      <c r="C7">
        <v>60.25</v>
      </c>
      <c r="D7">
        <v>47.26</v>
      </c>
      <c r="E7" t="s">
        <v>354</v>
      </c>
    </row>
    <row r="8" spans="1:5" x14ac:dyDescent="0.2">
      <c r="A8" t="s">
        <v>967</v>
      </c>
      <c r="B8">
        <v>59.88</v>
      </c>
      <c r="C8">
        <v>60.37</v>
      </c>
      <c r="D8">
        <v>50.66</v>
      </c>
      <c r="E8" t="s">
        <v>362</v>
      </c>
    </row>
    <row r="9" spans="1:5" x14ac:dyDescent="0.2">
      <c r="A9" t="s">
        <v>967</v>
      </c>
      <c r="B9">
        <v>60.1</v>
      </c>
      <c r="C9">
        <v>60.39</v>
      </c>
      <c r="D9">
        <v>48.48</v>
      </c>
      <c r="E9" t="s">
        <v>370</v>
      </c>
    </row>
    <row r="10" spans="1:5" x14ac:dyDescent="0.2">
      <c r="A10" t="s">
        <v>967</v>
      </c>
      <c r="B10">
        <v>59.51</v>
      </c>
      <c r="C10">
        <v>60.23</v>
      </c>
      <c r="D10">
        <v>52.06</v>
      </c>
      <c r="E10" t="s">
        <v>378</v>
      </c>
    </row>
    <row r="11" spans="1:5" x14ac:dyDescent="0.2">
      <c r="A11" t="s">
        <v>967</v>
      </c>
      <c r="B11">
        <v>59.26</v>
      </c>
      <c r="C11">
        <v>59.62</v>
      </c>
      <c r="D11">
        <v>48.57</v>
      </c>
      <c r="E11" t="s">
        <v>386</v>
      </c>
    </row>
    <row r="12" spans="1:5" x14ac:dyDescent="0.2">
      <c r="A12" t="s">
        <v>967</v>
      </c>
      <c r="B12">
        <v>60.05</v>
      </c>
      <c r="C12">
        <v>60.45</v>
      </c>
      <c r="D12">
        <v>49.87</v>
      </c>
      <c r="E12" t="s">
        <v>322</v>
      </c>
    </row>
    <row r="13" spans="1:5" x14ac:dyDescent="0.2">
      <c r="A13" t="s">
        <v>967</v>
      </c>
      <c r="B13">
        <v>60.96</v>
      </c>
      <c r="C13">
        <v>61.28</v>
      </c>
      <c r="D13">
        <v>49.88</v>
      </c>
      <c r="E13" t="s">
        <v>330</v>
      </c>
    </row>
    <row r="14" spans="1:5" x14ac:dyDescent="0.2">
      <c r="A14" t="s">
        <v>967</v>
      </c>
      <c r="B14">
        <v>59.96</v>
      </c>
      <c r="C14">
        <v>60.25</v>
      </c>
      <c r="D14">
        <v>48.25</v>
      </c>
      <c r="E14" t="s">
        <v>338</v>
      </c>
    </row>
    <row r="15" spans="1:5" x14ac:dyDescent="0.2">
      <c r="A15" t="s">
        <v>967</v>
      </c>
      <c r="B15">
        <v>60.15</v>
      </c>
      <c r="C15">
        <v>60.57</v>
      </c>
      <c r="D15">
        <v>50.15</v>
      </c>
      <c r="E15" t="s">
        <v>346</v>
      </c>
    </row>
    <row r="16" spans="1:5" x14ac:dyDescent="0.2">
      <c r="A16" t="s">
        <v>967</v>
      </c>
      <c r="B16">
        <v>61.28</v>
      </c>
      <c r="C16">
        <v>61.61</v>
      </c>
      <c r="D16">
        <v>50.28</v>
      </c>
      <c r="E16" t="s">
        <v>354</v>
      </c>
    </row>
    <row r="17" spans="1:5" x14ac:dyDescent="0.2">
      <c r="A17" t="s">
        <v>967</v>
      </c>
      <c r="B17">
        <v>61.1</v>
      </c>
      <c r="C17">
        <v>61.32</v>
      </c>
      <c r="D17">
        <v>48.19</v>
      </c>
      <c r="E17" t="s">
        <v>282</v>
      </c>
    </row>
    <row r="18" spans="1:5" x14ac:dyDescent="0.2">
      <c r="A18" t="s">
        <v>967</v>
      </c>
      <c r="B18">
        <v>60.33</v>
      </c>
      <c r="C18">
        <v>60.42</v>
      </c>
      <c r="D18">
        <v>43.39</v>
      </c>
      <c r="E18" t="s">
        <v>290</v>
      </c>
    </row>
    <row r="19" spans="1:5" x14ac:dyDescent="0.2">
      <c r="A19" t="s">
        <v>967</v>
      </c>
      <c r="B19">
        <v>61.62</v>
      </c>
      <c r="C19">
        <v>61.83</v>
      </c>
      <c r="D19">
        <v>48.41</v>
      </c>
      <c r="E19" t="s">
        <v>298</v>
      </c>
    </row>
    <row r="20" spans="1:5" x14ac:dyDescent="0.2">
      <c r="A20" t="s">
        <v>967</v>
      </c>
      <c r="B20">
        <v>61.1</v>
      </c>
      <c r="C20">
        <v>61.42</v>
      </c>
      <c r="D20">
        <v>49.91</v>
      </c>
      <c r="E20" t="s">
        <v>306</v>
      </c>
    </row>
    <row r="21" spans="1:5" x14ac:dyDescent="0.2">
      <c r="A21" t="s">
        <v>967</v>
      </c>
      <c r="B21">
        <v>61.16</v>
      </c>
      <c r="C21">
        <v>61.43</v>
      </c>
      <c r="D21">
        <v>49.28</v>
      </c>
      <c r="E21" t="s">
        <v>314</v>
      </c>
    </row>
    <row r="22" spans="1:5" x14ac:dyDescent="0.2">
      <c r="A22" t="s">
        <v>967</v>
      </c>
      <c r="B22">
        <v>61.4</v>
      </c>
      <c r="C22">
        <v>62.51</v>
      </c>
      <c r="D22">
        <v>56.07</v>
      </c>
      <c r="E22" t="s">
        <v>250</v>
      </c>
    </row>
    <row r="23" spans="1:5" x14ac:dyDescent="0.2">
      <c r="A23" t="s">
        <v>967</v>
      </c>
      <c r="B23">
        <v>61.92</v>
      </c>
      <c r="C23">
        <v>62.62</v>
      </c>
      <c r="D23">
        <v>54.32</v>
      </c>
      <c r="E23" t="s">
        <v>258</v>
      </c>
    </row>
    <row r="24" spans="1:5" x14ac:dyDescent="0.2">
      <c r="A24" t="s">
        <v>967</v>
      </c>
      <c r="B24">
        <v>61.74</v>
      </c>
      <c r="C24">
        <v>62.04</v>
      </c>
      <c r="D24">
        <v>50.37</v>
      </c>
      <c r="E24" t="s">
        <v>266</v>
      </c>
    </row>
    <row r="25" spans="1:5" x14ac:dyDescent="0.2">
      <c r="A25" t="s">
        <v>967</v>
      </c>
      <c r="B25">
        <v>60.78</v>
      </c>
      <c r="C25">
        <v>61.75</v>
      </c>
      <c r="D25">
        <v>54.76</v>
      </c>
      <c r="E25" t="s">
        <v>274</v>
      </c>
    </row>
    <row r="26" spans="1:5" x14ac:dyDescent="0.2">
      <c r="A26" t="s">
        <v>967</v>
      </c>
      <c r="B26">
        <v>61.13</v>
      </c>
      <c r="C26">
        <v>61.44</v>
      </c>
      <c r="D26">
        <v>49.93</v>
      </c>
      <c r="E26" t="s">
        <v>282</v>
      </c>
    </row>
    <row r="27" spans="1:5" x14ac:dyDescent="0.2">
      <c r="A27" t="s">
        <v>967</v>
      </c>
      <c r="B27">
        <v>61.69</v>
      </c>
      <c r="C27">
        <v>61.79</v>
      </c>
      <c r="D27">
        <v>45.01</v>
      </c>
      <c r="E27" t="s">
        <v>210</v>
      </c>
    </row>
    <row r="28" spans="1:5" x14ac:dyDescent="0.2">
      <c r="A28" t="s">
        <v>967</v>
      </c>
      <c r="B28">
        <v>61.46</v>
      </c>
      <c r="C28">
        <v>61.63</v>
      </c>
      <c r="D28">
        <v>47.63</v>
      </c>
      <c r="E28" t="s">
        <v>218</v>
      </c>
    </row>
    <row r="29" spans="1:5" x14ac:dyDescent="0.2">
      <c r="A29" t="s">
        <v>967</v>
      </c>
      <c r="B29">
        <v>61.5</v>
      </c>
      <c r="C29">
        <v>61.6</v>
      </c>
      <c r="D29">
        <v>45.21</v>
      </c>
      <c r="E29" t="s">
        <v>226</v>
      </c>
    </row>
    <row r="30" spans="1:5" x14ac:dyDescent="0.2">
      <c r="A30" t="s">
        <v>967</v>
      </c>
      <c r="B30">
        <v>61.27</v>
      </c>
      <c r="C30">
        <v>61.36</v>
      </c>
      <c r="D30">
        <v>44.36</v>
      </c>
      <c r="E30" t="s">
        <v>234</v>
      </c>
    </row>
    <row r="31" spans="1:5" x14ac:dyDescent="0.2">
      <c r="A31" t="s">
        <v>967</v>
      </c>
      <c r="B31">
        <v>61.18</v>
      </c>
      <c r="C31">
        <v>61.41</v>
      </c>
      <c r="D31">
        <v>48.54</v>
      </c>
      <c r="E31" t="s">
        <v>242</v>
      </c>
    </row>
    <row r="32" spans="1:5" x14ac:dyDescent="0.2">
      <c r="A32" t="s">
        <v>967</v>
      </c>
      <c r="B32">
        <v>60.79</v>
      </c>
      <c r="C32">
        <v>61.13</v>
      </c>
      <c r="D32">
        <v>49.84</v>
      </c>
      <c r="E32" t="s">
        <v>250</v>
      </c>
    </row>
    <row r="33" spans="1:5" x14ac:dyDescent="0.2">
      <c r="A33" t="s">
        <v>967</v>
      </c>
      <c r="B33">
        <v>60.81</v>
      </c>
      <c r="C33">
        <v>61.58</v>
      </c>
      <c r="D33">
        <v>53.76</v>
      </c>
      <c r="E33" t="s">
        <v>178</v>
      </c>
    </row>
    <row r="34" spans="1:5" x14ac:dyDescent="0.2">
      <c r="A34" t="s">
        <v>967</v>
      </c>
      <c r="B34">
        <v>61.5</v>
      </c>
      <c r="C34">
        <v>61.76</v>
      </c>
      <c r="D34">
        <v>49.53</v>
      </c>
      <c r="E34" t="s">
        <v>186</v>
      </c>
    </row>
    <row r="35" spans="1:5" x14ac:dyDescent="0.2">
      <c r="A35" t="s">
        <v>967</v>
      </c>
      <c r="B35">
        <v>60.75</v>
      </c>
      <c r="C35">
        <v>61.03</v>
      </c>
      <c r="D35">
        <v>48.93</v>
      </c>
      <c r="E35" t="s">
        <v>194</v>
      </c>
    </row>
    <row r="36" spans="1:5" x14ac:dyDescent="0.2">
      <c r="A36" t="s">
        <v>967</v>
      </c>
      <c r="B36">
        <v>61.31</v>
      </c>
      <c r="C36">
        <v>61.6</v>
      </c>
      <c r="D36">
        <v>49.72</v>
      </c>
      <c r="E36" t="s">
        <v>202</v>
      </c>
    </row>
    <row r="37" spans="1:5" x14ac:dyDescent="0.2">
      <c r="A37" t="s">
        <v>967</v>
      </c>
      <c r="B37">
        <v>61.56</v>
      </c>
      <c r="C37">
        <v>62.21</v>
      </c>
      <c r="D37">
        <v>53.66</v>
      </c>
      <c r="E37" t="s">
        <v>210</v>
      </c>
    </row>
    <row r="38" spans="1:5" x14ac:dyDescent="0.2">
      <c r="A38" t="s">
        <v>967</v>
      </c>
      <c r="B38">
        <v>60.7</v>
      </c>
      <c r="C38">
        <v>61.36</v>
      </c>
      <c r="D38">
        <v>53.1</v>
      </c>
      <c r="E38" t="s">
        <v>146</v>
      </c>
    </row>
    <row r="39" spans="1:5" x14ac:dyDescent="0.2">
      <c r="A39" t="s">
        <v>967</v>
      </c>
      <c r="B39">
        <v>61.11</v>
      </c>
      <c r="C39">
        <v>61.83</v>
      </c>
      <c r="D39">
        <v>53.65</v>
      </c>
      <c r="E39" t="s">
        <v>154</v>
      </c>
    </row>
    <row r="40" spans="1:5" x14ac:dyDescent="0.2">
      <c r="A40" t="s">
        <v>967</v>
      </c>
      <c r="B40">
        <v>60.05</v>
      </c>
      <c r="C40">
        <v>60.31</v>
      </c>
      <c r="D40">
        <v>48.01</v>
      </c>
      <c r="E40" t="s">
        <v>162</v>
      </c>
    </row>
    <row r="41" spans="1:5" x14ac:dyDescent="0.2">
      <c r="A41" t="s">
        <v>967</v>
      </c>
      <c r="B41">
        <v>61.02</v>
      </c>
      <c r="C41">
        <v>61.39</v>
      </c>
      <c r="D41">
        <v>50.67</v>
      </c>
      <c r="E41" t="s">
        <v>170</v>
      </c>
    </row>
    <row r="42" spans="1:5" x14ac:dyDescent="0.2">
      <c r="A42" t="s">
        <v>967</v>
      </c>
      <c r="B42">
        <v>61.73</v>
      </c>
      <c r="C42">
        <v>61.9</v>
      </c>
      <c r="D42">
        <v>47.75</v>
      </c>
      <c r="E42" t="s">
        <v>178</v>
      </c>
    </row>
    <row r="43" spans="1:5" x14ac:dyDescent="0.2">
      <c r="A43" t="s">
        <v>967</v>
      </c>
      <c r="B43">
        <v>61.19</v>
      </c>
      <c r="C43">
        <v>61.23</v>
      </c>
      <c r="D43">
        <v>40.03</v>
      </c>
      <c r="E43" t="s">
        <v>106</v>
      </c>
    </row>
    <row r="44" spans="1:5" x14ac:dyDescent="0.2">
      <c r="A44" t="s">
        <v>967</v>
      </c>
      <c r="B44">
        <v>60.95</v>
      </c>
      <c r="C44">
        <v>61.6</v>
      </c>
      <c r="D44">
        <v>53.09</v>
      </c>
      <c r="E44" t="s">
        <v>114</v>
      </c>
    </row>
    <row r="45" spans="1:5" x14ac:dyDescent="0.2">
      <c r="A45" t="s">
        <v>967</v>
      </c>
      <c r="B45">
        <v>61.09</v>
      </c>
      <c r="C45">
        <v>61.32</v>
      </c>
      <c r="D45">
        <v>48.41</v>
      </c>
      <c r="E45" t="s">
        <v>122</v>
      </c>
    </row>
    <row r="46" spans="1:5" x14ac:dyDescent="0.2">
      <c r="A46" t="s">
        <v>967</v>
      </c>
      <c r="B46">
        <v>60.4</v>
      </c>
      <c r="C46">
        <v>60.63</v>
      </c>
      <c r="D46">
        <v>47.82</v>
      </c>
      <c r="E46" t="s">
        <v>130</v>
      </c>
    </row>
    <row r="47" spans="1:5" x14ac:dyDescent="0.2">
      <c r="A47" t="s">
        <v>967</v>
      </c>
      <c r="B47">
        <v>60.68</v>
      </c>
      <c r="C47">
        <v>61.01</v>
      </c>
      <c r="D47">
        <v>49.63</v>
      </c>
      <c r="E47" t="s">
        <v>138</v>
      </c>
    </row>
    <row r="48" spans="1:5" x14ac:dyDescent="0.2">
      <c r="A48" t="s">
        <v>967</v>
      </c>
      <c r="B48">
        <v>58.57</v>
      </c>
      <c r="C48">
        <v>59.36</v>
      </c>
      <c r="D48">
        <v>51.55</v>
      </c>
      <c r="E48" t="s">
        <v>146</v>
      </c>
    </row>
    <row r="49" spans="1:5" x14ac:dyDescent="0.2">
      <c r="A49" t="s">
        <v>967</v>
      </c>
      <c r="B49">
        <v>64.94</v>
      </c>
      <c r="C49">
        <v>64.989999999999995</v>
      </c>
      <c r="D49">
        <v>44.78</v>
      </c>
      <c r="E49" t="s">
        <v>74</v>
      </c>
    </row>
    <row r="50" spans="1:5" x14ac:dyDescent="0.2">
      <c r="A50" t="s">
        <v>967</v>
      </c>
      <c r="B50">
        <v>60.99</v>
      </c>
      <c r="C50">
        <v>61.17</v>
      </c>
      <c r="D50">
        <v>47.16</v>
      </c>
      <c r="E50" t="s">
        <v>82</v>
      </c>
    </row>
    <row r="51" spans="1:5" x14ac:dyDescent="0.2">
      <c r="A51" t="s">
        <v>967</v>
      </c>
      <c r="B51">
        <v>61.12</v>
      </c>
      <c r="C51">
        <v>61.41</v>
      </c>
      <c r="D51">
        <v>49.55</v>
      </c>
      <c r="E51" t="s">
        <v>90</v>
      </c>
    </row>
    <row r="52" spans="1:5" x14ac:dyDescent="0.2">
      <c r="A52" t="s">
        <v>967</v>
      </c>
      <c r="B52">
        <v>59.52</v>
      </c>
      <c r="C52">
        <v>60.03</v>
      </c>
      <c r="D52">
        <v>50.46</v>
      </c>
      <c r="E52" t="s">
        <v>98</v>
      </c>
    </row>
    <row r="53" spans="1:5" x14ac:dyDescent="0.2">
      <c r="A53" t="s">
        <v>967</v>
      </c>
      <c r="B53">
        <v>60.74</v>
      </c>
      <c r="C53">
        <v>61.27</v>
      </c>
      <c r="D53">
        <v>51.85</v>
      </c>
      <c r="E53" t="s">
        <v>106</v>
      </c>
    </row>
    <row r="54" spans="1:5" x14ac:dyDescent="0.2">
      <c r="A54" t="s">
        <v>967</v>
      </c>
      <c r="B54">
        <v>59.06</v>
      </c>
      <c r="C54">
        <v>59.66</v>
      </c>
      <c r="D54">
        <v>50.79</v>
      </c>
      <c r="E54" t="s">
        <v>42</v>
      </c>
    </row>
    <row r="55" spans="1:5" x14ac:dyDescent="0.2">
      <c r="A55" t="s">
        <v>967</v>
      </c>
      <c r="B55">
        <v>59.73</v>
      </c>
      <c r="C55">
        <v>61.11</v>
      </c>
      <c r="D55">
        <v>55.47</v>
      </c>
      <c r="E55" t="s">
        <v>50</v>
      </c>
    </row>
    <row r="56" spans="1:5" x14ac:dyDescent="0.2">
      <c r="A56" t="s">
        <v>967</v>
      </c>
      <c r="B56">
        <v>60.38</v>
      </c>
      <c r="C56">
        <v>60.94</v>
      </c>
      <c r="D56">
        <v>51.72</v>
      </c>
      <c r="E56" t="s">
        <v>58</v>
      </c>
    </row>
    <row r="57" spans="1:5" x14ac:dyDescent="0.2">
      <c r="A57" t="s">
        <v>967</v>
      </c>
      <c r="B57">
        <v>58.86</v>
      </c>
      <c r="C57">
        <v>59.17</v>
      </c>
      <c r="D57">
        <v>47.54</v>
      </c>
      <c r="E57" t="s">
        <v>66</v>
      </c>
    </row>
    <row r="58" spans="1:5" x14ac:dyDescent="0.2">
      <c r="A58" t="s">
        <v>967</v>
      </c>
      <c r="B58">
        <v>59.81</v>
      </c>
      <c r="C58">
        <v>60.12</v>
      </c>
      <c r="D58">
        <v>48.54</v>
      </c>
      <c r="E58" t="s">
        <v>74</v>
      </c>
    </row>
    <row r="59" spans="1:5" x14ac:dyDescent="0.2">
      <c r="A59" t="s">
        <v>967</v>
      </c>
      <c r="B59">
        <v>59.89</v>
      </c>
      <c r="C59">
        <v>65.38</v>
      </c>
      <c r="D59">
        <v>63.93</v>
      </c>
      <c r="E59" t="s">
        <v>10</v>
      </c>
    </row>
    <row r="60" spans="1:5" x14ac:dyDescent="0.2">
      <c r="A60" t="s">
        <v>967</v>
      </c>
      <c r="B60">
        <v>58.75</v>
      </c>
      <c r="C60">
        <v>59.46</v>
      </c>
      <c r="D60">
        <v>51.28</v>
      </c>
      <c r="E60" t="s">
        <v>18</v>
      </c>
    </row>
    <row r="61" spans="1:5" x14ac:dyDescent="0.2">
      <c r="A61" t="s">
        <v>967</v>
      </c>
      <c r="B61">
        <v>60.37</v>
      </c>
      <c r="C61">
        <v>61.08</v>
      </c>
      <c r="D61">
        <v>52.85</v>
      </c>
      <c r="E61" t="s">
        <v>26</v>
      </c>
    </row>
    <row r="62" spans="1:5" x14ac:dyDescent="0.2">
      <c r="A62" t="s">
        <v>967</v>
      </c>
      <c r="B62">
        <v>59.5</v>
      </c>
      <c r="C62">
        <v>60.07</v>
      </c>
      <c r="D62">
        <v>50.97</v>
      </c>
      <c r="E62" t="s">
        <v>34</v>
      </c>
    </row>
    <row r="63" spans="1:5" x14ac:dyDescent="0.2">
      <c r="A63" t="s">
        <v>967</v>
      </c>
      <c r="B63">
        <v>60.45</v>
      </c>
      <c r="C63">
        <v>60.63</v>
      </c>
      <c r="D63">
        <v>46.59</v>
      </c>
      <c r="E63" t="s">
        <v>42</v>
      </c>
    </row>
    <row r="64" spans="1:5" x14ac:dyDescent="0.2">
      <c r="A64" t="s">
        <v>967</v>
      </c>
      <c r="B64">
        <v>61.73</v>
      </c>
      <c r="C64">
        <v>61.8</v>
      </c>
      <c r="D64">
        <v>43.36</v>
      </c>
      <c r="E64" t="s">
        <v>473</v>
      </c>
    </row>
    <row r="65" spans="1:5" x14ac:dyDescent="0.2">
      <c r="A65" t="s">
        <v>967</v>
      </c>
      <c r="B65">
        <v>61.76</v>
      </c>
      <c r="C65">
        <v>61.86</v>
      </c>
      <c r="D65">
        <v>44.11</v>
      </c>
      <c r="E65" t="s">
        <v>474</v>
      </c>
    </row>
    <row r="66" spans="1:5" x14ac:dyDescent="0.2">
      <c r="A66" t="s">
        <v>967</v>
      </c>
      <c r="B66">
        <v>61.38</v>
      </c>
      <c r="C66">
        <v>61.55</v>
      </c>
      <c r="D66">
        <v>43.09</v>
      </c>
      <c r="E66" t="s">
        <v>475</v>
      </c>
    </row>
    <row r="67" spans="1:5" x14ac:dyDescent="0.2">
      <c r="A67" t="s">
        <v>967</v>
      </c>
      <c r="B67">
        <v>62.54</v>
      </c>
      <c r="C67">
        <v>62.59</v>
      </c>
      <c r="D67">
        <v>41.76</v>
      </c>
      <c r="E67" t="s">
        <v>476</v>
      </c>
    </row>
    <row r="68" spans="1:5" x14ac:dyDescent="0.2">
      <c r="A68" t="s">
        <v>967</v>
      </c>
      <c r="B68">
        <v>61.59</v>
      </c>
      <c r="C68">
        <v>61.65</v>
      </c>
      <c r="D68">
        <v>42.62</v>
      </c>
      <c r="E68" t="s">
        <v>477</v>
      </c>
    </row>
    <row r="69" spans="1:5" x14ac:dyDescent="0.2">
      <c r="A69" t="s">
        <v>967</v>
      </c>
      <c r="B69">
        <v>61.07</v>
      </c>
      <c r="C69">
        <v>61.25</v>
      </c>
      <c r="D69">
        <v>46.4</v>
      </c>
      <c r="E69" t="s">
        <v>469</v>
      </c>
    </row>
    <row r="70" spans="1:5" x14ac:dyDescent="0.2">
      <c r="A70" t="s">
        <v>967</v>
      </c>
      <c r="B70">
        <v>61.88</v>
      </c>
      <c r="C70">
        <v>62.1</v>
      </c>
      <c r="D70">
        <v>48.53</v>
      </c>
      <c r="E70" t="s">
        <v>470</v>
      </c>
    </row>
    <row r="71" spans="1:5" x14ac:dyDescent="0.2">
      <c r="A71" t="s">
        <v>967</v>
      </c>
      <c r="B71">
        <v>61.01</v>
      </c>
      <c r="C71">
        <v>61.84</v>
      </c>
      <c r="D71">
        <v>52.85</v>
      </c>
      <c r="E71" t="s">
        <v>471</v>
      </c>
    </row>
    <row r="72" spans="1:5" x14ac:dyDescent="0.2">
      <c r="A72" t="s">
        <v>967</v>
      </c>
      <c r="B72">
        <v>61.12</v>
      </c>
      <c r="C72">
        <v>61.32</v>
      </c>
      <c r="D72">
        <v>47.82</v>
      </c>
      <c r="E72" t="s">
        <v>472</v>
      </c>
    </row>
    <row r="73" spans="1:5" x14ac:dyDescent="0.2">
      <c r="A73" t="s">
        <v>967</v>
      </c>
      <c r="B73">
        <v>60.71</v>
      </c>
      <c r="C73">
        <v>60.78</v>
      </c>
      <c r="D73">
        <v>41.46</v>
      </c>
      <c r="E73" t="s">
        <v>473</v>
      </c>
    </row>
    <row r="74" spans="1:5" x14ac:dyDescent="0.2">
      <c r="A74" t="s">
        <v>967</v>
      </c>
      <c r="B74">
        <v>61.49</v>
      </c>
      <c r="C74">
        <v>61.62</v>
      </c>
      <c r="D74">
        <v>45.85</v>
      </c>
      <c r="E74" t="s">
        <v>465</v>
      </c>
    </row>
    <row r="75" spans="1:5" x14ac:dyDescent="0.2">
      <c r="A75" t="s">
        <v>967</v>
      </c>
      <c r="B75">
        <v>61.96</v>
      </c>
      <c r="C75">
        <v>62.11</v>
      </c>
      <c r="D75">
        <v>46.82</v>
      </c>
      <c r="E75" t="s">
        <v>466</v>
      </c>
    </row>
    <row r="76" spans="1:5" x14ac:dyDescent="0.2">
      <c r="A76" t="s">
        <v>967</v>
      </c>
      <c r="B76">
        <v>60.87</v>
      </c>
      <c r="C76">
        <v>61.19</v>
      </c>
      <c r="D76">
        <v>49.56</v>
      </c>
      <c r="E76" t="s">
        <v>467</v>
      </c>
    </row>
    <row r="77" spans="1:5" x14ac:dyDescent="0.2">
      <c r="A77" t="s">
        <v>967</v>
      </c>
      <c r="B77">
        <v>62.78</v>
      </c>
      <c r="C77">
        <v>63.99</v>
      </c>
      <c r="D77">
        <v>51.6</v>
      </c>
      <c r="E77" t="s">
        <v>468</v>
      </c>
    </row>
    <row r="78" spans="1:5" x14ac:dyDescent="0.2">
      <c r="A78" t="s">
        <v>967</v>
      </c>
      <c r="B78">
        <v>60.41</v>
      </c>
      <c r="C78">
        <v>60.65</v>
      </c>
      <c r="D78">
        <v>45.84</v>
      </c>
      <c r="E78" t="s">
        <v>469</v>
      </c>
    </row>
    <row r="79" spans="1:5" x14ac:dyDescent="0.2">
      <c r="A79" t="s">
        <v>967</v>
      </c>
      <c r="B79">
        <v>63.29</v>
      </c>
      <c r="C79">
        <v>63.61</v>
      </c>
      <c r="D79">
        <v>44.45</v>
      </c>
      <c r="E79" t="s">
        <v>460</v>
      </c>
    </row>
    <row r="80" spans="1:5" x14ac:dyDescent="0.2">
      <c r="A80" t="s">
        <v>967</v>
      </c>
      <c r="B80">
        <v>63.94</v>
      </c>
      <c r="C80">
        <v>64.040000000000006</v>
      </c>
      <c r="D80">
        <v>46.34</v>
      </c>
      <c r="E80" t="s">
        <v>461</v>
      </c>
    </row>
    <row r="81" spans="1:5" x14ac:dyDescent="0.2">
      <c r="A81" t="s">
        <v>967</v>
      </c>
      <c r="B81">
        <v>62.84</v>
      </c>
      <c r="C81">
        <v>63.12</v>
      </c>
      <c r="D81">
        <v>46.21</v>
      </c>
      <c r="E81" t="s">
        <v>462</v>
      </c>
    </row>
    <row r="82" spans="1:5" x14ac:dyDescent="0.2">
      <c r="A82" t="s">
        <v>967</v>
      </c>
      <c r="B82">
        <v>63.34</v>
      </c>
      <c r="C82">
        <v>63.54</v>
      </c>
      <c r="D82">
        <v>48.99</v>
      </c>
      <c r="E82" t="s">
        <v>463</v>
      </c>
    </row>
    <row r="83" spans="1:5" x14ac:dyDescent="0.2">
      <c r="A83" t="s">
        <v>967</v>
      </c>
      <c r="B83">
        <v>61.71</v>
      </c>
      <c r="C83">
        <v>61.86</v>
      </c>
      <c r="D83">
        <v>44.91</v>
      </c>
      <c r="E83" t="s">
        <v>464</v>
      </c>
    </row>
    <row r="84" spans="1:5" x14ac:dyDescent="0.2">
      <c r="A84" t="s">
        <v>967</v>
      </c>
      <c r="B84">
        <v>63.19</v>
      </c>
      <c r="C84">
        <v>63.25</v>
      </c>
      <c r="D84">
        <v>43.31</v>
      </c>
      <c r="E84" t="s">
        <v>456</v>
      </c>
    </row>
    <row r="85" spans="1:5" x14ac:dyDescent="0.2">
      <c r="A85" t="s">
        <v>967</v>
      </c>
      <c r="B85">
        <v>62.94</v>
      </c>
      <c r="C85">
        <v>63.07</v>
      </c>
      <c r="D85">
        <v>44.11</v>
      </c>
      <c r="E85" t="s">
        <v>457</v>
      </c>
    </row>
    <row r="86" spans="1:5" x14ac:dyDescent="0.2">
      <c r="A86" t="s">
        <v>967</v>
      </c>
      <c r="B86">
        <v>62.04</v>
      </c>
      <c r="C86">
        <v>62.24</v>
      </c>
      <c r="D86">
        <v>47.43</v>
      </c>
      <c r="E86" t="s">
        <v>458</v>
      </c>
    </row>
    <row r="87" spans="1:5" x14ac:dyDescent="0.2">
      <c r="A87" t="s">
        <v>967</v>
      </c>
      <c r="B87">
        <v>61.72</v>
      </c>
      <c r="C87">
        <v>62.03</v>
      </c>
      <c r="D87">
        <v>48.11</v>
      </c>
      <c r="E87" t="s">
        <v>459</v>
      </c>
    </row>
    <row r="88" spans="1:5" x14ac:dyDescent="0.2">
      <c r="A88" t="s">
        <v>967</v>
      </c>
      <c r="B88">
        <v>61.98</v>
      </c>
      <c r="C88">
        <v>62.14</v>
      </c>
      <c r="D88">
        <v>47.12</v>
      </c>
      <c r="E88" t="s">
        <v>460</v>
      </c>
    </row>
    <row r="89" spans="1:5" x14ac:dyDescent="0.2">
      <c r="A89" t="s">
        <v>967</v>
      </c>
      <c r="B89">
        <v>60.72</v>
      </c>
      <c r="C89">
        <v>61.18</v>
      </c>
      <c r="D89">
        <v>51.21</v>
      </c>
      <c r="E89" t="s">
        <v>451</v>
      </c>
    </row>
    <row r="90" spans="1:5" x14ac:dyDescent="0.2">
      <c r="A90" t="s">
        <v>967</v>
      </c>
      <c r="B90">
        <v>63.08</v>
      </c>
      <c r="C90">
        <v>63.27</v>
      </c>
      <c r="D90">
        <v>48.16</v>
      </c>
      <c r="E90" t="s">
        <v>452</v>
      </c>
    </row>
    <row r="91" spans="1:5" x14ac:dyDescent="0.2">
      <c r="A91" t="s">
        <v>967</v>
      </c>
      <c r="B91">
        <v>62.68</v>
      </c>
      <c r="C91">
        <v>63.17</v>
      </c>
      <c r="D91">
        <v>49.79</v>
      </c>
      <c r="E91" t="s">
        <v>453</v>
      </c>
    </row>
    <row r="92" spans="1:5" x14ac:dyDescent="0.2">
      <c r="A92" t="s">
        <v>967</v>
      </c>
      <c r="B92">
        <v>63.02</v>
      </c>
      <c r="C92">
        <v>63.21</v>
      </c>
      <c r="D92">
        <v>49.47</v>
      </c>
      <c r="E92" t="s">
        <v>454</v>
      </c>
    </row>
    <row r="93" spans="1:5" x14ac:dyDescent="0.2">
      <c r="A93" t="s">
        <v>967</v>
      </c>
      <c r="B93">
        <v>63.43</v>
      </c>
      <c r="C93">
        <v>63.75</v>
      </c>
      <c r="D93">
        <v>49.49</v>
      </c>
      <c r="E93" t="s">
        <v>455</v>
      </c>
    </row>
    <row r="94" spans="1:5" x14ac:dyDescent="0.2">
      <c r="A94" t="s">
        <v>967</v>
      </c>
      <c r="B94">
        <v>62.86</v>
      </c>
      <c r="C94">
        <v>63.66</v>
      </c>
      <c r="D94">
        <v>55.96</v>
      </c>
      <c r="E94" t="s">
        <v>456</v>
      </c>
    </row>
    <row r="95" spans="1:5" x14ac:dyDescent="0.2">
      <c r="A95" t="s">
        <v>967</v>
      </c>
      <c r="B95">
        <v>61.83</v>
      </c>
      <c r="C95">
        <v>61.9</v>
      </c>
      <c r="D95">
        <v>43.5</v>
      </c>
      <c r="E95" t="s">
        <v>447</v>
      </c>
    </row>
    <row r="96" spans="1:5" x14ac:dyDescent="0.2">
      <c r="A96" t="s">
        <v>967</v>
      </c>
      <c r="B96">
        <v>61.89</v>
      </c>
      <c r="C96">
        <v>62.32</v>
      </c>
      <c r="D96">
        <v>48.83</v>
      </c>
      <c r="E96" t="s">
        <v>448</v>
      </c>
    </row>
    <row r="97" spans="1:5" x14ac:dyDescent="0.2">
      <c r="A97" t="s">
        <v>967</v>
      </c>
      <c r="B97">
        <v>62.49</v>
      </c>
      <c r="C97">
        <v>62.78</v>
      </c>
      <c r="D97">
        <v>47.28</v>
      </c>
      <c r="E97" t="s">
        <v>449</v>
      </c>
    </row>
    <row r="98" spans="1:5" x14ac:dyDescent="0.2">
      <c r="A98" t="s">
        <v>967</v>
      </c>
      <c r="B98">
        <v>62.98</v>
      </c>
      <c r="C98">
        <v>63.16</v>
      </c>
      <c r="D98">
        <v>48.75</v>
      </c>
      <c r="E98" t="s">
        <v>450</v>
      </c>
    </row>
    <row r="99" spans="1:5" x14ac:dyDescent="0.2">
      <c r="A99" t="s">
        <v>967</v>
      </c>
      <c r="B99">
        <v>63.09</v>
      </c>
      <c r="C99">
        <v>63.94</v>
      </c>
      <c r="D99">
        <v>49.21</v>
      </c>
      <c r="E99" t="s">
        <v>451</v>
      </c>
    </row>
    <row r="100" spans="1:5" x14ac:dyDescent="0.2">
      <c r="A100" t="s">
        <v>967</v>
      </c>
      <c r="B100">
        <v>61.52</v>
      </c>
      <c r="C100">
        <v>61.75</v>
      </c>
      <c r="D100">
        <v>46.31</v>
      </c>
      <c r="E100" t="s">
        <v>443</v>
      </c>
    </row>
    <row r="101" spans="1:5" x14ac:dyDescent="0.2">
      <c r="A101" t="s">
        <v>967</v>
      </c>
      <c r="B101">
        <v>62.08</v>
      </c>
      <c r="C101">
        <v>62.38</v>
      </c>
      <c r="D101">
        <v>48.08</v>
      </c>
      <c r="E101" t="s">
        <v>444</v>
      </c>
    </row>
    <row r="102" spans="1:5" x14ac:dyDescent="0.2">
      <c r="A102" t="s">
        <v>967</v>
      </c>
      <c r="B102">
        <v>61.48</v>
      </c>
      <c r="C102">
        <v>62.23</v>
      </c>
      <c r="D102">
        <v>53.46</v>
      </c>
      <c r="E102" t="s">
        <v>445</v>
      </c>
    </row>
    <row r="103" spans="1:5" x14ac:dyDescent="0.2">
      <c r="A103" t="s">
        <v>967</v>
      </c>
      <c r="B103">
        <v>62.04</v>
      </c>
      <c r="C103">
        <v>62.18</v>
      </c>
      <c r="D103">
        <v>46.89</v>
      </c>
      <c r="E103" t="s">
        <v>446</v>
      </c>
    </row>
    <row r="104" spans="1:5" x14ac:dyDescent="0.2">
      <c r="A104" t="s">
        <v>967</v>
      </c>
      <c r="B104">
        <v>62.41</v>
      </c>
      <c r="C104">
        <v>62.5</v>
      </c>
      <c r="D104">
        <v>45.21</v>
      </c>
      <c r="E104" t="s">
        <v>447</v>
      </c>
    </row>
    <row r="105" spans="1:5" x14ac:dyDescent="0.2">
      <c r="A105" t="s">
        <v>967</v>
      </c>
      <c r="B105">
        <v>59.02</v>
      </c>
      <c r="C105">
        <v>59.13</v>
      </c>
      <c r="D105">
        <v>43.22</v>
      </c>
      <c r="E105" t="s">
        <v>438</v>
      </c>
    </row>
    <row r="106" spans="1:5" x14ac:dyDescent="0.2">
      <c r="A106" t="s">
        <v>967</v>
      </c>
      <c r="B106">
        <v>61.77</v>
      </c>
      <c r="C106">
        <v>62.01</v>
      </c>
      <c r="D106">
        <v>49.36</v>
      </c>
      <c r="E106" t="s">
        <v>439</v>
      </c>
    </row>
    <row r="107" spans="1:5" x14ac:dyDescent="0.2">
      <c r="A107" t="s">
        <v>967</v>
      </c>
      <c r="B107">
        <v>60.55</v>
      </c>
      <c r="C107">
        <v>60.74</v>
      </c>
      <c r="D107">
        <v>46.98</v>
      </c>
      <c r="E107" t="s">
        <v>440</v>
      </c>
    </row>
    <row r="108" spans="1:5" x14ac:dyDescent="0.2">
      <c r="A108" t="s">
        <v>967</v>
      </c>
      <c r="B108">
        <v>61.27</v>
      </c>
      <c r="C108">
        <v>61.52</v>
      </c>
      <c r="D108">
        <v>48.93</v>
      </c>
      <c r="E108" t="s">
        <v>441</v>
      </c>
    </row>
    <row r="109" spans="1:5" x14ac:dyDescent="0.2">
      <c r="A109" t="s">
        <v>967</v>
      </c>
      <c r="B109">
        <v>62.08</v>
      </c>
      <c r="C109">
        <v>62.59</v>
      </c>
      <c r="D109">
        <v>53.08</v>
      </c>
      <c r="E109" t="s">
        <v>442</v>
      </c>
    </row>
    <row r="110" spans="1:5" x14ac:dyDescent="0.2">
      <c r="A110" t="s">
        <v>967</v>
      </c>
      <c r="B110">
        <v>61.89</v>
      </c>
      <c r="C110">
        <v>62.3</v>
      </c>
      <c r="D110">
        <v>51.89</v>
      </c>
      <c r="E110" t="s">
        <v>443</v>
      </c>
    </row>
    <row r="111" spans="1:5" x14ac:dyDescent="0.2">
      <c r="A111" t="s">
        <v>967</v>
      </c>
      <c r="B111">
        <v>60.98</v>
      </c>
      <c r="C111">
        <v>61.27</v>
      </c>
      <c r="D111">
        <v>49.23</v>
      </c>
      <c r="E111" t="s">
        <v>434</v>
      </c>
    </row>
    <row r="112" spans="1:5" x14ac:dyDescent="0.2">
      <c r="A112" t="s">
        <v>967</v>
      </c>
      <c r="B112">
        <v>60.13</v>
      </c>
      <c r="C112">
        <v>60.54</v>
      </c>
      <c r="D112">
        <v>50.08</v>
      </c>
      <c r="E112" t="s">
        <v>435</v>
      </c>
    </row>
    <row r="113" spans="1:5" x14ac:dyDescent="0.2">
      <c r="A113" t="s">
        <v>967</v>
      </c>
      <c r="B113">
        <v>60.09</v>
      </c>
      <c r="C113">
        <v>60.37</v>
      </c>
      <c r="D113">
        <v>48.37</v>
      </c>
      <c r="E113" t="s">
        <v>436</v>
      </c>
    </row>
    <row r="114" spans="1:5" x14ac:dyDescent="0.2">
      <c r="A114" t="s">
        <v>967</v>
      </c>
      <c r="B114">
        <v>60.46</v>
      </c>
      <c r="C114">
        <v>61.37</v>
      </c>
      <c r="D114">
        <v>54.13</v>
      </c>
      <c r="E114" t="s">
        <v>437</v>
      </c>
    </row>
    <row r="115" spans="1:5" x14ac:dyDescent="0.2">
      <c r="A115" t="s">
        <v>967</v>
      </c>
      <c r="B115">
        <v>59.84</v>
      </c>
      <c r="C115">
        <v>60.04</v>
      </c>
      <c r="D115">
        <v>46.53</v>
      </c>
      <c r="E115" t="s">
        <v>438</v>
      </c>
    </row>
    <row r="116" spans="1:5" x14ac:dyDescent="0.2">
      <c r="A116" t="s">
        <v>967</v>
      </c>
      <c r="B116">
        <v>59.24</v>
      </c>
      <c r="C116">
        <v>59.39</v>
      </c>
      <c r="D116">
        <v>44.57</v>
      </c>
      <c r="E116" t="s">
        <v>430</v>
      </c>
    </row>
    <row r="117" spans="1:5" x14ac:dyDescent="0.2">
      <c r="A117" t="s">
        <v>967</v>
      </c>
      <c r="B117">
        <v>61.17</v>
      </c>
      <c r="C117">
        <v>61.54</v>
      </c>
      <c r="D117">
        <v>50.65</v>
      </c>
      <c r="E117" t="s">
        <v>431</v>
      </c>
    </row>
    <row r="118" spans="1:5" x14ac:dyDescent="0.2">
      <c r="A118" t="s">
        <v>967</v>
      </c>
      <c r="B118">
        <v>60.04</v>
      </c>
      <c r="C118">
        <v>60.45</v>
      </c>
      <c r="D118">
        <v>50.02</v>
      </c>
      <c r="E118" t="s">
        <v>432</v>
      </c>
    </row>
    <row r="119" spans="1:5" x14ac:dyDescent="0.2">
      <c r="A119" t="s">
        <v>967</v>
      </c>
      <c r="B119">
        <v>60.4</v>
      </c>
      <c r="C119">
        <v>60.74</v>
      </c>
      <c r="D119">
        <v>49.65</v>
      </c>
      <c r="E119" t="s">
        <v>433</v>
      </c>
    </row>
    <row r="120" spans="1:5" x14ac:dyDescent="0.2">
      <c r="A120" t="s">
        <v>967</v>
      </c>
      <c r="B120">
        <v>60.5</v>
      </c>
      <c r="C120">
        <v>60.65</v>
      </c>
      <c r="D120">
        <v>45.93</v>
      </c>
      <c r="E120" t="s">
        <v>434</v>
      </c>
    </row>
    <row r="121" spans="1:5" x14ac:dyDescent="0.2">
      <c r="A121" t="s">
        <v>967</v>
      </c>
      <c r="B121">
        <v>60.37</v>
      </c>
      <c r="C121">
        <v>66.36</v>
      </c>
      <c r="D121">
        <v>65.099999999999994</v>
      </c>
      <c r="E121" t="s">
        <v>426</v>
      </c>
    </row>
    <row r="122" spans="1:5" x14ac:dyDescent="0.2">
      <c r="A122" t="s">
        <v>967</v>
      </c>
      <c r="B122">
        <v>59.5</v>
      </c>
      <c r="C122">
        <v>59.68</v>
      </c>
      <c r="D122">
        <v>45.58</v>
      </c>
      <c r="E122" t="s">
        <v>427</v>
      </c>
    </row>
    <row r="123" spans="1:5" x14ac:dyDescent="0.2">
      <c r="A123" t="s">
        <v>967</v>
      </c>
      <c r="B123">
        <v>59.94</v>
      </c>
      <c r="C123">
        <v>60.18</v>
      </c>
      <c r="D123">
        <v>47.39</v>
      </c>
      <c r="E123" t="s">
        <v>428</v>
      </c>
    </row>
    <row r="124" spans="1:5" x14ac:dyDescent="0.2">
      <c r="A124" t="s">
        <v>967</v>
      </c>
      <c r="B124">
        <v>60.36</v>
      </c>
      <c r="C124">
        <v>60.84</v>
      </c>
      <c r="D124">
        <v>51.04</v>
      </c>
      <c r="E124" t="s">
        <v>429</v>
      </c>
    </row>
    <row r="125" spans="1:5" x14ac:dyDescent="0.2">
      <c r="A125" t="s">
        <v>967</v>
      </c>
      <c r="B125">
        <v>61.22</v>
      </c>
      <c r="C125">
        <v>61.41</v>
      </c>
      <c r="D125">
        <v>47.51</v>
      </c>
      <c r="E125" t="s">
        <v>430</v>
      </c>
    </row>
    <row r="126" spans="1:5" x14ac:dyDescent="0.2">
      <c r="A126" t="s">
        <v>967</v>
      </c>
      <c r="B126">
        <v>60.3</v>
      </c>
      <c r="C126">
        <v>60.54</v>
      </c>
      <c r="D126">
        <v>47.8</v>
      </c>
      <c r="E126" t="s">
        <v>518</v>
      </c>
    </row>
    <row r="127" spans="1:5" x14ac:dyDescent="0.2">
      <c r="A127" t="s">
        <v>967</v>
      </c>
      <c r="B127">
        <v>61.1</v>
      </c>
      <c r="C127">
        <v>61.44</v>
      </c>
      <c r="D127">
        <v>47.29</v>
      </c>
      <c r="E127" t="s">
        <v>519</v>
      </c>
    </row>
    <row r="128" spans="1:5" x14ac:dyDescent="0.2">
      <c r="A128" t="s">
        <v>967</v>
      </c>
      <c r="B128">
        <v>61.43</v>
      </c>
      <c r="C128">
        <v>61.77</v>
      </c>
      <c r="D128">
        <v>48.83</v>
      </c>
      <c r="E128" t="s">
        <v>520</v>
      </c>
    </row>
    <row r="129" spans="1:5" x14ac:dyDescent="0.2">
      <c r="A129" t="s">
        <v>967</v>
      </c>
      <c r="B129">
        <v>62.08</v>
      </c>
      <c r="C129">
        <v>62.85</v>
      </c>
      <c r="D129">
        <v>51.89</v>
      </c>
      <c r="E129" t="s">
        <v>521</v>
      </c>
    </row>
    <row r="130" spans="1:5" x14ac:dyDescent="0.2">
      <c r="A130" t="s">
        <v>967</v>
      </c>
      <c r="B130">
        <v>61.06</v>
      </c>
      <c r="C130">
        <v>61.54</v>
      </c>
      <c r="D130">
        <v>50.2</v>
      </c>
      <c r="E130" t="s">
        <v>522</v>
      </c>
    </row>
    <row r="131" spans="1:5" x14ac:dyDescent="0.2">
      <c r="A131" t="s">
        <v>967</v>
      </c>
      <c r="B131">
        <v>61.64</v>
      </c>
      <c r="C131">
        <v>61.76</v>
      </c>
      <c r="D131">
        <v>45.44</v>
      </c>
      <c r="E131" t="s">
        <v>515</v>
      </c>
    </row>
    <row r="132" spans="1:5" x14ac:dyDescent="0.2">
      <c r="A132" t="s">
        <v>967</v>
      </c>
      <c r="B132">
        <v>62.02</v>
      </c>
      <c r="C132">
        <v>62.14</v>
      </c>
      <c r="D132">
        <v>45.68</v>
      </c>
      <c r="E132" t="s">
        <v>516</v>
      </c>
    </row>
    <row r="133" spans="1:5" x14ac:dyDescent="0.2">
      <c r="A133" t="s">
        <v>967</v>
      </c>
      <c r="B133">
        <v>61.46</v>
      </c>
      <c r="C133">
        <v>61.62</v>
      </c>
      <c r="D133">
        <v>46.82</v>
      </c>
      <c r="E133" t="s">
        <v>517</v>
      </c>
    </row>
    <row r="134" spans="1:5" x14ac:dyDescent="0.2">
      <c r="A134" t="s">
        <v>967</v>
      </c>
      <c r="B134">
        <v>62</v>
      </c>
      <c r="C134">
        <v>62.52</v>
      </c>
      <c r="D134">
        <v>50.92</v>
      </c>
      <c r="E134" t="s">
        <v>518</v>
      </c>
    </row>
    <row r="135" spans="1:5" x14ac:dyDescent="0.2">
      <c r="A135" t="s">
        <v>967</v>
      </c>
      <c r="B135">
        <v>61.79</v>
      </c>
      <c r="C135">
        <v>61.87</v>
      </c>
      <c r="D135">
        <v>44.13</v>
      </c>
      <c r="E135" t="s">
        <v>511</v>
      </c>
    </row>
    <row r="136" spans="1:5" x14ac:dyDescent="0.2">
      <c r="A136" t="s">
        <v>967</v>
      </c>
      <c r="B136">
        <v>61.37</v>
      </c>
      <c r="C136">
        <v>61.52</v>
      </c>
      <c r="D136">
        <v>46.47</v>
      </c>
      <c r="E136" t="s">
        <v>512</v>
      </c>
    </row>
    <row r="137" spans="1:5" x14ac:dyDescent="0.2">
      <c r="A137" t="s">
        <v>967</v>
      </c>
      <c r="B137">
        <v>62.35</v>
      </c>
      <c r="C137">
        <v>62.47</v>
      </c>
      <c r="D137">
        <v>44.9</v>
      </c>
      <c r="E137" t="s">
        <v>513</v>
      </c>
    </row>
    <row r="138" spans="1:5" x14ac:dyDescent="0.2">
      <c r="A138" t="s">
        <v>967</v>
      </c>
      <c r="B138">
        <v>62.52</v>
      </c>
      <c r="C138">
        <v>62.67</v>
      </c>
      <c r="D138">
        <v>44.91</v>
      </c>
      <c r="E138" t="s">
        <v>514</v>
      </c>
    </row>
    <row r="139" spans="1:5" x14ac:dyDescent="0.2">
      <c r="A139" t="s">
        <v>967</v>
      </c>
      <c r="B139">
        <v>62.75</v>
      </c>
      <c r="C139">
        <v>62.95</v>
      </c>
      <c r="D139">
        <v>44.97</v>
      </c>
      <c r="E139" t="s">
        <v>507</v>
      </c>
    </row>
    <row r="140" spans="1:5" x14ac:dyDescent="0.2">
      <c r="A140" t="s">
        <v>967</v>
      </c>
      <c r="B140">
        <v>61.79</v>
      </c>
      <c r="C140">
        <v>62.04</v>
      </c>
      <c r="D140">
        <v>45.92</v>
      </c>
      <c r="E140" t="s">
        <v>508</v>
      </c>
    </row>
    <row r="141" spans="1:5" x14ac:dyDescent="0.2">
      <c r="A141" t="s">
        <v>967</v>
      </c>
      <c r="B141">
        <v>61.99</v>
      </c>
      <c r="C141">
        <v>62.05</v>
      </c>
      <c r="D141">
        <v>41.56</v>
      </c>
      <c r="E141" t="s">
        <v>509</v>
      </c>
    </row>
    <row r="142" spans="1:5" x14ac:dyDescent="0.2">
      <c r="A142" t="s">
        <v>967</v>
      </c>
      <c r="B142">
        <v>61.14</v>
      </c>
      <c r="C142">
        <v>61.44</v>
      </c>
      <c r="D142">
        <v>48.34</v>
      </c>
      <c r="E142" t="s">
        <v>510</v>
      </c>
    </row>
    <row r="143" spans="1:5" x14ac:dyDescent="0.2">
      <c r="A143" t="s">
        <v>967</v>
      </c>
      <c r="B143">
        <v>60.8</v>
      </c>
      <c r="C143">
        <v>61.04</v>
      </c>
      <c r="D143">
        <v>45.99</v>
      </c>
      <c r="E143" t="s">
        <v>511</v>
      </c>
    </row>
    <row r="144" spans="1:5" x14ac:dyDescent="0.2">
      <c r="A144" t="s">
        <v>967</v>
      </c>
      <c r="B144">
        <v>60.33</v>
      </c>
      <c r="C144">
        <v>60.55</v>
      </c>
      <c r="D144">
        <v>47.58</v>
      </c>
      <c r="E144" t="s">
        <v>502</v>
      </c>
    </row>
    <row r="145" spans="1:5" x14ac:dyDescent="0.2">
      <c r="A145" t="s">
        <v>967</v>
      </c>
      <c r="B145">
        <v>60.95</v>
      </c>
      <c r="C145">
        <v>61.09</v>
      </c>
      <c r="D145">
        <v>46.06</v>
      </c>
      <c r="E145" t="s">
        <v>503</v>
      </c>
    </row>
    <row r="146" spans="1:5" x14ac:dyDescent="0.2">
      <c r="A146" t="s">
        <v>967</v>
      </c>
      <c r="B146">
        <v>61.37</v>
      </c>
      <c r="C146">
        <v>61.76</v>
      </c>
      <c r="D146">
        <v>49.37</v>
      </c>
      <c r="E146" t="s">
        <v>504</v>
      </c>
    </row>
    <row r="147" spans="1:5" x14ac:dyDescent="0.2">
      <c r="A147" t="s">
        <v>967</v>
      </c>
      <c r="B147">
        <v>61.98</v>
      </c>
      <c r="C147">
        <v>62.34</v>
      </c>
      <c r="D147">
        <v>50.19</v>
      </c>
      <c r="E147" t="s">
        <v>505</v>
      </c>
    </row>
    <row r="148" spans="1:5" x14ac:dyDescent="0.2">
      <c r="A148" t="s">
        <v>967</v>
      </c>
      <c r="B148">
        <v>61.31</v>
      </c>
      <c r="C148">
        <v>61.93</v>
      </c>
      <c r="D148">
        <v>50.49</v>
      </c>
      <c r="E148" t="s">
        <v>506</v>
      </c>
    </row>
    <row r="149" spans="1:5" x14ac:dyDescent="0.2">
      <c r="A149" t="s">
        <v>967</v>
      </c>
      <c r="B149">
        <v>61.91</v>
      </c>
      <c r="C149">
        <v>62.03</v>
      </c>
      <c r="D149">
        <v>46.36</v>
      </c>
      <c r="E149" t="s">
        <v>507</v>
      </c>
    </row>
    <row r="150" spans="1:5" x14ac:dyDescent="0.2">
      <c r="A150" t="s">
        <v>967</v>
      </c>
      <c r="B150">
        <v>60.64</v>
      </c>
      <c r="C150">
        <v>60.66</v>
      </c>
      <c r="D150">
        <v>36.89</v>
      </c>
      <c r="E150" t="s">
        <v>499</v>
      </c>
    </row>
    <row r="151" spans="1:5" x14ac:dyDescent="0.2">
      <c r="A151" t="s">
        <v>967</v>
      </c>
      <c r="B151">
        <v>61.18</v>
      </c>
      <c r="C151">
        <v>61.31</v>
      </c>
      <c r="D151">
        <v>45.8</v>
      </c>
      <c r="E151" t="s">
        <v>500</v>
      </c>
    </row>
    <row r="152" spans="1:5" x14ac:dyDescent="0.2">
      <c r="A152" t="s">
        <v>967</v>
      </c>
      <c r="B152">
        <v>61.35</v>
      </c>
      <c r="C152">
        <v>61.42</v>
      </c>
      <c r="D152">
        <v>42.4</v>
      </c>
      <c r="E152" t="s">
        <v>501</v>
      </c>
    </row>
    <row r="153" spans="1:5" x14ac:dyDescent="0.2">
      <c r="A153" t="s">
        <v>967</v>
      </c>
      <c r="B153">
        <v>61.1</v>
      </c>
      <c r="C153">
        <v>61.16</v>
      </c>
      <c r="D153">
        <v>41.79</v>
      </c>
      <c r="E153" t="s">
        <v>502</v>
      </c>
    </row>
    <row r="154" spans="1:5" x14ac:dyDescent="0.2">
      <c r="A154" t="s">
        <v>967</v>
      </c>
      <c r="B154">
        <v>60.93</v>
      </c>
      <c r="C154">
        <v>61.19</v>
      </c>
      <c r="D154">
        <v>43.31</v>
      </c>
      <c r="E154" t="s">
        <v>495</v>
      </c>
    </row>
    <row r="155" spans="1:5" x14ac:dyDescent="0.2">
      <c r="A155" t="s">
        <v>967</v>
      </c>
      <c r="B155">
        <v>60.45</v>
      </c>
      <c r="C155">
        <v>60.8</v>
      </c>
      <c r="D155">
        <v>48.35</v>
      </c>
      <c r="E155" t="s">
        <v>496</v>
      </c>
    </row>
    <row r="156" spans="1:5" x14ac:dyDescent="0.2">
      <c r="A156" t="s">
        <v>967</v>
      </c>
      <c r="B156">
        <v>60.89</v>
      </c>
      <c r="C156">
        <v>61.14</v>
      </c>
      <c r="D156">
        <v>46.13</v>
      </c>
      <c r="E156" t="s">
        <v>497</v>
      </c>
    </row>
    <row r="157" spans="1:5" x14ac:dyDescent="0.2">
      <c r="A157" t="s">
        <v>967</v>
      </c>
      <c r="B157">
        <v>63.03</v>
      </c>
      <c r="C157">
        <v>63.09</v>
      </c>
      <c r="D157">
        <v>44.85</v>
      </c>
      <c r="E157" t="s">
        <v>498</v>
      </c>
    </row>
    <row r="158" spans="1:5" x14ac:dyDescent="0.2">
      <c r="A158" t="s">
        <v>967</v>
      </c>
      <c r="B158">
        <v>60.78</v>
      </c>
      <c r="C158">
        <v>60.84</v>
      </c>
      <c r="D158">
        <v>42.73</v>
      </c>
      <c r="E158" t="s">
        <v>499</v>
      </c>
    </row>
    <row r="159" spans="1:5" x14ac:dyDescent="0.2">
      <c r="A159" t="s">
        <v>967</v>
      </c>
      <c r="B159">
        <v>63.48</v>
      </c>
      <c r="C159">
        <v>65.13</v>
      </c>
      <c r="D159">
        <v>59.3</v>
      </c>
      <c r="E159" t="s">
        <v>490</v>
      </c>
    </row>
    <row r="160" spans="1:5" x14ac:dyDescent="0.2">
      <c r="A160" t="s">
        <v>967</v>
      </c>
      <c r="B160">
        <v>59.96</v>
      </c>
      <c r="C160">
        <v>60.29</v>
      </c>
      <c r="D160">
        <v>46.74</v>
      </c>
      <c r="E160" t="s">
        <v>491</v>
      </c>
    </row>
    <row r="161" spans="1:5" x14ac:dyDescent="0.2">
      <c r="A161" t="s">
        <v>967</v>
      </c>
      <c r="B161">
        <v>60.09</v>
      </c>
      <c r="C161">
        <v>60.26</v>
      </c>
      <c r="D161">
        <v>45.83</v>
      </c>
      <c r="E161" t="s">
        <v>492</v>
      </c>
    </row>
    <row r="162" spans="1:5" x14ac:dyDescent="0.2">
      <c r="A162" t="s">
        <v>967</v>
      </c>
      <c r="B162">
        <v>59.83</v>
      </c>
      <c r="C162">
        <v>60.12</v>
      </c>
      <c r="D162">
        <v>45.82</v>
      </c>
      <c r="E162" t="s">
        <v>493</v>
      </c>
    </row>
    <row r="163" spans="1:5" x14ac:dyDescent="0.2">
      <c r="A163" t="s">
        <v>967</v>
      </c>
      <c r="B163">
        <v>60.65</v>
      </c>
      <c r="C163">
        <v>60.83</v>
      </c>
      <c r="D163">
        <v>46.48</v>
      </c>
      <c r="E163" t="s">
        <v>494</v>
      </c>
    </row>
    <row r="164" spans="1:5" x14ac:dyDescent="0.2">
      <c r="A164" t="s">
        <v>967</v>
      </c>
      <c r="B164">
        <v>60.63</v>
      </c>
      <c r="C164">
        <v>60.85</v>
      </c>
      <c r="D164">
        <v>47.63</v>
      </c>
      <c r="E164" t="s">
        <v>495</v>
      </c>
    </row>
    <row r="165" spans="1:5" x14ac:dyDescent="0.2">
      <c r="A165" t="s">
        <v>967</v>
      </c>
      <c r="B165">
        <v>61.62</v>
      </c>
      <c r="C165">
        <v>62.1</v>
      </c>
      <c r="D165">
        <v>45.28</v>
      </c>
      <c r="E165" t="s">
        <v>486</v>
      </c>
    </row>
    <row r="166" spans="1:5" x14ac:dyDescent="0.2">
      <c r="A166" t="s">
        <v>967</v>
      </c>
      <c r="B166">
        <v>59.56</v>
      </c>
      <c r="C166">
        <v>60.3</v>
      </c>
      <c r="D166">
        <v>45.36</v>
      </c>
      <c r="E166" t="s">
        <v>487</v>
      </c>
    </row>
    <row r="167" spans="1:5" x14ac:dyDescent="0.2">
      <c r="A167" t="s">
        <v>967</v>
      </c>
      <c r="B167">
        <v>59.15</v>
      </c>
      <c r="C167">
        <v>59.41</v>
      </c>
      <c r="D167">
        <v>46.23</v>
      </c>
      <c r="E167" t="s">
        <v>488</v>
      </c>
    </row>
    <row r="168" spans="1:5" x14ac:dyDescent="0.2">
      <c r="A168" t="s">
        <v>967</v>
      </c>
      <c r="B168">
        <v>60.22</v>
      </c>
      <c r="C168">
        <v>60.54</v>
      </c>
      <c r="D168">
        <v>47.46</v>
      </c>
      <c r="E168" t="s">
        <v>489</v>
      </c>
    </row>
    <row r="169" spans="1:5" x14ac:dyDescent="0.2">
      <c r="A169" t="s">
        <v>967</v>
      </c>
      <c r="B169">
        <v>61.77</v>
      </c>
      <c r="C169">
        <v>62.16</v>
      </c>
      <c r="D169">
        <v>49.86</v>
      </c>
      <c r="E169" t="s">
        <v>490</v>
      </c>
    </row>
    <row r="170" spans="1:5" x14ac:dyDescent="0.2">
      <c r="A170" t="s">
        <v>967</v>
      </c>
      <c r="B170">
        <v>57.89</v>
      </c>
      <c r="C170">
        <v>60.01</v>
      </c>
      <c r="D170">
        <v>54.22</v>
      </c>
      <c r="E170" t="s">
        <v>482</v>
      </c>
    </row>
    <row r="171" spans="1:5" x14ac:dyDescent="0.2">
      <c r="A171" t="s">
        <v>967</v>
      </c>
      <c r="B171">
        <v>58.26</v>
      </c>
      <c r="C171">
        <v>59.55</v>
      </c>
      <c r="D171">
        <v>52.29</v>
      </c>
      <c r="E171" t="s">
        <v>483</v>
      </c>
    </row>
    <row r="172" spans="1:5" x14ac:dyDescent="0.2">
      <c r="A172" t="s">
        <v>967</v>
      </c>
      <c r="B172">
        <v>59.65</v>
      </c>
      <c r="C172">
        <v>60.44</v>
      </c>
      <c r="D172">
        <v>48.77</v>
      </c>
      <c r="E172" t="s">
        <v>484</v>
      </c>
    </row>
    <row r="173" spans="1:5" x14ac:dyDescent="0.2">
      <c r="A173" t="s">
        <v>967</v>
      </c>
      <c r="B173">
        <v>60.41</v>
      </c>
      <c r="C173">
        <v>60.99</v>
      </c>
      <c r="D173">
        <v>49.22</v>
      </c>
      <c r="E173" t="s">
        <v>485</v>
      </c>
    </row>
    <row r="174" spans="1:5" x14ac:dyDescent="0.2">
      <c r="A174" t="s">
        <v>967</v>
      </c>
      <c r="B174">
        <v>59.81</v>
      </c>
      <c r="C174">
        <v>60.02</v>
      </c>
      <c r="D174">
        <v>46.79</v>
      </c>
      <c r="E174" t="s">
        <v>486</v>
      </c>
    </row>
    <row r="175" spans="1:5" x14ac:dyDescent="0.2">
      <c r="A175" t="s">
        <v>967</v>
      </c>
      <c r="B175">
        <v>59.87</v>
      </c>
      <c r="C175">
        <v>61.66</v>
      </c>
      <c r="D175">
        <v>50.45</v>
      </c>
      <c r="E175" t="s">
        <v>478</v>
      </c>
    </row>
    <row r="176" spans="1:5" x14ac:dyDescent="0.2">
      <c r="A176" t="s">
        <v>967</v>
      </c>
      <c r="B176">
        <v>60.31</v>
      </c>
      <c r="C176">
        <v>60.99</v>
      </c>
      <c r="D176">
        <v>49.59</v>
      </c>
      <c r="E176" t="s">
        <v>479</v>
      </c>
    </row>
    <row r="177" spans="1:5" x14ac:dyDescent="0.2">
      <c r="A177" t="s">
        <v>967</v>
      </c>
      <c r="B177">
        <v>60.13</v>
      </c>
      <c r="C177">
        <v>60.25</v>
      </c>
      <c r="D177">
        <v>44.38</v>
      </c>
      <c r="E177" t="s">
        <v>480</v>
      </c>
    </row>
    <row r="178" spans="1:5" x14ac:dyDescent="0.2">
      <c r="A178" t="s">
        <v>967</v>
      </c>
      <c r="B178">
        <v>60.29</v>
      </c>
      <c r="C178">
        <v>60.9</v>
      </c>
      <c r="D178">
        <v>50.1</v>
      </c>
      <c r="E178" t="s">
        <v>481</v>
      </c>
    </row>
    <row r="179" spans="1:5" x14ac:dyDescent="0.2">
      <c r="A179" t="s">
        <v>967</v>
      </c>
      <c r="B179">
        <v>60.66</v>
      </c>
      <c r="C179">
        <v>61.45</v>
      </c>
      <c r="D179">
        <v>52.22</v>
      </c>
      <c r="E179" t="s">
        <v>482</v>
      </c>
    </row>
    <row r="180" spans="1:5" x14ac:dyDescent="0.2">
      <c r="A180" t="s">
        <v>967</v>
      </c>
      <c r="B180">
        <v>60.75</v>
      </c>
      <c r="C180">
        <v>61.13</v>
      </c>
      <c r="D180">
        <v>50.29</v>
      </c>
      <c r="E180" t="s">
        <v>571</v>
      </c>
    </row>
    <row r="181" spans="1:5" x14ac:dyDescent="0.2">
      <c r="A181" t="s">
        <v>967</v>
      </c>
      <c r="B181">
        <v>62.17</v>
      </c>
      <c r="C181">
        <v>62.5</v>
      </c>
      <c r="D181">
        <v>49.4</v>
      </c>
      <c r="E181" t="s">
        <v>572</v>
      </c>
    </row>
    <row r="182" spans="1:5" x14ac:dyDescent="0.2">
      <c r="A182" t="s">
        <v>967</v>
      </c>
      <c r="B182">
        <v>61.52</v>
      </c>
      <c r="C182">
        <v>61.82</v>
      </c>
      <c r="D182">
        <v>49.73</v>
      </c>
      <c r="E182" t="s">
        <v>573</v>
      </c>
    </row>
    <row r="183" spans="1:5" x14ac:dyDescent="0.2">
      <c r="A183" t="s">
        <v>967</v>
      </c>
      <c r="B183">
        <v>63.89</v>
      </c>
      <c r="C183">
        <v>64.17</v>
      </c>
      <c r="D183">
        <v>51.53</v>
      </c>
      <c r="E183" t="s">
        <v>574</v>
      </c>
    </row>
    <row r="184" spans="1:5" x14ac:dyDescent="0.2">
      <c r="A184" t="s">
        <v>967</v>
      </c>
      <c r="B184">
        <v>61.93</v>
      </c>
      <c r="C184">
        <v>62.12</v>
      </c>
      <c r="D184">
        <v>47.94</v>
      </c>
      <c r="E184" t="s">
        <v>575</v>
      </c>
    </row>
    <row r="185" spans="1:5" x14ac:dyDescent="0.2">
      <c r="A185" t="s">
        <v>967</v>
      </c>
      <c r="B185">
        <v>61.69</v>
      </c>
      <c r="C185">
        <v>61.9</v>
      </c>
      <c r="D185">
        <v>48.36</v>
      </c>
      <c r="E185" t="s">
        <v>567</v>
      </c>
    </row>
    <row r="186" spans="1:5" x14ac:dyDescent="0.2">
      <c r="A186" t="s">
        <v>967</v>
      </c>
      <c r="B186">
        <v>62.67</v>
      </c>
      <c r="C186">
        <v>63</v>
      </c>
      <c r="D186">
        <v>50.23</v>
      </c>
      <c r="E186" t="s">
        <v>568</v>
      </c>
    </row>
    <row r="187" spans="1:5" x14ac:dyDescent="0.2">
      <c r="A187" t="s">
        <v>967</v>
      </c>
      <c r="B187">
        <v>63.02</v>
      </c>
      <c r="C187">
        <v>63.47</v>
      </c>
      <c r="D187">
        <v>51.82</v>
      </c>
      <c r="E187" t="s">
        <v>569</v>
      </c>
    </row>
    <row r="188" spans="1:5" x14ac:dyDescent="0.2">
      <c r="A188" t="s">
        <v>967</v>
      </c>
      <c r="B188">
        <v>61.33</v>
      </c>
      <c r="C188">
        <v>61.69</v>
      </c>
      <c r="D188">
        <v>50.52</v>
      </c>
      <c r="E188" t="s">
        <v>570</v>
      </c>
    </row>
    <row r="189" spans="1:5" x14ac:dyDescent="0.2">
      <c r="A189" t="s">
        <v>967</v>
      </c>
      <c r="B189">
        <v>61.33</v>
      </c>
      <c r="C189">
        <v>61.66</v>
      </c>
      <c r="D189">
        <v>48.97</v>
      </c>
      <c r="E189" t="s">
        <v>571</v>
      </c>
    </row>
    <row r="190" spans="1:5" x14ac:dyDescent="0.2">
      <c r="A190" t="s">
        <v>967</v>
      </c>
      <c r="B190">
        <v>62.01</v>
      </c>
      <c r="C190">
        <v>62.15</v>
      </c>
      <c r="D190">
        <v>47.07</v>
      </c>
      <c r="E190" t="s">
        <v>563</v>
      </c>
    </row>
    <row r="191" spans="1:5" x14ac:dyDescent="0.2">
      <c r="A191" t="s">
        <v>967</v>
      </c>
      <c r="B191">
        <v>63.2</v>
      </c>
      <c r="C191">
        <v>63.49</v>
      </c>
      <c r="D191">
        <v>50.14</v>
      </c>
      <c r="E191" t="s">
        <v>564</v>
      </c>
    </row>
    <row r="192" spans="1:5" x14ac:dyDescent="0.2">
      <c r="A192" t="s">
        <v>967</v>
      </c>
      <c r="B192">
        <v>63.01</v>
      </c>
      <c r="C192">
        <v>63.45</v>
      </c>
      <c r="D192">
        <v>50.58</v>
      </c>
      <c r="E192" t="s">
        <v>565</v>
      </c>
    </row>
    <row r="193" spans="1:5" x14ac:dyDescent="0.2">
      <c r="A193" t="s">
        <v>967</v>
      </c>
      <c r="B193">
        <v>63.94</v>
      </c>
      <c r="C193">
        <v>64.22</v>
      </c>
      <c r="D193">
        <v>49.68</v>
      </c>
      <c r="E193" t="s">
        <v>566</v>
      </c>
    </row>
    <row r="194" spans="1:5" x14ac:dyDescent="0.2">
      <c r="A194" t="s">
        <v>967</v>
      </c>
      <c r="B194">
        <v>62.4</v>
      </c>
      <c r="C194">
        <v>62.64</v>
      </c>
      <c r="D194">
        <v>48.37</v>
      </c>
      <c r="E194" t="s">
        <v>567</v>
      </c>
    </row>
    <row r="195" spans="1:5" x14ac:dyDescent="0.2">
      <c r="A195" t="s">
        <v>967</v>
      </c>
      <c r="B195">
        <v>62.29</v>
      </c>
      <c r="C195">
        <v>62.45</v>
      </c>
      <c r="D195">
        <v>47.88</v>
      </c>
      <c r="E195" t="s">
        <v>558</v>
      </c>
    </row>
    <row r="196" spans="1:5" x14ac:dyDescent="0.2">
      <c r="A196" t="s">
        <v>967</v>
      </c>
      <c r="B196">
        <v>63.94</v>
      </c>
      <c r="C196">
        <v>64.040000000000006</v>
      </c>
      <c r="D196">
        <v>47.49</v>
      </c>
      <c r="E196" t="s">
        <v>559</v>
      </c>
    </row>
    <row r="197" spans="1:5" x14ac:dyDescent="0.2">
      <c r="A197" t="s">
        <v>967</v>
      </c>
      <c r="B197">
        <v>62.67</v>
      </c>
      <c r="C197">
        <v>62.8</v>
      </c>
      <c r="D197">
        <v>46.96</v>
      </c>
      <c r="E197" t="s">
        <v>560</v>
      </c>
    </row>
    <row r="198" spans="1:5" x14ac:dyDescent="0.2">
      <c r="A198" t="s">
        <v>967</v>
      </c>
      <c r="B198">
        <v>63.65</v>
      </c>
      <c r="C198">
        <v>63.9</v>
      </c>
      <c r="D198">
        <v>50.67</v>
      </c>
      <c r="E198" t="s">
        <v>561</v>
      </c>
    </row>
    <row r="199" spans="1:5" x14ac:dyDescent="0.2">
      <c r="A199" t="s">
        <v>967</v>
      </c>
      <c r="B199">
        <v>62.35</v>
      </c>
      <c r="C199">
        <v>62.67</v>
      </c>
      <c r="D199">
        <v>49.18</v>
      </c>
      <c r="E199" t="s">
        <v>562</v>
      </c>
    </row>
    <row r="200" spans="1:5" x14ac:dyDescent="0.2">
      <c r="A200" t="s">
        <v>967</v>
      </c>
      <c r="E200" t="s">
        <v>563</v>
      </c>
    </row>
    <row r="201" spans="1:5" x14ac:dyDescent="0.2">
      <c r="A201" t="s">
        <v>967</v>
      </c>
      <c r="B201">
        <v>63.82</v>
      </c>
      <c r="C201">
        <v>64.06</v>
      </c>
      <c r="D201">
        <v>47.5</v>
      </c>
      <c r="E201" t="s">
        <v>554</v>
      </c>
    </row>
    <row r="202" spans="1:5" x14ac:dyDescent="0.2">
      <c r="A202" t="s">
        <v>967</v>
      </c>
      <c r="B202">
        <v>63.96</v>
      </c>
      <c r="C202">
        <v>64.040000000000006</v>
      </c>
      <c r="D202">
        <v>46.17</v>
      </c>
      <c r="E202" t="s">
        <v>555</v>
      </c>
    </row>
    <row r="203" spans="1:5" x14ac:dyDescent="0.2">
      <c r="A203" t="s">
        <v>967</v>
      </c>
      <c r="B203">
        <v>63.69</v>
      </c>
      <c r="C203">
        <v>63.74</v>
      </c>
      <c r="D203">
        <v>41.73</v>
      </c>
      <c r="E203" t="s">
        <v>556</v>
      </c>
    </row>
    <row r="204" spans="1:5" x14ac:dyDescent="0.2">
      <c r="A204" t="s">
        <v>967</v>
      </c>
      <c r="B204">
        <v>63.15</v>
      </c>
      <c r="C204">
        <v>63.76</v>
      </c>
      <c r="D204">
        <v>48.07</v>
      </c>
      <c r="E204" t="s">
        <v>557</v>
      </c>
    </row>
    <row r="205" spans="1:5" x14ac:dyDescent="0.2">
      <c r="A205" t="s">
        <v>967</v>
      </c>
      <c r="B205">
        <v>62.01</v>
      </c>
      <c r="C205">
        <v>62.46</v>
      </c>
      <c r="D205">
        <v>50.92</v>
      </c>
      <c r="E205" t="s">
        <v>558</v>
      </c>
    </row>
    <row r="206" spans="1:5" x14ac:dyDescent="0.2">
      <c r="A206" t="s">
        <v>967</v>
      </c>
      <c r="B206">
        <v>62.43</v>
      </c>
      <c r="C206">
        <v>62.56</v>
      </c>
      <c r="D206">
        <v>46.71</v>
      </c>
      <c r="E206" t="s">
        <v>550</v>
      </c>
    </row>
    <row r="207" spans="1:5" x14ac:dyDescent="0.2">
      <c r="A207" t="s">
        <v>967</v>
      </c>
      <c r="B207">
        <v>63.09</v>
      </c>
      <c r="C207">
        <v>63.5</v>
      </c>
      <c r="D207">
        <v>51.83</v>
      </c>
      <c r="E207" t="s">
        <v>551</v>
      </c>
    </row>
    <row r="208" spans="1:5" x14ac:dyDescent="0.2">
      <c r="A208" t="s">
        <v>967</v>
      </c>
      <c r="B208">
        <v>62.43</v>
      </c>
      <c r="C208">
        <v>62.82</v>
      </c>
      <c r="D208">
        <v>51.94</v>
      </c>
      <c r="E208" t="s">
        <v>552</v>
      </c>
    </row>
    <row r="209" spans="1:5" x14ac:dyDescent="0.2">
      <c r="A209" t="s">
        <v>967</v>
      </c>
      <c r="B209">
        <v>63.7</v>
      </c>
      <c r="C209">
        <v>63.85</v>
      </c>
      <c r="D209">
        <v>49.1</v>
      </c>
      <c r="E209" t="s">
        <v>553</v>
      </c>
    </row>
    <row r="210" spans="1:5" x14ac:dyDescent="0.2">
      <c r="A210" t="s">
        <v>967</v>
      </c>
      <c r="E210" t="s">
        <v>554</v>
      </c>
    </row>
    <row r="211" spans="1:5" x14ac:dyDescent="0.2">
      <c r="A211" t="s">
        <v>967</v>
      </c>
      <c r="B211">
        <v>63.43</v>
      </c>
      <c r="C211">
        <v>63.84</v>
      </c>
      <c r="D211">
        <v>53.15</v>
      </c>
      <c r="E211" t="s">
        <v>545</v>
      </c>
    </row>
    <row r="212" spans="1:5" x14ac:dyDescent="0.2">
      <c r="A212" t="s">
        <v>967</v>
      </c>
      <c r="B212">
        <v>61.55</v>
      </c>
      <c r="C212">
        <v>61.99</v>
      </c>
      <c r="D212">
        <v>50.2</v>
      </c>
      <c r="E212" t="s">
        <v>546</v>
      </c>
    </row>
    <row r="213" spans="1:5" x14ac:dyDescent="0.2">
      <c r="A213" t="s">
        <v>967</v>
      </c>
      <c r="B213">
        <v>63.39</v>
      </c>
      <c r="C213">
        <v>66.06</v>
      </c>
      <c r="D213">
        <v>56.61</v>
      </c>
      <c r="E213" t="s">
        <v>547</v>
      </c>
    </row>
    <row r="214" spans="1:5" x14ac:dyDescent="0.2">
      <c r="A214" t="s">
        <v>967</v>
      </c>
      <c r="B214">
        <v>62.99</v>
      </c>
      <c r="C214">
        <v>63.35</v>
      </c>
      <c r="D214">
        <v>50.95</v>
      </c>
      <c r="E214" t="s">
        <v>548</v>
      </c>
    </row>
    <row r="215" spans="1:5" x14ac:dyDescent="0.2">
      <c r="A215" t="s">
        <v>967</v>
      </c>
      <c r="B215">
        <v>63.99</v>
      </c>
      <c r="C215">
        <v>64.23</v>
      </c>
      <c r="D215">
        <v>50.09</v>
      </c>
      <c r="E215" t="s">
        <v>549</v>
      </c>
    </row>
    <row r="216" spans="1:5" x14ac:dyDescent="0.2">
      <c r="A216" t="s">
        <v>967</v>
      </c>
      <c r="B216">
        <v>63.03</v>
      </c>
      <c r="C216">
        <v>63.35</v>
      </c>
      <c r="D216">
        <v>51.23</v>
      </c>
      <c r="E216" t="s">
        <v>541</v>
      </c>
    </row>
    <row r="217" spans="1:5" x14ac:dyDescent="0.2">
      <c r="A217" t="s">
        <v>967</v>
      </c>
      <c r="B217">
        <v>60.48</v>
      </c>
      <c r="C217">
        <v>60.85</v>
      </c>
      <c r="D217">
        <v>49.79</v>
      </c>
      <c r="E217" t="s">
        <v>542</v>
      </c>
    </row>
    <row r="218" spans="1:5" x14ac:dyDescent="0.2">
      <c r="A218" t="s">
        <v>967</v>
      </c>
      <c r="B218">
        <v>60.81</v>
      </c>
      <c r="C218">
        <v>61.42</v>
      </c>
      <c r="D218">
        <v>52.41</v>
      </c>
      <c r="E218" t="s">
        <v>543</v>
      </c>
    </row>
    <row r="219" spans="1:5" x14ac:dyDescent="0.2">
      <c r="A219" t="s">
        <v>967</v>
      </c>
      <c r="B219">
        <v>62.63</v>
      </c>
      <c r="C219">
        <v>63.26</v>
      </c>
      <c r="D219">
        <v>51.99</v>
      </c>
      <c r="E219" t="s">
        <v>544</v>
      </c>
    </row>
    <row r="220" spans="1:5" x14ac:dyDescent="0.2">
      <c r="A220" t="s">
        <v>967</v>
      </c>
      <c r="B220">
        <v>61.72</v>
      </c>
      <c r="C220">
        <v>61.95</v>
      </c>
      <c r="D220">
        <v>49.03</v>
      </c>
      <c r="E220" t="s">
        <v>545</v>
      </c>
    </row>
    <row r="221" spans="1:5" x14ac:dyDescent="0.2">
      <c r="A221" t="s">
        <v>967</v>
      </c>
      <c r="B221">
        <v>61.39</v>
      </c>
      <c r="C221">
        <v>61.58</v>
      </c>
      <c r="D221">
        <v>47.28</v>
      </c>
      <c r="E221" t="s">
        <v>537</v>
      </c>
    </row>
    <row r="222" spans="1:5" x14ac:dyDescent="0.2">
      <c r="A222" t="s">
        <v>967</v>
      </c>
      <c r="B222">
        <v>60.56</v>
      </c>
      <c r="C222">
        <v>60.66</v>
      </c>
      <c r="D222">
        <v>43.9</v>
      </c>
      <c r="E222" t="s">
        <v>538</v>
      </c>
    </row>
    <row r="223" spans="1:5" x14ac:dyDescent="0.2">
      <c r="A223" t="s">
        <v>967</v>
      </c>
      <c r="B223">
        <v>60.07</v>
      </c>
      <c r="C223">
        <v>60.2</v>
      </c>
      <c r="D223">
        <v>44.51</v>
      </c>
      <c r="E223" t="s">
        <v>539</v>
      </c>
    </row>
    <row r="224" spans="1:5" x14ac:dyDescent="0.2">
      <c r="A224" t="s">
        <v>967</v>
      </c>
      <c r="B224">
        <v>61.03</v>
      </c>
      <c r="C224">
        <v>61.22</v>
      </c>
      <c r="D224">
        <v>47.51</v>
      </c>
      <c r="E224" t="s">
        <v>540</v>
      </c>
    </row>
    <row r="225" spans="1:5" x14ac:dyDescent="0.2">
      <c r="A225" t="s">
        <v>967</v>
      </c>
      <c r="B225">
        <v>60.5</v>
      </c>
      <c r="C225">
        <v>60.6</v>
      </c>
      <c r="D225">
        <v>44.03</v>
      </c>
      <c r="E225" t="s">
        <v>541</v>
      </c>
    </row>
    <row r="226" spans="1:5" x14ac:dyDescent="0.2">
      <c r="A226" t="s">
        <v>967</v>
      </c>
      <c r="B226">
        <v>61.69</v>
      </c>
      <c r="C226">
        <v>62.89</v>
      </c>
      <c r="D226">
        <v>50.14</v>
      </c>
      <c r="E226" t="s">
        <v>531</v>
      </c>
    </row>
    <row r="227" spans="1:5" x14ac:dyDescent="0.2">
      <c r="A227" t="s">
        <v>967</v>
      </c>
      <c r="B227">
        <v>62.39</v>
      </c>
      <c r="C227">
        <v>62.56</v>
      </c>
      <c r="D227">
        <v>47.53</v>
      </c>
      <c r="E227" t="s">
        <v>533</v>
      </c>
    </row>
    <row r="228" spans="1:5" x14ac:dyDescent="0.2">
      <c r="A228" t="s">
        <v>967</v>
      </c>
      <c r="B228">
        <v>61.02</v>
      </c>
      <c r="C228">
        <v>62.48</v>
      </c>
      <c r="D228">
        <v>56.99</v>
      </c>
      <c r="E228" t="s">
        <v>534</v>
      </c>
    </row>
    <row r="229" spans="1:5" x14ac:dyDescent="0.2">
      <c r="A229" t="s">
        <v>967</v>
      </c>
      <c r="B229">
        <v>61.14</v>
      </c>
      <c r="C229">
        <v>61.41</v>
      </c>
      <c r="D229">
        <v>48.91</v>
      </c>
      <c r="E229" t="s">
        <v>535</v>
      </c>
    </row>
    <row r="230" spans="1:5" x14ac:dyDescent="0.2">
      <c r="A230" t="s">
        <v>967</v>
      </c>
      <c r="B230">
        <v>62.16</v>
      </c>
      <c r="C230">
        <v>62.2</v>
      </c>
      <c r="D230">
        <v>40.24</v>
      </c>
      <c r="E230" t="s">
        <v>536</v>
      </c>
    </row>
    <row r="231" spans="1:5" x14ac:dyDescent="0.2">
      <c r="A231" t="s">
        <v>967</v>
      </c>
      <c r="B231">
        <v>61.77</v>
      </c>
      <c r="C231">
        <v>61.94</v>
      </c>
      <c r="D231">
        <v>46.95</v>
      </c>
      <c r="E231" t="s">
        <v>527</v>
      </c>
    </row>
    <row r="232" spans="1:5" x14ac:dyDescent="0.2">
      <c r="A232" t="s">
        <v>967</v>
      </c>
      <c r="B232">
        <v>60.74</v>
      </c>
      <c r="C232">
        <v>61.24</v>
      </c>
      <c r="D232">
        <v>50.99</v>
      </c>
      <c r="E232" t="s">
        <v>528</v>
      </c>
    </row>
    <row r="233" spans="1:5" x14ac:dyDescent="0.2">
      <c r="A233" t="s">
        <v>967</v>
      </c>
      <c r="B233">
        <v>61.18</v>
      </c>
      <c r="C233">
        <v>61.59</v>
      </c>
      <c r="D233">
        <v>49.37</v>
      </c>
      <c r="E233" t="s">
        <v>529</v>
      </c>
    </row>
    <row r="234" spans="1:5" x14ac:dyDescent="0.2">
      <c r="A234" t="s">
        <v>967</v>
      </c>
      <c r="B234">
        <v>60.22</v>
      </c>
      <c r="C234">
        <v>60.39</v>
      </c>
      <c r="D234">
        <v>46.19</v>
      </c>
      <c r="E234" t="s">
        <v>530</v>
      </c>
    </row>
    <row r="235" spans="1:5" x14ac:dyDescent="0.2">
      <c r="A235" t="s">
        <v>967</v>
      </c>
      <c r="B235">
        <v>63.42</v>
      </c>
      <c r="C235">
        <v>63.63</v>
      </c>
      <c r="D235">
        <v>47.49</v>
      </c>
      <c r="E235" t="s">
        <v>531</v>
      </c>
    </row>
    <row r="236" spans="1:5" x14ac:dyDescent="0.2">
      <c r="A236" t="s">
        <v>967</v>
      </c>
      <c r="B236">
        <v>61.11</v>
      </c>
      <c r="C236">
        <v>63.58</v>
      </c>
      <c r="D236">
        <v>51.16</v>
      </c>
      <c r="E236" t="s">
        <v>523</v>
      </c>
    </row>
    <row r="237" spans="1:5" x14ac:dyDescent="0.2">
      <c r="A237" t="s">
        <v>967</v>
      </c>
      <c r="B237">
        <v>61.28</v>
      </c>
      <c r="C237">
        <v>61.69</v>
      </c>
      <c r="D237">
        <v>48.56</v>
      </c>
      <c r="E237" t="s">
        <v>524</v>
      </c>
    </row>
    <row r="238" spans="1:5" x14ac:dyDescent="0.2">
      <c r="A238" t="s">
        <v>967</v>
      </c>
      <c r="B238">
        <v>59.77</v>
      </c>
      <c r="C238">
        <v>60.06</v>
      </c>
      <c r="D238">
        <v>47.16</v>
      </c>
      <c r="E238" t="s">
        <v>525</v>
      </c>
    </row>
    <row r="239" spans="1:5" x14ac:dyDescent="0.2">
      <c r="A239" t="s">
        <v>967</v>
      </c>
      <c r="B239">
        <v>60.67</v>
      </c>
      <c r="C239">
        <v>60.91</v>
      </c>
      <c r="D239">
        <v>47.38</v>
      </c>
      <c r="E239" t="s">
        <v>526</v>
      </c>
    </row>
    <row r="240" spans="1:5" x14ac:dyDescent="0.2">
      <c r="A240" t="s">
        <v>967</v>
      </c>
      <c r="B240">
        <v>60.7</v>
      </c>
      <c r="C240">
        <v>60.92</v>
      </c>
      <c r="D240">
        <v>46.88</v>
      </c>
      <c r="E240" t="s">
        <v>527</v>
      </c>
    </row>
    <row r="241" spans="1:5" x14ac:dyDescent="0.2">
      <c r="A241" t="s">
        <v>967</v>
      </c>
      <c r="B241">
        <v>61.6</v>
      </c>
      <c r="C241">
        <v>61.95</v>
      </c>
      <c r="D241">
        <v>49.74</v>
      </c>
      <c r="E241" t="s">
        <v>623</v>
      </c>
    </row>
    <row r="242" spans="1:5" x14ac:dyDescent="0.2">
      <c r="A242" t="s">
        <v>967</v>
      </c>
      <c r="B242">
        <v>60.62</v>
      </c>
      <c r="C242">
        <v>60.88</v>
      </c>
      <c r="D242">
        <v>47.85</v>
      </c>
      <c r="E242" t="s">
        <v>624</v>
      </c>
    </row>
    <row r="243" spans="1:5" x14ac:dyDescent="0.2">
      <c r="A243" t="s">
        <v>967</v>
      </c>
      <c r="B243">
        <v>62.9</v>
      </c>
      <c r="C243">
        <v>63.27</v>
      </c>
      <c r="D243">
        <v>51.53</v>
      </c>
      <c r="E243" t="s">
        <v>625</v>
      </c>
    </row>
    <row r="244" spans="1:5" x14ac:dyDescent="0.2">
      <c r="A244" t="s">
        <v>967</v>
      </c>
      <c r="B244">
        <v>61.3</v>
      </c>
      <c r="C244">
        <v>61.8</v>
      </c>
      <c r="D244">
        <v>50.87</v>
      </c>
      <c r="E244" t="s">
        <v>626</v>
      </c>
    </row>
    <row r="245" spans="1:5" x14ac:dyDescent="0.2">
      <c r="A245" t="s">
        <v>967</v>
      </c>
      <c r="B245">
        <v>60.94</v>
      </c>
      <c r="C245">
        <v>62.22</v>
      </c>
      <c r="D245">
        <v>55.84</v>
      </c>
      <c r="E245" t="s">
        <v>627</v>
      </c>
    </row>
    <row r="246" spans="1:5" x14ac:dyDescent="0.2">
      <c r="A246" t="s">
        <v>967</v>
      </c>
      <c r="B246">
        <v>61.07</v>
      </c>
      <c r="C246">
        <v>61.76</v>
      </c>
      <c r="D246">
        <v>53.15</v>
      </c>
      <c r="E246" t="s">
        <v>619</v>
      </c>
    </row>
    <row r="247" spans="1:5" x14ac:dyDescent="0.2">
      <c r="A247" t="s">
        <v>967</v>
      </c>
      <c r="B247">
        <v>62.32</v>
      </c>
      <c r="C247">
        <v>62.68</v>
      </c>
      <c r="D247">
        <v>51.2</v>
      </c>
      <c r="E247" t="s">
        <v>620</v>
      </c>
    </row>
    <row r="248" spans="1:5" x14ac:dyDescent="0.2">
      <c r="A248" t="s">
        <v>967</v>
      </c>
      <c r="B248">
        <v>63.33</v>
      </c>
      <c r="C248">
        <v>63.67</v>
      </c>
      <c r="D248">
        <v>51.59</v>
      </c>
      <c r="E248" t="s">
        <v>621</v>
      </c>
    </row>
    <row r="249" spans="1:5" x14ac:dyDescent="0.2">
      <c r="A249" t="s">
        <v>967</v>
      </c>
      <c r="B249">
        <v>61.71</v>
      </c>
      <c r="C249">
        <v>61.87</v>
      </c>
      <c r="D249">
        <v>46.73</v>
      </c>
      <c r="E249" t="s">
        <v>622</v>
      </c>
    </row>
    <row r="250" spans="1:5" x14ac:dyDescent="0.2">
      <c r="A250" t="s">
        <v>967</v>
      </c>
      <c r="B250">
        <v>60.96</v>
      </c>
      <c r="C250">
        <v>61.23</v>
      </c>
      <c r="D250">
        <v>49.1</v>
      </c>
      <c r="E250" t="s">
        <v>623</v>
      </c>
    </row>
    <row r="251" spans="1:5" x14ac:dyDescent="0.2">
      <c r="A251" t="s">
        <v>967</v>
      </c>
      <c r="B251">
        <v>62.47</v>
      </c>
      <c r="C251">
        <v>62.61</v>
      </c>
      <c r="D251">
        <v>46.98</v>
      </c>
      <c r="E251" t="s">
        <v>615</v>
      </c>
    </row>
    <row r="252" spans="1:5" x14ac:dyDescent="0.2">
      <c r="A252" t="s">
        <v>967</v>
      </c>
      <c r="B252">
        <v>61.98</v>
      </c>
      <c r="C252">
        <v>62.1</v>
      </c>
      <c r="D252">
        <v>46.34</v>
      </c>
      <c r="E252" t="s">
        <v>616</v>
      </c>
    </row>
    <row r="253" spans="1:5" x14ac:dyDescent="0.2">
      <c r="A253" t="s">
        <v>967</v>
      </c>
      <c r="B253">
        <v>62.26</v>
      </c>
      <c r="C253">
        <v>62.4</v>
      </c>
      <c r="D253">
        <v>46.81</v>
      </c>
      <c r="E253" t="s">
        <v>617</v>
      </c>
    </row>
    <row r="254" spans="1:5" x14ac:dyDescent="0.2">
      <c r="A254" t="s">
        <v>967</v>
      </c>
      <c r="B254">
        <v>61.67</v>
      </c>
      <c r="C254">
        <v>61.98</v>
      </c>
      <c r="D254">
        <v>50.19</v>
      </c>
      <c r="E254" t="s">
        <v>618</v>
      </c>
    </row>
    <row r="255" spans="1:5" x14ac:dyDescent="0.2">
      <c r="A255" t="s">
        <v>967</v>
      </c>
      <c r="B255">
        <v>60.91</v>
      </c>
      <c r="C255">
        <v>61.32</v>
      </c>
      <c r="D255">
        <v>50.85</v>
      </c>
      <c r="E255" t="s">
        <v>619</v>
      </c>
    </row>
    <row r="256" spans="1:5" x14ac:dyDescent="0.2">
      <c r="A256" t="s">
        <v>967</v>
      </c>
      <c r="B256">
        <v>64.63</v>
      </c>
      <c r="C256">
        <v>64.72</v>
      </c>
      <c r="D256">
        <v>46.93</v>
      </c>
      <c r="E256" t="s">
        <v>610</v>
      </c>
    </row>
    <row r="257" spans="1:5" x14ac:dyDescent="0.2">
      <c r="A257" t="s">
        <v>967</v>
      </c>
      <c r="B257">
        <v>63.75</v>
      </c>
      <c r="C257">
        <v>63.79</v>
      </c>
      <c r="D257">
        <v>42.23</v>
      </c>
      <c r="E257" t="s">
        <v>611</v>
      </c>
    </row>
    <row r="258" spans="1:5" x14ac:dyDescent="0.2">
      <c r="A258" t="s">
        <v>967</v>
      </c>
      <c r="B258">
        <v>64.349999999999994</v>
      </c>
      <c r="C258">
        <v>64.459999999999994</v>
      </c>
      <c r="D258">
        <v>46.86</v>
      </c>
      <c r="E258" t="s">
        <v>612</v>
      </c>
    </row>
    <row r="259" spans="1:5" x14ac:dyDescent="0.2">
      <c r="A259" t="s">
        <v>967</v>
      </c>
      <c r="B259">
        <v>62.78</v>
      </c>
      <c r="C259">
        <v>63</v>
      </c>
      <c r="D259">
        <v>49.92</v>
      </c>
      <c r="E259" t="s">
        <v>613</v>
      </c>
    </row>
    <row r="260" spans="1:5" x14ac:dyDescent="0.2">
      <c r="A260" t="s">
        <v>967</v>
      </c>
      <c r="B260">
        <v>62.96</v>
      </c>
      <c r="C260">
        <v>63.2</v>
      </c>
      <c r="D260">
        <v>48.84</v>
      </c>
      <c r="E260" t="s">
        <v>614</v>
      </c>
    </row>
    <row r="261" spans="1:5" x14ac:dyDescent="0.2">
      <c r="A261" t="s">
        <v>967</v>
      </c>
      <c r="B261">
        <v>62.99</v>
      </c>
      <c r="C261">
        <v>63</v>
      </c>
      <c r="D261">
        <v>35.76</v>
      </c>
      <c r="E261" t="s">
        <v>606</v>
      </c>
    </row>
    <row r="262" spans="1:5" x14ac:dyDescent="0.2">
      <c r="A262" t="s">
        <v>967</v>
      </c>
      <c r="B262">
        <v>62.31</v>
      </c>
      <c r="C262">
        <v>62.37</v>
      </c>
      <c r="D262">
        <v>42.11</v>
      </c>
      <c r="E262" t="s">
        <v>607</v>
      </c>
    </row>
    <row r="263" spans="1:5" x14ac:dyDescent="0.2">
      <c r="A263" t="s">
        <v>967</v>
      </c>
      <c r="B263">
        <v>61.58</v>
      </c>
      <c r="C263">
        <v>61.6</v>
      </c>
      <c r="D263">
        <v>37.07</v>
      </c>
      <c r="E263" t="s">
        <v>608</v>
      </c>
    </row>
    <row r="264" spans="1:5" x14ac:dyDescent="0.2">
      <c r="A264" t="s">
        <v>967</v>
      </c>
      <c r="B264">
        <v>61.79</v>
      </c>
      <c r="C264">
        <v>61.82</v>
      </c>
      <c r="D264">
        <v>36.65</v>
      </c>
      <c r="E264" t="s">
        <v>609</v>
      </c>
    </row>
    <row r="265" spans="1:5" x14ac:dyDescent="0.2">
      <c r="A265" t="s">
        <v>967</v>
      </c>
      <c r="B265">
        <v>62.24</v>
      </c>
      <c r="C265">
        <v>62.26</v>
      </c>
      <c r="D265">
        <v>39.61</v>
      </c>
      <c r="E265" t="s">
        <v>610</v>
      </c>
    </row>
    <row r="266" spans="1:5" x14ac:dyDescent="0.2">
      <c r="A266" t="s">
        <v>967</v>
      </c>
      <c r="B266">
        <v>63.31</v>
      </c>
      <c r="C266">
        <v>63.36</v>
      </c>
      <c r="D266">
        <v>43.36</v>
      </c>
      <c r="E266" t="s">
        <v>601</v>
      </c>
    </row>
    <row r="267" spans="1:5" x14ac:dyDescent="0.2">
      <c r="A267" t="s">
        <v>967</v>
      </c>
      <c r="B267">
        <v>62.21</v>
      </c>
      <c r="C267">
        <v>62.81</v>
      </c>
      <c r="D267">
        <v>53.91</v>
      </c>
      <c r="E267" t="s">
        <v>602</v>
      </c>
    </row>
    <row r="268" spans="1:5" x14ac:dyDescent="0.2">
      <c r="A268" t="s">
        <v>967</v>
      </c>
      <c r="B268">
        <v>63.5</v>
      </c>
      <c r="C268">
        <v>64.09</v>
      </c>
      <c r="D268">
        <v>54.52</v>
      </c>
      <c r="E268" t="s">
        <v>603</v>
      </c>
    </row>
    <row r="269" spans="1:5" x14ac:dyDescent="0.2">
      <c r="A269" t="s">
        <v>967</v>
      </c>
      <c r="B269">
        <v>63.14</v>
      </c>
      <c r="C269">
        <v>63.27</v>
      </c>
      <c r="D269">
        <v>47.69</v>
      </c>
      <c r="E269" t="s">
        <v>604</v>
      </c>
    </row>
    <row r="270" spans="1:5" x14ac:dyDescent="0.2">
      <c r="A270" t="s">
        <v>967</v>
      </c>
      <c r="B270">
        <v>63.16</v>
      </c>
      <c r="C270">
        <v>63.24</v>
      </c>
      <c r="D270">
        <v>46.12</v>
      </c>
      <c r="E270" t="s">
        <v>605</v>
      </c>
    </row>
    <row r="271" spans="1:5" x14ac:dyDescent="0.2">
      <c r="A271" t="s">
        <v>967</v>
      </c>
      <c r="B271">
        <v>63.7</v>
      </c>
      <c r="C271">
        <v>63.7</v>
      </c>
      <c r="D271">
        <v>20.56</v>
      </c>
      <c r="E271" t="s">
        <v>606</v>
      </c>
    </row>
    <row r="272" spans="1:5" x14ac:dyDescent="0.2">
      <c r="A272" t="s">
        <v>967</v>
      </c>
      <c r="B272">
        <v>62.42</v>
      </c>
      <c r="C272">
        <v>62.66</v>
      </c>
      <c r="D272">
        <v>49.8</v>
      </c>
      <c r="E272" t="s">
        <v>597</v>
      </c>
    </row>
    <row r="273" spans="1:5" x14ac:dyDescent="0.2">
      <c r="A273" t="s">
        <v>967</v>
      </c>
      <c r="B273">
        <v>62.81</v>
      </c>
      <c r="C273">
        <v>62.87</v>
      </c>
      <c r="D273">
        <v>42.74</v>
      </c>
      <c r="E273" t="s">
        <v>598</v>
      </c>
    </row>
    <row r="274" spans="1:5" x14ac:dyDescent="0.2">
      <c r="A274" t="s">
        <v>967</v>
      </c>
      <c r="B274">
        <v>62.95</v>
      </c>
      <c r="C274">
        <v>63.13</v>
      </c>
      <c r="D274">
        <v>47.13</v>
      </c>
      <c r="E274" t="s">
        <v>599</v>
      </c>
    </row>
    <row r="275" spans="1:5" x14ac:dyDescent="0.2">
      <c r="A275" t="s">
        <v>967</v>
      </c>
      <c r="B275">
        <v>62.47</v>
      </c>
      <c r="C275">
        <v>62.79</v>
      </c>
      <c r="D275">
        <v>48.91</v>
      </c>
      <c r="E275" t="s">
        <v>600</v>
      </c>
    </row>
    <row r="276" spans="1:5" x14ac:dyDescent="0.2">
      <c r="A276" t="s">
        <v>967</v>
      </c>
      <c r="B276">
        <v>63.49</v>
      </c>
      <c r="C276">
        <v>63.9</v>
      </c>
      <c r="D276">
        <v>53.34</v>
      </c>
      <c r="E276" t="s">
        <v>601</v>
      </c>
    </row>
    <row r="277" spans="1:5" x14ac:dyDescent="0.2">
      <c r="A277" t="s">
        <v>967</v>
      </c>
      <c r="B277">
        <v>62.86</v>
      </c>
      <c r="C277">
        <v>63.03</v>
      </c>
      <c r="D277">
        <v>48.5</v>
      </c>
      <c r="E277" t="s">
        <v>593</v>
      </c>
    </row>
    <row r="278" spans="1:5" x14ac:dyDescent="0.2">
      <c r="A278" t="s">
        <v>967</v>
      </c>
      <c r="B278">
        <v>62.55</v>
      </c>
      <c r="C278">
        <v>63.15</v>
      </c>
      <c r="D278">
        <v>49.69</v>
      </c>
      <c r="E278" t="s">
        <v>594</v>
      </c>
    </row>
    <row r="279" spans="1:5" x14ac:dyDescent="0.2">
      <c r="A279" t="s">
        <v>967</v>
      </c>
      <c r="B279">
        <v>62.19</v>
      </c>
      <c r="C279">
        <v>62.3</v>
      </c>
      <c r="D279">
        <v>45.99</v>
      </c>
      <c r="E279" t="s">
        <v>595</v>
      </c>
    </row>
    <row r="280" spans="1:5" x14ac:dyDescent="0.2">
      <c r="A280" t="s">
        <v>967</v>
      </c>
      <c r="B280">
        <v>62.59</v>
      </c>
      <c r="C280">
        <v>62.65</v>
      </c>
      <c r="D280">
        <v>43.57</v>
      </c>
      <c r="E280" t="s">
        <v>596</v>
      </c>
    </row>
    <row r="281" spans="1:5" x14ac:dyDescent="0.2">
      <c r="A281" t="s">
        <v>967</v>
      </c>
      <c r="B281">
        <v>61.95</v>
      </c>
      <c r="C281">
        <v>61.99</v>
      </c>
      <c r="D281">
        <v>42.14</v>
      </c>
      <c r="E281" t="s">
        <v>597</v>
      </c>
    </row>
    <row r="282" spans="1:5" x14ac:dyDescent="0.2">
      <c r="A282" t="s">
        <v>967</v>
      </c>
      <c r="B282">
        <v>60.89</v>
      </c>
      <c r="C282">
        <v>60.98</v>
      </c>
      <c r="D282">
        <v>44.19</v>
      </c>
      <c r="E282" t="s">
        <v>588</v>
      </c>
    </row>
    <row r="283" spans="1:5" x14ac:dyDescent="0.2">
      <c r="A283" t="s">
        <v>967</v>
      </c>
      <c r="B283">
        <v>62.28</v>
      </c>
      <c r="C283">
        <v>62.46</v>
      </c>
      <c r="D283">
        <v>46.86</v>
      </c>
      <c r="E283" t="s">
        <v>589</v>
      </c>
    </row>
    <row r="284" spans="1:5" x14ac:dyDescent="0.2">
      <c r="A284" t="s">
        <v>967</v>
      </c>
      <c r="B284">
        <v>63.04</v>
      </c>
      <c r="C284">
        <v>63.25</v>
      </c>
      <c r="D284">
        <v>47.98</v>
      </c>
      <c r="E284" t="s">
        <v>590</v>
      </c>
    </row>
    <row r="285" spans="1:5" x14ac:dyDescent="0.2">
      <c r="A285" t="s">
        <v>967</v>
      </c>
      <c r="B285">
        <v>62.17</v>
      </c>
      <c r="C285">
        <v>62.37</v>
      </c>
      <c r="D285">
        <v>48.66</v>
      </c>
      <c r="E285" t="s">
        <v>591</v>
      </c>
    </row>
    <row r="286" spans="1:5" x14ac:dyDescent="0.2">
      <c r="A286" t="s">
        <v>967</v>
      </c>
      <c r="B286">
        <v>62.5</v>
      </c>
      <c r="C286">
        <v>62.74</v>
      </c>
      <c r="D286">
        <v>49.33</v>
      </c>
      <c r="E286" t="s">
        <v>592</v>
      </c>
    </row>
    <row r="287" spans="1:5" x14ac:dyDescent="0.2">
      <c r="A287" t="s">
        <v>967</v>
      </c>
      <c r="B287">
        <v>60.4</v>
      </c>
      <c r="C287">
        <v>60.44</v>
      </c>
      <c r="D287">
        <v>40.299999999999997</v>
      </c>
      <c r="E287" t="s">
        <v>593</v>
      </c>
    </row>
    <row r="288" spans="1:5" x14ac:dyDescent="0.2">
      <c r="A288" t="s">
        <v>967</v>
      </c>
      <c r="B288">
        <v>63.07</v>
      </c>
      <c r="C288">
        <v>63.6</v>
      </c>
      <c r="D288">
        <v>48.31</v>
      </c>
      <c r="E288" t="s">
        <v>584</v>
      </c>
    </row>
    <row r="289" spans="1:5" x14ac:dyDescent="0.2">
      <c r="A289" t="s">
        <v>967</v>
      </c>
      <c r="B289">
        <v>60.3</v>
      </c>
      <c r="C289">
        <v>60.52</v>
      </c>
      <c r="D289">
        <v>46.45</v>
      </c>
      <c r="E289" t="s">
        <v>585</v>
      </c>
    </row>
    <row r="290" spans="1:5" x14ac:dyDescent="0.2">
      <c r="A290" t="s">
        <v>967</v>
      </c>
      <c r="B290">
        <v>60.85</v>
      </c>
      <c r="C290">
        <v>61.16</v>
      </c>
      <c r="D290">
        <v>46.99</v>
      </c>
      <c r="E290" t="s">
        <v>586</v>
      </c>
    </row>
    <row r="291" spans="1:5" x14ac:dyDescent="0.2">
      <c r="A291" t="s">
        <v>967</v>
      </c>
      <c r="B291">
        <v>62.97</v>
      </c>
      <c r="C291">
        <v>63.2</v>
      </c>
      <c r="D291">
        <v>48.74</v>
      </c>
      <c r="E291" t="s">
        <v>587</v>
      </c>
    </row>
    <row r="292" spans="1:5" x14ac:dyDescent="0.2">
      <c r="A292" t="s">
        <v>967</v>
      </c>
      <c r="B292">
        <v>61.86</v>
      </c>
      <c r="C292">
        <v>61.96</v>
      </c>
      <c r="D292">
        <v>45.51</v>
      </c>
      <c r="E292" t="s">
        <v>588</v>
      </c>
    </row>
    <row r="293" spans="1:5" x14ac:dyDescent="0.2">
      <c r="A293" t="s">
        <v>967</v>
      </c>
      <c r="B293">
        <v>61.2</v>
      </c>
      <c r="C293">
        <v>61.36</v>
      </c>
      <c r="D293">
        <v>45.51</v>
      </c>
      <c r="E293" t="s">
        <v>580</v>
      </c>
    </row>
    <row r="294" spans="1:5" x14ac:dyDescent="0.2">
      <c r="A294" t="s">
        <v>967</v>
      </c>
      <c r="B294">
        <v>61.55</v>
      </c>
      <c r="C294">
        <v>61.83</v>
      </c>
      <c r="D294">
        <v>49.84</v>
      </c>
      <c r="E294" t="s">
        <v>581</v>
      </c>
    </row>
    <row r="295" spans="1:5" x14ac:dyDescent="0.2">
      <c r="A295" t="s">
        <v>967</v>
      </c>
      <c r="B295">
        <v>60.63</v>
      </c>
      <c r="C295">
        <v>61.07</v>
      </c>
      <c r="D295">
        <v>46.68</v>
      </c>
      <c r="E295" t="s">
        <v>582</v>
      </c>
    </row>
    <row r="296" spans="1:5" x14ac:dyDescent="0.2">
      <c r="A296" t="s">
        <v>967</v>
      </c>
      <c r="B296">
        <v>62.51</v>
      </c>
      <c r="C296">
        <v>62.97</v>
      </c>
      <c r="D296">
        <v>48.97</v>
      </c>
      <c r="E296" t="s">
        <v>583</v>
      </c>
    </row>
    <row r="297" spans="1:5" x14ac:dyDescent="0.2">
      <c r="A297" t="s">
        <v>967</v>
      </c>
      <c r="E297" t="s">
        <v>584</v>
      </c>
    </row>
    <row r="298" spans="1:5" x14ac:dyDescent="0.2">
      <c r="A298" t="s">
        <v>967</v>
      </c>
      <c r="B298">
        <v>60.99</v>
      </c>
      <c r="C298">
        <v>61.38</v>
      </c>
      <c r="D298">
        <v>47.82</v>
      </c>
      <c r="E298" t="s">
        <v>576</v>
      </c>
    </row>
    <row r="299" spans="1:5" x14ac:dyDescent="0.2">
      <c r="A299" t="s">
        <v>967</v>
      </c>
      <c r="B299">
        <v>59.83</v>
      </c>
      <c r="C299">
        <v>60.15</v>
      </c>
      <c r="D299">
        <v>48.05</v>
      </c>
      <c r="E299" t="s">
        <v>577</v>
      </c>
    </row>
    <row r="300" spans="1:5" x14ac:dyDescent="0.2">
      <c r="A300" t="s">
        <v>967</v>
      </c>
      <c r="B300">
        <v>61.02</v>
      </c>
      <c r="C300">
        <v>61.43</v>
      </c>
      <c r="D300">
        <v>50.63</v>
      </c>
      <c r="E300" t="s">
        <v>578</v>
      </c>
    </row>
    <row r="301" spans="1:5" x14ac:dyDescent="0.2">
      <c r="A301" t="s">
        <v>967</v>
      </c>
      <c r="B301">
        <v>61.18</v>
      </c>
      <c r="C301">
        <v>61.38</v>
      </c>
      <c r="D301">
        <v>46.87</v>
      </c>
      <c r="E301" t="s">
        <v>579</v>
      </c>
    </row>
    <row r="302" spans="1:5" x14ac:dyDescent="0.2">
      <c r="A302" t="s">
        <v>967</v>
      </c>
      <c r="E302" t="s">
        <v>580</v>
      </c>
    </row>
    <row r="303" spans="1:5" x14ac:dyDescent="0.2">
      <c r="A303" t="s">
        <v>967</v>
      </c>
      <c r="B303">
        <v>61.3</v>
      </c>
      <c r="C303">
        <v>61.61</v>
      </c>
      <c r="D303">
        <v>49.87</v>
      </c>
      <c r="E303" t="s">
        <v>670</v>
      </c>
    </row>
    <row r="304" spans="1:5" x14ac:dyDescent="0.2">
      <c r="A304" t="s">
        <v>967</v>
      </c>
      <c r="B304">
        <v>63.03</v>
      </c>
      <c r="C304">
        <v>63.24</v>
      </c>
      <c r="D304">
        <v>48.77</v>
      </c>
      <c r="E304" t="s">
        <v>671</v>
      </c>
    </row>
    <row r="305" spans="1:5" x14ac:dyDescent="0.2">
      <c r="A305" t="s">
        <v>967</v>
      </c>
      <c r="B305">
        <v>63.35</v>
      </c>
      <c r="C305">
        <v>63.65</v>
      </c>
      <c r="D305">
        <v>50.99</v>
      </c>
      <c r="E305" t="s">
        <v>672</v>
      </c>
    </row>
    <row r="306" spans="1:5" x14ac:dyDescent="0.2">
      <c r="A306" t="s">
        <v>967</v>
      </c>
      <c r="B306">
        <v>63.53</v>
      </c>
      <c r="C306">
        <v>63.92</v>
      </c>
      <c r="D306">
        <v>50.34</v>
      </c>
      <c r="E306" t="s">
        <v>673</v>
      </c>
    </row>
    <row r="307" spans="1:5" x14ac:dyDescent="0.2">
      <c r="A307" t="s">
        <v>967</v>
      </c>
      <c r="B307">
        <v>63.25</v>
      </c>
      <c r="C307">
        <v>63.39</v>
      </c>
      <c r="D307">
        <v>46.29</v>
      </c>
      <c r="E307" t="s">
        <v>674</v>
      </c>
    </row>
    <row r="308" spans="1:5" x14ac:dyDescent="0.2">
      <c r="A308" t="s">
        <v>967</v>
      </c>
      <c r="B308">
        <v>62.73</v>
      </c>
      <c r="C308">
        <v>62.85</v>
      </c>
      <c r="D308">
        <v>45.54</v>
      </c>
      <c r="E308" t="s">
        <v>666</v>
      </c>
    </row>
    <row r="309" spans="1:5" x14ac:dyDescent="0.2">
      <c r="A309" t="s">
        <v>967</v>
      </c>
      <c r="B309">
        <v>63.27</v>
      </c>
      <c r="C309">
        <v>63.41</v>
      </c>
      <c r="D309">
        <v>48.3</v>
      </c>
      <c r="E309" t="s">
        <v>667</v>
      </c>
    </row>
    <row r="310" spans="1:5" x14ac:dyDescent="0.2">
      <c r="A310" t="s">
        <v>967</v>
      </c>
      <c r="B310">
        <v>62.57</v>
      </c>
      <c r="C310">
        <v>62.81</v>
      </c>
      <c r="D310">
        <v>49.25</v>
      </c>
      <c r="E310" t="s">
        <v>668</v>
      </c>
    </row>
    <row r="311" spans="1:5" x14ac:dyDescent="0.2">
      <c r="A311" t="s">
        <v>967</v>
      </c>
      <c r="B311">
        <v>63.43</v>
      </c>
      <c r="C311">
        <v>63.7</v>
      </c>
      <c r="D311">
        <v>51</v>
      </c>
      <c r="E311" t="s">
        <v>669</v>
      </c>
    </row>
    <row r="312" spans="1:5" x14ac:dyDescent="0.2">
      <c r="A312" t="s">
        <v>967</v>
      </c>
      <c r="B312">
        <v>62.33</v>
      </c>
      <c r="C312">
        <v>62.63</v>
      </c>
      <c r="D312">
        <v>50.65</v>
      </c>
      <c r="E312" t="s">
        <v>670</v>
      </c>
    </row>
    <row r="313" spans="1:5" x14ac:dyDescent="0.2">
      <c r="A313" t="s">
        <v>967</v>
      </c>
      <c r="B313">
        <v>62.77</v>
      </c>
      <c r="C313">
        <v>63.07</v>
      </c>
      <c r="D313">
        <v>51.2</v>
      </c>
      <c r="E313" t="s">
        <v>662</v>
      </c>
    </row>
    <row r="314" spans="1:5" x14ac:dyDescent="0.2">
      <c r="A314" t="s">
        <v>967</v>
      </c>
      <c r="B314">
        <v>62.54</v>
      </c>
      <c r="C314">
        <v>62.79</v>
      </c>
      <c r="D314">
        <v>49.78</v>
      </c>
      <c r="E314" t="s">
        <v>663</v>
      </c>
    </row>
    <row r="315" spans="1:5" x14ac:dyDescent="0.2">
      <c r="A315" t="s">
        <v>967</v>
      </c>
      <c r="B315">
        <v>62.66</v>
      </c>
      <c r="C315">
        <v>62.88</v>
      </c>
      <c r="D315">
        <v>49.5</v>
      </c>
      <c r="E315" t="s">
        <v>664</v>
      </c>
    </row>
    <row r="316" spans="1:5" x14ac:dyDescent="0.2">
      <c r="A316" t="s">
        <v>967</v>
      </c>
      <c r="B316">
        <v>62.78</v>
      </c>
      <c r="C316">
        <v>63.01</v>
      </c>
      <c r="D316">
        <v>49.1</v>
      </c>
      <c r="E316" t="s">
        <v>665</v>
      </c>
    </row>
    <row r="317" spans="1:5" x14ac:dyDescent="0.2">
      <c r="A317" t="s">
        <v>967</v>
      </c>
      <c r="B317">
        <v>63.08</v>
      </c>
      <c r="C317">
        <v>64.53</v>
      </c>
      <c r="D317">
        <v>58.5</v>
      </c>
      <c r="E317" t="s">
        <v>666</v>
      </c>
    </row>
    <row r="318" spans="1:5" x14ac:dyDescent="0.2">
      <c r="A318" t="s">
        <v>967</v>
      </c>
      <c r="B318">
        <v>63.17</v>
      </c>
      <c r="C318">
        <v>63.3</v>
      </c>
      <c r="D318">
        <v>41.83</v>
      </c>
      <c r="E318" t="s">
        <v>657</v>
      </c>
    </row>
    <row r="319" spans="1:5" x14ac:dyDescent="0.2">
      <c r="A319" t="s">
        <v>967</v>
      </c>
      <c r="B319">
        <v>63.29</v>
      </c>
      <c r="C319">
        <v>63.52</v>
      </c>
      <c r="D319">
        <v>49.47</v>
      </c>
      <c r="E319" t="s">
        <v>658</v>
      </c>
    </row>
    <row r="320" spans="1:5" x14ac:dyDescent="0.2">
      <c r="A320" t="s">
        <v>967</v>
      </c>
      <c r="B320">
        <v>59.31</v>
      </c>
      <c r="C320">
        <v>59.87</v>
      </c>
      <c r="D320">
        <v>50.67</v>
      </c>
      <c r="E320" t="s">
        <v>659</v>
      </c>
    </row>
    <row r="321" spans="1:5" x14ac:dyDescent="0.2">
      <c r="A321" t="s">
        <v>967</v>
      </c>
      <c r="B321">
        <v>62.07</v>
      </c>
      <c r="C321">
        <v>62.29</v>
      </c>
      <c r="D321">
        <v>48.98</v>
      </c>
      <c r="E321" t="s">
        <v>660</v>
      </c>
    </row>
    <row r="322" spans="1:5" x14ac:dyDescent="0.2">
      <c r="A322" t="s">
        <v>967</v>
      </c>
      <c r="B322">
        <v>62.17</v>
      </c>
      <c r="C322">
        <v>62.45</v>
      </c>
      <c r="D322">
        <v>50.11</v>
      </c>
      <c r="E322" t="s">
        <v>661</v>
      </c>
    </row>
    <row r="323" spans="1:5" x14ac:dyDescent="0.2">
      <c r="A323" t="s">
        <v>967</v>
      </c>
      <c r="B323">
        <v>62.85</v>
      </c>
      <c r="C323">
        <v>63.04</v>
      </c>
      <c r="D323">
        <v>48.6</v>
      </c>
      <c r="E323" t="s">
        <v>653</v>
      </c>
    </row>
    <row r="324" spans="1:5" x14ac:dyDescent="0.2">
      <c r="A324" t="s">
        <v>967</v>
      </c>
      <c r="B324">
        <v>62.6</v>
      </c>
      <c r="C324">
        <v>62.72</v>
      </c>
      <c r="D324">
        <v>47.18</v>
      </c>
      <c r="E324" t="s">
        <v>654</v>
      </c>
    </row>
    <row r="325" spans="1:5" x14ac:dyDescent="0.2">
      <c r="A325" t="s">
        <v>967</v>
      </c>
      <c r="B325">
        <v>62.76</v>
      </c>
      <c r="C325">
        <v>62.98</v>
      </c>
      <c r="D325">
        <v>44.48</v>
      </c>
      <c r="E325" t="s">
        <v>655</v>
      </c>
    </row>
    <row r="326" spans="1:5" x14ac:dyDescent="0.2">
      <c r="A326" t="s">
        <v>967</v>
      </c>
      <c r="B326">
        <v>62.09</v>
      </c>
      <c r="C326">
        <v>62.13</v>
      </c>
      <c r="D326">
        <v>41.92</v>
      </c>
      <c r="E326" t="s">
        <v>656</v>
      </c>
    </row>
    <row r="327" spans="1:5" x14ac:dyDescent="0.2">
      <c r="A327" t="s">
        <v>967</v>
      </c>
      <c r="B327">
        <v>62.01</v>
      </c>
      <c r="C327">
        <v>62.11</v>
      </c>
      <c r="D327">
        <v>45.49</v>
      </c>
      <c r="E327" t="s">
        <v>657</v>
      </c>
    </row>
    <row r="328" spans="1:5" x14ac:dyDescent="0.2">
      <c r="A328" t="s">
        <v>967</v>
      </c>
      <c r="B328">
        <v>62.81</v>
      </c>
      <c r="C328">
        <v>62.95</v>
      </c>
      <c r="D328">
        <v>45.48</v>
      </c>
      <c r="E328" t="s">
        <v>648</v>
      </c>
    </row>
    <row r="329" spans="1:5" x14ac:dyDescent="0.2">
      <c r="A329" t="s">
        <v>967</v>
      </c>
      <c r="B329">
        <v>62.92</v>
      </c>
      <c r="C329">
        <v>63.32</v>
      </c>
      <c r="D329">
        <v>52.74</v>
      </c>
      <c r="E329" t="s">
        <v>649</v>
      </c>
    </row>
    <row r="330" spans="1:5" x14ac:dyDescent="0.2">
      <c r="A330" t="s">
        <v>967</v>
      </c>
      <c r="B330">
        <v>62.75</v>
      </c>
      <c r="C330">
        <v>62.9</v>
      </c>
      <c r="D330">
        <v>48.26</v>
      </c>
      <c r="E330" t="s">
        <v>650</v>
      </c>
    </row>
    <row r="331" spans="1:5" x14ac:dyDescent="0.2">
      <c r="A331" t="s">
        <v>967</v>
      </c>
      <c r="B331">
        <v>62.86</v>
      </c>
      <c r="C331">
        <v>63.12</v>
      </c>
      <c r="D331">
        <v>50.64</v>
      </c>
      <c r="E331" t="s">
        <v>651</v>
      </c>
    </row>
    <row r="332" spans="1:5" x14ac:dyDescent="0.2">
      <c r="A332" t="s">
        <v>967</v>
      </c>
      <c r="B332">
        <v>62.58</v>
      </c>
      <c r="C332">
        <v>62.68</v>
      </c>
      <c r="D332">
        <v>45.52</v>
      </c>
      <c r="E332" t="s">
        <v>652</v>
      </c>
    </row>
    <row r="333" spans="1:5" x14ac:dyDescent="0.2">
      <c r="A333" t="s">
        <v>967</v>
      </c>
      <c r="B333">
        <v>62.84</v>
      </c>
      <c r="C333">
        <v>62.87</v>
      </c>
      <c r="D333">
        <v>41.64</v>
      </c>
      <c r="E333" t="s">
        <v>653</v>
      </c>
    </row>
    <row r="334" spans="1:5" x14ac:dyDescent="0.2">
      <c r="A334" t="s">
        <v>967</v>
      </c>
      <c r="B334">
        <v>61.66</v>
      </c>
      <c r="C334">
        <v>61.75</v>
      </c>
      <c r="D334">
        <v>39.700000000000003</v>
      </c>
      <c r="E334" t="s">
        <v>644</v>
      </c>
    </row>
    <row r="335" spans="1:5" x14ac:dyDescent="0.2">
      <c r="A335" t="s">
        <v>967</v>
      </c>
      <c r="B335">
        <v>63.42</v>
      </c>
      <c r="C335">
        <v>63.6</v>
      </c>
      <c r="D335">
        <v>45.83</v>
      </c>
      <c r="E335" t="s">
        <v>645</v>
      </c>
    </row>
    <row r="336" spans="1:5" x14ac:dyDescent="0.2">
      <c r="A336" t="s">
        <v>967</v>
      </c>
      <c r="B336">
        <v>62.73</v>
      </c>
      <c r="C336">
        <v>62.9</v>
      </c>
      <c r="D336">
        <v>46.9</v>
      </c>
      <c r="E336" t="s">
        <v>646</v>
      </c>
    </row>
    <row r="337" spans="1:5" x14ac:dyDescent="0.2">
      <c r="A337" t="s">
        <v>967</v>
      </c>
      <c r="B337">
        <v>62.47</v>
      </c>
      <c r="C337">
        <v>62.55</v>
      </c>
      <c r="D337">
        <v>44.81</v>
      </c>
      <c r="E337" t="s">
        <v>647</v>
      </c>
    </row>
    <row r="338" spans="1:5" x14ac:dyDescent="0.2">
      <c r="A338" t="s">
        <v>967</v>
      </c>
      <c r="B338">
        <v>62.46</v>
      </c>
      <c r="C338">
        <v>62.57</v>
      </c>
      <c r="D338">
        <v>44.45</v>
      </c>
      <c r="E338" t="s">
        <v>648</v>
      </c>
    </row>
    <row r="339" spans="1:5" x14ac:dyDescent="0.2">
      <c r="A339" t="s">
        <v>967</v>
      </c>
      <c r="B339">
        <v>62.69</v>
      </c>
      <c r="C339">
        <v>62.92</v>
      </c>
      <c r="D339">
        <v>49.67</v>
      </c>
      <c r="E339" t="s">
        <v>640</v>
      </c>
    </row>
    <row r="340" spans="1:5" x14ac:dyDescent="0.2">
      <c r="A340" t="s">
        <v>967</v>
      </c>
      <c r="B340">
        <v>62.03</v>
      </c>
      <c r="C340">
        <v>62.27</v>
      </c>
      <c r="D340">
        <v>49.01</v>
      </c>
      <c r="E340" t="s">
        <v>641</v>
      </c>
    </row>
    <row r="341" spans="1:5" x14ac:dyDescent="0.2">
      <c r="A341" t="s">
        <v>967</v>
      </c>
      <c r="B341">
        <v>61.7</v>
      </c>
      <c r="C341">
        <v>61.88</v>
      </c>
      <c r="D341">
        <v>46.71</v>
      </c>
      <c r="E341" t="s">
        <v>642</v>
      </c>
    </row>
    <row r="342" spans="1:5" x14ac:dyDescent="0.2">
      <c r="A342" t="s">
        <v>967</v>
      </c>
      <c r="B342">
        <v>62.01</v>
      </c>
      <c r="C342">
        <v>62.17</v>
      </c>
      <c r="D342">
        <v>47.6</v>
      </c>
      <c r="E342" t="s">
        <v>643</v>
      </c>
    </row>
    <row r="343" spans="1:5" x14ac:dyDescent="0.2">
      <c r="A343" t="s">
        <v>967</v>
      </c>
      <c r="B343">
        <v>61.95</v>
      </c>
      <c r="C343">
        <v>62.11</v>
      </c>
      <c r="D343">
        <v>45.82</v>
      </c>
      <c r="E343" t="s">
        <v>644</v>
      </c>
    </row>
    <row r="344" spans="1:5" x14ac:dyDescent="0.2">
      <c r="A344" t="s">
        <v>967</v>
      </c>
      <c r="B344">
        <v>63.5</v>
      </c>
      <c r="C344">
        <v>63.53</v>
      </c>
      <c r="D344">
        <v>41.72</v>
      </c>
      <c r="E344" t="s">
        <v>635</v>
      </c>
    </row>
    <row r="345" spans="1:5" x14ac:dyDescent="0.2">
      <c r="A345" t="s">
        <v>967</v>
      </c>
      <c r="B345">
        <v>61.5</v>
      </c>
      <c r="C345">
        <v>61.75</v>
      </c>
      <c r="D345">
        <v>48.98</v>
      </c>
      <c r="E345" t="s">
        <v>636</v>
      </c>
    </row>
    <row r="346" spans="1:5" x14ac:dyDescent="0.2">
      <c r="A346" t="s">
        <v>967</v>
      </c>
      <c r="B346">
        <v>62.43</v>
      </c>
      <c r="C346">
        <v>62.56</v>
      </c>
      <c r="D346">
        <v>46.51</v>
      </c>
      <c r="E346" t="s">
        <v>637</v>
      </c>
    </row>
    <row r="347" spans="1:5" x14ac:dyDescent="0.2">
      <c r="A347" t="s">
        <v>967</v>
      </c>
      <c r="B347">
        <v>61.84</v>
      </c>
      <c r="C347">
        <v>61.95</v>
      </c>
      <c r="D347">
        <v>42.54</v>
      </c>
      <c r="E347" t="s">
        <v>638</v>
      </c>
    </row>
    <row r="348" spans="1:5" x14ac:dyDescent="0.2">
      <c r="A348" t="s">
        <v>967</v>
      </c>
      <c r="B348">
        <v>61.78</v>
      </c>
      <c r="C348">
        <v>61.91</v>
      </c>
      <c r="D348">
        <v>46.83</v>
      </c>
      <c r="E348" t="s">
        <v>639</v>
      </c>
    </row>
    <row r="349" spans="1:5" x14ac:dyDescent="0.2">
      <c r="A349" t="s">
        <v>967</v>
      </c>
      <c r="B349">
        <v>61.6</v>
      </c>
      <c r="C349">
        <v>61.61</v>
      </c>
      <c r="D349">
        <v>34.840000000000003</v>
      </c>
      <c r="E349" t="s">
        <v>640</v>
      </c>
    </row>
    <row r="350" spans="1:5" x14ac:dyDescent="0.2">
      <c r="A350" t="s">
        <v>967</v>
      </c>
      <c r="B350">
        <v>61.93</v>
      </c>
      <c r="C350">
        <v>62.23</v>
      </c>
      <c r="D350">
        <v>49.71</v>
      </c>
      <c r="E350" t="s">
        <v>632</v>
      </c>
    </row>
    <row r="351" spans="1:5" x14ac:dyDescent="0.2">
      <c r="A351" t="s">
        <v>967</v>
      </c>
      <c r="B351">
        <v>61.88</v>
      </c>
      <c r="C351">
        <v>62.03</v>
      </c>
      <c r="D351">
        <v>46.8</v>
      </c>
      <c r="E351" t="s">
        <v>633</v>
      </c>
    </row>
    <row r="352" spans="1:5" x14ac:dyDescent="0.2">
      <c r="A352" t="s">
        <v>967</v>
      </c>
      <c r="B352">
        <v>62.15</v>
      </c>
      <c r="C352">
        <v>62.42</v>
      </c>
      <c r="D352">
        <v>48.07</v>
      </c>
      <c r="E352" t="s">
        <v>634</v>
      </c>
    </row>
    <row r="353" spans="1:5" x14ac:dyDescent="0.2">
      <c r="A353" t="s">
        <v>967</v>
      </c>
      <c r="B353">
        <v>61.88</v>
      </c>
      <c r="C353">
        <v>62.01</v>
      </c>
      <c r="D353">
        <v>46.18</v>
      </c>
      <c r="E353" t="s">
        <v>635</v>
      </c>
    </row>
    <row r="354" spans="1:5" x14ac:dyDescent="0.2">
      <c r="A354" t="s">
        <v>967</v>
      </c>
      <c r="B354">
        <v>61.76</v>
      </c>
      <c r="C354">
        <v>62.1</v>
      </c>
      <c r="D354">
        <v>46.89</v>
      </c>
      <c r="E354" t="s">
        <v>628</v>
      </c>
    </row>
    <row r="355" spans="1:5" x14ac:dyDescent="0.2">
      <c r="A355" t="s">
        <v>967</v>
      </c>
      <c r="B355">
        <v>60.9</v>
      </c>
      <c r="C355">
        <v>61.09</v>
      </c>
      <c r="D355">
        <v>45.6</v>
      </c>
      <c r="E355" t="s">
        <v>629</v>
      </c>
    </row>
    <row r="356" spans="1:5" x14ac:dyDescent="0.2">
      <c r="A356" t="s">
        <v>967</v>
      </c>
      <c r="B356">
        <v>61.98</v>
      </c>
      <c r="C356">
        <v>62.31</v>
      </c>
      <c r="D356">
        <v>50.64</v>
      </c>
      <c r="E356" t="s">
        <v>630</v>
      </c>
    </row>
    <row r="357" spans="1:5" x14ac:dyDescent="0.2">
      <c r="A357" t="s">
        <v>967</v>
      </c>
      <c r="B357">
        <v>60.88</v>
      </c>
      <c r="C357">
        <v>61.03</v>
      </c>
      <c r="D357">
        <v>45.48</v>
      </c>
      <c r="E357" t="s">
        <v>631</v>
      </c>
    </row>
    <row r="358" spans="1:5" x14ac:dyDescent="0.2">
      <c r="A358" t="s">
        <v>967</v>
      </c>
      <c r="B358">
        <v>64.63</v>
      </c>
      <c r="C358">
        <v>64.75</v>
      </c>
      <c r="D358">
        <v>48.75</v>
      </c>
      <c r="E358" t="s">
        <v>717</v>
      </c>
    </row>
    <row r="359" spans="1:5" x14ac:dyDescent="0.2">
      <c r="A359" t="s">
        <v>967</v>
      </c>
      <c r="B359">
        <v>62.15</v>
      </c>
      <c r="C359">
        <v>62.84</v>
      </c>
      <c r="D359">
        <v>51.63</v>
      </c>
      <c r="E359" t="s">
        <v>718</v>
      </c>
    </row>
    <row r="360" spans="1:5" x14ac:dyDescent="0.2">
      <c r="A360" t="s">
        <v>967</v>
      </c>
      <c r="B360">
        <v>62.24</v>
      </c>
      <c r="C360">
        <v>63.39</v>
      </c>
      <c r="D360">
        <v>51.4</v>
      </c>
      <c r="E360" t="s">
        <v>719</v>
      </c>
    </row>
    <row r="361" spans="1:5" x14ac:dyDescent="0.2">
      <c r="A361" t="s">
        <v>967</v>
      </c>
      <c r="B361">
        <v>64.86</v>
      </c>
      <c r="C361">
        <v>66.48</v>
      </c>
      <c r="D361">
        <v>53.02</v>
      </c>
      <c r="E361" t="s">
        <v>720</v>
      </c>
    </row>
    <row r="362" spans="1:5" x14ac:dyDescent="0.2">
      <c r="A362" t="s">
        <v>967</v>
      </c>
      <c r="B362">
        <v>62.12</v>
      </c>
      <c r="C362">
        <v>64.48</v>
      </c>
      <c r="D362">
        <v>51.43</v>
      </c>
      <c r="E362" t="s">
        <v>721</v>
      </c>
    </row>
    <row r="363" spans="1:5" x14ac:dyDescent="0.2">
      <c r="A363" t="s">
        <v>967</v>
      </c>
      <c r="B363">
        <v>63.67</v>
      </c>
      <c r="C363">
        <v>63.75</v>
      </c>
      <c r="D363">
        <v>44.93</v>
      </c>
      <c r="E363" t="s">
        <v>713</v>
      </c>
    </row>
    <row r="364" spans="1:5" x14ac:dyDescent="0.2">
      <c r="A364" t="s">
        <v>967</v>
      </c>
      <c r="B364">
        <v>63.07</v>
      </c>
      <c r="C364">
        <v>63.34</v>
      </c>
      <c r="D364">
        <v>50.65</v>
      </c>
      <c r="E364" t="s">
        <v>714</v>
      </c>
    </row>
    <row r="365" spans="1:5" x14ac:dyDescent="0.2">
      <c r="A365" t="s">
        <v>967</v>
      </c>
      <c r="B365">
        <v>63.36</v>
      </c>
      <c r="C365">
        <v>63.6</v>
      </c>
      <c r="D365">
        <v>49.68</v>
      </c>
      <c r="E365" t="s">
        <v>715</v>
      </c>
    </row>
    <row r="366" spans="1:5" x14ac:dyDescent="0.2">
      <c r="A366" t="s">
        <v>967</v>
      </c>
      <c r="B366">
        <v>61.64</v>
      </c>
      <c r="C366">
        <v>64.17</v>
      </c>
      <c r="D366">
        <v>51.65</v>
      </c>
      <c r="E366" t="s">
        <v>716</v>
      </c>
    </row>
    <row r="367" spans="1:5" x14ac:dyDescent="0.2">
      <c r="A367" t="s">
        <v>967</v>
      </c>
      <c r="B367">
        <v>63.56</v>
      </c>
      <c r="C367">
        <v>63.72</v>
      </c>
      <c r="D367">
        <v>48.8</v>
      </c>
      <c r="E367" t="s">
        <v>717</v>
      </c>
    </row>
    <row r="368" spans="1:5" x14ac:dyDescent="0.2">
      <c r="A368" t="s">
        <v>967</v>
      </c>
      <c r="B368">
        <v>62.51</v>
      </c>
      <c r="C368">
        <v>62.62</v>
      </c>
      <c r="D368">
        <v>46.26</v>
      </c>
      <c r="E368" t="s">
        <v>709</v>
      </c>
    </row>
    <row r="369" spans="1:5" x14ac:dyDescent="0.2">
      <c r="A369" t="s">
        <v>967</v>
      </c>
      <c r="B369">
        <v>63.02</v>
      </c>
      <c r="C369">
        <v>63.12</v>
      </c>
      <c r="D369">
        <v>46.55</v>
      </c>
      <c r="E369" t="s">
        <v>710</v>
      </c>
    </row>
    <row r="370" spans="1:5" x14ac:dyDescent="0.2">
      <c r="A370" t="s">
        <v>967</v>
      </c>
      <c r="B370">
        <v>61.95</v>
      </c>
      <c r="C370">
        <v>62.51</v>
      </c>
      <c r="D370">
        <v>50.34</v>
      </c>
      <c r="E370" t="s">
        <v>711</v>
      </c>
    </row>
    <row r="371" spans="1:5" x14ac:dyDescent="0.2">
      <c r="A371" t="s">
        <v>967</v>
      </c>
      <c r="B371">
        <v>62.32</v>
      </c>
      <c r="C371">
        <v>62.54</v>
      </c>
      <c r="D371">
        <v>49.11</v>
      </c>
      <c r="E371" t="s">
        <v>712</v>
      </c>
    </row>
    <row r="372" spans="1:5" x14ac:dyDescent="0.2">
      <c r="A372" t="s">
        <v>967</v>
      </c>
      <c r="B372">
        <v>62.57</v>
      </c>
      <c r="C372">
        <v>62.7</v>
      </c>
      <c r="D372">
        <v>46.2</v>
      </c>
      <c r="E372" t="s">
        <v>713</v>
      </c>
    </row>
    <row r="373" spans="1:5" x14ac:dyDescent="0.2">
      <c r="A373" t="s">
        <v>967</v>
      </c>
      <c r="B373">
        <v>62.15</v>
      </c>
      <c r="C373">
        <v>62.27</v>
      </c>
      <c r="D373">
        <v>46.67</v>
      </c>
      <c r="E373" t="s">
        <v>704</v>
      </c>
    </row>
    <row r="374" spans="1:5" x14ac:dyDescent="0.2">
      <c r="A374" t="s">
        <v>967</v>
      </c>
      <c r="B374">
        <v>63.12</v>
      </c>
      <c r="C374">
        <v>63.45</v>
      </c>
      <c r="D374">
        <v>52.07</v>
      </c>
      <c r="E374" t="s">
        <v>705</v>
      </c>
    </row>
    <row r="375" spans="1:5" x14ac:dyDescent="0.2">
      <c r="A375" t="s">
        <v>967</v>
      </c>
      <c r="B375">
        <v>62.55</v>
      </c>
      <c r="C375">
        <v>62.78</v>
      </c>
      <c r="D375">
        <v>49.87</v>
      </c>
      <c r="E375" t="s">
        <v>706</v>
      </c>
    </row>
    <row r="376" spans="1:5" x14ac:dyDescent="0.2">
      <c r="A376" t="s">
        <v>967</v>
      </c>
      <c r="B376">
        <v>63.03</v>
      </c>
      <c r="C376">
        <v>63.15</v>
      </c>
      <c r="D376">
        <v>47.51</v>
      </c>
      <c r="E376" t="s">
        <v>707</v>
      </c>
    </row>
    <row r="377" spans="1:5" x14ac:dyDescent="0.2">
      <c r="A377" t="s">
        <v>967</v>
      </c>
      <c r="B377">
        <v>63.14</v>
      </c>
      <c r="C377">
        <v>63.68</v>
      </c>
      <c r="D377">
        <v>48.96</v>
      </c>
      <c r="E377" t="s">
        <v>708</v>
      </c>
    </row>
    <row r="378" spans="1:5" x14ac:dyDescent="0.2">
      <c r="A378" t="s">
        <v>967</v>
      </c>
      <c r="B378">
        <v>62.99</v>
      </c>
      <c r="C378">
        <v>63.09</v>
      </c>
      <c r="D378">
        <v>45.77</v>
      </c>
      <c r="E378" t="s">
        <v>700</v>
      </c>
    </row>
    <row r="379" spans="1:5" x14ac:dyDescent="0.2">
      <c r="A379" t="s">
        <v>967</v>
      </c>
      <c r="B379">
        <v>63.49</v>
      </c>
      <c r="C379">
        <v>63.53</v>
      </c>
      <c r="D379">
        <v>43.68</v>
      </c>
      <c r="E379" t="s">
        <v>701</v>
      </c>
    </row>
    <row r="380" spans="1:5" x14ac:dyDescent="0.2">
      <c r="A380" t="s">
        <v>967</v>
      </c>
      <c r="B380">
        <v>62.77</v>
      </c>
      <c r="C380">
        <v>62.82</v>
      </c>
      <c r="D380">
        <v>42.7</v>
      </c>
      <c r="E380" t="s">
        <v>702</v>
      </c>
    </row>
    <row r="381" spans="1:5" x14ac:dyDescent="0.2">
      <c r="A381" t="s">
        <v>967</v>
      </c>
      <c r="B381">
        <v>61.88</v>
      </c>
      <c r="C381">
        <v>61.91</v>
      </c>
      <c r="D381">
        <v>40.08</v>
      </c>
      <c r="E381" t="s">
        <v>703</v>
      </c>
    </row>
    <row r="382" spans="1:5" x14ac:dyDescent="0.2">
      <c r="A382" t="s">
        <v>967</v>
      </c>
      <c r="B382">
        <v>61.87</v>
      </c>
      <c r="C382">
        <v>62.06</v>
      </c>
      <c r="D382">
        <v>47.63</v>
      </c>
      <c r="E382" t="s">
        <v>704</v>
      </c>
    </row>
    <row r="383" spans="1:5" x14ac:dyDescent="0.2">
      <c r="A383" t="s">
        <v>967</v>
      </c>
      <c r="B383">
        <v>63.02</v>
      </c>
      <c r="C383">
        <v>63.17</v>
      </c>
      <c r="D383">
        <v>48.45</v>
      </c>
      <c r="E383" t="s">
        <v>695</v>
      </c>
    </row>
    <row r="384" spans="1:5" x14ac:dyDescent="0.2">
      <c r="A384" t="s">
        <v>967</v>
      </c>
      <c r="B384">
        <v>62.94</v>
      </c>
      <c r="C384">
        <v>63.14</v>
      </c>
      <c r="D384">
        <v>49.16</v>
      </c>
      <c r="E384" t="s">
        <v>696</v>
      </c>
    </row>
    <row r="385" spans="1:5" x14ac:dyDescent="0.2">
      <c r="A385" t="s">
        <v>967</v>
      </c>
      <c r="B385">
        <v>63.19</v>
      </c>
      <c r="C385">
        <v>63.47</v>
      </c>
      <c r="D385">
        <v>51.13</v>
      </c>
      <c r="E385" t="s">
        <v>697</v>
      </c>
    </row>
    <row r="386" spans="1:5" x14ac:dyDescent="0.2">
      <c r="A386" t="s">
        <v>967</v>
      </c>
      <c r="B386">
        <v>62.88</v>
      </c>
      <c r="C386">
        <v>63.43</v>
      </c>
      <c r="D386">
        <v>53.92</v>
      </c>
      <c r="E386" t="s">
        <v>698</v>
      </c>
    </row>
    <row r="387" spans="1:5" x14ac:dyDescent="0.2">
      <c r="A387" t="s">
        <v>967</v>
      </c>
      <c r="B387">
        <v>62.87</v>
      </c>
      <c r="C387">
        <v>63.34</v>
      </c>
      <c r="D387">
        <v>52.35</v>
      </c>
      <c r="E387" t="s">
        <v>699</v>
      </c>
    </row>
    <row r="388" spans="1:5" x14ac:dyDescent="0.2">
      <c r="A388" t="s">
        <v>967</v>
      </c>
      <c r="B388">
        <v>62.46</v>
      </c>
      <c r="C388">
        <v>62.63</v>
      </c>
      <c r="D388">
        <v>48.52</v>
      </c>
      <c r="E388" t="s">
        <v>700</v>
      </c>
    </row>
    <row r="389" spans="1:5" x14ac:dyDescent="0.2">
      <c r="A389" t="s">
        <v>967</v>
      </c>
      <c r="B389">
        <v>62.5</v>
      </c>
      <c r="C389">
        <v>62.64</v>
      </c>
      <c r="D389">
        <v>47.02</v>
      </c>
      <c r="E389" t="s">
        <v>691</v>
      </c>
    </row>
    <row r="390" spans="1:5" x14ac:dyDescent="0.2">
      <c r="A390" t="s">
        <v>967</v>
      </c>
      <c r="B390">
        <v>62.52</v>
      </c>
      <c r="C390">
        <v>62.59</v>
      </c>
      <c r="D390">
        <v>44.31</v>
      </c>
      <c r="E390" t="s">
        <v>692</v>
      </c>
    </row>
    <row r="391" spans="1:5" x14ac:dyDescent="0.2">
      <c r="A391" t="s">
        <v>967</v>
      </c>
      <c r="B391">
        <v>62.36</v>
      </c>
      <c r="C391">
        <v>62.46</v>
      </c>
      <c r="D391">
        <v>46.81</v>
      </c>
      <c r="E391" t="s">
        <v>693</v>
      </c>
    </row>
    <row r="392" spans="1:5" x14ac:dyDescent="0.2">
      <c r="A392" t="s">
        <v>967</v>
      </c>
      <c r="B392">
        <v>63.38</v>
      </c>
      <c r="C392">
        <v>63.48</v>
      </c>
      <c r="D392">
        <v>46.85</v>
      </c>
      <c r="E392" t="s">
        <v>694</v>
      </c>
    </row>
    <row r="393" spans="1:5" x14ac:dyDescent="0.2">
      <c r="A393" t="s">
        <v>967</v>
      </c>
      <c r="B393">
        <v>64.77</v>
      </c>
      <c r="C393">
        <v>64.84</v>
      </c>
      <c r="D393">
        <v>42.99</v>
      </c>
      <c r="E393" t="s">
        <v>695</v>
      </c>
    </row>
    <row r="394" spans="1:5" x14ac:dyDescent="0.2">
      <c r="A394" t="s">
        <v>967</v>
      </c>
      <c r="B394">
        <v>62.78</v>
      </c>
      <c r="C394">
        <v>63.08</v>
      </c>
      <c r="D394">
        <v>50.91</v>
      </c>
      <c r="E394" t="s">
        <v>687</v>
      </c>
    </row>
    <row r="395" spans="1:5" x14ac:dyDescent="0.2">
      <c r="A395" t="s">
        <v>967</v>
      </c>
      <c r="B395">
        <v>64.77</v>
      </c>
      <c r="C395">
        <v>65.569999999999993</v>
      </c>
      <c r="D395">
        <v>53.76</v>
      </c>
      <c r="E395" t="s">
        <v>688</v>
      </c>
    </row>
    <row r="396" spans="1:5" x14ac:dyDescent="0.2">
      <c r="A396" t="s">
        <v>967</v>
      </c>
      <c r="B396">
        <v>62.91</v>
      </c>
      <c r="C396">
        <v>63.22</v>
      </c>
      <c r="D396">
        <v>51.16</v>
      </c>
      <c r="E396" t="s">
        <v>689</v>
      </c>
    </row>
    <row r="397" spans="1:5" x14ac:dyDescent="0.2">
      <c r="A397" t="s">
        <v>967</v>
      </c>
      <c r="B397">
        <v>63.47</v>
      </c>
      <c r="C397">
        <v>63.65</v>
      </c>
      <c r="D397">
        <v>47.99</v>
      </c>
      <c r="E397" t="s">
        <v>690</v>
      </c>
    </row>
    <row r="398" spans="1:5" x14ac:dyDescent="0.2">
      <c r="A398" t="s">
        <v>967</v>
      </c>
      <c r="B398">
        <v>64.78</v>
      </c>
      <c r="C398">
        <v>64.900000000000006</v>
      </c>
      <c r="D398">
        <v>48.64</v>
      </c>
      <c r="E398" t="s">
        <v>691</v>
      </c>
    </row>
    <row r="399" spans="1:5" x14ac:dyDescent="0.2">
      <c r="A399" t="s">
        <v>967</v>
      </c>
      <c r="B399">
        <v>62.13</v>
      </c>
      <c r="C399">
        <v>62.26</v>
      </c>
      <c r="D399">
        <v>45.75</v>
      </c>
      <c r="E399" t="s">
        <v>682</v>
      </c>
    </row>
    <row r="400" spans="1:5" x14ac:dyDescent="0.2">
      <c r="A400" t="s">
        <v>967</v>
      </c>
      <c r="B400">
        <v>62.4</v>
      </c>
      <c r="C400">
        <v>62.9</v>
      </c>
      <c r="D400">
        <v>50.69</v>
      </c>
      <c r="E400" t="s">
        <v>683</v>
      </c>
    </row>
    <row r="401" spans="1:5" x14ac:dyDescent="0.2">
      <c r="A401" t="s">
        <v>967</v>
      </c>
      <c r="B401">
        <v>62.43</v>
      </c>
      <c r="C401">
        <v>62.77</v>
      </c>
      <c r="D401">
        <v>50.46</v>
      </c>
      <c r="E401" t="s">
        <v>684</v>
      </c>
    </row>
    <row r="402" spans="1:5" x14ac:dyDescent="0.2">
      <c r="A402" t="s">
        <v>967</v>
      </c>
      <c r="B402">
        <v>62.01</v>
      </c>
      <c r="C402">
        <v>62.15</v>
      </c>
      <c r="D402">
        <v>46.9</v>
      </c>
      <c r="E402" t="s">
        <v>685</v>
      </c>
    </row>
    <row r="403" spans="1:5" x14ac:dyDescent="0.2">
      <c r="A403" t="s">
        <v>967</v>
      </c>
      <c r="B403">
        <v>62.63</v>
      </c>
      <c r="C403">
        <v>62.81</v>
      </c>
      <c r="D403">
        <v>48.67</v>
      </c>
      <c r="E403" t="s">
        <v>686</v>
      </c>
    </row>
    <row r="404" spans="1:5" x14ac:dyDescent="0.2">
      <c r="A404" t="s">
        <v>967</v>
      </c>
      <c r="B404">
        <v>62.96</v>
      </c>
      <c r="C404">
        <v>63.05</v>
      </c>
      <c r="D404">
        <v>46.04</v>
      </c>
      <c r="E404" t="s">
        <v>687</v>
      </c>
    </row>
    <row r="405" spans="1:5" x14ac:dyDescent="0.2">
      <c r="A405" t="s">
        <v>967</v>
      </c>
      <c r="B405">
        <v>61.74</v>
      </c>
      <c r="C405">
        <v>62.75</v>
      </c>
      <c r="D405">
        <v>52.39</v>
      </c>
      <c r="E405" t="s">
        <v>679</v>
      </c>
    </row>
    <row r="406" spans="1:5" x14ac:dyDescent="0.2">
      <c r="A406" t="s">
        <v>967</v>
      </c>
      <c r="B406">
        <v>61.99</v>
      </c>
      <c r="C406">
        <v>63.4</v>
      </c>
      <c r="D406">
        <v>57.61</v>
      </c>
      <c r="E406" t="s">
        <v>680</v>
      </c>
    </row>
    <row r="407" spans="1:5" x14ac:dyDescent="0.2">
      <c r="A407" t="s">
        <v>967</v>
      </c>
      <c r="B407">
        <v>61.82</v>
      </c>
      <c r="C407">
        <v>62.38</v>
      </c>
      <c r="D407">
        <v>50.29</v>
      </c>
      <c r="E407" t="s">
        <v>681</v>
      </c>
    </row>
    <row r="408" spans="1:5" x14ac:dyDescent="0.2">
      <c r="A408" t="s">
        <v>967</v>
      </c>
      <c r="B408">
        <v>61.82</v>
      </c>
      <c r="C408">
        <v>67.64</v>
      </c>
      <c r="D408">
        <v>57.28</v>
      </c>
      <c r="E408" t="s">
        <v>682</v>
      </c>
    </row>
    <row r="409" spans="1:5" x14ac:dyDescent="0.2">
      <c r="A409" t="s">
        <v>967</v>
      </c>
      <c r="B409">
        <v>61.83</v>
      </c>
      <c r="C409">
        <v>62.71</v>
      </c>
      <c r="D409">
        <v>48.49</v>
      </c>
      <c r="E409" t="s">
        <v>675</v>
      </c>
    </row>
    <row r="410" spans="1:5" x14ac:dyDescent="0.2">
      <c r="A410" t="s">
        <v>967</v>
      </c>
      <c r="B410">
        <v>62.49</v>
      </c>
      <c r="C410">
        <v>62.84</v>
      </c>
      <c r="D410">
        <v>51.19</v>
      </c>
      <c r="E410" t="s">
        <v>676</v>
      </c>
    </row>
    <row r="411" spans="1:5" x14ac:dyDescent="0.2">
      <c r="A411" t="s">
        <v>967</v>
      </c>
      <c r="B411">
        <v>61.88</v>
      </c>
      <c r="C411">
        <v>62.2</v>
      </c>
      <c r="D411">
        <v>49.36</v>
      </c>
      <c r="E411" t="s">
        <v>677</v>
      </c>
    </row>
    <row r="412" spans="1:5" x14ac:dyDescent="0.2">
      <c r="A412" t="s">
        <v>967</v>
      </c>
      <c r="B412">
        <v>63.98</v>
      </c>
      <c r="C412">
        <v>64.239999999999995</v>
      </c>
      <c r="D412">
        <v>50.88</v>
      </c>
      <c r="E412" t="s">
        <v>678</v>
      </c>
    </row>
    <row r="413" spans="1:5" x14ac:dyDescent="0.2">
      <c r="A413" t="s">
        <v>967</v>
      </c>
      <c r="B413">
        <v>45.2</v>
      </c>
      <c r="C413">
        <v>49.22</v>
      </c>
      <c r="D413">
        <v>47.03</v>
      </c>
      <c r="E413" t="s">
        <v>759</v>
      </c>
    </row>
    <row r="414" spans="1:5" x14ac:dyDescent="0.2">
      <c r="A414" t="s">
        <v>967</v>
      </c>
      <c r="B414">
        <v>61.07</v>
      </c>
      <c r="C414">
        <v>61.4</v>
      </c>
      <c r="D414">
        <v>48.11</v>
      </c>
      <c r="E414" t="s">
        <v>760</v>
      </c>
    </row>
    <row r="415" spans="1:5" x14ac:dyDescent="0.2">
      <c r="A415" t="s">
        <v>967</v>
      </c>
      <c r="B415">
        <v>56.02</v>
      </c>
      <c r="C415">
        <v>57.02</v>
      </c>
      <c r="D415">
        <v>49.44</v>
      </c>
      <c r="E415" t="s">
        <v>761</v>
      </c>
    </row>
    <row r="416" spans="1:5" x14ac:dyDescent="0.2">
      <c r="A416" t="s">
        <v>967</v>
      </c>
      <c r="B416">
        <v>55.42</v>
      </c>
      <c r="C416">
        <v>55.91</v>
      </c>
      <c r="D416">
        <v>45.25</v>
      </c>
      <c r="E416" t="s">
        <v>762</v>
      </c>
    </row>
    <row r="417" spans="1:5" x14ac:dyDescent="0.2">
      <c r="A417" t="s">
        <v>967</v>
      </c>
      <c r="B417">
        <v>54.06</v>
      </c>
      <c r="C417">
        <v>55.15</v>
      </c>
      <c r="D417">
        <v>46.03</v>
      </c>
      <c r="E417" t="s">
        <v>763</v>
      </c>
    </row>
    <row r="418" spans="1:5" x14ac:dyDescent="0.2">
      <c r="A418" t="s">
        <v>967</v>
      </c>
      <c r="B418">
        <v>56.31</v>
      </c>
      <c r="C418">
        <v>56.41</v>
      </c>
      <c r="D418">
        <v>39.94</v>
      </c>
      <c r="E418" t="s">
        <v>755</v>
      </c>
    </row>
    <row r="419" spans="1:5" x14ac:dyDescent="0.2">
      <c r="A419" t="s">
        <v>967</v>
      </c>
      <c r="B419">
        <v>54.52</v>
      </c>
      <c r="C419">
        <v>54.91</v>
      </c>
      <c r="D419">
        <v>43.35</v>
      </c>
      <c r="E419" t="s">
        <v>756</v>
      </c>
    </row>
    <row r="420" spans="1:5" x14ac:dyDescent="0.2">
      <c r="A420" t="s">
        <v>967</v>
      </c>
      <c r="B420">
        <v>53.54</v>
      </c>
      <c r="C420">
        <v>54.34</v>
      </c>
      <c r="D420">
        <v>45.88</v>
      </c>
      <c r="E420" t="s">
        <v>757</v>
      </c>
    </row>
    <row r="421" spans="1:5" x14ac:dyDescent="0.2">
      <c r="A421" t="s">
        <v>967</v>
      </c>
      <c r="B421">
        <v>56.92</v>
      </c>
      <c r="C421">
        <v>57.83</v>
      </c>
      <c r="D421">
        <v>48.6</v>
      </c>
      <c r="E421" t="s">
        <v>758</v>
      </c>
    </row>
    <row r="422" spans="1:5" x14ac:dyDescent="0.2">
      <c r="A422" t="s">
        <v>967</v>
      </c>
      <c r="B422">
        <v>56.38</v>
      </c>
      <c r="C422">
        <v>56.76</v>
      </c>
      <c r="D422">
        <v>44.45</v>
      </c>
      <c r="E422" t="s">
        <v>759</v>
      </c>
    </row>
    <row r="423" spans="1:5" x14ac:dyDescent="0.2">
      <c r="A423" t="s">
        <v>967</v>
      </c>
      <c r="B423">
        <v>56.51</v>
      </c>
      <c r="C423">
        <v>56.83</v>
      </c>
      <c r="D423">
        <v>43.36</v>
      </c>
      <c r="E423" t="s">
        <v>751</v>
      </c>
    </row>
    <row r="424" spans="1:5" x14ac:dyDescent="0.2">
      <c r="A424" t="s">
        <v>967</v>
      </c>
      <c r="B424">
        <v>55.78</v>
      </c>
      <c r="C424">
        <v>56.66</v>
      </c>
      <c r="D424">
        <v>45.86</v>
      </c>
      <c r="E424" t="s">
        <v>752</v>
      </c>
    </row>
    <row r="425" spans="1:5" x14ac:dyDescent="0.2">
      <c r="A425" t="s">
        <v>967</v>
      </c>
      <c r="B425">
        <v>56.7</v>
      </c>
      <c r="C425">
        <v>57.83</v>
      </c>
      <c r="D425">
        <v>51.3</v>
      </c>
      <c r="E425" t="s">
        <v>753</v>
      </c>
    </row>
    <row r="426" spans="1:5" x14ac:dyDescent="0.2">
      <c r="A426" t="s">
        <v>967</v>
      </c>
      <c r="B426">
        <v>57.74</v>
      </c>
      <c r="C426">
        <v>58.07</v>
      </c>
      <c r="D426">
        <v>46.26</v>
      </c>
      <c r="E426" t="s">
        <v>754</v>
      </c>
    </row>
    <row r="427" spans="1:5" x14ac:dyDescent="0.2">
      <c r="A427" t="s">
        <v>967</v>
      </c>
      <c r="B427">
        <v>56.26</v>
      </c>
      <c r="C427">
        <v>56.67</v>
      </c>
      <c r="D427">
        <v>44.46</v>
      </c>
      <c r="E427" t="s">
        <v>755</v>
      </c>
    </row>
    <row r="428" spans="1:5" x14ac:dyDescent="0.2">
      <c r="A428" t="s">
        <v>967</v>
      </c>
      <c r="B428">
        <v>57.12</v>
      </c>
      <c r="C428">
        <v>57.33</v>
      </c>
      <c r="D428">
        <v>44.17</v>
      </c>
      <c r="E428" t="s">
        <v>746</v>
      </c>
    </row>
    <row r="429" spans="1:5" x14ac:dyDescent="0.2">
      <c r="A429" t="s">
        <v>967</v>
      </c>
      <c r="B429">
        <v>57.02</v>
      </c>
      <c r="C429">
        <v>57.11</v>
      </c>
      <c r="D429">
        <v>39.36</v>
      </c>
      <c r="E429" t="s">
        <v>747</v>
      </c>
    </row>
    <row r="430" spans="1:5" x14ac:dyDescent="0.2">
      <c r="A430" t="s">
        <v>967</v>
      </c>
      <c r="B430">
        <v>49.9</v>
      </c>
      <c r="C430">
        <v>52.2</v>
      </c>
      <c r="D430">
        <v>47.61</v>
      </c>
      <c r="E430" t="s">
        <v>748</v>
      </c>
    </row>
    <row r="431" spans="1:5" x14ac:dyDescent="0.2">
      <c r="A431" t="s">
        <v>967</v>
      </c>
      <c r="B431">
        <v>49.82</v>
      </c>
      <c r="C431">
        <v>51.28</v>
      </c>
      <c r="D431">
        <v>45.76</v>
      </c>
      <c r="E431" t="s">
        <v>749</v>
      </c>
    </row>
    <row r="432" spans="1:5" x14ac:dyDescent="0.2">
      <c r="A432" t="s">
        <v>967</v>
      </c>
      <c r="B432">
        <v>55.96</v>
      </c>
      <c r="C432">
        <v>56.86</v>
      </c>
      <c r="D432">
        <v>48.21</v>
      </c>
      <c r="E432" t="s">
        <v>750</v>
      </c>
    </row>
    <row r="433" spans="1:5" x14ac:dyDescent="0.2">
      <c r="A433" t="s">
        <v>967</v>
      </c>
      <c r="B433">
        <v>54.57</v>
      </c>
      <c r="C433">
        <v>54.72</v>
      </c>
      <c r="D433">
        <v>39.82</v>
      </c>
      <c r="E433" t="s">
        <v>751</v>
      </c>
    </row>
    <row r="434" spans="1:5" x14ac:dyDescent="0.2">
      <c r="A434" t="s">
        <v>967</v>
      </c>
      <c r="B434">
        <v>58.77</v>
      </c>
      <c r="C434">
        <v>60.05</v>
      </c>
      <c r="D434">
        <v>48.48</v>
      </c>
      <c r="E434" t="s">
        <v>742</v>
      </c>
    </row>
    <row r="435" spans="1:5" x14ac:dyDescent="0.2">
      <c r="A435" t="s">
        <v>967</v>
      </c>
      <c r="B435">
        <v>57.68</v>
      </c>
      <c r="C435">
        <v>57.76</v>
      </c>
      <c r="D435">
        <v>39.5</v>
      </c>
      <c r="E435" t="s">
        <v>743</v>
      </c>
    </row>
    <row r="436" spans="1:5" x14ac:dyDescent="0.2">
      <c r="A436" t="s">
        <v>967</v>
      </c>
      <c r="B436">
        <v>57.56</v>
      </c>
      <c r="C436">
        <v>58.09</v>
      </c>
      <c r="D436">
        <v>48.59</v>
      </c>
      <c r="E436" t="s">
        <v>744</v>
      </c>
    </row>
    <row r="437" spans="1:5" x14ac:dyDescent="0.2">
      <c r="A437" t="s">
        <v>967</v>
      </c>
      <c r="B437">
        <v>56.89</v>
      </c>
      <c r="C437">
        <v>56.98</v>
      </c>
      <c r="D437">
        <v>39.93</v>
      </c>
      <c r="E437" t="s">
        <v>745</v>
      </c>
    </row>
    <row r="438" spans="1:5" x14ac:dyDescent="0.2">
      <c r="A438" t="s">
        <v>967</v>
      </c>
      <c r="B438">
        <v>57.56</v>
      </c>
      <c r="C438">
        <v>57.68</v>
      </c>
      <c r="D438">
        <v>41.93</v>
      </c>
      <c r="E438" t="s">
        <v>746</v>
      </c>
    </row>
    <row r="439" spans="1:5" x14ac:dyDescent="0.2">
      <c r="A439" t="s">
        <v>967</v>
      </c>
      <c r="B439">
        <v>56.26</v>
      </c>
      <c r="C439">
        <v>56.63</v>
      </c>
      <c r="D439">
        <v>44.55</v>
      </c>
      <c r="E439" t="s">
        <v>738</v>
      </c>
    </row>
    <row r="440" spans="1:5" x14ac:dyDescent="0.2">
      <c r="A440" t="s">
        <v>967</v>
      </c>
      <c r="B440">
        <v>54.66</v>
      </c>
      <c r="C440">
        <v>57.17</v>
      </c>
      <c r="D440">
        <v>53.56</v>
      </c>
      <c r="E440" t="s">
        <v>739</v>
      </c>
    </row>
    <row r="441" spans="1:5" x14ac:dyDescent="0.2">
      <c r="A441" t="s">
        <v>967</v>
      </c>
      <c r="B441">
        <v>56.1</v>
      </c>
      <c r="C441">
        <v>59.38</v>
      </c>
      <c r="D441">
        <v>56.59</v>
      </c>
      <c r="E441" t="s">
        <v>740</v>
      </c>
    </row>
    <row r="442" spans="1:5" x14ac:dyDescent="0.2">
      <c r="A442" t="s">
        <v>967</v>
      </c>
      <c r="B442">
        <v>56.96</v>
      </c>
      <c r="C442">
        <v>59.58</v>
      </c>
      <c r="D442">
        <v>55.52</v>
      </c>
      <c r="E442" t="s">
        <v>741</v>
      </c>
    </row>
    <row r="443" spans="1:5" x14ac:dyDescent="0.2">
      <c r="A443" t="s">
        <v>967</v>
      </c>
      <c r="B443">
        <v>57.18</v>
      </c>
      <c r="C443">
        <v>58.96</v>
      </c>
      <c r="D443">
        <v>54.12</v>
      </c>
      <c r="E443" t="s">
        <v>742</v>
      </c>
    </row>
    <row r="444" spans="1:5" x14ac:dyDescent="0.2">
      <c r="A444" t="s">
        <v>967</v>
      </c>
      <c r="E444" t="s">
        <v>733</v>
      </c>
    </row>
    <row r="445" spans="1:5" x14ac:dyDescent="0.2">
      <c r="A445" t="s">
        <v>967</v>
      </c>
      <c r="B445">
        <v>0</v>
      </c>
      <c r="C445">
        <v>40.18</v>
      </c>
      <c r="D445">
        <v>40.18</v>
      </c>
      <c r="E445" t="s">
        <v>734</v>
      </c>
    </row>
    <row r="446" spans="1:5" x14ac:dyDescent="0.2">
      <c r="A446" t="s">
        <v>967</v>
      </c>
      <c r="B446">
        <v>42.48</v>
      </c>
      <c r="C446">
        <v>47.44</v>
      </c>
      <c r="D446">
        <v>45.13</v>
      </c>
      <c r="E446" t="s">
        <v>735</v>
      </c>
    </row>
    <row r="447" spans="1:5" x14ac:dyDescent="0.2">
      <c r="A447" t="s">
        <v>967</v>
      </c>
      <c r="B447">
        <v>48.42</v>
      </c>
      <c r="C447">
        <v>50.14</v>
      </c>
      <c r="D447">
        <v>40.44</v>
      </c>
      <c r="E447" t="s">
        <v>736</v>
      </c>
    </row>
    <row r="448" spans="1:5" x14ac:dyDescent="0.2">
      <c r="A448" t="s">
        <v>967</v>
      </c>
      <c r="B448">
        <v>49.5</v>
      </c>
      <c r="C448">
        <v>50.16</v>
      </c>
      <c r="D448">
        <v>38.76</v>
      </c>
      <c r="E448" t="s">
        <v>737</v>
      </c>
    </row>
    <row r="449" spans="1:5" x14ac:dyDescent="0.2">
      <c r="A449" t="s">
        <v>967</v>
      </c>
      <c r="E449" t="s">
        <v>730</v>
      </c>
    </row>
    <row r="450" spans="1:5" x14ac:dyDescent="0.2">
      <c r="A450" t="s">
        <v>967</v>
      </c>
      <c r="E450" t="s">
        <v>731</v>
      </c>
    </row>
    <row r="451" spans="1:5" x14ac:dyDescent="0.2">
      <c r="A451" t="s">
        <v>967</v>
      </c>
      <c r="E451" t="s">
        <v>732</v>
      </c>
    </row>
    <row r="452" spans="1:5" x14ac:dyDescent="0.2">
      <c r="A452" t="s">
        <v>967</v>
      </c>
      <c r="E452" t="s">
        <v>733</v>
      </c>
    </row>
    <row r="453" spans="1:5" x14ac:dyDescent="0.2">
      <c r="A453" t="s">
        <v>967</v>
      </c>
      <c r="B453">
        <v>62.59</v>
      </c>
      <c r="C453">
        <v>63.12</v>
      </c>
      <c r="D453">
        <v>53.48</v>
      </c>
      <c r="E453" t="s">
        <v>726</v>
      </c>
    </row>
    <row r="454" spans="1:5" x14ac:dyDescent="0.2">
      <c r="A454" t="s">
        <v>967</v>
      </c>
      <c r="B454">
        <v>61.11</v>
      </c>
      <c r="C454">
        <v>61.37</v>
      </c>
      <c r="D454">
        <v>48.19</v>
      </c>
      <c r="E454" t="s">
        <v>727</v>
      </c>
    </row>
    <row r="455" spans="1:5" x14ac:dyDescent="0.2">
      <c r="A455" t="s">
        <v>967</v>
      </c>
      <c r="B455">
        <v>61.73</v>
      </c>
      <c r="C455">
        <v>61.98</v>
      </c>
      <c r="D455">
        <v>48.57</v>
      </c>
      <c r="E455" t="s">
        <v>728</v>
      </c>
    </row>
    <row r="456" spans="1:5" x14ac:dyDescent="0.2">
      <c r="A456" t="s">
        <v>967</v>
      </c>
      <c r="B456">
        <v>61.47</v>
      </c>
      <c r="C456">
        <v>61.7</v>
      </c>
      <c r="D456">
        <v>44.74</v>
      </c>
      <c r="E456" t="s">
        <v>729</v>
      </c>
    </row>
    <row r="457" spans="1:5" x14ac:dyDescent="0.2">
      <c r="A457" t="s">
        <v>967</v>
      </c>
      <c r="B457">
        <v>62.92</v>
      </c>
      <c r="C457">
        <v>64.97</v>
      </c>
      <c r="D457">
        <v>51.61</v>
      </c>
      <c r="E457" t="s">
        <v>722</v>
      </c>
    </row>
    <row r="458" spans="1:5" x14ac:dyDescent="0.2">
      <c r="A458" t="s">
        <v>967</v>
      </c>
      <c r="B458">
        <v>61.49</v>
      </c>
      <c r="C458">
        <v>61.9</v>
      </c>
      <c r="D458">
        <v>48.73</v>
      </c>
      <c r="E458" t="s">
        <v>723</v>
      </c>
    </row>
    <row r="459" spans="1:5" x14ac:dyDescent="0.2">
      <c r="A459" t="s">
        <v>967</v>
      </c>
      <c r="B459">
        <v>61.84</v>
      </c>
      <c r="C459">
        <v>62.05</v>
      </c>
      <c r="D459">
        <v>47.8</v>
      </c>
      <c r="E459" t="s">
        <v>724</v>
      </c>
    </row>
    <row r="460" spans="1:5" x14ac:dyDescent="0.2">
      <c r="A460" t="s">
        <v>967</v>
      </c>
      <c r="B460">
        <v>62.65</v>
      </c>
      <c r="C460">
        <v>62.8</v>
      </c>
      <c r="D460">
        <v>46.77</v>
      </c>
      <c r="E460" t="s">
        <v>725</v>
      </c>
    </row>
    <row r="461" spans="1:5" x14ac:dyDescent="0.2">
      <c r="A461" t="s">
        <v>967</v>
      </c>
      <c r="B461">
        <v>60.92</v>
      </c>
      <c r="C461">
        <v>61.16</v>
      </c>
      <c r="D461">
        <v>45.37</v>
      </c>
      <c r="E461" t="s">
        <v>726</v>
      </c>
    </row>
    <row r="462" spans="1:5" x14ac:dyDescent="0.2">
      <c r="A462" t="s">
        <v>967</v>
      </c>
      <c r="B462">
        <v>58.68</v>
      </c>
      <c r="C462">
        <v>59.11</v>
      </c>
      <c r="D462">
        <v>48.16</v>
      </c>
      <c r="E462" t="s">
        <v>811</v>
      </c>
    </row>
    <row r="463" spans="1:5" x14ac:dyDescent="0.2">
      <c r="A463" t="s">
        <v>967</v>
      </c>
      <c r="B463">
        <v>61.06</v>
      </c>
      <c r="C463">
        <v>61.29</v>
      </c>
      <c r="D463">
        <v>47.48</v>
      </c>
      <c r="E463" t="s">
        <v>812</v>
      </c>
    </row>
    <row r="464" spans="1:5" x14ac:dyDescent="0.2">
      <c r="A464" t="s">
        <v>967</v>
      </c>
      <c r="B464">
        <v>60.39</v>
      </c>
      <c r="C464">
        <v>60.68</v>
      </c>
      <c r="D464">
        <v>48.14</v>
      </c>
      <c r="E464" t="s">
        <v>813</v>
      </c>
    </row>
    <row r="465" spans="1:5" x14ac:dyDescent="0.2">
      <c r="A465" t="s">
        <v>967</v>
      </c>
      <c r="B465">
        <v>62.37</v>
      </c>
      <c r="C465">
        <v>62.6</v>
      </c>
      <c r="D465">
        <v>48.66</v>
      </c>
      <c r="E465" t="s">
        <v>814</v>
      </c>
    </row>
    <row r="466" spans="1:5" x14ac:dyDescent="0.2">
      <c r="A466" t="s">
        <v>967</v>
      </c>
      <c r="B466">
        <v>60.81</v>
      </c>
      <c r="C466">
        <v>60.92</v>
      </c>
      <c r="D466">
        <v>42.59</v>
      </c>
      <c r="E466" t="s">
        <v>815</v>
      </c>
    </row>
    <row r="467" spans="1:5" x14ac:dyDescent="0.2">
      <c r="A467" t="s">
        <v>967</v>
      </c>
      <c r="B467">
        <v>61.51</v>
      </c>
      <c r="C467">
        <v>61.64</v>
      </c>
      <c r="D467">
        <v>45.48</v>
      </c>
      <c r="E467" t="s">
        <v>807</v>
      </c>
    </row>
    <row r="468" spans="1:5" x14ac:dyDescent="0.2">
      <c r="A468" t="s">
        <v>967</v>
      </c>
      <c r="B468">
        <v>63.1</v>
      </c>
      <c r="C468">
        <v>63.23</v>
      </c>
      <c r="D468">
        <v>47.22</v>
      </c>
      <c r="E468" t="s">
        <v>808</v>
      </c>
    </row>
    <row r="469" spans="1:5" x14ac:dyDescent="0.2">
      <c r="A469" t="s">
        <v>967</v>
      </c>
      <c r="B469">
        <v>61.81</v>
      </c>
      <c r="C469">
        <v>61.95</v>
      </c>
      <c r="D469">
        <v>46.32</v>
      </c>
      <c r="E469" t="s">
        <v>809</v>
      </c>
    </row>
    <row r="470" spans="1:5" x14ac:dyDescent="0.2">
      <c r="A470" t="s">
        <v>967</v>
      </c>
      <c r="B470">
        <v>60.29</v>
      </c>
      <c r="C470">
        <v>60.59</v>
      </c>
      <c r="D470">
        <v>48.58</v>
      </c>
      <c r="E470" t="s">
        <v>810</v>
      </c>
    </row>
    <row r="471" spans="1:5" x14ac:dyDescent="0.2">
      <c r="A471" t="s">
        <v>967</v>
      </c>
      <c r="B471">
        <v>62.59</v>
      </c>
      <c r="C471">
        <v>62.69</v>
      </c>
      <c r="D471">
        <v>45.72</v>
      </c>
      <c r="E471" t="s">
        <v>811</v>
      </c>
    </row>
    <row r="472" spans="1:5" x14ac:dyDescent="0.2">
      <c r="A472" t="s">
        <v>967</v>
      </c>
      <c r="B472">
        <v>62.14</v>
      </c>
      <c r="C472">
        <v>62.21</v>
      </c>
      <c r="D472">
        <v>44.07</v>
      </c>
      <c r="E472" t="s">
        <v>803</v>
      </c>
    </row>
    <row r="473" spans="1:5" x14ac:dyDescent="0.2">
      <c r="A473" t="s">
        <v>967</v>
      </c>
      <c r="B473">
        <v>60.13</v>
      </c>
      <c r="C473">
        <v>60.2</v>
      </c>
      <c r="D473">
        <v>41.79</v>
      </c>
      <c r="E473" t="s">
        <v>804</v>
      </c>
    </row>
    <row r="474" spans="1:5" x14ac:dyDescent="0.2">
      <c r="A474" t="s">
        <v>967</v>
      </c>
      <c r="B474">
        <v>60.43</v>
      </c>
      <c r="C474">
        <v>60.6</v>
      </c>
      <c r="D474">
        <v>46.19</v>
      </c>
      <c r="E474" t="s">
        <v>805</v>
      </c>
    </row>
    <row r="475" spans="1:5" x14ac:dyDescent="0.2">
      <c r="A475" t="s">
        <v>967</v>
      </c>
      <c r="B475">
        <v>60.2</v>
      </c>
      <c r="C475">
        <v>60.36</v>
      </c>
      <c r="D475">
        <v>45.79</v>
      </c>
      <c r="E475" t="s">
        <v>806</v>
      </c>
    </row>
    <row r="476" spans="1:5" x14ac:dyDescent="0.2">
      <c r="A476" t="s">
        <v>967</v>
      </c>
      <c r="B476">
        <v>60.66</v>
      </c>
      <c r="C476">
        <v>60.73</v>
      </c>
      <c r="D476">
        <v>40.29</v>
      </c>
      <c r="E476" t="s">
        <v>807</v>
      </c>
    </row>
    <row r="477" spans="1:5" x14ac:dyDescent="0.2">
      <c r="A477" t="s">
        <v>967</v>
      </c>
      <c r="B477">
        <v>58.24</v>
      </c>
      <c r="C477">
        <v>58.26</v>
      </c>
      <c r="D477">
        <v>33.369999999999997</v>
      </c>
      <c r="E477" t="s">
        <v>798</v>
      </c>
    </row>
    <row r="478" spans="1:5" x14ac:dyDescent="0.2">
      <c r="A478" t="s">
        <v>967</v>
      </c>
      <c r="B478">
        <v>59.67</v>
      </c>
      <c r="C478">
        <v>59.8</v>
      </c>
      <c r="D478">
        <v>43.63</v>
      </c>
      <c r="E478" t="s">
        <v>799</v>
      </c>
    </row>
    <row r="479" spans="1:5" x14ac:dyDescent="0.2">
      <c r="A479" t="s">
        <v>967</v>
      </c>
      <c r="B479">
        <v>60.3</v>
      </c>
      <c r="C479">
        <v>60.55</v>
      </c>
      <c r="D479">
        <v>45.41</v>
      </c>
      <c r="E479" t="s">
        <v>800</v>
      </c>
    </row>
    <row r="480" spans="1:5" x14ac:dyDescent="0.2">
      <c r="A480" t="s">
        <v>967</v>
      </c>
      <c r="B480">
        <v>62.05</v>
      </c>
      <c r="C480">
        <v>62.12</v>
      </c>
      <c r="D480">
        <v>43.28</v>
      </c>
      <c r="E480" t="s">
        <v>801</v>
      </c>
    </row>
    <row r="481" spans="1:5" x14ac:dyDescent="0.2">
      <c r="A481" t="s">
        <v>967</v>
      </c>
      <c r="B481">
        <v>60.11</v>
      </c>
      <c r="C481">
        <v>60.47</v>
      </c>
      <c r="D481">
        <v>49.36</v>
      </c>
      <c r="E481" t="s">
        <v>802</v>
      </c>
    </row>
    <row r="482" spans="1:5" x14ac:dyDescent="0.2">
      <c r="A482" t="s">
        <v>967</v>
      </c>
      <c r="B482">
        <v>60.93</v>
      </c>
      <c r="C482">
        <v>61.03</v>
      </c>
      <c r="D482">
        <v>44.64</v>
      </c>
      <c r="E482" t="s">
        <v>794</v>
      </c>
    </row>
    <row r="483" spans="1:5" x14ac:dyDescent="0.2">
      <c r="A483" t="s">
        <v>967</v>
      </c>
      <c r="B483">
        <v>60.48</v>
      </c>
      <c r="C483">
        <v>60.5</v>
      </c>
      <c r="D483">
        <v>36.58</v>
      </c>
      <c r="E483" t="s">
        <v>795</v>
      </c>
    </row>
    <row r="484" spans="1:5" x14ac:dyDescent="0.2">
      <c r="A484" t="s">
        <v>967</v>
      </c>
      <c r="B484">
        <v>61.01</v>
      </c>
      <c r="C484">
        <v>61.03</v>
      </c>
      <c r="D484">
        <v>38.130000000000003</v>
      </c>
      <c r="E484" t="s">
        <v>796</v>
      </c>
    </row>
    <row r="485" spans="1:5" x14ac:dyDescent="0.2">
      <c r="A485" t="s">
        <v>967</v>
      </c>
      <c r="B485">
        <v>59.84</v>
      </c>
      <c r="C485">
        <v>59.87</v>
      </c>
      <c r="D485">
        <v>38.299999999999997</v>
      </c>
      <c r="E485" t="s">
        <v>797</v>
      </c>
    </row>
    <row r="486" spans="1:5" x14ac:dyDescent="0.2">
      <c r="A486" t="s">
        <v>967</v>
      </c>
      <c r="B486">
        <v>60.18</v>
      </c>
      <c r="C486">
        <v>60.2</v>
      </c>
      <c r="D486">
        <v>37.54</v>
      </c>
      <c r="E486" t="s">
        <v>798</v>
      </c>
    </row>
    <row r="487" spans="1:5" x14ac:dyDescent="0.2">
      <c r="A487" t="s">
        <v>967</v>
      </c>
      <c r="B487">
        <v>59.25</v>
      </c>
      <c r="C487">
        <v>59.95</v>
      </c>
      <c r="D487">
        <v>51.68</v>
      </c>
      <c r="E487" t="s">
        <v>789</v>
      </c>
    </row>
    <row r="488" spans="1:5" x14ac:dyDescent="0.2">
      <c r="A488" t="s">
        <v>967</v>
      </c>
      <c r="B488">
        <v>60.33</v>
      </c>
      <c r="C488">
        <v>61.98</v>
      </c>
      <c r="D488">
        <v>53.34</v>
      </c>
      <c r="E488" t="s">
        <v>790</v>
      </c>
    </row>
    <row r="489" spans="1:5" x14ac:dyDescent="0.2">
      <c r="A489" t="s">
        <v>967</v>
      </c>
      <c r="B489">
        <v>60.18</v>
      </c>
      <c r="C489">
        <v>61.92</v>
      </c>
      <c r="D489">
        <v>54.78</v>
      </c>
      <c r="E489" t="s">
        <v>791</v>
      </c>
    </row>
    <row r="490" spans="1:5" x14ac:dyDescent="0.2">
      <c r="A490" t="s">
        <v>967</v>
      </c>
      <c r="B490">
        <v>60.28</v>
      </c>
      <c r="C490">
        <v>60.48</v>
      </c>
      <c r="D490">
        <v>47</v>
      </c>
      <c r="E490" t="s">
        <v>792</v>
      </c>
    </row>
    <row r="491" spans="1:5" x14ac:dyDescent="0.2">
      <c r="A491" t="s">
        <v>967</v>
      </c>
      <c r="B491">
        <v>60.22</v>
      </c>
      <c r="C491">
        <v>60.36</v>
      </c>
      <c r="D491">
        <v>42.45</v>
      </c>
      <c r="E491" t="s">
        <v>793</v>
      </c>
    </row>
    <row r="492" spans="1:5" x14ac:dyDescent="0.2">
      <c r="A492" t="s">
        <v>967</v>
      </c>
      <c r="B492">
        <v>60.9</v>
      </c>
      <c r="C492">
        <v>60.95</v>
      </c>
      <c r="D492">
        <v>40.68</v>
      </c>
      <c r="E492" t="s">
        <v>794</v>
      </c>
    </row>
    <row r="493" spans="1:5" x14ac:dyDescent="0.2">
      <c r="A493" t="s">
        <v>967</v>
      </c>
      <c r="B493">
        <v>52.01</v>
      </c>
      <c r="C493">
        <v>52.01</v>
      </c>
      <c r="D493">
        <v>0</v>
      </c>
      <c r="E493" t="s">
        <v>785</v>
      </c>
    </row>
    <row r="494" spans="1:5" x14ac:dyDescent="0.2">
      <c r="A494" t="s">
        <v>967</v>
      </c>
      <c r="B494">
        <v>58.16</v>
      </c>
      <c r="C494">
        <v>58.41</v>
      </c>
      <c r="D494">
        <v>45.42</v>
      </c>
      <c r="E494" t="s">
        <v>786</v>
      </c>
    </row>
    <row r="495" spans="1:5" x14ac:dyDescent="0.2">
      <c r="A495" t="s">
        <v>967</v>
      </c>
      <c r="B495">
        <v>57.31</v>
      </c>
      <c r="C495">
        <v>57.63</v>
      </c>
      <c r="D495">
        <v>45.86</v>
      </c>
      <c r="E495" t="s">
        <v>787</v>
      </c>
    </row>
    <row r="496" spans="1:5" x14ac:dyDescent="0.2">
      <c r="A496" t="s">
        <v>967</v>
      </c>
      <c r="B496">
        <v>57.95</v>
      </c>
      <c r="C496">
        <v>58.1</v>
      </c>
      <c r="D496">
        <v>40.630000000000003</v>
      </c>
      <c r="E496" t="s">
        <v>788</v>
      </c>
    </row>
    <row r="497" spans="1:5" x14ac:dyDescent="0.2">
      <c r="A497" t="s">
        <v>967</v>
      </c>
      <c r="B497">
        <v>58.8</v>
      </c>
      <c r="C497">
        <v>59.15</v>
      </c>
      <c r="D497">
        <v>47.04</v>
      </c>
      <c r="E497" t="s">
        <v>789</v>
      </c>
    </row>
    <row r="498" spans="1:5" x14ac:dyDescent="0.2">
      <c r="A498" t="s">
        <v>967</v>
      </c>
      <c r="B498">
        <v>51.73</v>
      </c>
      <c r="C498">
        <v>52.36</v>
      </c>
      <c r="D498">
        <v>43.7</v>
      </c>
      <c r="E498" t="s">
        <v>781</v>
      </c>
    </row>
    <row r="499" spans="1:5" x14ac:dyDescent="0.2">
      <c r="A499" t="s">
        <v>967</v>
      </c>
      <c r="B499">
        <v>52.95</v>
      </c>
      <c r="C499">
        <v>54.17</v>
      </c>
      <c r="D499">
        <v>44.75</v>
      </c>
      <c r="E499" t="s">
        <v>782</v>
      </c>
    </row>
    <row r="500" spans="1:5" x14ac:dyDescent="0.2">
      <c r="A500" t="s">
        <v>967</v>
      </c>
      <c r="B500">
        <v>54.35</v>
      </c>
      <c r="C500">
        <v>55.24</v>
      </c>
      <c r="D500">
        <v>46.72</v>
      </c>
      <c r="E500" t="s">
        <v>783</v>
      </c>
    </row>
    <row r="501" spans="1:5" x14ac:dyDescent="0.2">
      <c r="A501" t="s">
        <v>967</v>
      </c>
      <c r="B501">
        <v>53.42</v>
      </c>
      <c r="C501">
        <v>53.91</v>
      </c>
      <c r="D501">
        <v>43.49</v>
      </c>
      <c r="E501" t="s">
        <v>784</v>
      </c>
    </row>
    <row r="502" spans="1:5" x14ac:dyDescent="0.2">
      <c r="A502" t="s">
        <v>967</v>
      </c>
      <c r="B502">
        <v>0</v>
      </c>
      <c r="C502">
        <v>0</v>
      </c>
      <c r="D502">
        <v>0</v>
      </c>
      <c r="E502" t="s">
        <v>785</v>
      </c>
    </row>
    <row r="503" spans="1:5" x14ac:dyDescent="0.2">
      <c r="A503" t="s">
        <v>967</v>
      </c>
      <c r="B503">
        <v>52.17</v>
      </c>
      <c r="C503">
        <v>52.87</v>
      </c>
      <c r="D503">
        <v>44.58</v>
      </c>
      <c r="E503" t="s">
        <v>776</v>
      </c>
    </row>
    <row r="504" spans="1:5" x14ac:dyDescent="0.2">
      <c r="A504" t="s">
        <v>967</v>
      </c>
      <c r="B504">
        <v>51.44</v>
      </c>
      <c r="C504">
        <v>51.95</v>
      </c>
      <c r="D504">
        <v>42.42</v>
      </c>
      <c r="E504" t="s">
        <v>777</v>
      </c>
    </row>
    <row r="505" spans="1:5" x14ac:dyDescent="0.2">
      <c r="A505" t="s">
        <v>967</v>
      </c>
      <c r="B505">
        <v>55.38</v>
      </c>
      <c r="C505">
        <v>55.69</v>
      </c>
      <c r="D505">
        <v>43.6</v>
      </c>
      <c r="E505" t="s">
        <v>778</v>
      </c>
    </row>
    <row r="506" spans="1:5" x14ac:dyDescent="0.2">
      <c r="A506" t="s">
        <v>967</v>
      </c>
      <c r="B506">
        <v>51.63</v>
      </c>
      <c r="C506">
        <v>52.77</v>
      </c>
      <c r="D506">
        <v>46.3</v>
      </c>
      <c r="E506" t="s">
        <v>779</v>
      </c>
    </row>
    <row r="507" spans="1:5" x14ac:dyDescent="0.2">
      <c r="A507" t="s">
        <v>967</v>
      </c>
      <c r="B507">
        <v>50.8</v>
      </c>
      <c r="C507">
        <v>51.54</v>
      </c>
      <c r="D507">
        <v>42.93</v>
      </c>
      <c r="E507" t="s">
        <v>780</v>
      </c>
    </row>
    <row r="508" spans="1:5" x14ac:dyDescent="0.2">
      <c r="A508" t="s">
        <v>967</v>
      </c>
      <c r="B508">
        <v>52.04</v>
      </c>
      <c r="C508">
        <v>52.59</v>
      </c>
      <c r="D508">
        <v>43.33</v>
      </c>
      <c r="E508" t="s">
        <v>781</v>
      </c>
    </row>
    <row r="509" spans="1:5" x14ac:dyDescent="0.2">
      <c r="A509" t="s">
        <v>967</v>
      </c>
      <c r="B509">
        <v>48.3</v>
      </c>
      <c r="C509">
        <v>52.32</v>
      </c>
      <c r="D509">
        <v>49.97</v>
      </c>
      <c r="E509" t="s">
        <v>772</v>
      </c>
    </row>
    <row r="510" spans="1:5" x14ac:dyDescent="0.2">
      <c r="A510" t="s">
        <v>967</v>
      </c>
      <c r="B510">
        <v>50.34</v>
      </c>
      <c r="C510">
        <v>51.9</v>
      </c>
      <c r="D510">
        <v>45.78</v>
      </c>
      <c r="E510" t="s">
        <v>773</v>
      </c>
    </row>
    <row r="511" spans="1:5" x14ac:dyDescent="0.2">
      <c r="A511" t="s">
        <v>967</v>
      </c>
      <c r="B511">
        <v>54.44</v>
      </c>
      <c r="C511">
        <v>55.33</v>
      </c>
      <c r="D511">
        <v>47.96</v>
      </c>
      <c r="E511" t="s">
        <v>774</v>
      </c>
    </row>
    <row r="512" spans="1:5" x14ac:dyDescent="0.2">
      <c r="A512" t="s">
        <v>967</v>
      </c>
      <c r="B512">
        <v>49.9</v>
      </c>
      <c r="C512">
        <v>50.82</v>
      </c>
      <c r="D512">
        <v>43.11</v>
      </c>
      <c r="E512" t="s">
        <v>775</v>
      </c>
    </row>
    <row r="513" spans="1:5" x14ac:dyDescent="0.2">
      <c r="A513" t="s">
        <v>967</v>
      </c>
      <c r="B513">
        <v>50.26</v>
      </c>
      <c r="C513">
        <v>51.25</v>
      </c>
      <c r="D513">
        <v>43.94</v>
      </c>
      <c r="E513" t="s">
        <v>776</v>
      </c>
    </row>
    <row r="514" spans="1:5" x14ac:dyDescent="0.2">
      <c r="A514" t="s">
        <v>967</v>
      </c>
      <c r="B514">
        <v>54.79</v>
      </c>
      <c r="C514">
        <v>55.08</v>
      </c>
      <c r="D514">
        <v>43.23</v>
      </c>
      <c r="E514" t="s">
        <v>768</v>
      </c>
    </row>
    <row r="515" spans="1:5" x14ac:dyDescent="0.2">
      <c r="A515" t="s">
        <v>967</v>
      </c>
      <c r="B515">
        <v>52.87</v>
      </c>
      <c r="C515">
        <v>53.18</v>
      </c>
      <c r="D515">
        <v>41.33</v>
      </c>
      <c r="E515" t="s">
        <v>769</v>
      </c>
    </row>
    <row r="516" spans="1:5" x14ac:dyDescent="0.2">
      <c r="A516" t="s">
        <v>967</v>
      </c>
      <c r="B516">
        <v>50.76</v>
      </c>
      <c r="C516">
        <v>52.14</v>
      </c>
      <c r="D516">
        <v>46.08</v>
      </c>
      <c r="E516" t="s">
        <v>770</v>
      </c>
    </row>
    <row r="517" spans="1:5" x14ac:dyDescent="0.2">
      <c r="A517" t="s">
        <v>967</v>
      </c>
      <c r="B517">
        <v>49.86</v>
      </c>
      <c r="C517">
        <v>52.91</v>
      </c>
      <c r="D517">
        <v>44</v>
      </c>
      <c r="E517" t="s">
        <v>771</v>
      </c>
    </row>
    <row r="518" spans="1:5" x14ac:dyDescent="0.2">
      <c r="A518" t="s">
        <v>967</v>
      </c>
      <c r="B518">
        <v>47.31</v>
      </c>
      <c r="C518">
        <v>47.92</v>
      </c>
      <c r="D518">
        <v>37.9</v>
      </c>
      <c r="E518" t="s">
        <v>772</v>
      </c>
    </row>
    <row r="519" spans="1:5" x14ac:dyDescent="0.2">
      <c r="A519" t="s">
        <v>967</v>
      </c>
      <c r="B519">
        <v>51.33</v>
      </c>
      <c r="C519">
        <v>54.3</v>
      </c>
      <c r="D519">
        <v>43.01</v>
      </c>
      <c r="E519" t="s">
        <v>764</v>
      </c>
    </row>
    <row r="520" spans="1:5" x14ac:dyDescent="0.2">
      <c r="A520" t="s">
        <v>967</v>
      </c>
      <c r="B520">
        <v>52.41</v>
      </c>
      <c r="C520">
        <v>54.29</v>
      </c>
      <c r="D520">
        <v>47.41</v>
      </c>
      <c r="E520" t="s">
        <v>765</v>
      </c>
    </row>
    <row r="521" spans="1:5" x14ac:dyDescent="0.2">
      <c r="A521" t="s">
        <v>967</v>
      </c>
      <c r="B521">
        <v>53.24</v>
      </c>
      <c r="C521">
        <v>54.5</v>
      </c>
      <c r="D521">
        <v>48.11</v>
      </c>
      <c r="E521" t="s">
        <v>766</v>
      </c>
    </row>
    <row r="522" spans="1:5" x14ac:dyDescent="0.2">
      <c r="A522" t="s">
        <v>967</v>
      </c>
      <c r="B522">
        <v>53.72</v>
      </c>
      <c r="C522">
        <v>54.28</v>
      </c>
      <c r="D522">
        <v>45.13</v>
      </c>
      <c r="E522" t="s">
        <v>767</v>
      </c>
    </row>
    <row r="523" spans="1:5" x14ac:dyDescent="0.2">
      <c r="A523" t="s">
        <v>967</v>
      </c>
      <c r="E523" t="s">
        <v>768</v>
      </c>
    </row>
    <row r="524" spans="1:5" x14ac:dyDescent="0.2">
      <c r="A524" t="s">
        <v>967</v>
      </c>
      <c r="B524">
        <v>62.79</v>
      </c>
      <c r="C524">
        <v>62.92</v>
      </c>
      <c r="D524">
        <v>47.52</v>
      </c>
      <c r="E524" t="s">
        <v>863</v>
      </c>
    </row>
    <row r="525" spans="1:5" x14ac:dyDescent="0.2">
      <c r="A525" t="s">
        <v>967</v>
      </c>
      <c r="B525">
        <v>63.84</v>
      </c>
      <c r="C525">
        <v>63.9</v>
      </c>
      <c r="D525">
        <v>35.5</v>
      </c>
      <c r="E525" t="s">
        <v>864</v>
      </c>
    </row>
    <row r="526" spans="1:5" x14ac:dyDescent="0.2">
      <c r="A526" t="s">
        <v>967</v>
      </c>
      <c r="B526">
        <v>64.72</v>
      </c>
      <c r="C526">
        <v>64.989999999999995</v>
      </c>
      <c r="D526">
        <v>45.88</v>
      </c>
      <c r="E526" t="s">
        <v>865</v>
      </c>
    </row>
    <row r="527" spans="1:5" x14ac:dyDescent="0.2">
      <c r="A527" t="s">
        <v>967</v>
      </c>
      <c r="B527">
        <v>61.59</v>
      </c>
      <c r="C527">
        <v>62.26</v>
      </c>
      <c r="D527">
        <v>45.94</v>
      </c>
      <c r="E527" t="s">
        <v>866</v>
      </c>
    </row>
    <row r="528" spans="1:5" x14ac:dyDescent="0.2">
      <c r="A528" t="s">
        <v>967</v>
      </c>
      <c r="B528">
        <v>61.41</v>
      </c>
      <c r="C528">
        <v>61.42</v>
      </c>
      <c r="D528">
        <v>33.35</v>
      </c>
      <c r="E528" t="s">
        <v>867</v>
      </c>
    </row>
    <row r="529" spans="1:5" x14ac:dyDescent="0.2">
      <c r="A529" t="s">
        <v>967</v>
      </c>
      <c r="B529">
        <v>62.41</v>
      </c>
      <c r="C529">
        <v>62.42</v>
      </c>
      <c r="D529">
        <v>35.78</v>
      </c>
      <c r="E529" t="s">
        <v>859</v>
      </c>
    </row>
    <row r="530" spans="1:5" x14ac:dyDescent="0.2">
      <c r="A530" t="s">
        <v>967</v>
      </c>
      <c r="B530">
        <v>62.86</v>
      </c>
      <c r="C530">
        <v>62.95</v>
      </c>
      <c r="D530">
        <v>45.16</v>
      </c>
      <c r="E530" t="s">
        <v>860</v>
      </c>
    </row>
    <row r="531" spans="1:5" x14ac:dyDescent="0.2">
      <c r="A531" t="s">
        <v>967</v>
      </c>
      <c r="B531">
        <v>63.06</v>
      </c>
      <c r="C531">
        <v>63.09</v>
      </c>
      <c r="D531">
        <v>40.68</v>
      </c>
      <c r="E531" t="s">
        <v>861</v>
      </c>
    </row>
    <row r="532" spans="1:5" x14ac:dyDescent="0.2">
      <c r="A532" t="s">
        <v>967</v>
      </c>
      <c r="B532">
        <v>64.37</v>
      </c>
      <c r="C532">
        <v>64.41</v>
      </c>
      <c r="D532">
        <v>42.2</v>
      </c>
      <c r="E532" t="s">
        <v>862</v>
      </c>
    </row>
    <row r="533" spans="1:5" x14ac:dyDescent="0.2">
      <c r="A533" t="s">
        <v>967</v>
      </c>
      <c r="B533">
        <v>64.84</v>
      </c>
      <c r="C533">
        <v>64.86</v>
      </c>
      <c r="D533">
        <v>42.77</v>
      </c>
      <c r="E533" t="s">
        <v>863</v>
      </c>
    </row>
    <row r="534" spans="1:5" x14ac:dyDescent="0.2">
      <c r="A534" t="s">
        <v>967</v>
      </c>
      <c r="B534">
        <v>65.47</v>
      </c>
      <c r="C534">
        <v>65.540000000000006</v>
      </c>
      <c r="D534">
        <v>42.15</v>
      </c>
      <c r="E534" t="s">
        <v>855</v>
      </c>
    </row>
    <row r="535" spans="1:5" x14ac:dyDescent="0.2">
      <c r="A535" t="s">
        <v>967</v>
      </c>
      <c r="B535">
        <v>63.84</v>
      </c>
      <c r="C535">
        <v>63.86</v>
      </c>
      <c r="D535">
        <v>38.770000000000003</v>
      </c>
      <c r="E535" t="s">
        <v>856</v>
      </c>
    </row>
    <row r="536" spans="1:5" x14ac:dyDescent="0.2">
      <c r="A536" t="s">
        <v>967</v>
      </c>
      <c r="B536">
        <v>62.97</v>
      </c>
      <c r="C536">
        <v>63.01</v>
      </c>
      <c r="D536">
        <v>39.9</v>
      </c>
      <c r="E536" t="s">
        <v>857</v>
      </c>
    </row>
    <row r="537" spans="1:5" x14ac:dyDescent="0.2">
      <c r="A537" t="s">
        <v>967</v>
      </c>
      <c r="B537">
        <v>63.78</v>
      </c>
      <c r="C537">
        <v>63.82</v>
      </c>
      <c r="D537">
        <v>43.44</v>
      </c>
      <c r="E537" t="s">
        <v>858</v>
      </c>
    </row>
    <row r="538" spans="1:5" x14ac:dyDescent="0.2">
      <c r="A538" t="s">
        <v>967</v>
      </c>
      <c r="B538">
        <v>62.87</v>
      </c>
      <c r="C538">
        <v>62.94</v>
      </c>
      <c r="D538">
        <v>45.04</v>
      </c>
      <c r="E538" t="s">
        <v>859</v>
      </c>
    </row>
    <row r="539" spans="1:5" x14ac:dyDescent="0.2">
      <c r="A539" t="s">
        <v>967</v>
      </c>
      <c r="B539">
        <v>63.87</v>
      </c>
      <c r="C539">
        <v>63.9</v>
      </c>
      <c r="D539">
        <v>40.799999999999997</v>
      </c>
      <c r="E539" t="s">
        <v>850</v>
      </c>
    </row>
    <row r="540" spans="1:5" x14ac:dyDescent="0.2">
      <c r="A540" t="s">
        <v>967</v>
      </c>
      <c r="B540">
        <v>63.52</v>
      </c>
      <c r="C540">
        <v>63.55</v>
      </c>
      <c r="D540">
        <v>41.82</v>
      </c>
      <c r="E540" t="s">
        <v>851</v>
      </c>
    </row>
    <row r="541" spans="1:5" x14ac:dyDescent="0.2">
      <c r="A541" t="s">
        <v>967</v>
      </c>
      <c r="B541">
        <v>63.01</v>
      </c>
      <c r="C541">
        <v>63.09</v>
      </c>
      <c r="D541">
        <v>43.48</v>
      </c>
      <c r="E541" t="s">
        <v>852</v>
      </c>
    </row>
    <row r="542" spans="1:5" x14ac:dyDescent="0.2">
      <c r="A542" t="s">
        <v>967</v>
      </c>
      <c r="B542">
        <v>62.95</v>
      </c>
      <c r="C542">
        <v>63.03</v>
      </c>
      <c r="D542">
        <v>45.88</v>
      </c>
      <c r="E542" t="s">
        <v>853</v>
      </c>
    </row>
    <row r="543" spans="1:5" x14ac:dyDescent="0.2">
      <c r="A543" t="s">
        <v>967</v>
      </c>
      <c r="B543">
        <v>64.680000000000007</v>
      </c>
      <c r="C543">
        <v>64.69</v>
      </c>
      <c r="D543">
        <v>37.5</v>
      </c>
      <c r="E543" t="s">
        <v>854</v>
      </c>
    </row>
    <row r="544" spans="1:5" x14ac:dyDescent="0.2">
      <c r="A544" t="s">
        <v>967</v>
      </c>
      <c r="B544">
        <v>63.07</v>
      </c>
      <c r="C544">
        <v>63.1</v>
      </c>
      <c r="D544">
        <v>41.25</v>
      </c>
      <c r="E544" t="s">
        <v>846</v>
      </c>
    </row>
    <row r="545" spans="1:5" x14ac:dyDescent="0.2">
      <c r="A545" t="s">
        <v>967</v>
      </c>
      <c r="B545">
        <v>63.61</v>
      </c>
      <c r="C545">
        <v>63.68</v>
      </c>
      <c r="D545">
        <v>45.86</v>
      </c>
      <c r="E545" t="s">
        <v>847</v>
      </c>
    </row>
    <row r="546" spans="1:5" x14ac:dyDescent="0.2">
      <c r="A546" t="s">
        <v>967</v>
      </c>
      <c r="B546">
        <v>64.48</v>
      </c>
      <c r="C546">
        <v>64.52</v>
      </c>
      <c r="D546">
        <v>44.03</v>
      </c>
      <c r="E546" t="s">
        <v>848</v>
      </c>
    </row>
    <row r="547" spans="1:5" x14ac:dyDescent="0.2">
      <c r="A547" t="s">
        <v>967</v>
      </c>
      <c r="B547">
        <v>63.31</v>
      </c>
      <c r="C547">
        <v>63.51</v>
      </c>
      <c r="D547">
        <v>44.83</v>
      </c>
      <c r="E547" t="s">
        <v>849</v>
      </c>
    </row>
    <row r="548" spans="1:5" x14ac:dyDescent="0.2">
      <c r="A548" t="s">
        <v>967</v>
      </c>
      <c r="B548">
        <v>63.93</v>
      </c>
      <c r="C548">
        <v>63.98</v>
      </c>
      <c r="D548">
        <v>41.52</v>
      </c>
      <c r="E548" t="s">
        <v>850</v>
      </c>
    </row>
    <row r="549" spans="1:5" x14ac:dyDescent="0.2">
      <c r="A549" t="s">
        <v>967</v>
      </c>
      <c r="B549">
        <v>65.41</v>
      </c>
      <c r="C549">
        <v>66.06</v>
      </c>
      <c r="D549">
        <v>53</v>
      </c>
      <c r="E549" t="s">
        <v>841</v>
      </c>
    </row>
    <row r="550" spans="1:5" x14ac:dyDescent="0.2">
      <c r="A550" t="s">
        <v>967</v>
      </c>
      <c r="B550">
        <v>63.58</v>
      </c>
      <c r="C550">
        <v>63.82</v>
      </c>
      <c r="D550">
        <v>50.5</v>
      </c>
      <c r="E550" t="s">
        <v>842</v>
      </c>
    </row>
    <row r="551" spans="1:5" x14ac:dyDescent="0.2">
      <c r="A551" t="s">
        <v>967</v>
      </c>
      <c r="B551">
        <v>63.88</v>
      </c>
      <c r="C551">
        <v>63.92</v>
      </c>
      <c r="D551">
        <v>42.72</v>
      </c>
      <c r="E551" t="s">
        <v>843</v>
      </c>
    </row>
    <row r="552" spans="1:5" x14ac:dyDescent="0.2">
      <c r="A552" t="s">
        <v>967</v>
      </c>
      <c r="B552">
        <v>62.62</v>
      </c>
      <c r="C552">
        <v>62.74</v>
      </c>
      <c r="D552">
        <v>46.85</v>
      </c>
      <c r="E552" t="s">
        <v>844</v>
      </c>
    </row>
    <row r="553" spans="1:5" x14ac:dyDescent="0.2">
      <c r="A553" t="s">
        <v>967</v>
      </c>
      <c r="B553">
        <v>64.72</v>
      </c>
      <c r="C553">
        <v>64.91</v>
      </c>
      <c r="D553">
        <v>51.21</v>
      </c>
      <c r="E553" t="s">
        <v>845</v>
      </c>
    </row>
    <row r="554" spans="1:5" x14ac:dyDescent="0.2">
      <c r="A554" t="s">
        <v>967</v>
      </c>
      <c r="B554">
        <v>66.11</v>
      </c>
      <c r="C554">
        <v>66.27</v>
      </c>
      <c r="D554">
        <v>43.38</v>
      </c>
      <c r="E554" t="s">
        <v>846</v>
      </c>
    </row>
    <row r="555" spans="1:5" x14ac:dyDescent="0.2">
      <c r="A555" t="s">
        <v>967</v>
      </c>
      <c r="B555">
        <v>62.82</v>
      </c>
      <c r="C555">
        <v>62.89</v>
      </c>
      <c r="D555">
        <v>40.15</v>
      </c>
      <c r="E555" t="s">
        <v>837</v>
      </c>
    </row>
    <row r="556" spans="1:5" x14ac:dyDescent="0.2">
      <c r="A556" t="s">
        <v>967</v>
      </c>
      <c r="B556">
        <v>64.209999999999994</v>
      </c>
      <c r="C556">
        <v>64.349999999999994</v>
      </c>
      <c r="D556">
        <v>42.63</v>
      </c>
      <c r="E556" t="s">
        <v>838</v>
      </c>
    </row>
    <row r="557" spans="1:5" x14ac:dyDescent="0.2">
      <c r="A557" t="s">
        <v>967</v>
      </c>
      <c r="B557">
        <v>63.53</v>
      </c>
      <c r="C557">
        <v>63.96</v>
      </c>
      <c r="D557">
        <v>52.97</v>
      </c>
      <c r="E557" t="s">
        <v>839</v>
      </c>
    </row>
    <row r="558" spans="1:5" x14ac:dyDescent="0.2">
      <c r="A558" t="s">
        <v>967</v>
      </c>
      <c r="B558">
        <v>64.099999999999994</v>
      </c>
      <c r="C558">
        <v>64.63</v>
      </c>
      <c r="D558">
        <v>50.5</v>
      </c>
      <c r="E558" t="s">
        <v>840</v>
      </c>
    </row>
    <row r="559" spans="1:5" x14ac:dyDescent="0.2">
      <c r="A559" t="s">
        <v>967</v>
      </c>
      <c r="B559">
        <v>64.45</v>
      </c>
      <c r="C559">
        <v>65.06</v>
      </c>
      <c r="D559">
        <v>48.48</v>
      </c>
      <c r="E559" t="s">
        <v>841</v>
      </c>
    </row>
    <row r="560" spans="1:5" x14ac:dyDescent="0.2">
      <c r="A560" t="s">
        <v>967</v>
      </c>
      <c r="B560">
        <v>61.66</v>
      </c>
      <c r="C560">
        <v>61.74</v>
      </c>
      <c r="D560">
        <v>44.38</v>
      </c>
      <c r="E560" t="s">
        <v>833</v>
      </c>
    </row>
    <row r="561" spans="1:5" x14ac:dyDescent="0.2">
      <c r="A561" t="s">
        <v>967</v>
      </c>
      <c r="B561">
        <v>61.24</v>
      </c>
      <c r="C561">
        <v>61.35</v>
      </c>
      <c r="D561">
        <v>44.57</v>
      </c>
      <c r="E561" t="s">
        <v>834</v>
      </c>
    </row>
    <row r="562" spans="1:5" x14ac:dyDescent="0.2">
      <c r="A562" t="s">
        <v>967</v>
      </c>
      <c r="B562">
        <v>61.3</v>
      </c>
      <c r="C562">
        <v>61.34</v>
      </c>
      <c r="D562">
        <v>39.18</v>
      </c>
      <c r="E562" t="s">
        <v>835</v>
      </c>
    </row>
    <row r="563" spans="1:5" x14ac:dyDescent="0.2">
      <c r="A563" t="s">
        <v>967</v>
      </c>
      <c r="B563">
        <v>63.02</v>
      </c>
      <c r="C563">
        <v>63.2</v>
      </c>
      <c r="D563">
        <v>48.83</v>
      </c>
      <c r="E563" t="s">
        <v>836</v>
      </c>
    </row>
    <row r="564" spans="1:5" x14ac:dyDescent="0.2">
      <c r="A564" t="s">
        <v>967</v>
      </c>
      <c r="B564">
        <v>62.85</v>
      </c>
      <c r="C564">
        <v>62.86</v>
      </c>
      <c r="D564">
        <v>30.78</v>
      </c>
      <c r="E564" t="s">
        <v>837</v>
      </c>
    </row>
    <row r="565" spans="1:5" x14ac:dyDescent="0.2">
      <c r="A565" t="s">
        <v>967</v>
      </c>
      <c r="B565">
        <v>62.27</v>
      </c>
      <c r="C565">
        <v>62.44</v>
      </c>
      <c r="D565">
        <v>48.26</v>
      </c>
      <c r="E565" t="s">
        <v>828</v>
      </c>
    </row>
    <row r="566" spans="1:5" x14ac:dyDescent="0.2">
      <c r="A566" t="s">
        <v>967</v>
      </c>
      <c r="B566">
        <v>61.81</v>
      </c>
      <c r="C566">
        <v>61.98</v>
      </c>
      <c r="D566">
        <v>46.63</v>
      </c>
      <c r="E566" t="s">
        <v>829</v>
      </c>
    </row>
    <row r="567" spans="1:5" x14ac:dyDescent="0.2">
      <c r="A567" t="s">
        <v>967</v>
      </c>
      <c r="B567">
        <v>61.04</v>
      </c>
      <c r="C567">
        <v>61.21</v>
      </c>
      <c r="D567">
        <v>46.54</v>
      </c>
      <c r="E567" t="s">
        <v>830</v>
      </c>
    </row>
    <row r="568" spans="1:5" x14ac:dyDescent="0.2">
      <c r="A568" t="s">
        <v>967</v>
      </c>
      <c r="B568">
        <v>61.2</v>
      </c>
      <c r="C568">
        <v>61.32</v>
      </c>
      <c r="D568">
        <v>44.99</v>
      </c>
      <c r="E568" t="s">
        <v>831</v>
      </c>
    </row>
    <row r="569" spans="1:5" x14ac:dyDescent="0.2">
      <c r="A569" t="s">
        <v>967</v>
      </c>
      <c r="B569">
        <v>61.5</v>
      </c>
      <c r="C569">
        <v>61.64</v>
      </c>
      <c r="D569">
        <v>46.37</v>
      </c>
      <c r="E569" t="s">
        <v>832</v>
      </c>
    </row>
    <row r="570" spans="1:5" x14ac:dyDescent="0.2">
      <c r="A570" t="s">
        <v>967</v>
      </c>
      <c r="B570">
        <v>60.72</v>
      </c>
      <c r="C570">
        <v>60.73</v>
      </c>
      <c r="D570">
        <v>33.340000000000003</v>
      </c>
      <c r="E570" t="s">
        <v>833</v>
      </c>
    </row>
    <row r="571" spans="1:5" x14ac:dyDescent="0.2">
      <c r="A571" t="s">
        <v>967</v>
      </c>
      <c r="B571">
        <v>59.02</v>
      </c>
      <c r="C571">
        <v>59.41</v>
      </c>
      <c r="D571">
        <v>47.1</v>
      </c>
      <c r="E571" t="s">
        <v>824</v>
      </c>
    </row>
    <row r="572" spans="1:5" x14ac:dyDescent="0.2">
      <c r="A572" t="s">
        <v>967</v>
      </c>
      <c r="B572">
        <v>58.41</v>
      </c>
      <c r="C572">
        <v>58.62</v>
      </c>
      <c r="D572">
        <v>45.01</v>
      </c>
      <c r="E572" t="s">
        <v>825</v>
      </c>
    </row>
    <row r="573" spans="1:5" x14ac:dyDescent="0.2">
      <c r="A573" t="s">
        <v>967</v>
      </c>
      <c r="B573">
        <v>59.37</v>
      </c>
      <c r="C573">
        <v>59.65</v>
      </c>
      <c r="D573">
        <v>47.24</v>
      </c>
      <c r="E573" t="s">
        <v>826</v>
      </c>
    </row>
    <row r="574" spans="1:5" x14ac:dyDescent="0.2">
      <c r="A574" t="s">
        <v>967</v>
      </c>
      <c r="B574">
        <v>58.93</v>
      </c>
      <c r="C574">
        <v>59.44</v>
      </c>
      <c r="D574">
        <v>45.64</v>
      </c>
      <c r="E574" t="s">
        <v>827</v>
      </c>
    </row>
    <row r="575" spans="1:5" x14ac:dyDescent="0.2">
      <c r="A575" t="s">
        <v>967</v>
      </c>
      <c r="B575">
        <v>60.11</v>
      </c>
      <c r="C575">
        <v>60.39</v>
      </c>
      <c r="D575">
        <v>47.33</v>
      </c>
      <c r="E575" t="s">
        <v>828</v>
      </c>
    </row>
    <row r="576" spans="1:5" x14ac:dyDescent="0.2">
      <c r="A576" t="s">
        <v>967</v>
      </c>
      <c r="B576">
        <v>60.03</v>
      </c>
      <c r="C576">
        <v>60.69</v>
      </c>
      <c r="D576">
        <v>52.03</v>
      </c>
      <c r="E576" t="s">
        <v>820</v>
      </c>
    </row>
    <row r="577" spans="1:5" x14ac:dyDescent="0.2">
      <c r="A577" t="s">
        <v>967</v>
      </c>
      <c r="B577">
        <v>58.19</v>
      </c>
      <c r="C577">
        <v>58.41</v>
      </c>
      <c r="D577">
        <v>45.28</v>
      </c>
      <c r="E577" t="s">
        <v>821</v>
      </c>
    </row>
    <row r="578" spans="1:5" x14ac:dyDescent="0.2">
      <c r="A578" t="s">
        <v>967</v>
      </c>
      <c r="B578">
        <v>59.16</v>
      </c>
      <c r="C578">
        <v>59.3</v>
      </c>
      <c r="D578">
        <v>43.92</v>
      </c>
      <c r="E578" t="s">
        <v>822</v>
      </c>
    </row>
    <row r="579" spans="1:5" x14ac:dyDescent="0.2">
      <c r="A579" t="s">
        <v>967</v>
      </c>
      <c r="B579">
        <v>61.26</v>
      </c>
      <c r="C579">
        <v>61.58</v>
      </c>
      <c r="D579">
        <v>48.44</v>
      </c>
      <c r="E579" t="s">
        <v>823</v>
      </c>
    </row>
    <row r="580" spans="1:5" x14ac:dyDescent="0.2">
      <c r="A580" t="s">
        <v>967</v>
      </c>
      <c r="B580">
        <v>60.31</v>
      </c>
      <c r="C580">
        <v>60.4</v>
      </c>
      <c r="D580">
        <v>41.31</v>
      </c>
      <c r="E580" t="s">
        <v>824</v>
      </c>
    </row>
    <row r="581" spans="1:5" x14ac:dyDescent="0.2">
      <c r="A581" t="s">
        <v>967</v>
      </c>
      <c r="B581">
        <v>61.14</v>
      </c>
      <c r="C581">
        <v>61.53</v>
      </c>
      <c r="D581">
        <v>43.71</v>
      </c>
      <c r="E581" t="s">
        <v>816</v>
      </c>
    </row>
    <row r="582" spans="1:5" x14ac:dyDescent="0.2">
      <c r="A582" t="s">
        <v>967</v>
      </c>
      <c r="B582">
        <v>57.74</v>
      </c>
      <c r="C582">
        <v>58.15</v>
      </c>
      <c r="D582">
        <v>47.42</v>
      </c>
      <c r="E582" t="s">
        <v>817</v>
      </c>
    </row>
    <row r="583" spans="1:5" x14ac:dyDescent="0.2">
      <c r="A583" t="s">
        <v>967</v>
      </c>
      <c r="B583">
        <v>57.38</v>
      </c>
      <c r="C583">
        <v>57.87</v>
      </c>
      <c r="D583">
        <v>48.03</v>
      </c>
      <c r="E583" t="s">
        <v>818</v>
      </c>
    </row>
    <row r="584" spans="1:5" x14ac:dyDescent="0.2">
      <c r="A584" t="s">
        <v>967</v>
      </c>
      <c r="B584">
        <v>58.37</v>
      </c>
      <c r="C584">
        <v>58.76</v>
      </c>
      <c r="D584">
        <v>47.98</v>
      </c>
      <c r="E584" t="s">
        <v>819</v>
      </c>
    </row>
    <row r="585" spans="1:5" x14ac:dyDescent="0.2">
      <c r="A585" t="s">
        <v>967</v>
      </c>
      <c r="B585">
        <v>56.08</v>
      </c>
      <c r="C585">
        <v>56.5</v>
      </c>
      <c r="D585">
        <v>43.68</v>
      </c>
      <c r="E585" t="s">
        <v>820</v>
      </c>
    </row>
    <row r="586" spans="1:5" x14ac:dyDescent="0.2">
      <c r="A586" t="s">
        <v>967</v>
      </c>
      <c r="B586">
        <v>61.66</v>
      </c>
      <c r="C586">
        <v>61.74</v>
      </c>
      <c r="D586">
        <v>44.26</v>
      </c>
      <c r="E586" t="s">
        <v>915</v>
      </c>
    </row>
    <row r="587" spans="1:5" x14ac:dyDescent="0.2">
      <c r="A587" t="s">
        <v>967</v>
      </c>
      <c r="B587">
        <v>62.12</v>
      </c>
      <c r="C587">
        <v>62.15</v>
      </c>
      <c r="D587">
        <v>37.36</v>
      </c>
      <c r="E587" t="s">
        <v>916</v>
      </c>
    </row>
    <row r="588" spans="1:5" x14ac:dyDescent="0.2">
      <c r="A588" t="s">
        <v>967</v>
      </c>
      <c r="B588">
        <v>62.1</v>
      </c>
      <c r="C588">
        <v>62.13</v>
      </c>
      <c r="D588">
        <v>38.020000000000003</v>
      </c>
      <c r="E588" t="s">
        <v>917</v>
      </c>
    </row>
    <row r="589" spans="1:5" x14ac:dyDescent="0.2">
      <c r="A589" t="s">
        <v>967</v>
      </c>
      <c r="B589">
        <v>63.79</v>
      </c>
      <c r="C589">
        <v>63.81</v>
      </c>
      <c r="D589">
        <v>39.97</v>
      </c>
      <c r="E589" t="s">
        <v>918</v>
      </c>
    </row>
    <row r="590" spans="1:5" x14ac:dyDescent="0.2">
      <c r="A590" t="s">
        <v>967</v>
      </c>
      <c r="B590">
        <v>60.77</v>
      </c>
      <c r="C590">
        <v>60.87</v>
      </c>
      <c r="D590">
        <v>44.66</v>
      </c>
      <c r="E590" t="s">
        <v>919</v>
      </c>
    </row>
    <row r="591" spans="1:5" x14ac:dyDescent="0.2">
      <c r="A591" t="s">
        <v>967</v>
      </c>
      <c r="B591">
        <v>62.3</v>
      </c>
      <c r="C591">
        <v>62.51</v>
      </c>
      <c r="D591">
        <v>41.04</v>
      </c>
      <c r="E591" t="s">
        <v>911</v>
      </c>
    </row>
    <row r="592" spans="1:5" x14ac:dyDescent="0.2">
      <c r="A592" t="s">
        <v>967</v>
      </c>
      <c r="B592">
        <v>63.77</v>
      </c>
      <c r="C592">
        <v>63.82</v>
      </c>
      <c r="D592">
        <v>43.11</v>
      </c>
      <c r="E592" t="s">
        <v>912</v>
      </c>
    </row>
    <row r="593" spans="1:5" x14ac:dyDescent="0.2">
      <c r="A593" t="s">
        <v>967</v>
      </c>
      <c r="B593">
        <v>62.02</v>
      </c>
      <c r="C593">
        <v>62.11</v>
      </c>
      <c r="D593">
        <v>44.92</v>
      </c>
      <c r="E593" t="s">
        <v>913</v>
      </c>
    </row>
    <row r="594" spans="1:5" x14ac:dyDescent="0.2">
      <c r="A594" t="s">
        <v>967</v>
      </c>
      <c r="B594">
        <v>61.29</v>
      </c>
      <c r="C594">
        <v>61.56</v>
      </c>
      <c r="D594">
        <v>49.33</v>
      </c>
      <c r="E594" t="s">
        <v>914</v>
      </c>
    </row>
    <row r="595" spans="1:5" x14ac:dyDescent="0.2">
      <c r="A595" t="s">
        <v>967</v>
      </c>
      <c r="B595">
        <v>62.56</v>
      </c>
      <c r="C595">
        <v>62.78</v>
      </c>
      <c r="D595">
        <v>49.45</v>
      </c>
      <c r="E595" t="s">
        <v>915</v>
      </c>
    </row>
    <row r="596" spans="1:5" x14ac:dyDescent="0.2">
      <c r="A596" t="s">
        <v>967</v>
      </c>
      <c r="B596">
        <v>62.96</v>
      </c>
      <c r="C596">
        <v>63.21</v>
      </c>
      <c r="D596">
        <v>50.25</v>
      </c>
      <c r="E596" t="s">
        <v>907</v>
      </c>
    </row>
    <row r="597" spans="1:5" x14ac:dyDescent="0.2">
      <c r="A597" t="s">
        <v>967</v>
      </c>
      <c r="B597">
        <v>62.97</v>
      </c>
      <c r="C597">
        <v>63.01</v>
      </c>
      <c r="D597">
        <v>42</v>
      </c>
      <c r="E597" t="s">
        <v>908</v>
      </c>
    </row>
    <row r="598" spans="1:5" x14ac:dyDescent="0.2">
      <c r="A598" t="s">
        <v>967</v>
      </c>
      <c r="B598">
        <v>62.95</v>
      </c>
      <c r="C598">
        <v>62.99</v>
      </c>
      <c r="D598">
        <v>42.54</v>
      </c>
      <c r="E598" t="s">
        <v>909</v>
      </c>
    </row>
    <row r="599" spans="1:5" x14ac:dyDescent="0.2">
      <c r="A599" t="s">
        <v>967</v>
      </c>
      <c r="B599">
        <v>63.64</v>
      </c>
      <c r="C599">
        <v>63.73</v>
      </c>
      <c r="D599">
        <v>45.65</v>
      </c>
      <c r="E599" t="s">
        <v>910</v>
      </c>
    </row>
    <row r="600" spans="1:5" x14ac:dyDescent="0.2">
      <c r="A600" t="s">
        <v>967</v>
      </c>
      <c r="B600">
        <v>62.44</v>
      </c>
      <c r="C600">
        <v>62.62</v>
      </c>
      <c r="D600">
        <v>48.3</v>
      </c>
      <c r="E600" t="s">
        <v>911</v>
      </c>
    </row>
    <row r="601" spans="1:5" x14ac:dyDescent="0.2">
      <c r="A601" t="s">
        <v>967</v>
      </c>
      <c r="B601">
        <v>63.52</v>
      </c>
      <c r="C601">
        <v>63.52</v>
      </c>
      <c r="D601">
        <v>0</v>
      </c>
      <c r="E601" t="s">
        <v>902</v>
      </c>
    </row>
    <row r="602" spans="1:5" x14ac:dyDescent="0.2">
      <c r="A602" t="s">
        <v>967</v>
      </c>
      <c r="B602">
        <v>62.9</v>
      </c>
      <c r="C602">
        <v>62.92</v>
      </c>
      <c r="D602">
        <v>39.04</v>
      </c>
      <c r="E602" t="s">
        <v>903</v>
      </c>
    </row>
    <row r="603" spans="1:5" x14ac:dyDescent="0.2">
      <c r="A603" t="s">
        <v>967</v>
      </c>
      <c r="B603">
        <v>63.13</v>
      </c>
      <c r="C603">
        <v>63.2</v>
      </c>
      <c r="D603">
        <v>44.42</v>
      </c>
      <c r="E603" t="s">
        <v>904</v>
      </c>
    </row>
    <row r="604" spans="1:5" x14ac:dyDescent="0.2">
      <c r="A604" t="s">
        <v>967</v>
      </c>
      <c r="B604">
        <v>63.6</v>
      </c>
      <c r="C604">
        <v>63.64</v>
      </c>
      <c r="D604">
        <v>42.67</v>
      </c>
      <c r="E604" t="s">
        <v>905</v>
      </c>
    </row>
    <row r="605" spans="1:5" x14ac:dyDescent="0.2">
      <c r="A605" t="s">
        <v>967</v>
      </c>
      <c r="B605">
        <v>63.92</v>
      </c>
      <c r="C605">
        <v>63.94</v>
      </c>
      <c r="D605">
        <v>40.29</v>
      </c>
      <c r="E605" t="s">
        <v>906</v>
      </c>
    </row>
    <row r="606" spans="1:5" x14ac:dyDescent="0.2">
      <c r="A606" t="s">
        <v>967</v>
      </c>
      <c r="B606">
        <v>65.22</v>
      </c>
      <c r="C606">
        <v>65.239999999999995</v>
      </c>
      <c r="D606">
        <v>41.18</v>
      </c>
      <c r="E606" t="s">
        <v>898</v>
      </c>
    </row>
    <row r="607" spans="1:5" x14ac:dyDescent="0.2">
      <c r="A607" t="s">
        <v>967</v>
      </c>
      <c r="B607">
        <v>63.65</v>
      </c>
      <c r="C607">
        <v>63.7</v>
      </c>
      <c r="D607">
        <v>44.69</v>
      </c>
      <c r="E607" t="s">
        <v>899</v>
      </c>
    </row>
    <row r="608" spans="1:5" x14ac:dyDescent="0.2">
      <c r="A608" t="s">
        <v>967</v>
      </c>
      <c r="B608">
        <v>62.96</v>
      </c>
      <c r="C608">
        <v>62.96</v>
      </c>
      <c r="D608">
        <v>34.47</v>
      </c>
      <c r="E608" t="s">
        <v>900</v>
      </c>
    </row>
    <row r="609" spans="1:5" x14ac:dyDescent="0.2">
      <c r="A609" t="s">
        <v>967</v>
      </c>
      <c r="B609">
        <v>62.51</v>
      </c>
      <c r="C609">
        <v>62.52</v>
      </c>
      <c r="D609">
        <v>37.56</v>
      </c>
      <c r="E609" t="s">
        <v>901</v>
      </c>
    </row>
    <row r="610" spans="1:5" x14ac:dyDescent="0.2">
      <c r="A610" t="s">
        <v>967</v>
      </c>
      <c r="B610">
        <v>65.5</v>
      </c>
      <c r="C610">
        <v>65.5</v>
      </c>
      <c r="D610">
        <v>35.200000000000003</v>
      </c>
      <c r="E610" t="s">
        <v>902</v>
      </c>
    </row>
    <row r="611" spans="1:5" x14ac:dyDescent="0.2">
      <c r="A611" t="s">
        <v>967</v>
      </c>
      <c r="B611">
        <v>64.14</v>
      </c>
      <c r="C611">
        <v>64.14</v>
      </c>
      <c r="D611">
        <v>0</v>
      </c>
      <c r="E611" t="s">
        <v>893</v>
      </c>
    </row>
    <row r="612" spans="1:5" x14ac:dyDescent="0.2">
      <c r="A612" t="s">
        <v>967</v>
      </c>
      <c r="B612">
        <v>63.04</v>
      </c>
      <c r="C612">
        <v>63.16</v>
      </c>
      <c r="D612">
        <v>46.86</v>
      </c>
      <c r="E612" t="s">
        <v>894</v>
      </c>
    </row>
    <row r="613" spans="1:5" x14ac:dyDescent="0.2">
      <c r="A613" t="s">
        <v>967</v>
      </c>
      <c r="B613">
        <v>63.11</v>
      </c>
      <c r="C613">
        <v>63.19</v>
      </c>
      <c r="D613">
        <v>45.75</v>
      </c>
      <c r="E613" t="s">
        <v>895</v>
      </c>
    </row>
    <row r="614" spans="1:5" x14ac:dyDescent="0.2">
      <c r="A614" t="s">
        <v>967</v>
      </c>
      <c r="B614">
        <v>63.69</v>
      </c>
      <c r="C614">
        <v>63.87</v>
      </c>
      <c r="D614">
        <v>49.86</v>
      </c>
      <c r="E614" t="s">
        <v>896</v>
      </c>
    </row>
    <row r="615" spans="1:5" x14ac:dyDescent="0.2">
      <c r="A615" t="s">
        <v>967</v>
      </c>
      <c r="B615">
        <v>63.74</v>
      </c>
      <c r="C615">
        <v>64.14</v>
      </c>
      <c r="D615">
        <v>53.52</v>
      </c>
      <c r="E615" t="s">
        <v>897</v>
      </c>
    </row>
    <row r="616" spans="1:5" x14ac:dyDescent="0.2">
      <c r="A616" t="s">
        <v>967</v>
      </c>
      <c r="B616">
        <v>65.180000000000007</v>
      </c>
      <c r="C616">
        <v>65.22</v>
      </c>
      <c r="D616">
        <v>44.76</v>
      </c>
      <c r="E616" t="s">
        <v>898</v>
      </c>
    </row>
    <row r="617" spans="1:5" x14ac:dyDescent="0.2">
      <c r="A617" t="s">
        <v>967</v>
      </c>
      <c r="B617">
        <v>63.94</v>
      </c>
      <c r="C617">
        <v>63.99</v>
      </c>
      <c r="D617">
        <v>44.15</v>
      </c>
      <c r="E617" t="s">
        <v>889</v>
      </c>
    </row>
    <row r="618" spans="1:5" x14ac:dyDescent="0.2">
      <c r="A618" t="s">
        <v>967</v>
      </c>
      <c r="B618">
        <v>65.16</v>
      </c>
      <c r="C618">
        <v>65.3</v>
      </c>
      <c r="D618">
        <v>49.94</v>
      </c>
      <c r="E618" t="s">
        <v>890</v>
      </c>
    </row>
    <row r="619" spans="1:5" x14ac:dyDescent="0.2">
      <c r="A619" t="s">
        <v>967</v>
      </c>
      <c r="B619">
        <v>65.06</v>
      </c>
      <c r="C619">
        <v>65.19</v>
      </c>
      <c r="D619">
        <v>46.71</v>
      </c>
      <c r="E619" t="s">
        <v>891</v>
      </c>
    </row>
    <row r="620" spans="1:5" x14ac:dyDescent="0.2">
      <c r="A620" t="s">
        <v>967</v>
      </c>
      <c r="B620">
        <v>63.07</v>
      </c>
      <c r="C620">
        <v>63.24</v>
      </c>
      <c r="D620">
        <v>46.07</v>
      </c>
      <c r="E620" t="s">
        <v>892</v>
      </c>
    </row>
    <row r="621" spans="1:5" x14ac:dyDescent="0.2">
      <c r="A621" t="s">
        <v>967</v>
      </c>
      <c r="B621">
        <v>62.67</v>
      </c>
      <c r="C621">
        <v>62.85</v>
      </c>
      <c r="D621">
        <v>47.22</v>
      </c>
      <c r="E621" t="s">
        <v>893</v>
      </c>
    </row>
    <row r="622" spans="1:5" x14ac:dyDescent="0.2">
      <c r="A622" t="s">
        <v>967</v>
      </c>
      <c r="B622">
        <v>64.33</v>
      </c>
      <c r="C622">
        <v>65.650000000000006</v>
      </c>
      <c r="D622">
        <v>59.82</v>
      </c>
      <c r="E622" t="s">
        <v>885</v>
      </c>
    </row>
    <row r="623" spans="1:5" x14ac:dyDescent="0.2">
      <c r="A623" t="s">
        <v>967</v>
      </c>
      <c r="B623">
        <v>65.849999999999994</v>
      </c>
      <c r="C623">
        <v>65.88</v>
      </c>
      <c r="D623">
        <v>41.78</v>
      </c>
      <c r="E623" t="s">
        <v>886</v>
      </c>
    </row>
    <row r="624" spans="1:5" x14ac:dyDescent="0.2">
      <c r="A624" t="s">
        <v>967</v>
      </c>
      <c r="B624">
        <v>66.489999999999995</v>
      </c>
      <c r="C624">
        <v>66.5</v>
      </c>
      <c r="D624">
        <v>40.98</v>
      </c>
      <c r="E624" t="s">
        <v>887</v>
      </c>
    </row>
    <row r="625" spans="1:5" x14ac:dyDescent="0.2">
      <c r="A625" t="s">
        <v>967</v>
      </c>
      <c r="B625">
        <v>64.98</v>
      </c>
      <c r="C625">
        <v>65.040000000000006</v>
      </c>
      <c r="D625">
        <v>46.09</v>
      </c>
      <c r="E625" t="s">
        <v>888</v>
      </c>
    </row>
    <row r="626" spans="1:5" x14ac:dyDescent="0.2">
      <c r="A626" t="s">
        <v>967</v>
      </c>
      <c r="B626">
        <v>64.36</v>
      </c>
      <c r="C626">
        <v>64.38</v>
      </c>
      <c r="D626">
        <v>40.76</v>
      </c>
      <c r="E626" t="s">
        <v>889</v>
      </c>
    </row>
    <row r="627" spans="1:5" x14ac:dyDescent="0.2">
      <c r="A627" t="s">
        <v>967</v>
      </c>
      <c r="B627">
        <v>62.72</v>
      </c>
      <c r="C627">
        <v>62.73</v>
      </c>
      <c r="D627">
        <v>37.4</v>
      </c>
      <c r="E627" t="s">
        <v>880</v>
      </c>
    </row>
    <row r="628" spans="1:5" x14ac:dyDescent="0.2">
      <c r="A628" t="s">
        <v>967</v>
      </c>
      <c r="B628">
        <v>63.68</v>
      </c>
      <c r="C628">
        <v>63.71</v>
      </c>
      <c r="D628">
        <v>42.51</v>
      </c>
      <c r="E628" t="s">
        <v>881</v>
      </c>
    </row>
    <row r="629" spans="1:5" x14ac:dyDescent="0.2">
      <c r="A629" t="s">
        <v>967</v>
      </c>
      <c r="B629">
        <v>66.290000000000006</v>
      </c>
      <c r="C629">
        <v>66.319999999999993</v>
      </c>
      <c r="D629">
        <v>43.41</v>
      </c>
      <c r="E629" t="s">
        <v>882</v>
      </c>
    </row>
    <row r="630" spans="1:5" x14ac:dyDescent="0.2">
      <c r="A630" t="s">
        <v>967</v>
      </c>
      <c r="B630">
        <v>64.69</v>
      </c>
      <c r="C630">
        <v>64.69</v>
      </c>
      <c r="D630">
        <v>36.07</v>
      </c>
      <c r="E630" t="s">
        <v>883</v>
      </c>
    </row>
    <row r="631" spans="1:5" x14ac:dyDescent="0.2">
      <c r="A631" t="s">
        <v>967</v>
      </c>
      <c r="B631">
        <v>63.57</v>
      </c>
      <c r="C631">
        <v>63.61</v>
      </c>
      <c r="D631">
        <v>42.81</v>
      </c>
      <c r="E631" t="s">
        <v>884</v>
      </c>
    </row>
    <row r="632" spans="1:5" x14ac:dyDescent="0.2">
      <c r="A632" t="s">
        <v>967</v>
      </c>
      <c r="B632">
        <v>62.19</v>
      </c>
      <c r="C632">
        <v>62.19</v>
      </c>
      <c r="D632">
        <v>0</v>
      </c>
      <c r="E632" t="s">
        <v>885</v>
      </c>
    </row>
    <row r="633" spans="1:5" x14ac:dyDescent="0.2">
      <c r="A633" t="s">
        <v>967</v>
      </c>
      <c r="B633">
        <v>65.63</v>
      </c>
      <c r="C633">
        <v>65.67</v>
      </c>
      <c r="D633">
        <v>45.24</v>
      </c>
      <c r="E633" t="s">
        <v>876</v>
      </c>
    </row>
    <row r="634" spans="1:5" x14ac:dyDescent="0.2">
      <c r="A634" t="s">
        <v>967</v>
      </c>
      <c r="B634">
        <v>63.27</v>
      </c>
      <c r="C634">
        <v>63.29</v>
      </c>
      <c r="D634">
        <v>40.29</v>
      </c>
      <c r="E634" t="s">
        <v>877</v>
      </c>
    </row>
    <row r="635" spans="1:5" x14ac:dyDescent="0.2">
      <c r="A635" t="s">
        <v>967</v>
      </c>
      <c r="B635">
        <v>62.98</v>
      </c>
      <c r="C635">
        <v>63.03</v>
      </c>
      <c r="D635">
        <v>43.4</v>
      </c>
      <c r="E635" t="s">
        <v>878</v>
      </c>
    </row>
    <row r="636" spans="1:5" x14ac:dyDescent="0.2">
      <c r="A636" t="s">
        <v>967</v>
      </c>
      <c r="B636">
        <v>63.25</v>
      </c>
      <c r="C636">
        <v>63.26</v>
      </c>
      <c r="D636">
        <v>39.14</v>
      </c>
      <c r="E636" t="s">
        <v>879</v>
      </c>
    </row>
    <row r="637" spans="1:5" x14ac:dyDescent="0.2">
      <c r="A637" t="s">
        <v>967</v>
      </c>
      <c r="B637">
        <v>64.03</v>
      </c>
      <c r="C637">
        <v>64.13</v>
      </c>
      <c r="D637">
        <v>47.68</v>
      </c>
      <c r="E637" t="s">
        <v>880</v>
      </c>
    </row>
    <row r="638" spans="1:5" x14ac:dyDescent="0.2">
      <c r="A638" t="s">
        <v>967</v>
      </c>
      <c r="B638">
        <v>63.52</v>
      </c>
      <c r="C638">
        <v>63.61</v>
      </c>
      <c r="D638">
        <v>45.07</v>
      </c>
      <c r="E638" t="s">
        <v>872</v>
      </c>
    </row>
    <row r="639" spans="1:5" x14ac:dyDescent="0.2">
      <c r="A639" t="s">
        <v>967</v>
      </c>
      <c r="B639">
        <v>62.14</v>
      </c>
      <c r="C639">
        <v>62.15</v>
      </c>
      <c r="D639">
        <v>37.020000000000003</v>
      </c>
      <c r="E639" t="s">
        <v>873</v>
      </c>
    </row>
    <row r="640" spans="1:5" x14ac:dyDescent="0.2">
      <c r="A640" t="s">
        <v>967</v>
      </c>
      <c r="B640">
        <v>61.35</v>
      </c>
      <c r="C640">
        <v>61.37</v>
      </c>
      <c r="D640">
        <v>35.28</v>
      </c>
      <c r="E640" t="s">
        <v>874</v>
      </c>
    </row>
    <row r="641" spans="1:5" x14ac:dyDescent="0.2">
      <c r="A641" t="s">
        <v>967</v>
      </c>
      <c r="B641">
        <v>62.32</v>
      </c>
      <c r="C641">
        <v>62.33</v>
      </c>
      <c r="D641">
        <v>38.200000000000003</v>
      </c>
      <c r="E641" t="s">
        <v>875</v>
      </c>
    </row>
    <row r="642" spans="1:5" x14ac:dyDescent="0.2">
      <c r="A642" t="s">
        <v>967</v>
      </c>
      <c r="B642">
        <v>63.77</v>
      </c>
      <c r="C642">
        <v>63.94</v>
      </c>
      <c r="D642">
        <v>49.67</v>
      </c>
      <c r="E642" t="s">
        <v>876</v>
      </c>
    </row>
    <row r="643" spans="1:5" x14ac:dyDescent="0.2">
      <c r="A643" t="s">
        <v>967</v>
      </c>
      <c r="B643">
        <v>61.46</v>
      </c>
      <c r="C643">
        <v>62</v>
      </c>
      <c r="D643">
        <v>42.82</v>
      </c>
      <c r="E643" t="s">
        <v>868</v>
      </c>
    </row>
    <row r="644" spans="1:5" x14ac:dyDescent="0.2">
      <c r="A644" t="s">
        <v>967</v>
      </c>
      <c r="B644">
        <v>63.36</v>
      </c>
      <c r="C644">
        <v>63.37</v>
      </c>
      <c r="D644">
        <v>35</v>
      </c>
      <c r="E644" t="s">
        <v>869</v>
      </c>
    </row>
    <row r="645" spans="1:5" x14ac:dyDescent="0.2">
      <c r="A645" t="s">
        <v>967</v>
      </c>
      <c r="B645">
        <v>64.97</v>
      </c>
      <c r="C645">
        <v>64.98</v>
      </c>
      <c r="D645">
        <v>38.33</v>
      </c>
      <c r="E645" t="s">
        <v>870</v>
      </c>
    </row>
    <row r="646" spans="1:5" x14ac:dyDescent="0.2">
      <c r="A646" t="s">
        <v>967</v>
      </c>
      <c r="B646">
        <v>62.6</v>
      </c>
      <c r="C646">
        <v>62.63</v>
      </c>
      <c r="D646">
        <v>40.96</v>
      </c>
      <c r="E646" t="s">
        <v>871</v>
      </c>
    </row>
    <row r="647" spans="1:5" x14ac:dyDescent="0.2">
      <c r="A647" t="s">
        <v>967</v>
      </c>
      <c r="B647">
        <v>62.05</v>
      </c>
      <c r="C647">
        <v>62.14</v>
      </c>
      <c r="D647">
        <v>42.85</v>
      </c>
      <c r="E647" t="s">
        <v>872</v>
      </c>
    </row>
    <row r="648" spans="1:5" x14ac:dyDescent="0.2">
      <c r="A648" t="s">
        <v>967</v>
      </c>
      <c r="B648">
        <v>62.47</v>
      </c>
      <c r="C648">
        <v>62.47</v>
      </c>
      <c r="D648">
        <v>22.98</v>
      </c>
      <c r="E648" t="s">
        <v>963</v>
      </c>
    </row>
    <row r="649" spans="1:5" x14ac:dyDescent="0.2">
      <c r="A649" t="s">
        <v>967</v>
      </c>
      <c r="B649">
        <v>63.78</v>
      </c>
      <c r="C649">
        <v>64.03</v>
      </c>
      <c r="D649">
        <v>48.24</v>
      </c>
      <c r="E649" t="s">
        <v>964</v>
      </c>
    </row>
    <row r="650" spans="1:5" x14ac:dyDescent="0.2">
      <c r="A650" t="s">
        <v>967</v>
      </c>
      <c r="B650">
        <v>62.31</v>
      </c>
      <c r="C650">
        <v>62.35</v>
      </c>
      <c r="D650">
        <v>41.91</v>
      </c>
      <c r="E650" t="s">
        <v>965</v>
      </c>
    </row>
    <row r="651" spans="1:5" x14ac:dyDescent="0.2">
      <c r="A651" t="s">
        <v>967</v>
      </c>
      <c r="B651">
        <v>63.96</v>
      </c>
      <c r="C651">
        <v>64.34</v>
      </c>
      <c r="D651">
        <v>47.97</v>
      </c>
      <c r="E651" t="s">
        <v>966</v>
      </c>
    </row>
    <row r="652" spans="1:5" x14ac:dyDescent="0.2">
      <c r="A652" t="s">
        <v>967</v>
      </c>
      <c r="B652">
        <v>64.03</v>
      </c>
      <c r="C652">
        <v>64.44</v>
      </c>
      <c r="D652">
        <v>54.02</v>
      </c>
      <c r="E652" t="s">
        <v>959</v>
      </c>
    </row>
    <row r="653" spans="1:5" x14ac:dyDescent="0.2">
      <c r="A653" t="s">
        <v>967</v>
      </c>
      <c r="B653">
        <v>63.45</v>
      </c>
      <c r="C653">
        <v>63.47</v>
      </c>
      <c r="D653">
        <v>40.630000000000003</v>
      </c>
      <c r="E653" t="s">
        <v>960</v>
      </c>
    </row>
    <row r="654" spans="1:5" x14ac:dyDescent="0.2">
      <c r="A654" t="s">
        <v>967</v>
      </c>
      <c r="B654">
        <v>63.06</v>
      </c>
      <c r="C654">
        <v>63.11</v>
      </c>
      <c r="D654">
        <v>43.72</v>
      </c>
      <c r="E654" t="s">
        <v>961</v>
      </c>
    </row>
    <row r="655" spans="1:5" x14ac:dyDescent="0.2">
      <c r="A655" t="s">
        <v>967</v>
      </c>
      <c r="B655">
        <v>62.79</v>
      </c>
      <c r="C655">
        <v>62.8</v>
      </c>
      <c r="D655">
        <v>36.65</v>
      </c>
      <c r="E655" t="s">
        <v>962</v>
      </c>
    </row>
    <row r="656" spans="1:5" x14ac:dyDescent="0.2">
      <c r="A656" t="s">
        <v>967</v>
      </c>
      <c r="B656">
        <v>63.13</v>
      </c>
      <c r="C656">
        <v>63.17</v>
      </c>
      <c r="D656">
        <v>42.7</v>
      </c>
      <c r="E656" t="s">
        <v>963</v>
      </c>
    </row>
    <row r="657" spans="1:5" x14ac:dyDescent="0.2">
      <c r="A657" t="s">
        <v>967</v>
      </c>
      <c r="B657">
        <v>63.34</v>
      </c>
      <c r="C657">
        <v>63.35</v>
      </c>
      <c r="D657">
        <v>33.380000000000003</v>
      </c>
      <c r="E657" t="s">
        <v>954</v>
      </c>
    </row>
    <row r="658" spans="1:5" x14ac:dyDescent="0.2">
      <c r="A658" t="s">
        <v>967</v>
      </c>
      <c r="B658">
        <v>63.27</v>
      </c>
      <c r="C658">
        <v>63.36</v>
      </c>
      <c r="D658">
        <v>45.66</v>
      </c>
      <c r="E658" t="s">
        <v>955</v>
      </c>
    </row>
    <row r="659" spans="1:5" x14ac:dyDescent="0.2">
      <c r="A659" t="s">
        <v>967</v>
      </c>
      <c r="B659">
        <v>65.459999999999994</v>
      </c>
      <c r="C659">
        <v>65.61</v>
      </c>
      <c r="D659">
        <v>45.55</v>
      </c>
      <c r="E659" t="s">
        <v>956</v>
      </c>
    </row>
    <row r="660" spans="1:5" x14ac:dyDescent="0.2">
      <c r="A660" t="s">
        <v>967</v>
      </c>
      <c r="B660">
        <v>64.62</v>
      </c>
      <c r="C660">
        <v>64.67</v>
      </c>
      <c r="D660">
        <v>44.71</v>
      </c>
      <c r="E660" t="s">
        <v>957</v>
      </c>
    </row>
    <row r="661" spans="1:5" x14ac:dyDescent="0.2">
      <c r="A661" t="s">
        <v>967</v>
      </c>
      <c r="B661">
        <v>63.58</v>
      </c>
      <c r="C661">
        <v>63.62</v>
      </c>
      <c r="D661">
        <v>43.7</v>
      </c>
      <c r="E661" t="s">
        <v>958</v>
      </c>
    </row>
    <row r="662" spans="1:5" x14ac:dyDescent="0.2">
      <c r="A662" t="s">
        <v>967</v>
      </c>
      <c r="B662">
        <v>64.180000000000007</v>
      </c>
      <c r="C662">
        <v>64.260000000000005</v>
      </c>
      <c r="D662">
        <v>46.64</v>
      </c>
      <c r="E662" t="s">
        <v>959</v>
      </c>
    </row>
    <row r="663" spans="1:5" x14ac:dyDescent="0.2">
      <c r="A663" t="s">
        <v>967</v>
      </c>
      <c r="B663">
        <v>63.23</v>
      </c>
      <c r="C663">
        <v>63.24</v>
      </c>
      <c r="D663">
        <v>37.28</v>
      </c>
      <c r="E663" t="s">
        <v>950</v>
      </c>
    </row>
    <row r="664" spans="1:5" x14ac:dyDescent="0.2">
      <c r="A664" t="s">
        <v>967</v>
      </c>
      <c r="B664">
        <v>62.89</v>
      </c>
      <c r="C664">
        <v>63.21</v>
      </c>
      <c r="D664">
        <v>51.73</v>
      </c>
      <c r="E664" t="s">
        <v>951</v>
      </c>
    </row>
    <row r="665" spans="1:5" x14ac:dyDescent="0.2">
      <c r="A665" t="s">
        <v>967</v>
      </c>
      <c r="B665">
        <v>63.68</v>
      </c>
      <c r="C665">
        <v>63.71</v>
      </c>
      <c r="D665">
        <v>41.3</v>
      </c>
      <c r="E665" t="s">
        <v>952</v>
      </c>
    </row>
    <row r="666" spans="1:5" x14ac:dyDescent="0.2">
      <c r="A666" t="s">
        <v>967</v>
      </c>
      <c r="B666">
        <v>63.75</v>
      </c>
      <c r="C666">
        <v>63.84</v>
      </c>
      <c r="D666">
        <v>46.88</v>
      </c>
      <c r="E666" t="s">
        <v>953</v>
      </c>
    </row>
    <row r="667" spans="1:5" x14ac:dyDescent="0.2">
      <c r="A667" t="s">
        <v>967</v>
      </c>
      <c r="B667">
        <v>63.49</v>
      </c>
      <c r="C667">
        <v>63.59</v>
      </c>
      <c r="D667">
        <v>46.74</v>
      </c>
      <c r="E667" t="s">
        <v>954</v>
      </c>
    </row>
    <row r="668" spans="1:5" x14ac:dyDescent="0.2">
      <c r="A668" t="s">
        <v>967</v>
      </c>
      <c r="B668">
        <v>63.04</v>
      </c>
      <c r="C668">
        <v>63.53</v>
      </c>
      <c r="D668">
        <v>48.37</v>
      </c>
      <c r="E668" t="s">
        <v>946</v>
      </c>
    </row>
    <row r="669" spans="1:5" x14ac:dyDescent="0.2">
      <c r="A669" t="s">
        <v>967</v>
      </c>
      <c r="B669">
        <v>63.52</v>
      </c>
      <c r="C669">
        <v>63.54</v>
      </c>
      <c r="D669">
        <v>39.229999999999997</v>
      </c>
      <c r="E669" t="s">
        <v>947</v>
      </c>
    </row>
    <row r="670" spans="1:5" x14ac:dyDescent="0.2">
      <c r="A670" t="s">
        <v>967</v>
      </c>
      <c r="B670">
        <v>63.31</v>
      </c>
      <c r="C670">
        <v>63.4</v>
      </c>
      <c r="D670">
        <v>45.09</v>
      </c>
      <c r="E670" t="s">
        <v>948</v>
      </c>
    </row>
    <row r="671" spans="1:5" x14ac:dyDescent="0.2">
      <c r="A671" t="s">
        <v>967</v>
      </c>
      <c r="B671">
        <v>63.13</v>
      </c>
      <c r="C671">
        <v>63.19</v>
      </c>
      <c r="D671">
        <v>44.09</v>
      </c>
      <c r="E671" t="s">
        <v>949</v>
      </c>
    </row>
    <row r="672" spans="1:5" x14ac:dyDescent="0.2">
      <c r="A672" t="s">
        <v>967</v>
      </c>
      <c r="B672">
        <v>62.87</v>
      </c>
      <c r="C672">
        <v>62.89</v>
      </c>
      <c r="D672">
        <v>38.19</v>
      </c>
      <c r="E672" t="s">
        <v>950</v>
      </c>
    </row>
    <row r="673" spans="1:5" x14ac:dyDescent="0.2">
      <c r="A673" t="s">
        <v>967</v>
      </c>
      <c r="B673">
        <v>63.28</v>
      </c>
      <c r="C673">
        <v>63.35</v>
      </c>
      <c r="D673">
        <v>45.62</v>
      </c>
      <c r="E673" t="s">
        <v>941</v>
      </c>
    </row>
    <row r="674" spans="1:5" x14ac:dyDescent="0.2">
      <c r="A674" t="s">
        <v>967</v>
      </c>
      <c r="B674">
        <v>63.07</v>
      </c>
      <c r="C674">
        <v>63.2</v>
      </c>
      <c r="D674">
        <v>47.64</v>
      </c>
      <c r="E674" t="s">
        <v>942</v>
      </c>
    </row>
    <row r="675" spans="1:5" x14ac:dyDescent="0.2">
      <c r="A675" t="s">
        <v>967</v>
      </c>
      <c r="B675">
        <v>63.46</v>
      </c>
      <c r="C675">
        <v>63.57</v>
      </c>
      <c r="D675">
        <v>46.34</v>
      </c>
      <c r="E675" t="s">
        <v>943</v>
      </c>
    </row>
    <row r="676" spans="1:5" x14ac:dyDescent="0.2">
      <c r="A676" t="s">
        <v>967</v>
      </c>
      <c r="B676">
        <v>63.1</v>
      </c>
      <c r="C676">
        <v>63.16</v>
      </c>
      <c r="D676">
        <v>44.64</v>
      </c>
      <c r="E676" t="s">
        <v>944</v>
      </c>
    </row>
    <row r="677" spans="1:5" x14ac:dyDescent="0.2">
      <c r="A677" t="s">
        <v>967</v>
      </c>
      <c r="B677">
        <v>66.040000000000006</v>
      </c>
      <c r="C677">
        <v>66.16</v>
      </c>
      <c r="D677">
        <v>49.15</v>
      </c>
      <c r="E677" t="s">
        <v>945</v>
      </c>
    </row>
    <row r="678" spans="1:5" x14ac:dyDescent="0.2">
      <c r="A678" t="s">
        <v>967</v>
      </c>
      <c r="B678">
        <v>63.41</v>
      </c>
      <c r="C678">
        <v>63.44</v>
      </c>
      <c r="D678">
        <v>42</v>
      </c>
      <c r="E678" t="s">
        <v>937</v>
      </c>
    </row>
    <row r="679" spans="1:5" x14ac:dyDescent="0.2">
      <c r="A679" t="s">
        <v>967</v>
      </c>
      <c r="B679">
        <v>62.84</v>
      </c>
      <c r="C679">
        <v>62.91</v>
      </c>
      <c r="D679">
        <v>45.28</v>
      </c>
      <c r="E679" t="s">
        <v>938</v>
      </c>
    </row>
    <row r="680" spans="1:5" x14ac:dyDescent="0.2">
      <c r="A680" t="s">
        <v>967</v>
      </c>
      <c r="B680">
        <v>64.069999999999993</v>
      </c>
      <c r="C680">
        <v>64.14</v>
      </c>
      <c r="D680">
        <v>45.89</v>
      </c>
      <c r="E680" t="s">
        <v>939</v>
      </c>
    </row>
    <row r="681" spans="1:5" x14ac:dyDescent="0.2">
      <c r="A681" t="s">
        <v>967</v>
      </c>
      <c r="B681">
        <v>63.12</v>
      </c>
      <c r="C681">
        <v>63.28</v>
      </c>
      <c r="D681">
        <v>48.93</v>
      </c>
      <c r="E681" t="s">
        <v>940</v>
      </c>
    </row>
    <row r="682" spans="1:5" x14ac:dyDescent="0.2">
      <c r="A682" t="s">
        <v>967</v>
      </c>
      <c r="B682">
        <v>63.93</v>
      </c>
      <c r="C682">
        <v>63.97</v>
      </c>
      <c r="D682">
        <v>43.64</v>
      </c>
      <c r="E682" t="s">
        <v>941</v>
      </c>
    </row>
    <row r="683" spans="1:5" x14ac:dyDescent="0.2">
      <c r="A683" t="s">
        <v>967</v>
      </c>
      <c r="B683">
        <v>63.08</v>
      </c>
      <c r="C683">
        <v>63.17</v>
      </c>
      <c r="D683">
        <v>46.49</v>
      </c>
      <c r="E683" t="s">
        <v>933</v>
      </c>
    </row>
    <row r="684" spans="1:5" x14ac:dyDescent="0.2">
      <c r="A684" t="s">
        <v>967</v>
      </c>
      <c r="B684">
        <v>63.7</v>
      </c>
      <c r="C684">
        <v>63.87</v>
      </c>
      <c r="D684">
        <v>48.69</v>
      </c>
      <c r="E684" t="s">
        <v>934</v>
      </c>
    </row>
    <row r="685" spans="1:5" x14ac:dyDescent="0.2">
      <c r="A685" t="s">
        <v>967</v>
      </c>
      <c r="B685">
        <v>63.11</v>
      </c>
      <c r="C685">
        <v>63.27</v>
      </c>
      <c r="D685">
        <v>47.05</v>
      </c>
      <c r="E685" t="s">
        <v>935</v>
      </c>
    </row>
    <row r="686" spans="1:5" x14ac:dyDescent="0.2">
      <c r="A686" t="s">
        <v>967</v>
      </c>
      <c r="B686">
        <v>64.45</v>
      </c>
      <c r="C686">
        <v>64.599999999999994</v>
      </c>
      <c r="D686">
        <v>49.59</v>
      </c>
      <c r="E686" t="s">
        <v>936</v>
      </c>
    </row>
    <row r="687" spans="1:5" x14ac:dyDescent="0.2">
      <c r="A687" t="s">
        <v>967</v>
      </c>
      <c r="B687">
        <v>62.35</v>
      </c>
      <c r="C687">
        <v>62.4</v>
      </c>
      <c r="D687">
        <v>43.25</v>
      </c>
      <c r="E687" t="s">
        <v>937</v>
      </c>
    </row>
    <row r="688" spans="1:5" x14ac:dyDescent="0.2">
      <c r="A688" t="s">
        <v>967</v>
      </c>
      <c r="B688">
        <v>60.61</v>
      </c>
      <c r="C688">
        <v>60.61</v>
      </c>
      <c r="D688">
        <v>0</v>
      </c>
      <c r="E688" t="s">
        <v>928</v>
      </c>
    </row>
    <row r="689" spans="1:5" x14ac:dyDescent="0.2">
      <c r="A689" t="s">
        <v>967</v>
      </c>
      <c r="B689">
        <v>61.75</v>
      </c>
      <c r="C689">
        <v>61.78</v>
      </c>
      <c r="D689">
        <v>40.98</v>
      </c>
      <c r="E689" t="s">
        <v>929</v>
      </c>
    </row>
    <row r="690" spans="1:5" x14ac:dyDescent="0.2">
      <c r="A690" t="s">
        <v>967</v>
      </c>
      <c r="B690">
        <v>61.36</v>
      </c>
      <c r="C690">
        <v>61.45</v>
      </c>
      <c r="D690">
        <v>43.96</v>
      </c>
      <c r="E690" t="s">
        <v>930</v>
      </c>
    </row>
    <row r="691" spans="1:5" x14ac:dyDescent="0.2">
      <c r="A691" t="s">
        <v>967</v>
      </c>
      <c r="B691">
        <v>61.1</v>
      </c>
      <c r="C691">
        <v>61.16</v>
      </c>
      <c r="D691">
        <v>42.43</v>
      </c>
      <c r="E691" t="s">
        <v>931</v>
      </c>
    </row>
    <row r="692" spans="1:5" x14ac:dyDescent="0.2">
      <c r="A692" t="s">
        <v>967</v>
      </c>
      <c r="B692">
        <v>62.52</v>
      </c>
      <c r="C692">
        <v>62.54</v>
      </c>
      <c r="D692">
        <v>36.130000000000003</v>
      </c>
      <c r="E692" t="s">
        <v>932</v>
      </c>
    </row>
    <row r="693" spans="1:5" x14ac:dyDescent="0.2">
      <c r="A693" t="s">
        <v>967</v>
      </c>
      <c r="B693">
        <v>59.89</v>
      </c>
      <c r="C693">
        <v>60.36</v>
      </c>
      <c r="D693">
        <v>42.81</v>
      </c>
      <c r="E693" t="s">
        <v>924</v>
      </c>
    </row>
    <row r="694" spans="1:5" x14ac:dyDescent="0.2">
      <c r="A694" t="s">
        <v>967</v>
      </c>
      <c r="B694">
        <v>59.09</v>
      </c>
      <c r="C694">
        <v>59.16</v>
      </c>
      <c r="D694">
        <v>38.28</v>
      </c>
      <c r="E694" t="s">
        <v>925</v>
      </c>
    </row>
    <row r="695" spans="1:5" x14ac:dyDescent="0.2">
      <c r="A695" t="s">
        <v>967</v>
      </c>
      <c r="B695">
        <v>60.35</v>
      </c>
      <c r="C695">
        <v>60.67</v>
      </c>
      <c r="D695">
        <v>49.38</v>
      </c>
      <c r="E695" t="s">
        <v>926</v>
      </c>
    </row>
    <row r="696" spans="1:5" x14ac:dyDescent="0.2">
      <c r="A696" t="s">
        <v>967</v>
      </c>
      <c r="B696">
        <v>60.17</v>
      </c>
      <c r="C696">
        <v>60.22</v>
      </c>
      <c r="D696">
        <v>37.18</v>
      </c>
      <c r="E696" t="s">
        <v>927</v>
      </c>
    </row>
    <row r="697" spans="1:5" x14ac:dyDescent="0.2">
      <c r="A697" t="s">
        <v>967</v>
      </c>
      <c r="B697">
        <v>61.26</v>
      </c>
      <c r="C697">
        <v>61.26</v>
      </c>
      <c r="D697">
        <v>34.159999999999997</v>
      </c>
      <c r="E697" t="s">
        <v>928</v>
      </c>
    </row>
    <row r="698" spans="1:5" x14ac:dyDescent="0.2">
      <c r="A698" t="s">
        <v>967</v>
      </c>
      <c r="B698">
        <v>63.88</v>
      </c>
      <c r="C698">
        <v>64.19</v>
      </c>
      <c r="D698">
        <v>47.74</v>
      </c>
      <c r="E698" t="s">
        <v>920</v>
      </c>
    </row>
    <row r="699" spans="1:5" x14ac:dyDescent="0.2">
      <c r="A699" t="s">
        <v>967</v>
      </c>
      <c r="B699">
        <v>60.78</v>
      </c>
      <c r="C699">
        <v>60.96</v>
      </c>
      <c r="D699">
        <v>47.15</v>
      </c>
      <c r="E699" t="s">
        <v>921</v>
      </c>
    </row>
    <row r="700" spans="1:5" x14ac:dyDescent="0.2">
      <c r="A700" t="s">
        <v>967</v>
      </c>
      <c r="B700">
        <v>61.29</v>
      </c>
      <c r="C700">
        <v>61.51</v>
      </c>
      <c r="D700">
        <v>48.36</v>
      </c>
      <c r="E700" t="s">
        <v>922</v>
      </c>
    </row>
    <row r="701" spans="1:5" x14ac:dyDescent="0.2">
      <c r="A701" t="s">
        <v>967</v>
      </c>
      <c r="B701">
        <v>60.17</v>
      </c>
      <c r="C701">
        <v>60.32</v>
      </c>
      <c r="D701">
        <v>45.14</v>
      </c>
      <c r="E701" t="s">
        <v>923</v>
      </c>
    </row>
    <row r="702" spans="1:5" x14ac:dyDescent="0.2">
      <c r="A702" t="s">
        <v>967</v>
      </c>
      <c r="B702">
        <v>61.64</v>
      </c>
      <c r="C702">
        <v>61.96</v>
      </c>
      <c r="D702">
        <v>42.09</v>
      </c>
      <c r="E702" t="s">
        <v>924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93"/>
  <sheetViews>
    <sheetView workbookViewId="0">
      <selection sqref="A1:E1048576"/>
    </sheetView>
  </sheetViews>
  <sheetFormatPr baseColWidth="10" defaultColWidth="8.83203125" defaultRowHeight="15" x14ac:dyDescent="0.2"/>
  <cols>
    <col min="1" max="1" width="10.5" bestFit="1" customWidth="1"/>
    <col min="2" max="2" width="6.5" bestFit="1" customWidth="1"/>
    <col min="3" max="5" width="12.1640625" bestFit="1" customWidth="1"/>
  </cols>
  <sheetData>
    <row r="1" spans="1:5" x14ac:dyDescent="0.2">
      <c r="A1" s="1" t="s">
        <v>5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10</v>
      </c>
      <c r="B2">
        <v>271</v>
      </c>
      <c r="C2">
        <v>59.488571428571433</v>
      </c>
      <c r="D2">
        <v>62.071428571428569</v>
      </c>
      <c r="E2">
        <v>51.83</v>
      </c>
    </row>
    <row r="3" spans="1:5" x14ac:dyDescent="0.2">
      <c r="A3" t="s">
        <v>426</v>
      </c>
      <c r="B3">
        <v>320</v>
      </c>
      <c r="C3">
        <v>60.175714285714292</v>
      </c>
      <c r="D3">
        <v>62.382857142857141</v>
      </c>
      <c r="E3">
        <v>48.547142857142852</v>
      </c>
    </row>
    <row r="4" spans="1:5" x14ac:dyDescent="0.2">
      <c r="A4" t="s">
        <v>478</v>
      </c>
      <c r="B4">
        <v>341</v>
      </c>
      <c r="C4">
        <v>59.678571428571431</v>
      </c>
      <c r="D4">
        <v>61.31428571428571</v>
      </c>
      <c r="E4">
        <v>48.602857142857147</v>
      </c>
    </row>
    <row r="5" spans="1:5" x14ac:dyDescent="0.2">
      <c r="A5" t="s">
        <v>523</v>
      </c>
      <c r="B5">
        <v>585</v>
      </c>
      <c r="C5">
        <v>60.94</v>
      </c>
      <c r="D5">
        <v>62.488571428571433</v>
      </c>
      <c r="E5">
        <v>47.515714285714289</v>
      </c>
    </row>
    <row r="6" spans="1:5" x14ac:dyDescent="0.2">
      <c r="A6" t="s">
        <v>576</v>
      </c>
      <c r="B6">
        <v>373</v>
      </c>
      <c r="C6">
        <v>60.741428571428571</v>
      </c>
      <c r="D6">
        <v>61.142857142857153</v>
      </c>
      <c r="E6">
        <v>46.715714285714277</v>
      </c>
    </row>
    <row r="7" spans="1:5" x14ac:dyDescent="0.2">
      <c r="A7" t="s">
        <v>628</v>
      </c>
      <c r="B7">
        <v>418</v>
      </c>
      <c r="C7">
        <v>61.57714285714286</v>
      </c>
      <c r="D7">
        <v>61.951428571428558</v>
      </c>
      <c r="E7">
        <v>44.698571428571427</v>
      </c>
    </row>
    <row r="8" spans="1:5" x14ac:dyDescent="0.2">
      <c r="A8" t="s">
        <v>675</v>
      </c>
      <c r="B8">
        <v>476</v>
      </c>
      <c r="C8">
        <v>61.681428571428569</v>
      </c>
      <c r="D8">
        <v>62.465714285714277</v>
      </c>
      <c r="E8">
        <v>46.061428571428571</v>
      </c>
    </row>
    <row r="9" spans="1:5" x14ac:dyDescent="0.2">
      <c r="A9" t="s">
        <v>722</v>
      </c>
      <c r="B9">
        <v>576</v>
      </c>
      <c r="C9">
        <v>62.835714285714289</v>
      </c>
      <c r="D9">
        <v>64.918571428571425</v>
      </c>
      <c r="E9">
        <v>51.368571428571428</v>
      </c>
    </row>
    <row r="10" spans="1:5" x14ac:dyDescent="0.2">
      <c r="A10" t="s">
        <v>764</v>
      </c>
      <c r="B10">
        <v>68</v>
      </c>
      <c r="C10">
        <v>50.2</v>
      </c>
      <c r="D10">
        <v>53.168571428571433</v>
      </c>
      <c r="E10">
        <v>41.348571428571432</v>
      </c>
    </row>
    <row r="11" spans="1:5" x14ac:dyDescent="0.2">
      <c r="A11" t="s">
        <v>816</v>
      </c>
      <c r="B11">
        <v>476</v>
      </c>
      <c r="C11">
        <v>60.972857142857137</v>
      </c>
      <c r="D11">
        <v>61.395714285714277</v>
      </c>
      <c r="E11">
        <v>41.164285714285711</v>
      </c>
    </row>
    <row r="12" spans="1:5" x14ac:dyDescent="0.2">
      <c r="A12" t="s">
        <v>868</v>
      </c>
      <c r="B12">
        <v>391</v>
      </c>
      <c r="C12">
        <v>61.215714285714277</v>
      </c>
      <c r="D12">
        <v>61.681428571428569</v>
      </c>
      <c r="E12">
        <v>16.504285714285711</v>
      </c>
    </row>
    <row r="13" spans="1:5" x14ac:dyDescent="0.2">
      <c r="A13" t="s">
        <v>920</v>
      </c>
      <c r="B13">
        <v>558</v>
      </c>
      <c r="C13">
        <v>63.454285714285717</v>
      </c>
      <c r="D13">
        <v>63.775714285714287</v>
      </c>
      <c r="E13">
        <v>25.437142857142859</v>
      </c>
    </row>
    <row r="14" spans="1:5" x14ac:dyDescent="0.2">
      <c r="A14" t="s">
        <v>537</v>
      </c>
      <c r="B14">
        <v>518</v>
      </c>
      <c r="C14">
        <v>61.167142857142863</v>
      </c>
      <c r="D14">
        <v>61.397142857142853</v>
      </c>
      <c r="E14">
        <v>46.188571428571429</v>
      </c>
    </row>
    <row r="15" spans="1:5" x14ac:dyDescent="0.2">
      <c r="A15" t="s">
        <v>933</v>
      </c>
      <c r="B15">
        <v>714</v>
      </c>
      <c r="C15">
        <v>63.038571428571423</v>
      </c>
      <c r="D15">
        <v>63.124285714285712</v>
      </c>
      <c r="E15">
        <v>20.888571428571431</v>
      </c>
    </row>
    <row r="16" spans="1:5" x14ac:dyDescent="0.2">
      <c r="A16" t="s">
        <v>550</v>
      </c>
      <c r="B16">
        <v>608</v>
      </c>
      <c r="C16">
        <v>62.398571428571422</v>
      </c>
      <c r="D16">
        <v>62.521428571428572</v>
      </c>
      <c r="E16">
        <v>46.152857142857137</v>
      </c>
    </row>
    <row r="17" spans="1:5" x14ac:dyDescent="0.2">
      <c r="A17" t="s">
        <v>738</v>
      </c>
      <c r="B17">
        <v>181</v>
      </c>
      <c r="C17">
        <v>55.771428571428572</v>
      </c>
      <c r="D17">
        <v>56.297142857142852</v>
      </c>
      <c r="E17">
        <v>43.23</v>
      </c>
    </row>
    <row r="18" spans="1:5" x14ac:dyDescent="0.2">
      <c r="A18" t="s">
        <v>946</v>
      </c>
      <c r="B18">
        <v>791</v>
      </c>
      <c r="C18">
        <v>63.021428571428572</v>
      </c>
      <c r="D18">
        <v>63.472857142857137</v>
      </c>
      <c r="E18">
        <v>43.99285714285714</v>
      </c>
    </row>
    <row r="19" spans="1:5" x14ac:dyDescent="0.2">
      <c r="A19" t="s">
        <v>322</v>
      </c>
      <c r="B19">
        <v>446</v>
      </c>
      <c r="C19">
        <v>59.988571428571433</v>
      </c>
      <c r="D19">
        <v>60.364285714285707</v>
      </c>
      <c r="E19">
        <v>48.188571428571429</v>
      </c>
    </row>
    <row r="20" spans="1:5" x14ac:dyDescent="0.2">
      <c r="A20" t="s">
        <v>465</v>
      </c>
      <c r="B20">
        <v>455</v>
      </c>
      <c r="C20">
        <v>61.345714285714287</v>
      </c>
      <c r="D20">
        <v>61.48</v>
      </c>
      <c r="E20">
        <v>45.122857142857143</v>
      </c>
    </row>
    <row r="21" spans="1:5" x14ac:dyDescent="0.2">
      <c r="A21" t="s">
        <v>615</v>
      </c>
      <c r="B21">
        <v>553</v>
      </c>
      <c r="C21">
        <v>62.407142857142858</v>
      </c>
      <c r="D21">
        <v>62.532857142857146</v>
      </c>
      <c r="E21">
        <v>45.434285714285707</v>
      </c>
    </row>
    <row r="22" spans="1:5" x14ac:dyDescent="0.2">
      <c r="A22" t="s">
        <v>662</v>
      </c>
      <c r="B22">
        <v>561</v>
      </c>
      <c r="C22">
        <v>62.661428571428573</v>
      </c>
      <c r="D22">
        <v>62.964285714285722</v>
      </c>
      <c r="E22">
        <v>47.222857142857137</v>
      </c>
    </row>
    <row r="23" spans="1:5" x14ac:dyDescent="0.2">
      <c r="A23" t="s">
        <v>709</v>
      </c>
      <c r="B23">
        <v>634</v>
      </c>
      <c r="C23">
        <v>62.497142857142862</v>
      </c>
      <c r="D23">
        <v>62.601428571428578</v>
      </c>
      <c r="E23">
        <v>42.934285714285707</v>
      </c>
    </row>
    <row r="24" spans="1:5" x14ac:dyDescent="0.2">
      <c r="A24" t="s">
        <v>803</v>
      </c>
      <c r="B24">
        <v>491</v>
      </c>
      <c r="C24">
        <v>61.785714285714278</v>
      </c>
      <c r="D24">
        <v>61.87</v>
      </c>
      <c r="E24">
        <v>35.482857142857142</v>
      </c>
    </row>
    <row r="25" spans="1:5" x14ac:dyDescent="0.2">
      <c r="A25" t="s">
        <v>855</v>
      </c>
      <c r="B25">
        <v>638</v>
      </c>
      <c r="C25">
        <v>64.935714285714283</v>
      </c>
      <c r="D25">
        <v>64.982857142857142</v>
      </c>
      <c r="E25">
        <v>40.408571428571427</v>
      </c>
    </row>
    <row r="26" spans="1:5" x14ac:dyDescent="0.2">
      <c r="A26" t="s">
        <v>907</v>
      </c>
      <c r="B26">
        <v>695</v>
      </c>
      <c r="C26">
        <v>62.918571428571433</v>
      </c>
      <c r="D26">
        <v>63.145714285714277</v>
      </c>
      <c r="E26">
        <v>44.8</v>
      </c>
    </row>
    <row r="27" spans="1:5" x14ac:dyDescent="0.2">
      <c r="A27" t="s">
        <v>114</v>
      </c>
      <c r="B27">
        <v>420</v>
      </c>
      <c r="C27">
        <v>60.831428571428567</v>
      </c>
      <c r="D27">
        <v>61.568571428571431</v>
      </c>
      <c r="E27">
        <v>47.464285714285722</v>
      </c>
    </row>
    <row r="28" spans="1:5" x14ac:dyDescent="0.2">
      <c r="A28" t="s">
        <v>439</v>
      </c>
      <c r="B28">
        <v>452</v>
      </c>
      <c r="C28">
        <v>61.677142857142861</v>
      </c>
      <c r="D28">
        <v>61.941428571428567</v>
      </c>
      <c r="E28">
        <v>48.661428571428573</v>
      </c>
    </row>
    <row r="29" spans="1:5" x14ac:dyDescent="0.2">
      <c r="A29" t="s">
        <v>491</v>
      </c>
      <c r="B29">
        <v>427</v>
      </c>
      <c r="C29">
        <v>59.802857142857142</v>
      </c>
      <c r="D29">
        <v>60.132857142857141</v>
      </c>
      <c r="E29">
        <v>43.754285714285707</v>
      </c>
    </row>
    <row r="30" spans="1:5" x14ac:dyDescent="0.2">
      <c r="A30" t="s">
        <v>589</v>
      </c>
      <c r="B30">
        <v>513</v>
      </c>
      <c r="C30">
        <v>62.225714285714282</v>
      </c>
      <c r="D30">
        <v>62.401428571428568</v>
      </c>
      <c r="E30">
        <v>46.34</v>
      </c>
    </row>
    <row r="31" spans="1:5" x14ac:dyDescent="0.2">
      <c r="A31" t="s">
        <v>636</v>
      </c>
      <c r="B31">
        <v>517</v>
      </c>
      <c r="C31">
        <v>61.35</v>
      </c>
      <c r="D31">
        <v>61.635714285714293</v>
      </c>
      <c r="E31">
        <v>47.658571428571427</v>
      </c>
    </row>
    <row r="32" spans="1:5" x14ac:dyDescent="0.2">
      <c r="A32" t="s">
        <v>683</v>
      </c>
      <c r="B32">
        <v>585</v>
      </c>
      <c r="C32">
        <v>62.298571428571442</v>
      </c>
      <c r="D32">
        <v>62.692857142857143</v>
      </c>
      <c r="E32">
        <v>49.241428571428571</v>
      </c>
    </row>
    <row r="33" spans="1:5" x14ac:dyDescent="0.2">
      <c r="A33" t="s">
        <v>777</v>
      </c>
      <c r="B33">
        <v>109</v>
      </c>
      <c r="C33">
        <v>50.765714285714289</v>
      </c>
      <c r="D33">
        <v>51.187142857142859</v>
      </c>
      <c r="E33">
        <v>34.447142857142858</v>
      </c>
    </row>
    <row r="34" spans="1:5" x14ac:dyDescent="0.2">
      <c r="A34" t="s">
        <v>829</v>
      </c>
      <c r="B34">
        <v>570</v>
      </c>
      <c r="C34">
        <v>61.56428571428571</v>
      </c>
      <c r="D34">
        <v>61.75</v>
      </c>
      <c r="E34">
        <v>44.964285714285722</v>
      </c>
    </row>
    <row r="35" spans="1:5" x14ac:dyDescent="0.2">
      <c r="A35" t="s">
        <v>881</v>
      </c>
      <c r="B35">
        <v>437</v>
      </c>
      <c r="C35">
        <v>63.483999999999988</v>
      </c>
      <c r="D35">
        <v>63.524000000000001</v>
      </c>
      <c r="E35">
        <v>41.112000000000002</v>
      </c>
    </row>
    <row r="36" spans="1:5" x14ac:dyDescent="0.2">
      <c r="A36" t="s">
        <v>218</v>
      </c>
      <c r="B36">
        <v>488</v>
      </c>
      <c r="C36">
        <v>61.418571428571433</v>
      </c>
      <c r="D36">
        <v>61.604285714285723</v>
      </c>
      <c r="E36">
        <v>46.73571428571428</v>
      </c>
    </row>
    <row r="37" spans="1:5" x14ac:dyDescent="0.2">
      <c r="A37" t="s">
        <v>452</v>
      </c>
      <c r="B37">
        <v>483</v>
      </c>
      <c r="C37">
        <v>63.005000000000003</v>
      </c>
      <c r="D37">
        <v>63.186666666666667</v>
      </c>
      <c r="E37">
        <v>47.281666666666673</v>
      </c>
    </row>
    <row r="38" spans="1:5" x14ac:dyDescent="0.2">
      <c r="A38" t="s">
        <v>503</v>
      </c>
      <c r="B38">
        <v>524</v>
      </c>
      <c r="C38">
        <v>60.938571428571429</v>
      </c>
      <c r="D38">
        <v>61.078571428571429</v>
      </c>
      <c r="E38">
        <v>43.98571428571428</v>
      </c>
    </row>
    <row r="39" spans="1:5" x14ac:dyDescent="0.2">
      <c r="A39" t="s">
        <v>602</v>
      </c>
      <c r="B39">
        <v>532</v>
      </c>
      <c r="C39">
        <v>62.024285714285718</v>
      </c>
      <c r="D39">
        <v>62.792857142857137</v>
      </c>
      <c r="E39">
        <v>41.404285714285713</v>
      </c>
    </row>
    <row r="40" spans="1:5" x14ac:dyDescent="0.2">
      <c r="A40" t="s">
        <v>649</v>
      </c>
      <c r="B40">
        <v>672</v>
      </c>
      <c r="C40">
        <v>62.847142857142863</v>
      </c>
      <c r="D40">
        <v>63.245714285714293</v>
      </c>
      <c r="E40">
        <v>44.41</v>
      </c>
    </row>
    <row r="41" spans="1:5" x14ac:dyDescent="0.2">
      <c r="A41" t="s">
        <v>696</v>
      </c>
      <c r="B41">
        <v>725</v>
      </c>
      <c r="C41">
        <v>62.907142857142858</v>
      </c>
      <c r="D41">
        <v>63.095714285714287</v>
      </c>
      <c r="E41">
        <v>47.931428571428569</v>
      </c>
    </row>
    <row r="42" spans="1:5" x14ac:dyDescent="0.2">
      <c r="A42" t="s">
        <v>790</v>
      </c>
      <c r="B42">
        <v>449</v>
      </c>
      <c r="C42">
        <v>60.048571428571428</v>
      </c>
      <c r="D42">
        <v>61.591428571428573</v>
      </c>
      <c r="E42">
        <v>50.922857142857147</v>
      </c>
    </row>
    <row r="43" spans="1:5" x14ac:dyDescent="0.2">
      <c r="A43" t="s">
        <v>842</v>
      </c>
      <c r="B43">
        <v>660</v>
      </c>
      <c r="C43">
        <v>63.418571428571433</v>
      </c>
      <c r="D43">
        <v>63.697142857142858</v>
      </c>
      <c r="E43">
        <v>48.387142857142862</v>
      </c>
    </row>
    <row r="44" spans="1:5" x14ac:dyDescent="0.2">
      <c r="A44" t="s">
        <v>894</v>
      </c>
      <c r="B44">
        <v>706</v>
      </c>
      <c r="C44">
        <v>63.011428571428567</v>
      </c>
      <c r="D44">
        <v>63.134285714285717</v>
      </c>
      <c r="E44">
        <v>37.82714285714286</v>
      </c>
    </row>
    <row r="45" spans="1:5" x14ac:dyDescent="0.2">
      <c r="A45" t="s">
        <v>559</v>
      </c>
      <c r="B45">
        <v>576</v>
      </c>
      <c r="C45">
        <v>63.624285714285712</v>
      </c>
      <c r="D45">
        <v>63.738571428571433</v>
      </c>
      <c r="E45">
        <v>45.631428571428572</v>
      </c>
    </row>
    <row r="46" spans="1:5" x14ac:dyDescent="0.2">
      <c r="A46" t="s">
        <v>747</v>
      </c>
      <c r="B46">
        <v>266</v>
      </c>
      <c r="C46">
        <v>56.842857142857142</v>
      </c>
      <c r="D46">
        <v>56.921428571428571</v>
      </c>
      <c r="E46">
        <v>32.387142857142862</v>
      </c>
    </row>
    <row r="47" spans="1:5" x14ac:dyDescent="0.2">
      <c r="A47" t="s">
        <v>955</v>
      </c>
      <c r="B47">
        <v>767</v>
      </c>
      <c r="C47">
        <v>63.221428571428582</v>
      </c>
      <c r="D47">
        <v>63.302857142857142</v>
      </c>
      <c r="E47">
        <v>44.458571428571418</v>
      </c>
    </row>
    <row r="48" spans="1:5" x14ac:dyDescent="0.2">
      <c r="A48" t="s">
        <v>572</v>
      </c>
      <c r="B48">
        <v>437</v>
      </c>
      <c r="C48">
        <v>61.978571428571428</v>
      </c>
      <c r="D48">
        <v>62.325714285714277</v>
      </c>
      <c r="E48">
        <v>49.054285714285712</v>
      </c>
    </row>
    <row r="49" spans="1:5" x14ac:dyDescent="0.2">
      <c r="A49" t="s">
        <v>760</v>
      </c>
      <c r="B49">
        <v>101</v>
      </c>
      <c r="C49">
        <v>57.981428571428573</v>
      </c>
      <c r="D49">
        <v>58.541428571428582</v>
      </c>
      <c r="E49">
        <v>46.425714285714292</v>
      </c>
    </row>
    <row r="50" spans="1:5" x14ac:dyDescent="0.2">
      <c r="A50" t="s">
        <v>546</v>
      </c>
      <c r="B50">
        <v>475</v>
      </c>
      <c r="C50">
        <v>61.28142857142857</v>
      </c>
      <c r="D50">
        <v>61.69</v>
      </c>
      <c r="E50">
        <v>48.164285714285711</v>
      </c>
    </row>
    <row r="51" spans="1:5" x14ac:dyDescent="0.2">
      <c r="A51" t="s">
        <v>734</v>
      </c>
      <c r="B51">
        <v>0</v>
      </c>
      <c r="C51">
        <v>0</v>
      </c>
      <c r="D51">
        <v>40.18</v>
      </c>
      <c r="E51">
        <v>40.18</v>
      </c>
    </row>
    <row r="52" spans="1:5" x14ac:dyDescent="0.2">
      <c r="A52" t="s">
        <v>942</v>
      </c>
      <c r="B52">
        <v>736</v>
      </c>
      <c r="C52">
        <v>63.045714285714283</v>
      </c>
      <c r="D52">
        <v>63.158571428571427</v>
      </c>
      <c r="E52">
        <v>30.66714285714286</v>
      </c>
    </row>
    <row r="53" spans="1:5" x14ac:dyDescent="0.2">
      <c r="A53" t="s">
        <v>290</v>
      </c>
      <c r="B53">
        <v>485</v>
      </c>
      <c r="C53">
        <v>60.232857142857142</v>
      </c>
      <c r="D53">
        <v>60.325714285714277</v>
      </c>
      <c r="E53">
        <v>42.488571428571433</v>
      </c>
    </row>
    <row r="54" spans="1:5" x14ac:dyDescent="0.2">
      <c r="A54" t="s">
        <v>461</v>
      </c>
      <c r="B54">
        <v>613</v>
      </c>
      <c r="C54">
        <v>63.81</v>
      </c>
      <c r="D54">
        <v>63.9</v>
      </c>
      <c r="E54">
        <v>39.105714285714278</v>
      </c>
    </row>
    <row r="55" spans="1:5" x14ac:dyDescent="0.2">
      <c r="A55" t="s">
        <v>611</v>
      </c>
      <c r="B55">
        <v>645</v>
      </c>
      <c r="C55">
        <v>63.60857142857143</v>
      </c>
      <c r="D55">
        <v>63.642857142857153</v>
      </c>
      <c r="E55">
        <v>36.287142857142847</v>
      </c>
    </row>
    <row r="56" spans="1:5" x14ac:dyDescent="0.2">
      <c r="A56" t="s">
        <v>658</v>
      </c>
      <c r="B56">
        <v>670</v>
      </c>
      <c r="C56">
        <v>63.091428571428573</v>
      </c>
      <c r="D56">
        <v>63.304285714285712</v>
      </c>
      <c r="E56">
        <v>46.434285714285707</v>
      </c>
    </row>
    <row r="57" spans="1:5" x14ac:dyDescent="0.2">
      <c r="A57" t="s">
        <v>705</v>
      </c>
      <c r="B57">
        <v>749</v>
      </c>
      <c r="C57">
        <v>62.894285714285722</v>
      </c>
      <c r="D57">
        <v>63.085714285714289</v>
      </c>
      <c r="E57">
        <v>30.068571428571431</v>
      </c>
    </row>
    <row r="58" spans="1:5" x14ac:dyDescent="0.2">
      <c r="A58" t="s">
        <v>799</v>
      </c>
      <c r="B58">
        <v>489</v>
      </c>
      <c r="C58">
        <v>59.57714285714286</v>
      </c>
      <c r="D58">
        <v>59.721428571428582</v>
      </c>
      <c r="E58">
        <v>28.424285714285709</v>
      </c>
    </row>
    <row r="59" spans="1:5" x14ac:dyDescent="0.2">
      <c r="A59" t="s">
        <v>851</v>
      </c>
      <c r="B59">
        <v>637</v>
      </c>
      <c r="C59">
        <v>63.45</v>
      </c>
      <c r="D59">
        <v>63.478571428571428</v>
      </c>
      <c r="E59">
        <v>23.452857142857141</v>
      </c>
    </row>
    <row r="60" spans="1:5" x14ac:dyDescent="0.2">
      <c r="A60" t="s">
        <v>903</v>
      </c>
      <c r="B60">
        <v>714</v>
      </c>
      <c r="C60">
        <v>62.812857142857141</v>
      </c>
      <c r="D60">
        <v>62.831428571428567</v>
      </c>
      <c r="E60">
        <v>38.137142857142862</v>
      </c>
    </row>
    <row r="61" spans="1:5" x14ac:dyDescent="0.2">
      <c r="A61" t="s">
        <v>394</v>
      </c>
      <c r="B61">
        <v>398</v>
      </c>
      <c r="C61">
        <v>60.107142857142847</v>
      </c>
      <c r="D61">
        <v>60.585714285714289</v>
      </c>
      <c r="E61">
        <v>50.381428571428572</v>
      </c>
    </row>
    <row r="62" spans="1:5" x14ac:dyDescent="0.2">
      <c r="A62" t="s">
        <v>474</v>
      </c>
      <c r="B62">
        <v>494</v>
      </c>
      <c r="C62">
        <v>61.548571428571442</v>
      </c>
      <c r="D62">
        <v>61.638571428571417</v>
      </c>
      <c r="E62">
        <v>43.098571428571432</v>
      </c>
    </row>
    <row r="63" spans="1:5" x14ac:dyDescent="0.2">
      <c r="A63" t="s">
        <v>519</v>
      </c>
      <c r="B63">
        <v>480</v>
      </c>
      <c r="C63">
        <v>60.871428571428567</v>
      </c>
      <c r="D63">
        <v>61.182857142857138</v>
      </c>
      <c r="E63">
        <v>46.69</v>
      </c>
    </row>
    <row r="64" spans="1:5" x14ac:dyDescent="0.2">
      <c r="A64" t="s">
        <v>624</v>
      </c>
      <c r="B64">
        <v>428</v>
      </c>
      <c r="C64">
        <v>60.505714285714276</v>
      </c>
      <c r="D64">
        <v>60.784285714285723</v>
      </c>
      <c r="E64">
        <v>46.035714285714278</v>
      </c>
    </row>
    <row r="65" spans="1:5" x14ac:dyDescent="0.2">
      <c r="A65" t="s">
        <v>671</v>
      </c>
      <c r="B65">
        <v>529</v>
      </c>
      <c r="C65">
        <v>62.861428571428569</v>
      </c>
      <c r="D65">
        <v>63.084285714285713</v>
      </c>
      <c r="E65">
        <v>47.491428571428571</v>
      </c>
    </row>
    <row r="66" spans="1:5" x14ac:dyDescent="0.2">
      <c r="A66" t="s">
        <v>718</v>
      </c>
      <c r="B66">
        <v>552</v>
      </c>
      <c r="C66">
        <v>62.052857142857142</v>
      </c>
      <c r="D66">
        <v>62.705714285714294</v>
      </c>
      <c r="E66">
        <v>49.791428571428582</v>
      </c>
    </row>
    <row r="67" spans="1:5" x14ac:dyDescent="0.2">
      <c r="A67" t="s">
        <v>812</v>
      </c>
      <c r="B67">
        <v>380</v>
      </c>
      <c r="C67">
        <v>60.808571428571433</v>
      </c>
      <c r="D67">
        <v>61.041428571428582</v>
      </c>
      <c r="E67">
        <v>44.941428571428567</v>
      </c>
    </row>
    <row r="68" spans="1:5" x14ac:dyDescent="0.2">
      <c r="A68" t="s">
        <v>864</v>
      </c>
      <c r="B68">
        <v>242</v>
      </c>
      <c r="C68">
        <v>63.325000000000003</v>
      </c>
      <c r="D68">
        <v>63.3675</v>
      </c>
      <c r="E68">
        <v>10.38</v>
      </c>
    </row>
    <row r="69" spans="1:5" x14ac:dyDescent="0.2">
      <c r="A69" t="s">
        <v>916</v>
      </c>
      <c r="B69">
        <v>415</v>
      </c>
      <c r="C69">
        <v>62.015000000000008</v>
      </c>
      <c r="D69">
        <v>62.041666666666657</v>
      </c>
      <c r="E69">
        <v>25.42166666666667</v>
      </c>
    </row>
    <row r="70" spans="1:5" x14ac:dyDescent="0.2">
      <c r="A70" t="s">
        <v>533</v>
      </c>
      <c r="B70">
        <v>500</v>
      </c>
      <c r="C70">
        <v>62.222857142857137</v>
      </c>
      <c r="D70">
        <v>62.402857142857137</v>
      </c>
      <c r="E70">
        <v>45.56428571428571</v>
      </c>
    </row>
    <row r="71" spans="1:5" x14ac:dyDescent="0.2">
      <c r="A71" t="s">
        <v>929</v>
      </c>
      <c r="B71">
        <v>494</v>
      </c>
      <c r="C71">
        <v>61.521428571428572</v>
      </c>
      <c r="D71">
        <v>61.558571428571433</v>
      </c>
      <c r="E71">
        <v>33.615714285714283</v>
      </c>
    </row>
    <row r="72" spans="1:5" x14ac:dyDescent="0.2">
      <c r="A72" t="s">
        <v>186</v>
      </c>
      <c r="B72">
        <v>476</v>
      </c>
      <c r="C72">
        <v>61.337142857142858</v>
      </c>
      <c r="D72">
        <v>61.548571428571428</v>
      </c>
      <c r="E72">
        <v>46.841428571428573</v>
      </c>
    </row>
    <row r="73" spans="1:5" x14ac:dyDescent="0.2">
      <c r="A73" t="s">
        <v>448</v>
      </c>
      <c r="B73">
        <v>505</v>
      </c>
      <c r="C73">
        <v>61.848571428571432</v>
      </c>
      <c r="D73">
        <v>62.24285714285714</v>
      </c>
      <c r="E73">
        <v>47.467142857142854</v>
      </c>
    </row>
    <row r="74" spans="1:5" x14ac:dyDescent="0.2">
      <c r="A74" t="s">
        <v>598</v>
      </c>
      <c r="B74">
        <v>582</v>
      </c>
      <c r="C74">
        <v>62.784285714285723</v>
      </c>
      <c r="D74">
        <v>62.841428571428573</v>
      </c>
      <c r="E74">
        <v>41.074285714285708</v>
      </c>
    </row>
    <row r="75" spans="1:5" x14ac:dyDescent="0.2">
      <c r="A75" t="s">
        <v>645</v>
      </c>
      <c r="B75">
        <v>598</v>
      </c>
      <c r="C75">
        <v>63.237142857142857</v>
      </c>
      <c r="D75">
        <v>63.39714285714286</v>
      </c>
      <c r="E75">
        <v>42.364285714285707</v>
      </c>
    </row>
    <row r="76" spans="1:5" x14ac:dyDescent="0.2">
      <c r="A76" t="s">
        <v>692</v>
      </c>
      <c r="B76">
        <v>679</v>
      </c>
      <c r="C76">
        <v>62.48571428571428</v>
      </c>
      <c r="D76">
        <v>62.557142857142857</v>
      </c>
      <c r="E76">
        <v>32.31428571428571</v>
      </c>
    </row>
    <row r="77" spans="1:5" x14ac:dyDescent="0.2">
      <c r="A77" t="s">
        <v>786</v>
      </c>
      <c r="B77">
        <v>279</v>
      </c>
      <c r="C77">
        <v>57.795714285714283</v>
      </c>
      <c r="D77">
        <v>58.062857142857141</v>
      </c>
      <c r="E77">
        <v>43.221428571428582</v>
      </c>
    </row>
    <row r="78" spans="1:5" x14ac:dyDescent="0.2">
      <c r="A78" t="s">
        <v>838</v>
      </c>
      <c r="B78">
        <v>665</v>
      </c>
      <c r="C78">
        <v>64.070000000000007</v>
      </c>
      <c r="D78">
        <v>64.188571428571422</v>
      </c>
      <c r="E78">
        <v>36.26428571428572</v>
      </c>
    </row>
    <row r="79" spans="1:5" x14ac:dyDescent="0.2">
      <c r="A79" t="s">
        <v>890</v>
      </c>
      <c r="B79">
        <v>671</v>
      </c>
      <c r="C79">
        <v>64.824285714285708</v>
      </c>
      <c r="D79">
        <v>64.987142857142857</v>
      </c>
      <c r="E79">
        <v>45.19</v>
      </c>
    </row>
    <row r="80" spans="1:5" x14ac:dyDescent="0.2">
      <c r="A80" t="s">
        <v>568</v>
      </c>
      <c r="B80">
        <v>440</v>
      </c>
      <c r="C80">
        <v>62.537142857142847</v>
      </c>
      <c r="D80">
        <v>62.852857142857147</v>
      </c>
      <c r="E80">
        <v>49.841428571428573</v>
      </c>
    </row>
    <row r="81" spans="1:5" x14ac:dyDescent="0.2">
      <c r="A81" t="s">
        <v>756</v>
      </c>
      <c r="B81">
        <v>130</v>
      </c>
      <c r="C81">
        <v>54.117142857142859</v>
      </c>
      <c r="D81">
        <v>54.517142857142858</v>
      </c>
      <c r="E81">
        <v>41.521428571428572</v>
      </c>
    </row>
    <row r="82" spans="1:5" x14ac:dyDescent="0.2">
      <c r="A82" t="s">
        <v>964</v>
      </c>
      <c r="B82">
        <v>564</v>
      </c>
      <c r="C82">
        <v>63.60285714285714</v>
      </c>
      <c r="D82">
        <v>63.887142857142862</v>
      </c>
      <c r="E82">
        <v>25.947142857142861</v>
      </c>
    </row>
    <row r="83" spans="1:5" x14ac:dyDescent="0.2">
      <c r="A83" t="s">
        <v>50</v>
      </c>
      <c r="B83">
        <v>332</v>
      </c>
      <c r="C83">
        <v>59.24</v>
      </c>
      <c r="D83">
        <v>60.67</v>
      </c>
      <c r="E83">
        <v>54.285714285714278</v>
      </c>
    </row>
    <row r="84" spans="1:5" x14ac:dyDescent="0.2">
      <c r="A84" t="s">
        <v>431</v>
      </c>
      <c r="B84">
        <v>382</v>
      </c>
      <c r="C84">
        <v>60.471428571428582</v>
      </c>
      <c r="D84">
        <v>60.898571428571429</v>
      </c>
      <c r="E84">
        <v>48.368571428571428</v>
      </c>
    </row>
    <row r="85" spans="1:5" x14ac:dyDescent="0.2">
      <c r="A85" t="s">
        <v>483</v>
      </c>
      <c r="B85">
        <v>294</v>
      </c>
      <c r="C85">
        <v>58.008571428571429</v>
      </c>
      <c r="D85">
        <v>59.421428571428571</v>
      </c>
      <c r="E85">
        <v>50.692857142857143</v>
      </c>
    </row>
    <row r="86" spans="1:5" x14ac:dyDescent="0.2">
      <c r="A86" t="s">
        <v>528</v>
      </c>
      <c r="B86">
        <v>428</v>
      </c>
      <c r="C86">
        <v>60.60857142857143</v>
      </c>
      <c r="D86">
        <v>61.025714285714287</v>
      </c>
      <c r="E86">
        <v>48.205714285714294</v>
      </c>
    </row>
    <row r="87" spans="1:5" x14ac:dyDescent="0.2">
      <c r="A87" t="s">
        <v>581</v>
      </c>
      <c r="B87">
        <v>400</v>
      </c>
      <c r="C87">
        <v>60.84</v>
      </c>
      <c r="D87">
        <v>61.16</v>
      </c>
      <c r="E87">
        <v>48.765714285714289</v>
      </c>
    </row>
    <row r="88" spans="1:5" x14ac:dyDescent="0.2">
      <c r="A88" t="s">
        <v>727</v>
      </c>
      <c r="B88">
        <v>518</v>
      </c>
      <c r="C88">
        <v>61.06428571428571</v>
      </c>
      <c r="D88">
        <v>61.315714285714293</v>
      </c>
      <c r="E88">
        <v>46.197142857142858</v>
      </c>
    </row>
    <row r="89" spans="1:5" x14ac:dyDescent="0.2">
      <c r="A89" t="s">
        <v>769</v>
      </c>
      <c r="B89">
        <v>50</v>
      </c>
      <c r="C89">
        <v>50.355714285714278</v>
      </c>
      <c r="D89">
        <v>51.072857142857139</v>
      </c>
      <c r="E89">
        <v>39.565714285714293</v>
      </c>
    </row>
    <row r="90" spans="1:5" x14ac:dyDescent="0.2">
      <c r="A90" t="s">
        <v>821</v>
      </c>
      <c r="B90">
        <v>279</v>
      </c>
      <c r="C90">
        <v>57.868571428571428</v>
      </c>
      <c r="D90">
        <v>58.068571428571431</v>
      </c>
      <c r="E90">
        <v>35.365714285714283</v>
      </c>
    </row>
    <row r="91" spans="1:5" x14ac:dyDescent="0.2">
      <c r="A91" t="s">
        <v>873</v>
      </c>
      <c r="B91">
        <v>441</v>
      </c>
      <c r="C91">
        <v>61.365714285714283</v>
      </c>
      <c r="D91">
        <v>61.378571428571433</v>
      </c>
      <c r="E91">
        <v>10.98428571428571</v>
      </c>
    </row>
    <row r="92" spans="1:5" x14ac:dyDescent="0.2">
      <c r="A92" t="s">
        <v>925</v>
      </c>
      <c r="B92">
        <v>195</v>
      </c>
      <c r="C92">
        <v>58.7</v>
      </c>
      <c r="D92">
        <v>58.75</v>
      </c>
      <c r="E92">
        <v>29.524999999999999</v>
      </c>
    </row>
    <row r="93" spans="1:5" x14ac:dyDescent="0.2">
      <c r="A93" t="s">
        <v>82</v>
      </c>
      <c r="B93">
        <v>436</v>
      </c>
      <c r="C93">
        <v>60.82</v>
      </c>
      <c r="D93">
        <v>61.002857142857138</v>
      </c>
      <c r="E93">
        <v>46.748571428571431</v>
      </c>
    </row>
    <row r="94" spans="1:5" x14ac:dyDescent="0.2">
      <c r="A94" t="s">
        <v>435</v>
      </c>
      <c r="B94">
        <v>396</v>
      </c>
      <c r="C94">
        <v>60.022857142857141</v>
      </c>
      <c r="D94">
        <v>60.434285714285707</v>
      </c>
      <c r="E94">
        <v>48.725714285714282</v>
      </c>
    </row>
    <row r="95" spans="1:5" x14ac:dyDescent="0.2">
      <c r="A95" t="s">
        <v>487</v>
      </c>
      <c r="B95">
        <v>428</v>
      </c>
      <c r="C95">
        <v>59.367142857142859</v>
      </c>
      <c r="D95">
        <v>59.937142857142859</v>
      </c>
      <c r="E95">
        <v>43.618571428571428</v>
      </c>
    </row>
    <row r="96" spans="1:5" x14ac:dyDescent="0.2">
      <c r="A96" t="s">
        <v>585</v>
      </c>
      <c r="B96">
        <v>164</v>
      </c>
      <c r="C96">
        <v>60.103333333333332</v>
      </c>
      <c r="D96">
        <v>60.323333333333331</v>
      </c>
      <c r="E96">
        <v>46.266666666666673</v>
      </c>
    </row>
    <row r="97" spans="1:5" x14ac:dyDescent="0.2">
      <c r="A97" t="s">
        <v>632</v>
      </c>
      <c r="B97">
        <v>458</v>
      </c>
      <c r="C97">
        <v>61.591428571428573</v>
      </c>
      <c r="D97">
        <v>61.907142857142858</v>
      </c>
      <c r="E97">
        <v>49.182857142857138</v>
      </c>
    </row>
    <row r="98" spans="1:5" x14ac:dyDescent="0.2">
      <c r="A98" t="s">
        <v>679</v>
      </c>
      <c r="B98">
        <v>518</v>
      </c>
      <c r="C98">
        <v>61.708571428571418</v>
      </c>
      <c r="D98">
        <v>62.501428571428569</v>
      </c>
      <c r="E98">
        <v>49.194285714285719</v>
      </c>
    </row>
    <row r="99" spans="1:5" x14ac:dyDescent="0.2">
      <c r="A99" t="s">
        <v>773</v>
      </c>
      <c r="B99">
        <v>62</v>
      </c>
      <c r="C99">
        <v>48.618571428571428</v>
      </c>
      <c r="D99">
        <v>51.43</v>
      </c>
      <c r="E99">
        <v>37.642857142857153</v>
      </c>
    </row>
    <row r="100" spans="1:5" x14ac:dyDescent="0.2">
      <c r="A100" t="s">
        <v>825</v>
      </c>
      <c r="B100">
        <v>371</v>
      </c>
      <c r="C100">
        <v>58.191428571428567</v>
      </c>
      <c r="D100">
        <v>58.422857142857147</v>
      </c>
      <c r="E100">
        <v>44.392857142857153</v>
      </c>
    </row>
    <row r="101" spans="1:5" x14ac:dyDescent="0.2">
      <c r="A101" t="s">
        <v>877</v>
      </c>
      <c r="B101">
        <v>465</v>
      </c>
      <c r="C101">
        <v>62.574285714285708</v>
      </c>
      <c r="D101">
        <v>62.612857142857138</v>
      </c>
      <c r="E101">
        <v>23.271428571428569</v>
      </c>
    </row>
    <row r="102" spans="1:5" x14ac:dyDescent="0.2">
      <c r="A102" t="s">
        <v>555</v>
      </c>
      <c r="B102">
        <v>568</v>
      </c>
      <c r="C102">
        <v>63.744285714285724</v>
      </c>
      <c r="D102">
        <v>63.83</v>
      </c>
      <c r="E102">
        <v>45.852857142857147</v>
      </c>
    </row>
    <row r="103" spans="1:5" x14ac:dyDescent="0.2">
      <c r="A103" t="s">
        <v>743</v>
      </c>
      <c r="B103">
        <v>292</v>
      </c>
      <c r="C103">
        <v>57.621428571428567</v>
      </c>
      <c r="D103">
        <v>57.709999999999987</v>
      </c>
      <c r="E103">
        <v>26.07714285714286</v>
      </c>
    </row>
    <row r="104" spans="1:5" x14ac:dyDescent="0.2">
      <c r="A104" t="s">
        <v>951</v>
      </c>
      <c r="B104">
        <v>743</v>
      </c>
      <c r="C104">
        <v>62.877142857142857</v>
      </c>
      <c r="D104">
        <v>63.182857142857152</v>
      </c>
      <c r="E104">
        <v>46.937142857142859</v>
      </c>
    </row>
    <row r="105" spans="1:5" x14ac:dyDescent="0.2">
      <c r="A105" t="s">
        <v>362</v>
      </c>
      <c r="B105">
        <v>356</v>
      </c>
      <c r="C105">
        <v>59.728571428571428</v>
      </c>
      <c r="D105">
        <v>60.23714285714285</v>
      </c>
      <c r="E105">
        <v>49.33</v>
      </c>
    </row>
    <row r="106" spans="1:5" x14ac:dyDescent="0.2">
      <c r="A106" t="s">
        <v>470</v>
      </c>
      <c r="B106">
        <v>407</v>
      </c>
      <c r="C106">
        <v>61.538571428571423</v>
      </c>
      <c r="D106">
        <v>61.748571428571431</v>
      </c>
      <c r="E106">
        <v>46.528571428571418</v>
      </c>
    </row>
    <row r="107" spans="1:5" x14ac:dyDescent="0.2">
      <c r="A107" t="s">
        <v>515</v>
      </c>
      <c r="B107">
        <v>510</v>
      </c>
      <c r="C107">
        <v>61.585714285714289</v>
      </c>
      <c r="D107">
        <v>61.702857142857148</v>
      </c>
      <c r="E107">
        <v>44.682857142857152</v>
      </c>
    </row>
    <row r="108" spans="1:5" x14ac:dyDescent="0.2">
      <c r="A108" t="s">
        <v>620</v>
      </c>
      <c r="B108">
        <v>437</v>
      </c>
      <c r="C108">
        <v>62.091428571428573</v>
      </c>
      <c r="D108">
        <v>62.465714285714277</v>
      </c>
      <c r="E108">
        <v>50.711428571428577</v>
      </c>
    </row>
    <row r="109" spans="1:5" x14ac:dyDescent="0.2">
      <c r="A109" t="s">
        <v>667</v>
      </c>
      <c r="B109">
        <v>543</v>
      </c>
      <c r="C109">
        <v>63.14</v>
      </c>
      <c r="D109">
        <v>63.294285714285706</v>
      </c>
      <c r="E109">
        <v>47.167142857142863</v>
      </c>
    </row>
    <row r="110" spans="1:5" x14ac:dyDescent="0.2">
      <c r="A110" t="s">
        <v>714</v>
      </c>
      <c r="B110">
        <v>572</v>
      </c>
      <c r="C110">
        <v>63.002857142857138</v>
      </c>
      <c r="D110">
        <v>63.292857142857137</v>
      </c>
      <c r="E110">
        <v>49.897142857142853</v>
      </c>
    </row>
    <row r="111" spans="1:5" x14ac:dyDescent="0.2">
      <c r="A111" t="s">
        <v>808</v>
      </c>
      <c r="B111">
        <v>477</v>
      </c>
      <c r="C111">
        <v>62.567142857142848</v>
      </c>
      <c r="D111">
        <v>62.73</v>
      </c>
      <c r="E111">
        <v>40.479999999999997</v>
      </c>
    </row>
    <row r="112" spans="1:5" x14ac:dyDescent="0.2">
      <c r="A112" t="s">
        <v>860</v>
      </c>
      <c r="B112">
        <v>436</v>
      </c>
      <c r="C112">
        <v>62.328571428571429</v>
      </c>
      <c r="D112">
        <v>62.444285714285719</v>
      </c>
      <c r="E112">
        <v>41.861428571428569</v>
      </c>
    </row>
    <row r="113" spans="1:5" x14ac:dyDescent="0.2">
      <c r="A113" t="s">
        <v>912</v>
      </c>
      <c r="B113">
        <v>532</v>
      </c>
      <c r="C113">
        <v>63.18</v>
      </c>
      <c r="D113">
        <v>63.232857142857142</v>
      </c>
      <c r="E113">
        <v>26.56</v>
      </c>
    </row>
    <row r="114" spans="1:5" x14ac:dyDescent="0.2">
      <c r="A114" t="s">
        <v>542</v>
      </c>
      <c r="B114">
        <v>486</v>
      </c>
      <c r="C114">
        <v>60.258571428571429</v>
      </c>
      <c r="D114">
        <v>60.67</v>
      </c>
      <c r="E114">
        <v>46.497142857142862</v>
      </c>
    </row>
    <row r="115" spans="1:5" x14ac:dyDescent="0.2">
      <c r="A115" t="s">
        <v>730</v>
      </c>
      <c r="B115">
        <v>0</v>
      </c>
    </row>
    <row r="116" spans="1:5" x14ac:dyDescent="0.2">
      <c r="A116" t="s">
        <v>938</v>
      </c>
      <c r="B116">
        <v>723</v>
      </c>
      <c r="C116">
        <v>62.791428571428582</v>
      </c>
      <c r="D116">
        <v>62.854285714285723</v>
      </c>
      <c r="E116">
        <v>30.304285714285719</v>
      </c>
    </row>
    <row r="117" spans="1:5" x14ac:dyDescent="0.2">
      <c r="A117" t="s">
        <v>258</v>
      </c>
      <c r="B117">
        <v>423</v>
      </c>
      <c r="C117">
        <v>61.747142857142862</v>
      </c>
      <c r="D117">
        <v>62.41571428571428</v>
      </c>
      <c r="E117">
        <v>52.568571428571431</v>
      </c>
    </row>
    <row r="118" spans="1:5" x14ac:dyDescent="0.2">
      <c r="A118" t="s">
        <v>457</v>
      </c>
      <c r="B118">
        <v>513</v>
      </c>
      <c r="C118">
        <v>62.887142857142862</v>
      </c>
      <c r="D118">
        <v>63.005714285714291</v>
      </c>
      <c r="E118">
        <v>43.32</v>
      </c>
    </row>
    <row r="119" spans="1:5" x14ac:dyDescent="0.2">
      <c r="A119" t="s">
        <v>508</v>
      </c>
      <c r="B119">
        <v>492</v>
      </c>
      <c r="C119">
        <v>61.747142857142862</v>
      </c>
      <c r="D119">
        <v>61.968571428571423</v>
      </c>
      <c r="E119">
        <v>45.085714285714289</v>
      </c>
    </row>
    <row r="120" spans="1:5" x14ac:dyDescent="0.2">
      <c r="A120" t="s">
        <v>607</v>
      </c>
      <c r="B120">
        <v>562</v>
      </c>
      <c r="C120">
        <v>62.284285714285723</v>
      </c>
      <c r="D120">
        <v>62.347142857142863</v>
      </c>
      <c r="E120">
        <v>39.408571428571427</v>
      </c>
    </row>
    <row r="121" spans="1:5" x14ac:dyDescent="0.2">
      <c r="A121" t="s">
        <v>654</v>
      </c>
      <c r="B121">
        <v>616</v>
      </c>
      <c r="C121">
        <v>62.555714285714281</v>
      </c>
      <c r="D121">
        <v>62.682857142857138</v>
      </c>
      <c r="E121">
        <v>43.888571428571431</v>
      </c>
    </row>
    <row r="122" spans="1:5" x14ac:dyDescent="0.2">
      <c r="A122" t="s">
        <v>701</v>
      </c>
      <c r="B122">
        <v>644</v>
      </c>
      <c r="C122">
        <v>63.424285714285723</v>
      </c>
      <c r="D122">
        <v>63.465714285714277</v>
      </c>
      <c r="E122">
        <v>38.791428571428582</v>
      </c>
    </row>
    <row r="123" spans="1:5" x14ac:dyDescent="0.2">
      <c r="A123" t="s">
        <v>795</v>
      </c>
      <c r="B123">
        <v>504</v>
      </c>
      <c r="C123">
        <v>60.397142857142853</v>
      </c>
      <c r="D123">
        <v>60.414285714285711</v>
      </c>
      <c r="E123">
        <v>25.854285714285709</v>
      </c>
    </row>
    <row r="124" spans="1:5" x14ac:dyDescent="0.2">
      <c r="A124" t="s">
        <v>847</v>
      </c>
      <c r="B124">
        <v>624</v>
      </c>
      <c r="C124">
        <v>63.551428571428573</v>
      </c>
      <c r="D124">
        <v>63.625714285714288</v>
      </c>
      <c r="E124">
        <v>40.428571428571431</v>
      </c>
    </row>
    <row r="125" spans="1:5" x14ac:dyDescent="0.2">
      <c r="A125" t="s">
        <v>899</v>
      </c>
      <c r="B125">
        <v>714</v>
      </c>
      <c r="C125">
        <v>63.6</v>
      </c>
      <c r="D125">
        <v>63.642857142857153</v>
      </c>
      <c r="E125">
        <v>41.128571428571433</v>
      </c>
    </row>
    <row r="126" spans="1:5" x14ac:dyDescent="0.2">
      <c r="A126" t="s">
        <v>154</v>
      </c>
      <c r="B126">
        <v>429</v>
      </c>
      <c r="C126">
        <v>61.032857142857146</v>
      </c>
      <c r="D126">
        <v>61.775714285714287</v>
      </c>
      <c r="E126">
        <v>51.974285714285713</v>
      </c>
    </row>
    <row r="127" spans="1:5" x14ac:dyDescent="0.2">
      <c r="A127" t="s">
        <v>444</v>
      </c>
      <c r="B127">
        <v>527</v>
      </c>
      <c r="C127">
        <v>61.907142857142858</v>
      </c>
      <c r="D127">
        <v>62.224285714285713</v>
      </c>
      <c r="E127">
        <v>47.374285714285712</v>
      </c>
    </row>
    <row r="128" spans="1:5" x14ac:dyDescent="0.2">
      <c r="A128" t="s">
        <v>496</v>
      </c>
      <c r="B128">
        <v>474</v>
      </c>
      <c r="C128">
        <v>60.06428571428571</v>
      </c>
      <c r="D128">
        <v>60.517142857142858</v>
      </c>
      <c r="E128">
        <v>45.844285714285711</v>
      </c>
    </row>
    <row r="129" spans="1:5" x14ac:dyDescent="0.2">
      <c r="A129" t="s">
        <v>594</v>
      </c>
      <c r="B129">
        <v>302</v>
      </c>
      <c r="C129">
        <v>62.4375</v>
      </c>
      <c r="D129">
        <v>62.96</v>
      </c>
      <c r="E129">
        <v>48.24</v>
      </c>
    </row>
    <row r="130" spans="1:5" x14ac:dyDescent="0.2">
      <c r="A130" t="s">
        <v>641</v>
      </c>
      <c r="B130">
        <v>509</v>
      </c>
      <c r="C130">
        <v>61.954285714285717</v>
      </c>
      <c r="D130">
        <v>62.188571428571429</v>
      </c>
      <c r="E130">
        <v>47.762857142857143</v>
      </c>
    </row>
    <row r="131" spans="1:5" x14ac:dyDescent="0.2">
      <c r="A131" t="s">
        <v>688</v>
      </c>
      <c r="B131">
        <v>678</v>
      </c>
      <c r="C131">
        <v>64.25</v>
      </c>
      <c r="D131">
        <v>64.882857142857148</v>
      </c>
      <c r="E131">
        <v>51.754285714285707</v>
      </c>
    </row>
    <row r="132" spans="1:5" x14ac:dyDescent="0.2">
      <c r="A132" t="s">
        <v>782</v>
      </c>
      <c r="B132">
        <v>103</v>
      </c>
      <c r="C132">
        <v>52.26428571428572</v>
      </c>
      <c r="D132">
        <v>53.667142857142863</v>
      </c>
      <c r="E132">
        <v>43.252857142857138</v>
      </c>
    </row>
    <row r="133" spans="1:5" x14ac:dyDescent="0.2">
      <c r="A133" t="s">
        <v>834</v>
      </c>
      <c r="B133">
        <v>534</v>
      </c>
      <c r="C133">
        <v>61.171428571428571</v>
      </c>
      <c r="D133">
        <v>61.288571428571423</v>
      </c>
      <c r="E133">
        <v>37.761428571428567</v>
      </c>
    </row>
    <row r="134" spans="1:5" x14ac:dyDescent="0.2">
      <c r="A134" t="s">
        <v>886</v>
      </c>
      <c r="B134">
        <v>764</v>
      </c>
      <c r="C134">
        <v>65.402857142857144</v>
      </c>
      <c r="D134">
        <v>65.428571428571431</v>
      </c>
      <c r="E134">
        <v>34.837142857142858</v>
      </c>
    </row>
    <row r="135" spans="1:5" x14ac:dyDescent="0.2">
      <c r="A135" t="s">
        <v>564</v>
      </c>
      <c r="B135">
        <v>533</v>
      </c>
      <c r="C135">
        <v>62.92285714285714</v>
      </c>
      <c r="D135">
        <v>63.25</v>
      </c>
      <c r="E135">
        <v>49.469999999999992</v>
      </c>
    </row>
    <row r="136" spans="1:5" x14ac:dyDescent="0.2">
      <c r="A136" t="s">
        <v>752</v>
      </c>
      <c r="B136">
        <v>187</v>
      </c>
      <c r="C136">
        <v>54.975714285714282</v>
      </c>
      <c r="D136">
        <v>56.025714285714287</v>
      </c>
      <c r="E136">
        <v>44.317142857142862</v>
      </c>
    </row>
    <row r="137" spans="1:5" x14ac:dyDescent="0.2">
      <c r="A137" t="s">
        <v>960</v>
      </c>
      <c r="B137">
        <v>781</v>
      </c>
      <c r="C137">
        <v>63.402857142857137</v>
      </c>
      <c r="D137">
        <v>63.425714285714292</v>
      </c>
      <c r="E137">
        <v>26.014285714285709</v>
      </c>
    </row>
    <row r="138" spans="1:5" x14ac:dyDescent="0.2">
      <c r="A138" t="s">
        <v>18</v>
      </c>
      <c r="B138">
        <v>299</v>
      </c>
      <c r="C138">
        <v>58.675714285714292</v>
      </c>
      <c r="D138">
        <v>59.315714285714293</v>
      </c>
      <c r="E138">
        <v>48.781428571428577</v>
      </c>
    </row>
    <row r="139" spans="1:5" x14ac:dyDescent="0.2">
      <c r="A139" t="s">
        <v>427</v>
      </c>
      <c r="B139">
        <v>344</v>
      </c>
      <c r="C139">
        <v>59.311428571428571</v>
      </c>
      <c r="D139">
        <v>59.484285714285711</v>
      </c>
      <c r="E139">
        <v>43.844285714285711</v>
      </c>
    </row>
    <row r="140" spans="1:5" x14ac:dyDescent="0.2">
      <c r="A140" t="s">
        <v>479</v>
      </c>
      <c r="B140">
        <v>406</v>
      </c>
      <c r="C140">
        <v>60.148571428571429</v>
      </c>
      <c r="D140">
        <v>60.778571428571418</v>
      </c>
      <c r="E140">
        <v>48.42285714285714</v>
      </c>
    </row>
    <row r="141" spans="1:5" x14ac:dyDescent="0.2">
      <c r="A141" t="s">
        <v>524</v>
      </c>
      <c r="B141">
        <v>585</v>
      </c>
      <c r="C141">
        <v>60.958571428571418</v>
      </c>
      <c r="D141">
        <v>61.307142857142857</v>
      </c>
      <c r="E141">
        <v>47.765714285714289</v>
      </c>
    </row>
    <row r="142" spans="1:5" x14ac:dyDescent="0.2">
      <c r="A142" t="s">
        <v>577</v>
      </c>
      <c r="B142">
        <v>347</v>
      </c>
      <c r="C142">
        <v>59.752857142857138</v>
      </c>
      <c r="D142">
        <v>60.054285714285712</v>
      </c>
      <c r="E142">
        <v>45.292857142857137</v>
      </c>
    </row>
    <row r="143" spans="1:5" x14ac:dyDescent="0.2">
      <c r="A143" t="s">
        <v>629</v>
      </c>
      <c r="B143">
        <v>422</v>
      </c>
      <c r="C143">
        <v>60.754285714285707</v>
      </c>
      <c r="D143">
        <v>60.965714285714277</v>
      </c>
      <c r="E143">
        <v>45.121428571428567</v>
      </c>
    </row>
    <row r="144" spans="1:5" x14ac:dyDescent="0.2">
      <c r="A144" t="s">
        <v>676</v>
      </c>
      <c r="B144">
        <v>472</v>
      </c>
      <c r="C144">
        <v>62.105714285714278</v>
      </c>
      <c r="D144">
        <v>62.392857142857153</v>
      </c>
      <c r="E144">
        <v>47.08</v>
      </c>
    </row>
    <row r="145" spans="1:5" x14ac:dyDescent="0.2">
      <c r="A145" t="s">
        <v>723</v>
      </c>
      <c r="B145">
        <v>463</v>
      </c>
      <c r="C145">
        <v>61.338571428571427</v>
      </c>
      <c r="D145">
        <v>61.73571428571428</v>
      </c>
      <c r="E145">
        <v>46.791428571428582</v>
      </c>
    </row>
    <row r="146" spans="1:5" x14ac:dyDescent="0.2">
      <c r="A146" t="s">
        <v>765</v>
      </c>
      <c r="B146">
        <v>68</v>
      </c>
      <c r="C146">
        <v>49.494285714285709</v>
      </c>
      <c r="D146">
        <v>53.14714285714286</v>
      </c>
      <c r="E146">
        <v>46.681428571428569</v>
      </c>
    </row>
    <row r="147" spans="1:5" x14ac:dyDescent="0.2">
      <c r="A147" t="s">
        <v>817</v>
      </c>
      <c r="B147">
        <v>271</v>
      </c>
      <c r="C147">
        <v>57.375714285714288</v>
      </c>
      <c r="D147">
        <v>57.902857142857137</v>
      </c>
      <c r="E147">
        <v>45.268571428571427</v>
      </c>
    </row>
    <row r="148" spans="1:5" x14ac:dyDescent="0.2">
      <c r="A148" t="s">
        <v>869</v>
      </c>
      <c r="B148">
        <v>447</v>
      </c>
      <c r="C148">
        <v>62.965714285714277</v>
      </c>
      <c r="D148">
        <v>62.971428571428582</v>
      </c>
      <c r="E148">
        <v>20.688571428571429</v>
      </c>
    </row>
    <row r="149" spans="1:5" x14ac:dyDescent="0.2">
      <c r="A149" t="s">
        <v>921</v>
      </c>
      <c r="B149">
        <v>401</v>
      </c>
      <c r="C149">
        <v>60.074285714285708</v>
      </c>
      <c r="D149">
        <v>60.317142857142848</v>
      </c>
      <c r="E149">
        <v>24.585714285714289</v>
      </c>
    </row>
    <row r="150" spans="1:5" x14ac:dyDescent="0.2">
      <c r="A150" t="s">
        <v>538</v>
      </c>
      <c r="B150">
        <v>463</v>
      </c>
      <c r="C150">
        <v>60.537142857142847</v>
      </c>
      <c r="D150">
        <v>60.635714285714293</v>
      </c>
      <c r="E150">
        <v>41.425714285714292</v>
      </c>
    </row>
    <row r="151" spans="1:5" x14ac:dyDescent="0.2">
      <c r="A151" t="s">
        <v>934</v>
      </c>
      <c r="B151">
        <v>726</v>
      </c>
      <c r="C151">
        <v>63.494285714285709</v>
      </c>
      <c r="D151">
        <v>63.655714285714289</v>
      </c>
      <c r="E151">
        <v>40.241428571428571</v>
      </c>
    </row>
    <row r="152" spans="1:5" x14ac:dyDescent="0.2">
      <c r="A152" t="s">
        <v>551</v>
      </c>
      <c r="B152">
        <v>596</v>
      </c>
      <c r="C152">
        <v>62.952857142857148</v>
      </c>
      <c r="D152">
        <v>63.328571428571429</v>
      </c>
      <c r="E152">
        <v>50.08</v>
      </c>
    </row>
    <row r="153" spans="1:5" x14ac:dyDescent="0.2">
      <c r="A153" t="s">
        <v>739</v>
      </c>
      <c r="B153">
        <v>164</v>
      </c>
      <c r="C153">
        <v>54.495714285714278</v>
      </c>
      <c r="D153">
        <v>56.968571428571423</v>
      </c>
      <c r="E153">
        <v>53.162857142857142</v>
      </c>
    </row>
    <row r="154" spans="1:5" x14ac:dyDescent="0.2">
      <c r="A154" t="s">
        <v>947</v>
      </c>
      <c r="B154">
        <v>755</v>
      </c>
      <c r="C154">
        <v>63.51428571428572</v>
      </c>
      <c r="D154">
        <v>63.531428571428577</v>
      </c>
      <c r="E154">
        <v>33.404285714285713</v>
      </c>
    </row>
    <row r="155" spans="1:5" x14ac:dyDescent="0.2">
      <c r="A155" t="s">
        <v>330</v>
      </c>
      <c r="B155">
        <v>433</v>
      </c>
      <c r="C155">
        <v>60.897142857142853</v>
      </c>
      <c r="D155">
        <v>61.222857142857137</v>
      </c>
      <c r="E155">
        <v>49.1</v>
      </c>
    </row>
    <row r="156" spans="1:5" x14ac:dyDescent="0.2">
      <c r="A156" t="s">
        <v>466</v>
      </c>
      <c r="B156">
        <v>447</v>
      </c>
      <c r="C156">
        <v>61.871428571428567</v>
      </c>
      <c r="D156">
        <v>62.024285714285718</v>
      </c>
      <c r="E156">
        <v>46.117142857142859</v>
      </c>
    </row>
    <row r="157" spans="1:5" x14ac:dyDescent="0.2">
      <c r="A157" t="s">
        <v>616</v>
      </c>
      <c r="B157">
        <v>545</v>
      </c>
      <c r="C157">
        <v>61.932857142857138</v>
      </c>
      <c r="D157">
        <v>62.065714285714293</v>
      </c>
      <c r="E157">
        <v>43.66</v>
      </c>
    </row>
    <row r="158" spans="1:5" x14ac:dyDescent="0.2">
      <c r="A158" t="s">
        <v>663</v>
      </c>
      <c r="B158">
        <v>587</v>
      </c>
      <c r="C158">
        <v>62.482857142857142</v>
      </c>
      <c r="D158">
        <v>62.755714285714291</v>
      </c>
      <c r="E158">
        <v>48.525714285714287</v>
      </c>
    </row>
    <row r="159" spans="1:5" x14ac:dyDescent="0.2">
      <c r="A159" t="s">
        <v>710</v>
      </c>
      <c r="B159">
        <v>633</v>
      </c>
      <c r="C159">
        <v>62.971428571428582</v>
      </c>
      <c r="D159">
        <v>63.08428571428572</v>
      </c>
      <c r="E159">
        <v>43.248571428571431</v>
      </c>
    </row>
    <row r="160" spans="1:5" x14ac:dyDescent="0.2">
      <c r="A160" t="s">
        <v>804</v>
      </c>
      <c r="B160">
        <v>461</v>
      </c>
      <c r="C160">
        <v>59.991428571428571</v>
      </c>
      <c r="D160">
        <v>60.057142857142857</v>
      </c>
      <c r="E160">
        <v>40.14</v>
      </c>
    </row>
    <row r="161" spans="1:5" x14ac:dyDescent="0.2">
      <c r="A161" t="s">
        <v>856</v>
      </c>
      <c r="B161">
        <v>627</v>
      </c>
      <c r="C161">
        <v>63.68571428571429</v>
      </c>
      <c r="D161">
        <v>63.709999999999987</v>
      </c>
      <c r="E161">
        <v>27.01285714285714</v>
      </c>
    </row>
    <row r="162" spans="1:5" x14ac:dyDescent="0.2">
      <c r="A162" t="s">
        <v>908</v>
      </c>
      <c r="B162">
        <v>685</v>
      </c>
      <c r="C162">
        <v>62.951428571428558</v>
      </c>
      <c r="D162">
        <v>62.984285714285711</v>
      </c>
      <c r="E162">
        <v>34.46857142857143</v>
      </c>
    </row>
    <row r="163" spans="1:5" x14ac:dyDescent="0.2">
      <c r="A163" t="s">
        <v>122</v>
      </c>
      <c r="B163">
        <v>392</v>
      </c>
      <c r="C163">
        <v>60.993333333333332</v>
      </c>
      <c r="D163">
        <v>61.221666666666657</v>
      </c>
      <c r="E163">
        <v>47.580000000000013</v>
      </c>
    </row>
    <row r="164" spans="1:5" x14ac:dyDescent="0.2">
      <c r="A164" t="s">
        <v>440</v>
      </c>
      <c r="B164">
        <v>467</v>
      </c>
      <c r="C164">
        <v>60.451428571428558</v>
      </c>
      <c r="D164">
        <v>60.621428571428567</v>
      </c>
      <c r="E164">
        <v>45.015714285714289</v>
      </c>
    </row>
    <row r="165" spans="1:5" x14ac:dyDescent="0.2">
      <c r="A165" t="s">
        <v>492</v>
      </c>
      <c r="B165">
        <v>468</v>
      </c>
      <c r="C165">
        <v>60.041428571428582</v>
      </c>
      <c r="D165">
        <v>60.204285714285717</v>
      </c>
      <c r="E165">
        <v>43.587142857142858</v>
      </c>
    </row>
    <row r="166" spans="1:5" x14ac:dyDescent="0.2">
      <c r="A166" t="s">
        <v>590</v>
      </c>
      <c r="B166">
        <v>524</v>
      </c>
      <c r="C166">
        <v>62.945714285714288</v>
      </c>
      <c r="D166">
        <v>63.165714285714287</v>
      </c>
      <c r="E166">
        <v>47.542857142857137</v>
      </c>
    </row>
    <row r="167" spans="1:5" x14ac:dyDescent="0.2">
      <c r="A167" t="s">
        <v>637</v>
      </c>
      <c r="B167">
        <v>580</v>
      </c>
      <c r="C167">
        <v>62.355714285714278</v>
      </c>
      <c r="D167">
        <v>62.48571428571428</v>
      </c>
      <c r="E167">
        <v>44.448571428571427</v>
      </c>
    </row>
    <row r="168" spans="1:5" x14ac:dyDescent="0.2">
      <c r="A168" t="s">
        <v>684</v>
      </c>
      <c r="B168">
        <v>589</v>
      </c>
      <c r="C168">
        <v>62.411428571428573</v>
      </c>
      <c r="D168">
        <v>62.738571428571433</v>
      </c>
      <c r="E168">
        <v>48.112857142857138</v>
      </c>
    </row>
    <row r="169" spans="1:5" x14ac:dyDescent="0.2">
      <c r="A169" t="s">
        <v>778</v>
      </c>
      <c r="B169">
        <v>129</v>
      </c>
      <c r="C169">
        <v>53.592857142857142</v>
      </c>
      <c r="D169">
        <v>53.957142857142863</v>
      </c>
      <c r="E169">
        <v>41.848571428571432</v>
      </c>
    </row>
    <row r="170" spans="1:5" x14ac:dyDescent="0.2">
      <c r="A170" t="s">
        <v>830</v>
      </c>
      <c r="B170">
        <v>534</v>
      </c>
      <c r="C170">
        <v>60.932857142857152</v>
      </c>
      <c r="D170">
        <v>61.098571428571432</v>
      </c>
      <c r="E170">
        <v>45.488571428571433</v>
      </c>
    </row>
    <row r="171" spans="1:5" x14ac:dyDescent="0.2">
      <c r="A171" t="s">
        <v>882</v>
      </c>
      <c r="B171">
        <v>394</v>
      </c>
      <c r="C171">
        <v>66.240000000000009</v>
      </c>
      <c r="D171">
        <v>66.265000000000001</v>
      </c>
      <c r="E171">
        <v>29.8125</v>
      </c>
    </row>
    <row r="172" spans="1:5" x14ac:dyDescent="0.2">
      <c r="A172" t="s">
        <v>226</v>
      </c>
      <c r="B172">
        <v>504</v>
      </c>
      <c r="C172">
        <v>61.447142857142858</v>
      </c>
      <c r="D172">
        <v>61.545714285714283</v>
      </c>
      <c r="E172">
        <v>43.667142857142863</v>
      </c>
    </row>
    <row r="173" spans="1:5" x14ac:dyDescent="0.2">
      <c r="A173" t="s">
        <v>453</v>
      </c>
      <c r="B173">
        <v>342</v>
      </c>
      <c r="C173">
        <v>62.58</v>
      </c>
      <c r="D173">
        <v>63.097999999999999</v>
      </c>
      <c r="E173">
        <v>49.454000000000001</v>
      </c>
    </row>
    <row r="174" spans="1:5" x14ac:dyDescent="0.2">
      <c r="A174" t="s">
        <v>504</v>
      </c>
      <c r="B174">
        <v>525</v>
      </c>
      <c r="C174">
        <v>61.15</v>
      </c>
      <c r="D174">
        <v>61.50714285714286</v>
      </c>
      <c r="E174">
        <v>47.29</v>
      </c>
    </row>
    <row r="175" spans="1:5" x14ac:dyDescent="0.2">
      <c r="A175" t="s">
        <v>603</v>
      </c>
      <c r="B175">
        <v>606</v>
      </c>
      <c r="C175">
        <v>63.43571428571429</v>
      </c>
      <c r="D175">
        <v>63.918571428571433</v>
      </c>
      <c r="E175">
        <v>51.277142857142863</v>
      </c>
    </row>
    <row r="176" spans="1:5" x14ac:dyDescent="0.2">
      <c r="A176" t="s">
        <v>650</v>
      </c>
      <c r="B176">
        <v>644</v>
      </c>
      <c r="C176">
        <v>62.702857142857148</v>
      </c>
      <c r="D176">
        <v>62.847142857142863</v>
      </c>
      <c r="E176">
        <v>41.495714285714293</v>
      </c>
    </row>
    <row r="177" spans="1:5" x14ac:dyDescent="0.2">
      <c r="A177" t="s">
        <v>697</v>
      </c>
      <c r="B177">
        <v>709</v>
      </c>
      <c r="C177">
        <v>63.132857142857141</v>
      </c>
      <c r="D177">
        <v>63.424285714285723</v>
      </c>
      <c r="E177">
        <v>49.228571428571428</v>
      </c>
    </row>
    <row r="178" spans="1:5" x14ac:dyDescent="0.2">
      <c r="A178" t="s">
        <v>791</v>
      </c>
      <c r="B178">
        <v>467</v>
      </c>
      <c r="C178">
        <v>60.14142857142857</v>
      </c>
      <c r="D178">
        <v>61.654285714285713</v>
      </c>
      <c r="E178">
        <v>53.267142857142858</v>
      </c>
    </row>
    <row r="179" spans="1:5" x14ac:dyDescent="0.2">
      <c r="A179" t="s">
        <v>843</v>
      </c>
      <c r="B179">
        <v>662</v>
      </c>
      <c r="C179">
        <v>63.652857142857137</v>
      </c>
      <c r="D179">
        <v>63.7</v>
      </c>
      <c r="E179">
        <v>30.428571428571431</v>
      </c>
    </row>
    <row r="180" spans="1:5" x14ac:dyDescent="0.2">
      <c r="A180" t="s">
        <v>895</v>
      </c>
      <c r="B180">
        <v>677</v>
      </c>
      <c r="C180">
        <v>62.907142857142858</v>
      </c>
      <c r="D180">
        <v>62.969999999999992</v>
      </c>
      <c r="E180">
        <v>39.342857142857149</v>
      </c>
    </row>
    <row r="181" spans="1:5" x14ac:dyDescent="0.2">
      <c r="A181" t="s">
        <v>560</v>
      </c>
      <c r="B181">
        <v>556</v>
      </c>
      <c r="C181">
        <v>62.628571428571433</v>
      </c>
      <c r="D181">
        <v>62.751428571428569</v>
      </c>
      <c r="E181">
        <v>45.861428571428569</v>
      </c>
    </row>
    <row r="182" spans="1:5" x14ac:dyDescent="0.2">
      <c r="A182" t="s">
        <v>748</v>
      </c>
      <c r="B182">
        <v>69</v>
      </c>
      <c r="C182">
        <v>15.81142857142857</v>
      </c>
      <c r="D182">
        <v>45.678571428571431</v>
      </c>
      <c r="E182">
        <v>35.840000000000003</v>
      </c>
    </row>
    <row r="183" spans="1:5" x14ac:dyDescent="0.2">
      <c r="A183" t="s">
        <v>956</v>
      </c>
      <c r="B183">
        <v>546</v>
      </c>
      <c r="C183">
        <v>65.096000000000004</v>
      </c>
      <c r="D183">
        <v>65.27000000000001</v>
      </c>
      <c r="E183">
        <v>44.42</v>
      </c>
    </row>
    <row r="184" spans="1:5" x14ac:dyDescent="0.2">
      <c r="A184" t="s">
        <v>573</v>
      </c>
      <c r="B184">
        <v>454</v>
      </c>
      <c r="C184">
        <v>61.36</v>
      </c>
      <c r="D184">
        <v>61.665714285714287</v>
      </c>
      <c r="E184">
        <v>49.258571428571429</v>
      </c>
    </row>
    <row r="185" spans="1:5" x14ac:dyDescent="0.2">
      <c r="A185" t="s">
        <v>761</v>
      </c>
      <c r="B185">
        <v>93</v>
      </c>
      <c r="C185">
        <v>54.157142857142858</v>
      </c>
      <c r="D185">
        <v>55.627142857142857</v>
      </c>
      <c r="E185">
        <v>47.732857142857142</v>
      </c>
    </row>
    <row r="186" spans="1:5" x14ac:dyDescent="0.2">
      <c r="A186" t="s">
        <v>547</v>
      </c>
      <c r="B186">
        <v>582</v>
      </c>
      <c r="C186">
        <v>63.292857142857137</v>
      </c>
      <c r="D186">
        <v>64.531428571428577</v>
      </c>
      <c r="E186">
        <v>52.398571428571429</v>
      </c>
    </row>
    <row r="187" spans="1:5" x14ac:dyDescent="0.2">
      <c r="A187" t="s">
        <v>735</v>
      </c>
      <c r="B187">
        <v>20</v>
      </c>
      <c r="C187">
        <v>35.204285714285717</v>
      </c>
      <c r="D187">
        <v>46.724285714285713</v>
      </c>
      <c r="E187">
        <v>43.024285714285718</v>
      </c>
    </row>
    <row r="188" spans="1:5" x14ac:dyDescent="0.2">
      <c r="A188" t="s">
        <v>943</v>
      </c>
      <c r="B188">
        <v>779</v>
      </c>
      <c r="C188">
        <v>63.427142857142861</v>
      </c>
      <c r="D188">
        <v>63.534285714285723</v>
      </c>
      <c r="E188">
        <v>33.198571428571427</v>
      </c>
    </row>
    <row r="189" spans="1:5" x14ac:dyDescent="0.2">
      <c r="A189" t="s">
        <v>298</v>
      </c>
      <c r="B189">
        <v>510</v>
      </c>
      <c r="C189">
        <v>61.482857142857142</v>
      </c>
      <c r="D189">
        <v>61.688571428571429</v>
      </c>
      <c r="E189">
        <v>46.974285714285713</v>
      </c>
    </row>
    <row r="190" spans="1:5" x14ac:dyDescent="0.2">
      <c r="A190" t="s">
        <v>462</v>
      </c>
      <c r="B190">
        <v>378</v>
      </c>
      <c r="C190">
        <v>62.802</v>
      </c>
      <c r="D190">
        <v>63.046000000000006</v>
      </c>
      <c r="E190">
        <v>44.838000000000001</v>
      </c>
    </row>
    <row r="191" spans="1:5" x14ac:dyDescent="0.2">
      <c r="A191" t="s">
        <v>512</v>
      </c>
      <c r="B191">
        <v>541</v>
      </c>
      <c r="C191">
        <v>61.157142857142858</v>
      </c>
      <c r="D191">
        <v>61.325714285714277</v>
      </c>
      <c r="E191">
        <v>45.395714285714277</v>
      </c>
    </row>
    <row r="192" spans="1:5" x14ac:dyDescent="0.2">
      <c r="A192" t="s">
        <v>612</v>
      </c>
      <c r="B192">
        <v>687</v>
      </c>
      <c r="C192">
        <v>64.174285714285716</v>
      </c>
      <c r="D192">
        <v>64.287142857142854</v>
      </c>
      <c r="E192">
        <v>45.258571428571429</v>
      </c>
    </row>
    <row r="193" spans="1:5" x14ac:dyDescent="0.2">
      <c r="A193" t="s">
        <v>659</v>
      </c>
      <c r="B193">
        <v>351</v>
      </c>
      <c r="C193">
        <v>35.267142857142858</v>
      </c>
      <c r="D193">
        <v>53.837142857142858</v>
      </c>
      <c r="E193">
        <v>47.021428571428579</v>
      </c>
    </row>
    <row r="194" spans="1:5" x14ac:dyDescent="0.2">
      <c r="A194" t="s">
        <v>706</v>
      </c>
      <c r="B194">
        <v>713</v>
      </c>
      <c r="C194">
        <v>62.525714285714287</v>
      </c>
      <c r="D194">
        <v>62.751428571428569</v>
      </c>
      <c r="E194">
        <v>41.18</v>
      </c>
    </row>
    <row r="195" spans="1:5" x14ac:dyDescent="0.2">
      <c r="A195" t="s">
        <v>800</v>
      </c>
      <c r="B195">
        <v>526</v>
      </c>
      <c r="C195">
        <v>60.265714285714289</v>
      </c>
      <c r="D195">
        <v>60.504285714285707</v>
      </c>
      <c r="E195">
        <v>37.81</v>
      </c>
    </row>
    <row r="196" spans="1:5" x14ac:dyDescent="0.2">
      <c r="A196" t="s">
        <v>852</v>
      </c>
      <c r="B196">
        <v>516</v>
      </c>
      <c r="C196">
        <v>62.414285714285711</v>
      </c>
      <c r="D196">
        <v>62.497142857142862</v>
      </c>
      <c r="E196">
        <v>31.854285714285709</v>
      </c>
    </row>
    <row r="197" spans="1:5" x14ac:dyDescent="0.2">
      <c r="A197" t="s">
        <v>904</v>
      </c>
      <c r="B197">
        <v>727</v>
      </c>
      <c r="C197">
        <v>63.117142857142859</v>
      </c>
      <c r="D197">
        <v>63.182857142857152</v>
      </c>
      <c r="E197">
        <v>41.241428571428571</v>
      </c>
    </row>
    <row r="198" spans="1:5" x14ac:dyDescent="0.2">
      <c r="A198" t="s">
        <v>402</v>
      </c>
      <c r="B198">
        <v>450</v>
      </c>
      <c r="C198">
        <v>61.875714285714288</v>
      </c>
      <c r="D198">
        <v>62.184285714285707</v>
      </c>
      <c r="E198">
        <v>48.012857142857143</v>
      </c>
    </row>
    <row r="199" spans="1:5" x14ac:dyDescent="0.2">
      <c r="A199" t="s">
        <v>475</v>
      </c>
      <c r="B199">
        <v>451</v>
      </c>
      <c r="C199">
        <v>61.231428571428573</v>
      </c>
      <c r="D199">
        <v>61.428571428571431</v>
      </c>
      <c r="E199">
        <v>41.802857142857142</v>
      </c>
    </row>
    <row r="200" spans="1:5" x14ac:dyDescent="0.2">
      <c r="A200" t="s">
        <v>520</v>
      </c>
      <c r="B200">
        <v>450</v>
      </c>
      <c r="C200">
        <v>61.321428571428569</v>
      </c>
      <c r="D200">
        <v>61.697142857142858</v>
      </c>
      <c r="E200">
        <v>48.719999999999992</v>
      </c>
    </row>
    <row r="201" spans="1:5" x14ac:dyDescent="0.2">
      <c r="A201" t="s">
        <v>625</v>
      </c>
      <c r="B201">
        <v>449</v>
      </c>
      <c r="C201">
        <v>62.628571428571433</v>
      </c>
      <c r="D201">
        <v>63.051428571428573</v>
      </c>
      <c r="E201">
        <v>50.295714285714283</v>
      </c>
    </row>
    <row r="202" spans="1:5" x14ac:dyDescent="0.2">
      <c r="A202" t="s">
        <v>672</v>
      </c>
      <c r="B202">
        <v>525</v>
      </c>
      <c r="C202">
        <v>62.878571428571433</v>
      </c>
      <c r="D202">
        <v>63.247142857142862</v>
      </c>
      <c r="E202">
        <v>49.775714285714287</v>
      </c>
    </row>
    <row r="203" spans="1:5" x14ac:dyDescent="0.2">
      <c r="A203" t="s">
        <v>719</v>
      </c>
      <c r="B203">
        <v>542</v>
      </c>
      <c r="C203">
        <v>62.142857142857153</v>
      </c>
      <c r="D203">
        <v>63.12</v>
      </c>
      <c r="E203">
        <v>50.2</v>
      </c>
    </row>
    <row r="204" spans="1:5" x14ac:dyDescent="0.2">
      <c r="A204" t="s">
        <v>813</v>
      </c>
      <c r="B204">
        <v>370</v>
      </c>
      <c r="C204">
        <v>60.148571428571422</v>
      </c>
      <c r="D204">
        <v>60.462857142857153</v>
      </c>
      <c r="E204">
        <v>46.565714285714293</v>
      </c>
    </row>
    <row r="205" spans="1:5" x14ac:dyDescent="0.2">
      <c r="A205" t="s">
        <v>865</v>
      </c>
      <c r="B205">
        <v>439</v>
      </c>
      <c r="C205">
        <v>64.498571428571424</v>
      </c>
      <c r="D205">
        <v>64.7</v>
      </c>
      <c r="E205">
        <v>35.532857142857139</v>
      </c>
    </row>
    <row r="206" spans="1:5" x14ac:dyDescent="0.2">
      <c r="A206" t="s">
        <v>917</v>
      </c>
      <c r="B206">
        <v>376</v>
      </c>
      <c r="C206">
        <v>61.838333333333331</v>
      </c>
      <c r="D206">
        <v>61.866666666666667</v>
      </c>
      <c r="E206">
        <v>36.131666666666668</v>
      </c>
    </row>
    <row r="207" spans="1:5" x14ac:dyDescent="0.2">
      <c r="A207" t="s">
        <v>534</v>
      </c>
      <c r="B207">
        <v>462</v>
      </c>
      <c r="C207">
        <v>60.977142857142859</v>
      </c>
      <c r="D207">
        <v>61.944285714285719</v>
      </c>
      <c r="E207">
        <v>48.27</v>
      </c>
    </row>
    <row r="208" spans="1:5" x14ac:dyDescent="0.2">
      <c r="A208" t="s">
        <v>930</v>
      </c>
      <c r="B208">
        <v>473</v>
      </c>
      <c r="C208">
        <v>61.128571428571433</v>
      </c>
      <c r="D208">
        <v>61.221428571428582</v>
      </c>
      <c r="E208">
        <v>34.81</v>
      </c>
    </row>
    <row r="209" spans="1:5" x14ac:dyDescent="0.2">
      <c r="A209" t="s">
        <v>194</v>
      </c>
      <c r="B209">
        <v>470</v>
      </c>
      <c r="C209">
        <v>60.701428571428558</v>
      </c>
      <c r="D209">
        <v>60.99285714285714</v>
      </c>
      <c r="E209">
        <v>47.342857142857142</v>
      </c>
    </row>
    <row r="210" spans="1:5" x14ac:dyDescent="0.2">
      <c r="A210" t="s">
        <v>449</v>
      </c>
      <c r="B210">
        <v>502</v>
      </c>
      <c r="C210">
        <v>62.35</v>
      </c>
      <c r="D210">
        <v>62.615714285714283</v>
      </c>
      <c r="E210">
        <v>46.241428571428571</v>
      </c>
    </row>
    <row r="211" spans="1:5" x14ac:dyDescent="0.2">
      <c r="A211" t="s">
        <v>500</v>
      </c>
      <c r="B211">
        <v>519</v>
      </c>
      <c r="C211">
        <v>61.091428571428573</v>
      </c>
      <c r="D211">
        <v>61.231428571428573</v>
      </c>
      <c r="E211">
        <v>44.364285714285707</v>
      </c>
    </row>
    <row r="212" spans="1:5" x14ac:dyDescent="0.2">
      <c r="A212" t="s">
        <v>599</v>
      </c>
      <c r="B212">
        <v>605</v>
      </c>
      <c r="C212">
        <v>62.881428571428572</v>
      </c>
      <c r="D212">
        <v>63.044285714285706</v>
      </c>
      <c r="E212">
        <v>44.144285714285722</v>
      </c>
    </row>
    <row r="213" spans="1:5" x14ac:dyDescent="0.2">
      <c r="A213" t="s">
        <v>646</v>
      </c>
      <c r="B213">
        <v>601</v>
      </c>
      <c r="C213">
        <v>62.702857142857148</v>
      </c>
      <c r="D213">
        <v>62.87</v>
      </c>
      <c r="E213">
        <v>44.898571428571429</v>
      </c>
    </row>
    <row r="214" spans="1:5" x14ac:dyDescent="0.2">
      <c r="A214" t="s">
        <v>693</v>
      </c>
      <c r="B214">
        <v>696</v>
      </c>
      <c r="C214">
        <v>62.357142857142847</v>
      </c>
      <c r="D214">
        <v>62.457142857142863</v>
      </c>
      <c r="E214">
        <v>44.271428571428572</v>
      </c>
    </row>
    <row r="215" spans="1:5" x14ac:dyDescent="0.2">
      <c r="A215" t="s">
        <v>787</v>
      </c>
      <c r="B215">
        <v>303</v>
      </c>
      <c r="C215">
        <v>57.101428571428571</v>
      </c>
      <c r="D215">
        <v>57.487142857142857</v>
      </c>
      <c r="E215">
        <v>43.614285714285707</v>
      </c>
    </row>
    <row r="216" spans="1:5" x14ac:dyDescent="0.2">
      <c r="A216" t="s">
        <v>839</v>
      </c>
      <c r="B216">
        <v>642</v>
      </c>
      <c r="C216">
        <v>63.365714285714283</v>
      </c>
      <c r="D216">
        <v>63.74</v>
      </c>
      <c r="E216">
        <v>39.838571428571427</v>
      </c>
    </row>
    <row r="217" spans="1:5" x14ac:dyDescent="0.2">
      <c r="A217" t="s">
        <v>891</v>
      </c>
      <c r="B217">
        <v>752</v>
      </c>
      <c r="C217">
        <v>64.718571428571437</v>
      </c>
      <c r="D217">
        <v>64.864285714285714</v>
      </c>
      <c r="E217">
        <v>36.845714285714287</v>
      </c>
    </row>
    <row r="218" spans="1:5" x14ac:dyDescent="0.2">
      <c r="A218" t="s">
        <v>569</v>
      </c>
      <c r="B218">
        <v>453</v>
      </c>
      <c r="C218">
        <v>62.34</v>
      </c>
      <c r="D218">
        <v>62.852857142857147</v>
      </c>
      <c r="E218">
        <v>51.042857142857137</v>
      </c>
    </row>
    <row r="219" spans="1:5" x14ac:dyDescent="0.2">
      <c r="A219" t="s">
        <v>757</v>
      </c>
      <c r="B219">
        <v>111</v>
      </c>
      <c r="C219">
        <v>53.062857142857141</v>
      </c>
      <c r="D219">
        <v>54.021428571428572</v>
      </c>
      <c r="E219">
        <v>37.801428571428573</v>
      </c>
    </row>
    <row r="220" spans="1:5" x14ac:dyDescent="0.2">
      <c r="A220" t="s">
        <v>965</v>
      </c>
      <c r="B220">
        <v>539</v>
      </c>
      <c r="C220">
        <v>62.08428571428572</v>
      </c>
      <c r="D220">
        <v>62.124285714285712</v>
      </c>
      <c r="E220">
        <v>36.345714285714287</v>
      </c>
    </row>
    <row r="221" spans="1:5" x14ac:dyDescent="0.2">
      <c r="A221" t="s">
        <v>58</v>
      </c>
      <c r="B221">
        <v>325</v>
      </c>
      <c r="C221">
        <v>60.1</v>
      </c>
      <c r="D221">
        <v>60.692857142857143</v>
      </c>
      <c r="E221">
        <v>51.011428571428567</v>
      </c>
    </row>
    <row r="222" spans="1:5" x14ac:dyDescent="0.2">
      <c r="A222" t="s">
        <v>432</v>
      </c>
      <c r="B222">
        <v>363</v>
      </c>
      <c r="C222">
        <v>59.82714285714286</v>
      </c>
      <c r="D222">
        <v>60.338571428571427</v>
      </c>
      <c r="E222">
        <v>46.845714285714287</v>
      </c>
    </row>
    <row r="223" spans="1:5" x14ac:dyDescent="0.2">
      <c r="A223" t="s">
        <v>484</v>
      </c>
      <c r="B223">
        <v>365</v>
      </c>
      <c r="C223">
        <v>59.508571428571429</v>
      </c>
      <c r="D223">
        <v>60.23</v>
      </c>
      <c r="E223">
        <v>46.864285714285707</v>
      </c>
    </row>
    <row r="224" spans="1:5" x14ac:dyDescent="0.2">
      <c r="A224" t="s">
        <v>529</v>
      </c>
      <c r="B224">
        <v>440</v>
      </c>
      <c r="C224">
        <v>61.07</v>
      </c>
      <c r="D224">
        <v>61.412857142857142</v>
      </c>
      <c r="E224">
        <v>47.83</v>
      </c>
    </row>
    <row r="225" spans="1:5" x14ac:dyDescent="0.2">
      <c r="A225" t="s">
        <v>582</v>
      </c>
      <c r="B225">
        <v>388</v>
      </c>
      <c r="C225">
        <v>60.544285714285706</v>
      </c>
      <c r="D225">
        <v>60.947142857142858</v>
      </c>
      <c r="E225">
        <v>44.187142857142859</v>
      </c>
    </row>
    <row r="226" spans="1:5" x14ac:dyDescent="0.2">
      <c r="A226" t="s">
        <v>728</v>
      </c>
      <c r="B226">
        <v>540</v>
      </c>
      <c r="C226">
        <v>61.658571428571427</v>
      </c>
      <c r="D226">
        <v>61.917142857142863</v>
      </c>
      <c r="E226">
        <v>46.654285714285713</v>
      </c>
    </row>
    <row r="227" spans="1:5" x14ac:dyDescent="0.2">
      <c r="A227" t="s">
        <v>770</v>
      </c>
      <c r="B227">
        <v>68</v>
      </c>
      <c r="C227">
        <v>49.328571428571429</v>
      </c>
      <c r="D227">
        <v>51.14142857142857</v>
      </c>
      <c r="E227">
        <v>43.361428571428569</v>
      </c>
    </row>
    <row r="228" spans="1:5" x14ac:dyDescent="0.2">
      <c r="A228" t="s">
        <v>822</v>
      </c>
      <c r="B228">
        <v>346</v>
      </c>
      <c r="C228">
        <v>59.097142857142863</v>
      </c>
      <c r="D228">
        <v>59.225714285714282</v>
      </c>
      <c r="E228">
        <v>40.845714285714287</v>
      </c>
    </row>
    <row r="229" spans="1:5" x14ac:dyDescent="0.2">
      <c r="A229" t="s">
        <v>874</v>
      </c>
      <c r="B229">
        <v>280</v>
      </c>
      <c r="C229">
        <v>60.94</v>
      </c>
      <c r="D229">
        <v>60.953999999999994</v>
      </c>
      <c r="E229">
        <v>22.097999999999999</v>
      </c>
    </row>
    <row r="230" spans="1:5" x14ac:dyDescent="0.2">
      <c r="A230" t="s">
        <v>926</v>
      </c>
      <c r="B230">
        <v>401</v>
      </c>
      <c r="C230">
        <v>60.171428571428571</v>
      </c>
      <c r="D230">
        <v>60.557142857142857</v>
      </c>
      <c r="E230">
        <v>40.642857142857153</v>
      </c>
    </row>
    <row r="231" spans="1:5" x14ac:dyDescent="0.2">
      <c r="A231" t="s">
        <v>90</v>
      </c>
      <c r="B231">
        <v>491</v>
      </c>
      <c r="C231">
        <v>60.82714285714286</v>
      </c>
      <c r="D231">
        <v>61.132857142857141</v>
      </c>
      <c r="E231">
        <v>48.09</v>
      </c>
    </row>
    <row r="232" spans="1:5" x14ac:dyDescent="0.2">
      <c r="A232" t="s">
        <v>436</v>
      </c>
      <c r="B232">
        <v>381</v>
      </c>
      <c r="C232">
        <v>59.907142857142858</v>
      </c>
      <c r="D232">
        <v>60.207142857142863</v>
      </c>
      <c r="E232">
        <v>46.547142857142852</v>
      </c>
    </row>
    <row r="233" spans="1:5" x14ac:dyDescent="0.2">
      <c r="A233" t="s">
        <v>488</v>
      </c>
      <c r="B233">
        <v>434</v>
      </c>
      <c r="C233">
        <v>58.96</v>
      </c>
      <c r="D233">
        <v>59.23</v>
      </c>
      <c r="E233">
        <v>45.095714285714287</v>
      </c>
    </row>
    <row r="234" spans="1:5" x14ac:dyDescent="0.2">
      <c r="A234" t="s">
        <v>586</v>
      </c>
      <c r="B234">
        <v>437</v>
      </c>
      <c r="C234">
        <v>60.824285714285708</v>
      </c>
      <c r="D234">
        <v>61.124285714285712</v>
      </c>
      <c r="E234">
        <v>44.967142857142854</v>
      </c>
    </row>
    <row r="235" spans="1:5" x14ac:dyDescent="0.2">
      <c r="A235" t="s">
        <v>633</v>
      </c>
      <c r="B235">
        <v>528</v>
      </c>
      <c r="C235">
        <v>61.815714285714293</v>
      </c>
      <c r="D235">
        <v>61.969999999999992</v>
      </c>
      <c r="E235">
        <v>45.834285714285713</v>
      </c>
    </row>
    <row r="236" spans="1:5" x14ac:dyDescent="0.2">
      <c r="A236" t="s">
        <v>680</v>
      </c>
      <c r="B236">
        <v>551</v>
      </c>
      <c r="C236">
        <v>61.85857142857143</v>
      </c>
      <c r="D236">
        <v>62.841428571428573</v>
      </c>
      <c r="E236">
        <v>50.897142857142853</v>
      </c>
    </row>
    <row r="237" spans="1:5" x14ac:dyDescent="0.2">
      <c r="A237" t="s">
        <v>774</v>
      </c>
      <c r="B237">
        <v>88</v>
      </c>
      <c r="C237">
        <v>51.691428571428567</v>
      </c>
      <c r="D237">
        <v>53.382857142857141</v>
      </c>
      <c r="E237">
        <v>46.211428571428577</v>
      </c>
    </row>
    <row r="238" spans="1:5" x14ac:dyDescent="0.2">
      <c r="A238" t="s">
        <v>826</v>
      </c>
      <c r="B238">
        <v>373</v>
      </c>
      <c r="C238">
        <v>59.219999999999992</v>
      </c>
      <c r="D238">
        <v>59.481428571428573</v>
      </c>
      <c r="E238">
        <v>43.882857142857141</v>
      </c>
    </row>
    <row r="239" spans="1:5" x14ac:dyDescent="0.2">
      <c r="A239" t="s">
        <v>878</v>
      </c>
      <c r="B239">
        <v>459</v>
      </c>
      <c r="C239">
        <v>62.31</v>
      </c>
      <c r="D239">
        <v>62.37</v>
      </c>
      <c r="E239">
        <v>31.404285714285709</v>
      </c>
    </row>
    <row r="240" spans="1:5" x14ac:dyDescent="0.2">
      <c r="A240" t="s">
        <v>556</v>
      </c>
      <c r="B240">
        <v>541</v>
      </c>
      <c r="C240">
        <v>63.431428571428569</v>
      </c>
      <c r="D240">
        <v>63.484285714285711</v>
      </c>
      <c r="E240">
        <v>33.928571428571431</v>
      </c>
    </row>
    <row r="241" spans="1:5" x14ac:dyDescent="0.2">
      <c r="A241" t="s">
        <v>744</v>
      </c>
      <c r="B241">
        <v>291</v>
      </c>
      <c r="C241">
        <v>57.548571428571428</v>
      </c>
      <c r="D241">
        <v>57.98</v>
      </c>
      <c r="E241">
        <v>28.767142857142861</v>
      </c>
    </row>
    <row r="242" spans="1:5" x14ac:dyDescent="0.2">
      <c r="A242" t="s">
        <v>952</v>
      </c>
      <c r="B242">
        <v>721</v>
      </c>
      <c r="C242">
        <v>63.66571428571428</v>
      </c>
      <c r="D242">
        <v>63.691428571428567</v>
      </c>
      <c r="E242">
        <v>34.738571428571433</v>
      </c>
    </row>
    <row r="243" spans="1:5" x14ac:dyDescent="0.2">
      <c r="A243" t="s">
        <v>370</v>
      </c>
      <c r="B243">
        <v>386</v>
      </c>
      <c r="C243">
        <v>59.997142857142862</v>
      </c>
      <c r="D243">
        <v>60.278571428571418</v>
      </c>
      <c r="E243">
        <v>46.875714285714288</v>
      </c>
    </row>
    <row r="244" spans="1:5" x14ac:dyDescent="0.2">
      <c r="A244" t="s">
        <v>471</v>
      </c>
      <c r="B244">
        <v>474</v>
      </c>
      <c r="C244">
        <v>60.961428571428577</v>
      </c>
      <c r="D244">
        <v>61.772857142857141</v>
      </c>
      <c r="E244">
        <v>50.24</v>
      </c>
    </row>
    <row r="245" spans="1:5" x14ac:dyDescent="0.2">
      <c r="A245" t="s">
        <v>516</v>
      </c>
      <c r="B245">
        <v>509</v>
      </c>
      <c r="C245">
        <v>61.681428571428569</v>
      </c>
      <c r="D245">
        <v>61.81</v>
      </c>
      <c r="E245">
        <v>44.687142857142859</v>
      </c>
    </row>
    <row r="246" spans="1:5" x14ac:dyDescent="0.2">
      <c r="A246" t="s">
        <v>621</v>
      </c>
      <c r="B246">
        <v>508</v>
      </c>
      <c r="C246">
        <v>62.721428571428582</v>
      </c>
      <c r="D246">
        <v>63.045714285714283</v>
      </c>
      <c r="E246">
        <v>49.834285714285713</v>
      </c>
    </row>
    <row r="247" spans="1:5" x14ac:dyDescent="0.2">
      <c r="A247" t="s">
        <v>668</v>
      </c>
      <c r="B247">
        <v>538</v>
      </c>
      <c r="C247">
        <v>62.482857142857142</v>
      </c>
      <c r="D247">
        <v>62.705714285714294</v>
      </c>
      <c r="E247">
        <v>48.111428571428569</v>
      </c>
    </row>
    <row r="248" spans="1:5" x14ac:dyDescent="0.2">
      <c r="A248" t="s">
        <v>715</v>
      </c>
      <c r="B248">
        <v>580</v>
      </c>
      <c r="C248">
        <v>63.135714285714293</v>
      </c>
      <c r="D248">
        <v>63.368571428571443</v>
      </c>
      <c r="E248">
        <v>47.895714285714277</v>
      </c>
    </row>
    <row r="249" spans="1:5" x14ac:dyDescent="0.2">
      <c r="A249" t="s">
        <v>809</v>
      </c>
      <c r="B249">
        <v>438</v>
      </c>
      <c r="C249">
        <v>61.614285714285707</v>
      </c>
      <c r="D249">
        <v>61.737142857142857</v>
      </c>
      <c r="E249">
        <v>43.818571428571431</v>
      </c>
    </row>
    <row r="250" spans="1:5" x14ac:dyDescent="0.2">
      <c r="A250" t="s">
        <v>861</v>
      </c>
      <c r="B250">
        <v>418</v>
      </c>
      <c r="C250">
        <v>62.768571428571427</v>
      </c>
      <c r="D250">
        <v>62.791428571428568</v>
      </c>
      <c r="E250">
        <v>27.70571428571429</v>
      </c>
    </row>
    <row r="251" spans="1:5" x14ac:dyDescent="0.2">
      <c r="A251" t="s">
        <v>913</v>
      </c>
      <c r="B251">
        <v>483</v>
      </c>
      <c r="C251">
        <v>61.591428571428573</v>
      </c>
      <c r="D251">
        <v>61.675714285714292</v>
      </c>
      <c r="E251">
        <v>40.974285714285713</v>
      </c>
    </row>
    <row r="252" spans="1:5" x14ac:dyDescent="0.2">
      <c r="A252" t="s">
        <v>543</v>
      </c>
      <c r="B252">
        <v>514</v>
      </c>
      <c r="C252">
        <v>60.702857142857148</v>
      </c>
      <c r="D252">
        <v>61.328571428571429</v>
      </c>
      <c r="E252">
        <v>51.328571428571429</v>
      </c>
    </row>
    <row r="253" spans="1:5" x14ac:dyDescent="0.2">
      <c r="A253" t="s">
        <v>731</v>
      </c>
      <c r="B253">
        <v>0</v>
      </c>
    </row>
    <row r="254" spans="1:5" x14ac:dyDescent="0.2">
      <c r="A254" t="s">
        <v>939</v>
      </c>
      <c r="B254">
        <v>766</v>
      </c>
      <c r="C254">
        <v>63.621428571428567</v>
      </c>
      <c r="D254">
        <v>63.697142857142858</v>
      </c>
      <c r="E254">
        <v>44.855714285714278</v>
      </c>
    </row>
    <row r="255" spans="1:5" x14ac:dyDescent="0.2">
      <c r="A255" t="s">
        <v>266</v>
      </c>
      <c r="B255">
        <v>388</v>
      </c>
      <c r="C255">
        <v>61.212857142857153</v>
      </c>
      <c r="D255">
        <v>61.598571428571432</v>
      </c>
      <c r="E255">
        <v>49.948571428571427</v>
      </c>
    </row>
    <row r="256" spans="1:5" x14ac:dyDescent="0.2">
      <c r="A256" t="s">
        <v>458</v>
      </c>
      <c r="B256">
        <v>76</v>
      </c>
      <c r="C256">
        <v>62.04</v>
      </c>
      <c r="D256">
        <v>62.24</v>
      </c>
      <c r="E256">
        <v>47.43</v>
      </c>
    </row>
    <row r="257" spans="1:5" x14ac:dyDescent="0.2">
      <c r="A257" t="s">
        <v>509</v>
      </c>
      <c r="B257">
        <v>497</v>
      </c>
      <c r="C257">
        <v>61.681428571428569</v>
      </c>
      <c r="D257">
        <v>61.751428571428569</v>
      </c>
      <c r="E257">
        <v>35.417142857142863</v>
      </c>
    </row>
    <row r="258" spans="1:5" x14ac:dyDescent="0.2">
      <c r="A258" t="s">
        <v>608</v>
      </c>
      <c r="B258">
        <v>507</v>
      </c>
      <c r="C258">
        <v>61.557142857142857</v>
      </c>
      <c r="D258">
        <v>61.582857142857137</v>
      </c>
      <c r="E258">
        <v>30.70571428571429</v>
      </c>
    </row>
    <row r="259" spans="1:5" x14ac:dyDescent="0.2">
      <c r="A259" t="s">
        <v>655</v>
      </c>
      <c r="B259">
        <v>573</v>
      </c>
      <c r="C259">
        <v>62.674285714285723</v>
      </c>
      <c r="D259">
        <v>62.845714285714287</v>
      </c>
      <c r="E259">
        <v>29.292857142857141</v>
      </c>
    </row>
    <row r="260" spans="1:5" x14ac:dyDescent="0.2">
      <c r="A260" t="s">
        <v>702</v>
      </c>
      <c r="B260">
        <v>634</v>
      </c>
      <c r="C260">
        <v>62.74</v>
      </c>
      <c r="D260">
        <v>62.785714285714278</v>
      </c>
      <c r="E260">
        <v>34.257142857142853</v>
      </c>
    </row>
    <row r="261" spans="1:5" x14ac:dyDescent="0.2">
      <c r="A261" t="s">
        <v>796</v>
      </c>
      <c r="B261">
        <v>491</v>
      </c>
      <c r="C261">
        <v>60.75</v>
      </c>
      <c r="D261">
        <v>60.777142857142863</v>
      </c>
      <c r="E261">
        <v>27.164285714285711</v>
      </c>
    </row>
    <row r="262" spans="1:5" x14ac:dyDescent="0.2">
      <c r="A262" t="s">
        <v>848</v>
      </c>
      <c r="B262">
        <v>532</v>
      </c>
      <c r="C262">
        <v>64.204999999999998</v>
      </c>
      <c r="D262">
        <v>64.248333333333335</v>
      </c>
      <c r="E262">
        <v>40.74</v>
      </c>
    </row>
    <row r="263" spans="1:5" x14ac:dyDescent="0.2">
      <c r="A263" t="s">
        <v>900</v>
      </c>
      <c r="B263">
        <v>670</v>
      </c>
      <c r="C263">
        <v>62.942857142857143</v>
      </c>
      <c r="D263">
        <v>62.942857142857143</v>
      </c>
      <c r="E263">
        <v>23.614285714285721</v>
      </c>
    </row>
    <row r="264" spans="1:5" x14ac:dyDescent="0.2">
      <c r="A264" t="s">
        <v>162</v>
      </c>
      <c r="B264">
        <v>431</v>
      </c>
      <c r="C264">
        <v>60.012857142857143</v>
      </c>
      <c r="D264">
        <v>60.284285714285723</v>
      </c>
      <c r="E264">
        <v>47.448571428571427</v>
      </c>
    </row>
    <row r="265" spans="1:5" x14ac:dyDescent="0.2">
      <c r="A265" t="s">
        <v>445</v>
      </c>
      <c r="B265">
        <v>495</v>
      </c>
      <c r="C265">
        <v>61.351428571428571</v>
      </c>
      <c r="D265">
        <v>62.2</v>
      </c>
      <c r="E265">
        <v>49.895714285714277</v>
      </c>
    </row>
    <row r="266" spans="1:5" x14ac:dyDescent="0.2">
      <c r="A266" t="s">
        <v>497</v>
      </c>
      <c r="B266">
        <v>530</v>
      </c>
      <c r="C266">
        <v>60.671428571428571</v>
      </c>
      <c r="D266">
        <v>60.898571428571429</v>
      </c>
      <c r="E266">
        <v>43.605714285714278</v>
      </c>
    </row>
    <row r="267" spans="1:5" x14ac:dyDescent="0.2">
      <c r="A267" t="s">
        <v>595</v>
      </c>
      <c r="B267">
        <v>557</v>
      </c>
      <c r="C267">
        <v>62.14142857142857</v>
      </c>
      <c r="D267">
        <v>62.244285714285709</v>
      </c>
      <c r="E267">
        <v>44.317142857142862</v>
      </c>
    </row>
    <row r="268" spans="1:5" x14ac:dyDescent="0.2">
      <c r="A268" t="s">
        <v>642</v>
      </c>
      <c r="B268">
        <v>525</v>
      </c>
      <c r="C268">
        <v>61.68571428571429</v>
      </c>
      <c r="D268">
        <v>61.867142857142859</v>
      </c>
      <c r="E268">
        <v>44.918571428571433</v>
      </c>
    </row>
    <row r="269" spans="1:5" x14ac:dyDescent="0.2">
      <c r="A269" t="s">
        <v>689</v>
      </c>
      <c r="B269">
        <v>653</v>
      </c>
      <c r="C269">
        <v>62.794285714285706</v>
      </c>
      <c r="D269">
        <v>63.081428571428567</v>
      </c>
      <c r="E269">
        <v>48.332857142857137</v>
      </c>
    </row>
    <row r="270" spans="1:5" x14ac:dyDescent="0.2">
      <c r="A270" t="s">
        <v>783</v>
      </c>
      <c r="B270">
        <v>128</v>
      </c>
      <c r="C270">
        <v>53.518571428571427</v>
      </c>
      <c r="D270">
        <v>55.017142857142858</v>
      </c>
      <c r="E270">
        <v>45.624285714285712</v>
      </c>
    </row>
    <row r="271" spans="1:5" x14ac:dyDescent="0.2">
      <c r="A271" t="s">
        <v>835</v>
      </c>
      <c r="B271">
        <v>565</v>
      </c>
      <c r="C271">
        <v>61.207142857142863</v>
      </c>
      <c r="D271">
        <v>61.24</v>
      </c>
      <c r="E271">
        <v>38.409999999999997</v>
      </c>
    </row>
    <row r="272" spans="1:5" x14ac:dyDescent="0.2">
      <c r="A272" t="s">
        <v>887</v>
      </c>
      <c r="B272">
        <v>772</v>
      </c>
      <c r="C272">
        <v>65.98</v>
      </c>
      <c r="D272">
        <v>65.991428571428571</v>
      </c>
      <c r="E272">
        <v>33.049999999999997</v>
      </c>
    </row>
    <row r="273" spans="1:5" x14ac:dyDescent="0.2">
      <c r="A273" t="s">
        <v>565</v>
      </c>
      <c r="B273">
        <v>546</v>
      </c>
      <c r="C273">
        <v>62.898571428571429</v>
      </c>
      <c r="D273">
        <v>63.272857142857141</v>
      </c>
      <c r="E273">
        <v>49.32</v>
      </c>
    </row>
    <row r="274" spans="1:5" x14ac:dyDescent="0.2">
      <c r="A274" t="s">
        <v>753</v>
      </c>
      <c r="B274">
        <v>183</v>
      </c>
      <c r="C274">
        <v>56.074285714285708</v>
      </c>
      <c r="D274">
        <v>57.279999999999987</v>
      </c>
      <c r="E274">
        <v>46.787142857142847</v>
      </c>
    </row>
    <row r="275" spans="1:5" x14ac:dyDescent="0.2">
      <c r="A275" t="s">
        <v>961</v>
      </c>
      <c r="B275">
        <v>778</v>
      </c>
      <c r="C275">
        <v>62.914285714285711</v>
      </c>
      <c r="D275">
        <v>62.965714285714277</v>
      </c>
      <c r="E275">
        <v>35.822857142857139</v>
      </c>
    </row>
    <row r="276" spans="1:5" x14ac:dyDescent="0.2">
      <c r="A276" t="s">
        <v>26</v>
      </c>
      <c r="B276">
        <v>316</v>
      </c>
      <c r="C276">
        <v>60.13</v>
      </c>
      <c r="D276">
        <v>60.797142857142852</v>
      </c>
      <c r="E276">
        <v>50.845714285714287</v>
      </c>
    </row>
    <row r="277" spans="1:5" x14ac:dyDescent="0.2">
      <c r="A277" t="s">
        <v>428</v>
      </c>
      <c r="B277">
        <v>361</v>
      </c>
      <c r="C277">
        <v>59.635714285714293</v>
      </c>
      <c r="D277">
        <v>59.934285714285707</v>
      </c>
      <c r="E277">
        <v>46.677142857142861</v>
      </c>
    </row>
    <row r="278" spans="1:5" x14ac:dyDescent="0.2">
      <c r="A278" t="s">
        <v>480</v>
      </c>
      <c r="B278">
        <v>397</v>
      </c>
      <c r="C278">
        <v>59.928571428571431</v>
      </c>
      <c r="D278">
        <v>60.07</v>
      </c>
      <c r="E278">
        <v>43.338571428571427</v>
      </c>
    </row>
    <row r="279" spans="1:5" x14ac:dyDescent="0.2">
      <c r="A279" t="s">
        <v>525</v>
      </c>
      <c r="B279">
        <v>489</v>
      </c>
      <c r="C279">
        <v>59.68</v>
      </c>
      <c r="D279">
        <v>59.974285714285713</v>
      </c>
      <c r="E279">
        <v>45.551428571428573</v>
      </c>
    </row>
    <row r="280" spans="1:5" x14ac:dyDescent="0.2">
      <c r="A280" t="s">
        <v>578</v>
      </c>
      <c r="B280">
        <v>354</v>
      </c>
      <c r="C280">
        <v>60.82</v>
      </c>
      <c r="D280">
        <v>61.258333333333333</v>
      </c>
      <c r="E280">
        <v>48.62166666666667</v>
      </c>
    </row>
    <row r="281" spans="1:5" x14ac:dyDescent="0.2">
      <c r="A281" t="s">
        <v>630</v>
      </c>
      <c r="B281">
        <v>394</v>
      </c>
      <c r="C281">
        <v>61.594999999999999</v>
      </c>
      <c r="D281">
        <v>61.856666666666662</v>
      </c>
      <c r="E281">
        <v>48.1</v>
      </c>
    </row>
    <row r="282" spans="1:5" x14ac:dyDescent="0.2">
      <c r="A282" t="s">
        <v>677</v>
      </c>
      <c r="B282">
        <v>484</v>
      </c>
      <c r="C282">
        <v>61.802857142857142</v>
      </c>
      <c r="D282">
        <v>62.138571428571431</v>
      </c>
      <c r="E282">
        <v>48.628571428571433</v>
      </c>
    </row>
    <row r="283" spans="1:5" x14ac:dyDescent="0.2">
      <c r="A283" t="s">
        <v>724</v>
      </c>
      <c r="B283">
        <v>478</v>
      </c>
      <c r="C283">
        <v>61.765714285714289</v>
      </c>
      <c r="D283">
        <v>61.988571428571433</v>
      </c>
      <c r="E283">
        <v>47.408571428571427</v>
      </c>
    </row>
    <row r="284" spans="1:5" x14ac:dyDescent="0.2">
      <c r="A284" t="s">
        <v>766</v>
      </c>
      <c r="B284">
        <v>43</v>
      </c>
      <c r="C284">
        <v>50.411428571428573</v>
      </c>
      <c r="D284">
        <v>52.418571428571433</v>
      </c>
      <c r="E284">
        <v>45.645714285714277</v>
      </c>
    </row>
    <row r="285" spans="1:5" x14ac:dyDescent="0.2">
      <c r="A285" t="s">
        <v>818</v>
      </c>
      <c r="B285">
        <v>212</v>
      </c>
      <c r="C285">
        <v>56.554285714285712</v>
      </c>
      <c r="D285">
        <v>57.254285714285722</v>
      </c>
      <c r="E285">
        <v>45.205714285714294</v>
      </c>
    </row>
    <row r="286" spans="1:5" x14ac:dyDescent="0.2">
      <c r="A286" t="s">
        <v>870</v>
      </c>
      <c r="B286">
        <v>427</v>
      </c>
      <c r="C286">
        <v>64.158571428571435</v>
      </c>
      <c r="D286">
        <v>64.167142857142849</v>
      </c>
      <c r="E286">
        <v>16.24428571428572</v>
      </c>
    </row>
    <row r="287" spans="1:5" x14ac:dyDescent="0.2">
      <c r="A287" t="s">
        <v>922</v>
      </c>
      <c r="B287">
        <v>413</v>
      </c>
      <c r="C287">
        <v>61.164285714285711</v>
      </c>
      <c r="D287">
        <v>61.397142857142853</v>
      </c>
      <c r="E287">
        <v>46.717142857142854</v>
      </c>
    </row>
    <row r="288" spans="1:5" x14ac:dyDescent="0.2">
      <c r="A288" t="s">
        <v>539</v>
      </c>
      <c r="B288">
        <v>481</v>
      </c>
      <c r="C288">
        <v>60.001428571428569</v>
      </c>
      <c r="D288">
        <v>60.135714285714293</v>
      </c>
      <c r="E288">
        <v>43.701428571428572</v>
      </c>
    </row>
    <row r="289" spans="1:5" x14ac:dyDescent="0.2">
      <c r="A289" t="s">
        <v>935</v>
      </c>
      <c r="B289">
        <v>719</v>
      </c>
      <c r="C289">
        <v>63.087142857142858</v>
      </c>
      <c r="D289">
        <v>63.228571428571428</v>
      </c>
      <c r="E289">
        <v>44.751428571428569</v>
      </c>
    </row>
    <row r="290" spans="1:5" x14ac:dyDescent="0.2">
      <c r="A290" t="s">
        <v>552</v>
      </c>
      <c r="B290">
        <v>541</v>
      </c>
      <c r="C290">
        <v>62.271428571428572</v>
      </c>
      <c r="D290">
        <v>62.701428571428558</v>
      </c>
      <c r="E290">
        <v>50.802857142857142</v>
      </c>
    </row>
    <row r="291" spans="1:5" x14ac:dyDescent="0.2">
      <c r="A291" t="s">
        <v>740</v>
      </c>
      <c r="B291">
        <v>219</v>
      </c>
      <c r="C291">
        <v>55.970000000000013</v>
      </c>
      <c r="D291">
        <v>59.23714285714285</v>
      </c>
      <c r="E291">
        <v>56.122857142857143</v>
      </c>
    </row>
    <row r="292" spans="1:5" x14ac:dyDescent="0.2">
      <c r="A292" t="s">
        <v>948</v>
      </c>
      <c r="B292">
        <v>723</v>
      </c>
      <c r="C292">
        <v>63.272857142857141</v>
      </c>
      <c r="D292">
        <v>63.361428571428569</v>
      </c>
      <c r="E292">
        <v>42.138571428571417</v>
      </c>
    </row>
    <row r="293" spans="1:5" x14ac:dyDescent="0.2">
      <c r="A293" t="s">
        <v>338</v>
      </c>
      <c r="B293">
        <v>387</v>
      </c>
      <c r="C293">
        <v>59.878571428571433</v>
      </c>
      <c r="D293">
        <v>60.135714285714293</v>
      </c>
      <c r="E293">
        <v>47.204285714285717</v>
      </c>
    </row>
    <row r="294" spans="1:5" x14ac:dyDescent="0.2">
      <c r="A294" t="s">
        <v>467</v>
      </c>
      <c r="B294">
        <v>409</v>
      </c>
      <c r="C294">
        <v>60.738571428571433</v>
      </c>
      <c r="D294">
        <v>61.057142857142857</v>
      </c>
      <c r="E294">
        <v>47.587142857142858</v>
      </c>
    </row>
    <row r="295" spans="1:5" x14ac:dyDescent="0.2">
      <c r="A295" t="s">
        <v>617</v>
      </c>
      <c r="B295">
        <v>572</v>
      </c>
      <c r="C295">
        <v>62.231428571428573</v>
      </c>
      <c r="D295">
        <v>62.374285714285712</v>
      </c>
      <c r="E295">
        <v>45.777142857142863</v>
      </c>
    </row>
    <row r="296" spans="1:5" x14ac:dyDescent="0.2">
      <c r="A296" t="s">
        <v>664</v>
      </c>
      <c r="B296">
        <v>548</v>
      </c>
      <c r="C296">
        <v>62.625714285714288</v>
      </c>
      <c r="D296">
        <v>62.864285714285707</v>
      </c>
      <c r="E296">
        <v>47.901428571428568</v>
      </c>
    </row>
    <row r="297" spans="1:5" x14ac:dyDescent="0.2">
      <c r="A297" t="s">
        <v>711</v>
      </c>
      <c r="B297">
        <v>632</v>
      </c>
      <c r="C297">
        <v>61.94</v>
      </c>
      <c r="D297">
        <v>62.377142857142857</v>
      </c>
      <c r="E297">
        <v>40.662857142857142</v>
      </c>
    </row>
    <row r="298" spans="1:5" x14ac:dyDescent="0.2">
      <c r="A298" t="s">
        <v>805</v>
      </c>
      <c r="B298">
        <v>461</v>
      </c>
      <c r="C298">
        <v>60.374285714285712</v>
      </c>
      <c r="D298">
        <v>60.54</v>
      </c>
      <c r="E298">
        <v>43.35857142857143</v>
      </c>
    </row>
    <row r="299" spans="1:5" x14ac:dyDescent="0.2">
      <c r="A299" t="s">
        <v>857</v>
      </c>
      <c r="B299">
        <v>561</v>
      </c>
      <c r="C299">
        <v>62.718571428571423</v>
      </c>
      <c r="D299">
        <v>62.775714285714287</v>
      </c>
      <c r="E299">
        <v>31.682857142857141</v>
      </c>
    </row>
    <row r="300" spans="1:5" x14ac:dyDescent="0.2">
      <c r="A300" t="s">
        <v>909</v>
      </c>
      <c r="B300">
        <v>663</v>
      </c>
      <c r="C300">
        <v>62.831428571428567</v>
      </c>
      <c r="D300">
        <v>62.874285714285712</v>
      </c>
      <c r="E300">
        <v>35.65</v>
      </c>
    </row>
    <row r="301" spans="1:5" x14ac:dyDescent="0.2">
      <c r="A301" t="s">
        <v>130</v>
      </c>
      <c r="B301">
        <v>438</v>
      </c>
      <c r="C301">
        <v>60.35857142857143</v>
      </c>
      <c r="D301">
        <v>60.594285714285711</v>
      </c>
      <c r="E301">
        <v>46.888571428571431</v>
      </c>
    </row>
    <row r="302" spans="1:5" x14ac:dyDescent="0.2">
      <c r="A302" t="s">
        <v>441</v>
      </c>
      <c r="B302">
        <v>447</v>
      </c>
      <c r="C302">
        <v>61.23</v>
      </c>
      <c r="D302">
        <v>61.48</v>
      </c>
      <c r="E302">
        <v>46.068571428571431</v>
      </c>
    </row>
    <row r="303" spans="1:5" x14ac:dyDescent="0.2">
      <c r="A303" t="s">
        <v>493</v>
      </c>
      <c r="B303">
        <v>447</v>
      </c>
      <c r="C303">
        <v>59.781428571428577</v>
      </c>
      <c r="D303">
        <v>60.085714285714289</v>
      </c>
      <c r="E303">
        <v>44.352857142857147</v>
      </c>
    </row>
    <row r="304" spans="1:5" x14ac:dyDescent="0.2">
      <c r="A304" t="s">
        <v>591</v>
      </c>
      <c r="B304">
        <v>546</v>
      </c>
      <c r="C304">
        <v>62.122857142857143</v>
      </c>
      <c r="D304">
        <v>62.32</v>
      </c>
      <c r="E304">
        <v>45.104285714285723</v>
      </c>
    </row>
    <row r="305" spans="1:5" x14ac:dyDescent="0.2">
      <c r="A305" t="s">
        <v>638</v>
      </c>
      <c r="B305">
        <v>555</v>
      </c>
      <c r="C305">
        <v>61.822857142857139</v>
      </c>
      <c r="D305">
        <v>61.931428571428569</v>
      </c>
      <c r="E305">
        <v>42.205714285714294</v>
      </c>
    </row>
    <row r="306" spans="1:5" x14ac:dyDescent="0.2">
      <c r="A306" t="s">
        <v>685</v>
      </c>
      <c r="B306">
        <v>611</v>
      </c>
      <c r="C306">
        <v>61.984285714285711</v>
      </c>
      <c r="D306">
        <v>62.122857142857143</v>
      </c>
      <c r="E306">
        <v>38.638571428571431</v>
      </c>
    </row>
    <row r="307" spans="1:5" x14ac:dyDescent="0.2">
      <c r="A307" t="s">
        <v>779</v>
      </c>
      <c r="B307">
        <v>98</v>
      </c>
      <c r="C307">
        <v>50.328571428571429</v>
      </c>
      <c r="D307">
        <v>52.05</v>
      </c>
      <c r="E307">
        <v>44.438571428571429</v>
      </c>
    </row>
    <row r="308" spans="1:5" x14ac:dyDescent="0.2">
      <c r="A308" t="s">
        <v>831</v>
      </c>
      <c r="B308">
        <v>565</v>
      </c>
      <c r="C308">
        <v>60.970000000000013</v>
      </c>
      <c r="D308">
        <v>61.078571428571429</v>
      </c>
      <c r="E308">
        <v>42.83428571428572</v>
      </c>
    </row>
    <row r="309" spans="1:5" x14ac:dyDescent="0.2">
      <c r="A309" t="s">
        <v>883</v>
      </c>
      <c r="B309">
        <v>657</v>
      </c>
      <c r="C309">
        <v>64.555714285714288</v>
      </c>
      <c r="D309">
        <v>64.562857142857141</v>
      </c>
      <c r="E309">
        <v>21.882857142857141</v>
      </c>
    </row>
    <row r="310" spans="1:5" x14ac:dyDescent="0.2">
      <c r="A310" t="s">
        <v>234</v>
      </c>
      <c r="B310">
        <v>510</v>
      </c>
      <c r="C310">
        <v>61.222857142857137</v>
      </c>
      <c r="D310">
        <v>61.31428571428571</v>
      </c>
      <c r="E310">
        <v>43.75714285714286</v>
      </c>
    </row>
    <row r="311" spans="1:5" x14ac:dyDescent="0.2">
      <c r="A311" t="s">
        <v>454</v>
      </c>
      <c r="B311">
        <v>511</v>
      </c>
      <c r="C311">
        <v>62.86</v>
      </c>
      <c r="D311">
        <v>63.065714285714293</v>
      </c>
      <c r="E311">
        <v>45.188571428571429</v>
      </c>
    </row>
    <row r="312" spans="1:5" x14ac:dyDescent="0.2">
      <c r="A312" t="s">
        <v>505</v>
      </c>
      <c r="B312">
        <v>576</v>
      </c>
      <c r="C312">
        <v>61.861428571428569</v>
      </c>
      <c r="D312">
        <v>62.215714285714277</v>
      </c>
      <c r="E312">
        <v>48.27</v>
      </c>
    </row>
    <row r="313" spans="1:5" x14ac:dyDescent="0.2">
      <c r="A313" t="s">
        <v>604</v>
      </c>
      <c r="B313">
        <v>370</v>
      </c>
      <c r="C313">
        <v>63.094999999999999</v>
      </c>
      <c r="D313">
        <v>63.217500000000001</v>
      </c>
      <c r="E313">
        <v>45.567500000000003</v>
      </c>
    </row>
    <row r="314" spans="1:5" x14ac:dyDescent="0.2">
      <c r="A314" t="s">
        <v>651</v>
      </c>
      <c r="B314">
        <v>623</v>
      </c>
      <c r="C314">
        <v>62.845714285714287</v>
      </c>
      <c r="D314">
        <v>63.104285714285723</v>
      </c>
      <c r="E314">
        <v>49.945714285714288</v>
      </c>
    </row>
    <row r="315" spans="1:5" x14ac:dyDescent="0.2">
      <c r="A315" t="s">
        <v>698</v>
      </c>
      <c r="B315">
        <v>691</v>
      </c>
      <c r="C315">
        <v>62.851428571428571</v>
      </c>
      <c r="D315">
        <v>63.394285714285722</v>
      </c>
      <c r="E315">
        <v>53.041428571428582</v>
      </c>
    </row>
    <row r="316" spans="1:5" x14ac:dyDescent="0.2">
      <c r="A316" t="s">
        <v>792</v>
      </c>
      <c r="B316">
        <v>499</v>
      </c>
      <c r="C316">
        <v>60.052857142857142</v>
      </c>
      <c r="D316">
        <v>60.191428571428567</v>
      </c>
      <c r="E316">
        <v>41.601428571428571</v>
      </c>
    </row>
    <row r="317" spans="1:5" x14ac:dyDescent="0.2">
      <c r="A317" t="s">
        <v>844</v>
      </c>
      <c r="B317">
        <v>613</v>
      </c>
      <c r="C317">
        <v>62.438571428571429</v>
      </c>
      <c r="D317">
        <v>62.568571428571431</v>
      </c>
      <c r="E317">
        <v>36.627142857142857</v>
      </c>
    </row>
    <row r="318" spans="1:5" x14ac:dyDescent="0.2">
      <c r="A318" t="s">
        <v>896</v>
      </c>
      <c r="B318">
        <v>741</v>
      </c>
      <c r="C318">
        <v>63.648571428571422</v>
      </c>
      <c r="D318">
        <v>63.82</v>
      </c>
      <c r="E318">
        <v>45.381428571428572</v>
      </c>
    </row>
    <row r="319" spans="1:5" x14ac:dyDescent="0.2">
      <c r="A319" t="s">
        <v>561</v>
      </c>
      <c r="B319">
        <v>568</v>
      </c>
      <c r="C319">
        <v>63.431428571428583</v>
      </c>
      <c r="D319">
        <v>63.717142857142854</v>
      </c>
      <c r="E319">
        <v>49.895714285714277</v>
      </c>
    </row>
    <row r="320" spans="1:5" x14ac:dyDescent="0.2">
      <c r="A320" t="s">
        <v>749</v>
      </c>
      <c r="B320">
        <v>39</v>
      </c>
      <c r="C320">
        <v>15.78571428571429</v>
      </c>
      <c r="D320">
        <v>44.534285714285723</v>
      </c>
      <c r="E320">
        <v>41.651428571428568</v>
      </c>
    </row>
    <row r="321" spans="1:5" x14ac:dyDescent="0.2">
      <c r="A321" t="s">
        <v>957</v>
      </c>
      <c r="B321">
        <v>766</v>
      </c>
      <c r="C321">
        <v>64.494285714285724</v>
      </c>
      <c r="D321">
        <v>64.532857142857139</v>
      </c>
      <c r="E321">
        <v>33.448571428571427</v>
      </c>
    </row>
    <row r="322" spans="1:5" x14ac:dyDescent="0.2">
      <c r="A322" t="s">
        <v>574</v>
      </c>
      <c r="B322">
        <v>459</v>
      </c>
      <c r="C322">
        <v>63.531428571428577</v>
      </c>
      <c r="D322">
        <v>63.85857142857143</v>
      </c>
      <c r="E322">
        <v>50.541428571428582</v>
      </c>
    </row>
    <row r="323" spans="1:5" x14ac:dyDescent="0.2">
      <c r="A323" t="s">
        <v>762</v>
      </c>
      <c r="B323">
        <v>114</v>
      </c>
      <c r="C323">
        <v>54.502857142857138</v>
      </c>
      <c r="D323">
        <v>55.292857142857137</v>
      </c>
      <c r="E323">
        <v>43.547142857142852</v>
      </c>
    </row>
    <row r="324" spans="1:5" x14ac:dyDescent="0.2">
      <c r="A324" t="s">
        <v>548</v>
      </c>
      <c r="B324">
        <v>578</v>
      </c>
      <c r="C324">
        <v>62.85</v>
      </c>
      <c r="D324">
        <v>63.182857142857138</v>
      </c>
      <c r="E324">
        <v>49.85</v>
      </c>
    </row>
    <row r="325" spans="1:5" x14ac:dyDescent="0.2">
      <c r="A325" t="s">
        <v>736</v>
      </c>
      <c r="B325">
        <v>40</v>
      </c>
      <c r="C325">
        <v>33.159999999999997</v>
      </c>
      <c r="D325">
        <v>46.954285714285717</v>
      </c>
      <c r="E325">
        <v>39.32</v>
      </c>
    </row>
    <row r="326" spans="1:5" x14ac:dyDescent="0.2">
      <c r="A326" t="s">
        <v>944</v>
      </c>
      <c r="B326">
        <v>747</v>
      </c>
      <c r="C326">
        <v>63.030000000000008</v>
      </c>
      <c r="D326">
        <v>63.087142857142858</v>
      </c>
      <c r="E326">
        <v>38.145714285714277</v>
      </c>
    </row>
    <row r="327" spans="1:5" x14ac:dyDescent="0.2">
      <c r="A327" t="s">
        <v>306</v>
      </c>
      <c r="B327">
        <v>513</v>
      </c>
      <c r="C327">
        <v>61.057142857142857</v>
      </c>
      <c r="D327">
        <v>61.368571428571428</v>
      </c>
      <c r="E327">
        <v>48.297142857142852</v>
      </c>
    </row>
    <row r="328" spans="1:5" x14ac:dyDescent="0.2">
      <c r="A328" t="s">
        <v>463</v>
      </c>
      <c r="B328">
        <v>582</v>
      </c>
      <c r="C328">
        <v>63.15</v>
      </c>
      <c r="D328">
        <v>63.354285714285723</v>
      </c>
      <c r="E328">
        <v>47.274285714285718</v>
      </c>
    </row>
    <row r="329" spans="1:5" x14ac:dyDescent="0.2">
      <c r="A329" t="s">
        <v>513</v>
      </c>
      <c r="B329">
        <v>539</v>
      </c>
      <c r="C329">
        <v>61.964285714285722</v>
      </c>
      <c r="D329">
        <v>62.117142857142859</v>
      </c>
      <c r="E329">
        <v>43.107142857142847</v>
      </c>
    </row>
    <row r="330" spans="1:5" x14ac:dyDescent="0.2">
      <c r="A330" t="s">
        <v>613</v>
      </c>
      <c r="B330">
        <v>604</v>
      </c>
      <c r="C330">
        <v>62.745714285714293</v>
      </c>
      <c r="D330">
        <v>62.961428571428577</v>
      </c>
      <c r="E330">
        <v>48.63</v>
      </c>
    </row>
    <row r="331" spans="1:5" x14ac:dyDescent="0.2">
      <c r="A331" t="s">
        <v>660</v>
      </c>
      <c r="B331">
        <v>554</v>
      </c>
      <c r="C331">
        <v>53.767142857142858</v>
      </c>
      <c r="D331">
        <v>60.512857142857143</v>
      </c>
      <c r="E331">
        <v>46.574285714285708</v>
      </c>
    </row>
    <row r="332" spans="1:5" x14ac:dyDescent="0.2">
      <c r="A332" t="s">
        <v>707</v>
      </c>
      <c r="B332">
        <v>716</v>
      </c>
      <c r="C332">
        <v>62.958571428571418</v>
      </c>
      <c r="D332">
        <v>63.061428571428571</v>
      </c>
      <c r="E332">
        <v>45.075714285714291</v>
      </c>
    </row>
    <row r="333" spans="1:5" x14ac:dyDescent="0.2">
      <c r="A333" t="s">
        <v>801</v>
      </c>
      <c r="B333">
        <v>516</v>
      </c>
      <c r="C333">
        <v>61.674285714285709</v>
      </c>
      <c r="D333">
        <v>61.76285714285715</v>
      </c>
      <c r="E333">
        <v>35.32</v>
      </c>
    </row>
    <row r="334" spans="1:5" x14ac:dyDescent="0.2">
      <c r="A334" t="s">
        <v>853</v>
      </c>
      <c r="B334">
        <v>609</v>
      </c>
      <c r="C334">
        <v>62.862857142857138</v>
      </c>
      <c r="D334">
        <v>62.951428571428558</v>
      </c>
      <c r="E334">
        <v>45.09</v>
      </c>
    </row>
    <row r="335" spans="1:5" x14ac:dyDescent="0.2">
      <c r="A335" t="s">
        <v>905</v>
      </c>
      <c r="B335">
        <v>760</v>
      </c>
      <c r="C335">
        <v>63.495714285714293</v>
      </c>
      <c r="D335">
        <v>63.525714285714287</v>
      </c>
      <c r="E335">
        <v>30.541428571428568</v>
      </c>
    </row>
    <row r="336" spans="1:5" x14ac:dyDescent="0.2">
      <c r="A336" t="s">
        <v>410</v>
      </c>
      <c r="B336">
        <v>400</v>
      </c>
      <c r="C336">
        <v>61.054285714285712</v>
      </c>
      <c r="D336">
        <v>61.424285714285723</v>
      </c>
      <c r="E336">
        <v>49.471428571428582</v>
      </c>
    </row>
    <row r="337" spans="1:5" x14ac:dyDescent="0.2">
      <c r="A337" t="s">
        <v>476</v>
      </c>
      <c r="B337">
        <v>546</v>
      </c>
      <c r="C337">
        <v>62.275714285714287</v>
      </c>
      <c r="D337">
        <v>62.325714285714291</v>
      </c>
      <c r="E337">
        <v>39.984285714285711</v>
      </c>
    </row>
    <row r="338" spans="1:5" x14ac:dyDescent="0.2">
      <c r="A338" t="s">
        <v>521</v>
      </c>
      <c r="B338">
        <v>503</v>
      </c>
      <c r="C338">
        <v>61.914285714285711</v>
      </c>
      <c r="D338">
        <v>62.741428571428571</v>
      </c>
      <c r="E338">
        <v>49.638571428571431</v>
      </c>
    </row>
    <row r="339" spans="1:5" x14ac:dyDescent="0.2">
      <c r="A339" t="s">
        <v>626</v>
      </c>
      <c r="B339">
        <v>438</v>
      </c>
      <c r="C339">
        <v>61.2</v>
      </c>
      <c r="D339">
        <v>61.664285714285711</v>
      </c>
      <c r="E339">
        <v>49.965714285714277</v>
      </c>
    </row>
    <row r="340" spans="1:5" x14ac:dyDescent="0.2">
      <c r="A340" t="s">
        <v>673</v>
      </c>
      <c r="B340">
        <v>560</v>
      </c>
      <c r="C340">
        <v>63.311428571428571</v>
      </c>
      <c r="D340">
        <v>63.682857142857138</v>
      </c>
      <c r="E340">
        <v>47.65</v>
      </c>
    </row>
    <row r="341" spans="1:5" x14ac:dyDescent="0.2">
      <c r="A341" t="s">
        <v>720</v>
      </c>
      <c r="B341">
        <v>685</v>
      </c>
      <c r="C341">
        <v>64.495714285714286</v>
      </c>
      <c r="D341">
        <v>66.314285714285717</v>
      </c>
      <c r="E341">
        <v>52.828571428571429</v>
      </c>
    </row>
    <row r="342" spans="1:5" x14ac:dyDescent="0.2">
      <c r="A342" t="s">
        <v>814</v>
      </c>
      <c r="B342">
        <v>491</v>
      </c>
      <c r="C342">
        <v>62.065714285714293</v>
      </c>
      <c r="D342">
        <v>62.297142857142852</v>
      </c>
      <c r="E342">
        <v>46.752857142857138</v>
      </c>
    </row>
    <row r="343" spans="1:5" x14ac:dyDescent="0.2">
      <c r="A343" t="s">
        <v>866</v>
      </c>
      <c r="B343">
        <v>420</v>
      </c>
      <c r="C343">
        <v>61.521428571428572</v>
      </c>
      <c r="D343">
        <v>62.01285714285715</v>
      </c>
      <c r="E343">
        <v>43.207142857142863</v>
      </c>
    </row>
    <row r="344" spans="1:5" x14ac:dyDescent="0.2">
      <c r="A344" t="s">
        <v>918</v>
      </c>
      <c r="B344">
        <v>561</v>
      </c>
      <c r="C344">
        <v>63.35</v>
      </c>
      <c r="D344">
        <v>63.371428571428567</v>
      </c>
      <c r="E344">
        <v>39.147142857142853</v>
      </c>
    </row>
    <row r="345" spans="1:5" x14ac:dyDescent="0.2">
      <c r="A345" t="s">
        <v>535</v>
      </c>
      <c r="B345">
        <v>455</v>
      </c>
      <c r="C345">
        <v>61.068571428571431</v>
      </c>
      <c r="D345">
        <v>61.341428571428573</v>
      </c>
      <c r="E345">
        <v>46.614285714285707</v>
      </c>
    </row>
    <row r="346" spans="1:5" x14ac:dyDescent="0.2">
      <c r="A346" t="s">
        <v>931</v>
      </c>
      <c r="B346">
        <v>457</v>
      </c>
      <c r="C346">
        <v>60.954285714285717</v>
      </c>
      <c r="D346">
        <v>61.022857142857148</v>
      </c>
      <c r="E346">
        <v>40.39142857142857</v>
      </c>
    </row>
    <row r="347" spans="1:5" x14ac:dyDescent="0.2">
      <c r="A347" t="s">
        <v>202</v>
      </c>
      <c r="B347">
        <v>503</v>
      </c>
      <c r="C347">
        <v>61.214285714285722</v>
      </c>
      <c r="D347">
        <v>61.491428571428571</v>
      </c>
      <c r="E347">
        <v>47.445714285714288</v>
      </c>
    </row>
    <row r="348" spans="1:5" x14ac:dyDescent="0.2">
      <c r="A348" t="s">
        <v>450</v>
      </c>
      <c r="B348">
        <v>564</v>
      </c>
      <c r="C348">
        <v>62.96</v>
      </c>
      <c r="D348">
        <v>63.138571428571431</v>
      </c>
      <c r="E348">
        <v>48.197142857142858</v>
      </c>
    </row>
    <row r="349" spans="1:5" x14ac:dyDescent="0.2">
      <c r="A349" t="s">
        <v>501</v>
      </c>
      <c r="B349">
        <v>539</v>
      </c>
      <c r="C349">
        <v>61.3</v>
      </c>
      <c r="D349">
        <v>61.364285714285707</v>
      </c>
      <c r="E349">
        <v>40.668571428571433</v>
      </c>
    </row>
    <row r="350" spans="1:5" x14ac:dyDescent="0.2">
      <c r="A350" t="s">
        <v>600</v>
      </c>
      <c r="B350">
        <v>619</v>
      </c>
      <c r="C350">
        <v>62.421428571428571</v>
      </c>
      <c r="D350">
        <v>62.705714285714294</v>
      </c>
      <c r="E350">
        <v>40.365714285714283</v>
      </c>
    </row>
    <row r="351" spans="1:5" x14ac:dyDescent="0.2">
      <c r="A351" t="s">
        <v>647</v>
      </c>
      <c r="B351">
        <v>647</v>
      </c>
      <c r="C351">
        <v>62.432857142857138</v>
      </c>
      <c r="D351">
        <v>62.505714285714291</v>
      </c>
      <c r="E351">
        <v>42.81428571428571</v>
      </c>
    </row>
    <row r="352" spans="1:5" x14ac:dyDescent="0.2">
      <c r="A352" t="s">
        <v>694</v>
      </c>
      <c r="B352">
        <v>614</v>
      </c>
      <c r="C352">
        <v>63.3</v>
      </c>
      <c r="D352">
        <v>63.4</v>
      </c>
      <c r="E352">
        <v>44.366666666666667</v>
      </c>
    </row>
    <row r="353" spans="1:5" x14ac:dyDescent="0.2">
      <c r="A353" t="s">
        <v>788</v>
      </c>
      <c r="B353">
        <v>297</v>
      </c>
      <c r="C353">
        <v>57.774285714285718</v>
      </c>
      <c r="D353">
        <v>57.911428571428573</v>
      </c>
      <c r="E353">
        <v>33.378571428571433</v>
      </c>
    </row>
    <row r="354" spans="1:5" x14ac:dyDescent="0.2">
      <c r="A354" t="s">
        <v>840</v>
      </c>
      <c r="B354">
        <v>646</v>
      </c>
      <c r="C354">
        <v>63.974285714285713</v>
      </c>
      <c r="D354">
        <v>64.474285714285713</v>
      </c>
      <c r="E354">
        <v>38.748571428571431</v>
      </c>
    </row>
    <row r="355" spans="1:5" x14ac:dyDescent="0.2">
      <c r="A355" t="s">
        <v>892</v>
      </c>
      <c r="B355">
        <v>705</v>
      </c>
      <c r="C355">
        <v>62.974285714285713</v>
      </c>
      <c r="D355">
        <v>63.145714285714277</v>
      </c>
      <c r="E355">
        <v>38.301428571428573</v>
      </c>
    </row>
    <row r="356" spans="1:5" x14ac:dyDescent="0.2">
      <c r="A356" t="s">
        <v>570</v>
      </c>
      <c r="B356">
        <v>445</v>
      </c>
      <c r="C356">
        <v>61.097142857142863</v>
      </c>
      <c r="D356">
        <v>61.427142857142861</v>
      </c>
      <c r="E356">
        <v>48.398571428571429</v>
      </c>
    </row>
    <row r="357" spans="1:5" x14ac:dyDescent="0.2">
      <c r="A357" t="s">
        <v>758</v>
      </c>
      <c r="B357">
        <v>72</v>
      </c>
      <c r="C357">
        <v>54.525714285714287</v>
      </c>
      <c r="D357">
        <v>55.774285714285718</v>
      </c>
      <c r="E357">
        <v>45.161428571428573</v>
      </c>
    </row>
    <row r="358" spans="1:5" x14ac:dyDescent="0.2">
      <c r="A358" t="s">
        <v>966</v>
      </c>
      <c r="B358">
        <v>565</v>
      </c>
      <c r="C358">
        <v>63.50714285714286</v>
      </c>
      <c r="D358">
        <v>63.802857142857142</v>
      </c>
      <c r="E358">
        <v>46.588571428571427</v>
      </c>
    </row>
    <row r="359" spans="1:5" x14ac:dyDescent="0.2">
      <c r="A359" t="s">
        <v>66</v>
      </c>
      <c r="B359">
        <v>337</v>
      </c>
      <c r="C359">
        <v>58.518571428571427</v>
      </c>
      <c r="D359">
        <v>58.844285714285711</v>
      </c>
      <c r="E359">
        <v>46.254285714285707</v>
      </c>
    </row>
    <row r="360" spans="1:5" x14ac:dyDescent="0.2">
      <c r="A360" t="s">
        <v>433</v>
      </c>
      <c r="B360">
        <v>380</v>
      </c>
      <c r="C360">
        <v>60.214285714285722</v>
      </c>
      <c r="D360">
        <v>60.604285714285723</v>
      </c>
      <c r="E360">
        <v>48.451428571428572</v>
      </c>
    </row>
    <row r="361" spans="1:5" x14ac:dyDescent="0.2">
      <c r="A361" t="s">
        <v>485</v>
      </c>
      <c r="B361">
        <v>409</v>
      </c>
      <c r="C361">
        <v>60.32</v>
      </c>
      <c r="D361">
        <v>60.788571428571423</v>
      </c>
      <c r="E361">
        <v>47.271428571428572</v>
      </c>
    </row>
    <row r="362" spans="1:5" x14ac:dyDescent="0.2">
      <c r="A362" t="s">
        <v>530</v>
      </c>
      <c r="B362">
        <v>429</v>
      </c>
      <c r="C362">
        <v>60.152857142857137</v>
      </c>
      <c r="D362">
        <v>60.328571428571429</v>
      </c>
      <c r="E362">
        <v>45.822857142857139</v>
      </c>
    </row>
    <row r="363" spans="1:5" x14ac:dyDescent="0.2">
      <c r="A363" t="s">
        <v>583</v>
      </c>
      <c r="B363">
        <v>397</v>
      </c>
      <c r="C363">
        <v>62.273333333333333</v>
      </c>
      <c r="D363">
        <v>62.736666666666672</v>
      </c>
      <c r="E363">
        <v>48.018333333333338</v>
      </c>
    </row>
    <row r="364" spans="1:5" x14ac:dyDescent="0.2">
      <c r="A364" t="s">
        <v>729</v>
      </c>
      <c r="B364">
        <v>499</v>
      </c>
      <c r="C364">
        <v>61.26285714285715</v>
      </c>
      <c r="D364">
        <v>61.464285714285722</v>
      </c>
      <c r="E364">
        <v>43.598571428571432</v>
      </c>
    </row>
    <row r="365" spans="1:5" x14ac:dyDescent="0.2">
      <c r="A365" t="s">
        <v>771</v>
      </c>
      <c r="B365">
        <v>51</v>
      </c>
      <c r="C365">
        <v>42.611428571428583</v>
      </c>
      <c r="D365">
        <v>50.164285714285711</v>
      </c>
      <c r="E365">
        <v>42.702857142857148</v>
      </c>
    </row>
    <row r="366" spans="1:5" x14ac:dyDescent="0.2">
      <c r="A366" t="s">
        <v>823</v>
      </c>
      <c r="B366">
        <v>346</v>
      </c>
      <c r="C366">
        <v>60.57</v>
      </c>
      <c r="D366">
        <v>60.848571428571432</v>
      </c>
      <c r="E366">
        <v>44.214285714285722</v>
      </c>
    </row>
    <row r="367" spans="1:5" x14ac:dyDescent="0.2">
      <c r="A367" t="s">
        <v>875</v>
      </c>
      <c r="B367">
        <v>414</v>
      </c>
      <c r="C367">
        <v>61.672857142857147</v>
      </c>
      <c r="D367">
        <v>61.698571428571427</v>
      </c>
      <c r="E367">
        <v>21.732857142857139</v>
      </c>
    </row>
    <row r="368" spans="1:5" x14ac:dyDescent="0.2">
      <c r="A368" t="s">
        <v>927</v>
      </c>
      <c r="B368">
        <v>391</v>
      </c>
      <c r="C368">
        <v>59.48571428571428</v>
      </c>
      <c r="D368">
        <v>59.585714285714289</v>
      </c>
      <c r="E368">
        <v>32.057142857142857</v>
      </c>
    </row>
    <row r="369" spans="1:5" x14ac:dyDescent="0.2">
      <c r="A369" t="s">
        <v>98</v>
      </c>
      <c r="B369">
        <v>350</v>
      </c>
      <c r="C369">
        <v>59.484285714285711</v>
      </c>
      <c r="D369">
        <v>60</v>
      </c>
      <c r="E369">
        <v>48.96</v>
      </c>
    </row>
    <row r="370" spans="1:5" x14ac:dyDescent="0.2">
      <c r="A370" t="s">
        <v>437</v>
      </c>
      <c r="B370">
        <v>405</v>
      </c>
      <c r="C370">
        <v>60.24</v>
      </c>
      <c r="D370">
        <v>61.025714285714287</v>
      </c>
      <c r="E370">
        <v>52.071428571428569</v>
      </c>
    </row>
    <row r="371" spans="1:5" x14ac:dyDescent="0.2">
      <c r="A371" t="s">
        <v>489</v>
      </c>
      <c r="B371">
        <v>482</v>
      </c>
      <c r="C371">
        <v>60.114285714285707</v>
      </c>
      <c r="D371">
        <v>60.405714285714289</v>
      </c>
      <c r="E371">
        <v>44.597142857142863</v>
      </c>
    </row>
    <row r="372" spans="1:5" x14ac:dyDescent="0.2">
      <c r="A372" t="s">
        <v>587</v>
      </c>
      <c r="B372">
        <v>542</v>
      </c>
      <c r="C372">
        <v>62.417142857142863</v>
      </c>
      <c r="D372">
        <v>62.697142857142858</v>
      </c>
      <c r="E372">
        <v>47.277142857142863</v>
      </c>
    </row>
    <row r="373" spans="1:5" x14ac:dyDescent="0.2">
      <c r="A373" t="s">
        <v>634</v>
      </c>
      <c r="B373">
        <v>561</v>
      </c>
      <c r="C373">
        <v>61.68</v>
      </c>
      <c r="D373">
        <v>61.972857142857137</v>
      </c>
      <c r="E373">
        <v>43.894285714285722</v>
      </c>
    </row>
    <row r="374" spans="1:5" x14ac:dyDescent="0.2">
      <c r="A374" t="s">
        <v>681</v>
      </c>
      <c r="B374">
        <v>540</v>
      </c>
      <c r="C374">
        <v>61.791428571428582</v>
      </c>
      <c r="D374">
        <v>62.297142857142852</v>
      </c>
      <c r="E374">
        <v>47.738571428571433</v>
      </c>
    </row>
    <row r="375" spans="1:5" x14ac:dyDescent="0.2">
      <c r="A375" t="s">
        <v>775</v>
      </c>
      <c r="B375">
        <v>84</v>
      </c>
      <c r="C375">
        <v>49.694285714285719</v>
      </c>
      <c r="D375">
        <v>50.561428571428571</v>
      </c>
      <c r="E375">
        <v>41.35</v>
      </c>
    </row>
    <row r="376" spans="1:5" x14ac:dyDescent="0.2">
      <c r="A376" t="s">
        <v>827</v>
      </c>
      <c r="B376">
        <v>388</v>
      </c>
      <c r="C376">
        <v>58.86</v>
      </c>
      <c r="D376">
        <v>59.394285714285722</v>
      </c>
      <c r="E376">
        <v>45.348571428571432</v>
      </c>
    </row>
    <row r="377" spans="1:5" x14ac:dyDescent="0.2">
      <c r="A377" t="s">
        <v>879</v>
      </c>
      <c r="B377">
        <v>473</v>
      </c>
      <c r="C377">
        <v>62.83</v>
      </c>
      <c r="D377">
        <v>62.842857142857142</v>
      </c>
      <c r="E377">
        <v>27.32</v>
      </c>
    </row>
    <row r="378" spans="1:5" x14ac:dyDescent="0.2">
      <c r="A378" t="s">
        <v>557</v>
      </c>
      <c r="B378">
        <v>532</v>
      </c>
      <c r="C378">
        <v>62.951428571428572</v>
      </c>
      <c r="D378">
        <v>63.455714285714294</v>
      </c>
      <c r="E378">
        <v>46.58</v>
      </c>
    </row>
    <row r="379" spans="1:5" x14ac:dyDescent="0.2">
      <c r="A379" t="s">
        <v>745</v>
      </c>
      <c r="B379">
        <v>274</v>
      </c>
      <c r="C379">
        <v>56.664285714285711</v>
      </c>
      <c r="D379">
        <v>56.741428571428571</v>
      </c>
      <c r="E379">
        <v>27.432857142857141</v>
      </c>
    </row>
    <row r="380" spans="1:5" x14ac:dyDescent="0.2">
      <c r="A380" t="s">
        <v>953</v>
      </c>
      <c r="B380">
        <v>809</v>
      </c>
      <c r="C380">
        <v>63.521428571428572</v>
      </c>
      <c r="D380">
        <v>63.63</v>
      </c>
      <c r="E380">
        <v>44.751428571428569</v>
      </c>
    </row>
    <row r="381" spans="1:5" x14ac:dyDescent="0.2">
      <c r="A381" t="s">
        <v>378</v>
      </c>
      <c r="B381">
        <v>368</v>
      </c>
      <c r="C381">
        <v>59.374285714285712</v>
      </c>
      <c r="D381">
        <v>60.12</v>
      </c>
      <c r="E381">
        <v>51.325714285714277</v>
      </c>
    </row>
    <row r="382" spans="1:5" x14ac:dyDescent="0.2">
      <c r="A382" t="s">
        <v>472</v>
      </c>
      <c r="B382">
        <v>475</v>
      </c>
      <c r="C382">
        <v>61.008571428571429</v>
      </c>
      <c r="D382">
        <v>61.231428571428573</v>
      </c>
      <c r="E382">
        <v>44.62</v>
      </c>
    </row>
    <row r="383" spans="1:5" x14ac:dyDescent="0.2">
      <c r="A383" t="s">
        <v>517</v>
      </c>
      <c r="B383">
        <v>462</v>
      </c>
      <c r="C383">
        <v>61.177142857142861</v>
      </c>
      <c r="D383">
        <v>61.35</v>
      </c>
      <c r="E383">
        <v>45.865714285714283</v>
      </c>
    </row>
    <row r="384" spans="1:5" x14ac:dyDescent="0.2">
      <c r="A384" t="s">
        <v>622</v>
      </c>
      <c r="B384">
        <v>460</v>
      </c>
      <c r="C384">
        <v>61.632857142857141</v>
      </c>
      <c r="D384">
        <v>61.792857142857137</v>
      </c>
      <c r="E384">
        <v>46.125714285714288</v>
      </c>
    </row>
    <row r="385" spans="1:5" x14ac:dyDescent="0.2">
      <c r="A385" t="s">
        <v>669</v>
      </c>
      <c r="B385">
        <v>526</v>
      </c>
      <c r="C385">
        <v>63.061428571428571</v>
      </c>
      <c r="D385">
        <v>63.337142857142858</v>
      </c>
      <c r="E385">
        <v>49.592857142857142</v>
      </c>
    </row>
    <row r="386" spans="1:5" x14ac:dyDescent="0.2">
      <c r="A386" t="s">
        <v>716</v>
      </c>
      <c r="B386">
        <v>553</v>
      </c>
      <c r="C386">
        <v>61.587142857142858</v>
      </c>
      <c r="D386">
        <v>63.05</v>
      </c>
      <c r="E386">
        <v>46.41</v>
      </c>
    </row>
    <row r="387" spans="1:5" x14ac:dyDescent="0.2">
      <c r="A387" t="s">
        <v>810</v>
      </c>
      <c r="B387">
        <v>434</v>
      </c>
      <c r="C387">
        <v>60.087142857142858</v>
      </c>
      <c r="D387">
        <v>60.395714285714277</v>
      </c>
      <c r="E387">
        <v>47.01428571428572</v>
      </c>
    </row>
    <row r="388" spans="1:5" x14ac:dyDescent="0.2">
      <c r="A388" t="s">
        <v>862</v>
      </c>
      <c r="B388">
        <v>446</v>
      </c>
      <c r="C388">
        <v>64.204285714285717</v>
      </c>
      <c r="D388">
        <v>64.241428571428585</v>
      </c>
      <c r="E388">
        <v>36.528571428571418</v>
      </c>
    </row>
    <row r="389" spans="1:5" x14ac:dyDescent="0.2">
      <c r="A389" t="s">
        <v>914</v>
      </c>
      <c r="B389">
        <v>459</v>
      </c>
      <c r="C389">
        <v>61.234285714285711</v>
      </c>
      <c r="D389">
        <v>61.471428571428582</v>
      </c>
      <c r="E389">
        <v>44.774285714285718</v>
      </c>
    </row>
    <row r="390" spans="1:5" x14ac:dyDescent="0.2">
      <c r="A390" t="s">
        <v>544</v>
      </c>
      <c r="B390">
        <v>563</v>
      </c>
      <c r="C390">
        <v>62.084285714285713</v>
      </c>
      <c r="D390">
        <v>62.774285714285718</v>
      </c>
      <c r="E390">
        <v>49.93571428571429</v>
      </c>
    </row>
    <row r="391" spans="1:5" x14ac:dyDescent="0.2">
      <c r="A391" t="s">
        <v>732</v>
      </c>
      <c r="B391">
        <v>0</v>
      </c>
    </row>
    <row r="392" spans="1:5" x14ac:dyDescent="0.2">
      <c r="A392" t="s">
        <v>940</v>
      </c>
      <c r="B392">
        <v>695</v>
      </c>
      <c r="C392">
        <v>63.061428571428571</v>
      </c>
      <c r="D392">
        <v>63.217142857142854</v>
      </c>
      <c r="E392">
        <v>47.762857142857143</v>
      </c>
    </row>
    <row r="393" spans="1:5" x14ac:dyDescent="0.2">
      <c r="A393" t="s">
        <v>274</v>
      </c>
      <c r="B393">
        <v>384</v>
      </c>
      <c r="C393">
        <v>60.591428571428573</v>
      </c>
      <c r="D393">
        <v>61.652857142857137</v>
      </c>
      <c r="E393">
        <v>54.434285714285707</v>
      </c>
    </row>
    <row r="394" spans="1:5" x14ac:dyDescent="0.2">
      <c r="A394" t="s">
        <v>459</v>
      </c>
      <c r="B394">
        <v>367</v>
      </c>
      <c r="C394">
        <v>61.601666666666667</v>
      </c>
      <c r="D394">
        <v>61.98</v>
      </c>
      <c r="E394">
        <v>38.826666666666661</v>
      </c>
    </row>
    <row r="395" spans="1:5" x14ac:dyDescent="0.2">
      <c r="A395" t="s">
        <v>510</v>
      </c>
      <c r="B395">
        <v>470</v>
      </c>
      <c r="C395">
        <v>61.068571428571431</v>
      </c>
      <c r="D395">
        <v>61.357142857142847</v>
      </c>
      <c r="E395">
        <v>46.078571428571429</v>
      </c>
    </row>
    <row r="396" spans="1:5" x14ac:dyDescent="0.2">
      <c r="A396" t="s">
        <v>609</v>
      </c>
      <c r="B396">
        <v>562</v>
      </c>
      <c r="C396">
        <v>61.754285714285707</v>
      </c>
      <c r="D396">
        <v>61.781428571428577</v>
      </c>
      <c r="E396">
        <v>28.918571428571429</v>
      </c>
    </row>
    <row r="397" spans="1:5" x14ac:dyDescent="0.2">
      <c r="A397" t="s">
        <v>656</v>
      </c>
      <c r="B397">
        <v>581</v>
      </c>
      <c r="C397">
        <v>62.072857142857139</v>
      </c>
      <c r="D397">
        <v>62.117142857142859</v>
      </c>
      <c r="E397">
        <v>35.151428571428568</v>
      </c>
    </row>
    <row r="398" spans="1:5" x14ac:dyDescent="0.2">
      <c r="A398" t="s">
        <v>703</v>
      </c>
      <c r="B398">
        <v>244</v>
      </c>
      <c r="C398">
        <v>61.866666666666667</v>
      </c>
      <c r="D398">
        <v>61.9</v>
      </c>
      <c r="E398">
        <v>39.013333333333328</v>
      </c>
    </row>
    <row r="399" spans="1:5" x14ac:dyDescent="0.2">
      <c r="A399" t="s">
        <v>797</v>
      </c>
      <c r="B399">
        <v>498</v>
      </c>
      <c r="C399">
        <v>59.78142857142857</v>
      </c>
      <c r="D399">
        <v>59.815714285714293</v>
      </c>
      <c r="E399">
        <v>31.30857142857143</v>
      </c>
    </row>
    <row r="400" spans="1:5" x14ac:dyDescent="0.2">
      <c r="A400" t="s">
        <v>849</v>
      </c>
      <c r="B400">
        <v>611</v>
      </c>
      <c r="C400">
        <v>63.157142857142858</v>
      </c>
      <c r="D400">
        <v>63.332857142857137</v>
      </c>
      <c r="E400">
        <v>38.9</v>
      </c>
    </row>
    <row r="401" spans="1:5" x14ac:dyDescent="0.2">
      <c r="A401" t="s">
        <v>901</v>
      </c>
      <c r="B401">
        <v>698</v>
      </c>
      <c r="C401">
        <v>62.471428571428582</v>
      </c>
      <c r="D401">
        <v>62.48571428571428</v>
      </c>
      <c r="E401">
        <v>11.928571428571431</v>
      </c>
    </row>
    <row r="402" spans="1:5" x14ac:dyDescent="0.2">
      <c r="A402" t="s">
        <v>170</v>
      </c>
      <c r="B402">
        <v>466</v>
      </c>
      <c r="C402">
        <v>60.932857142857152</v>
      </c>
      <c r="D402">
        <v>61.304285714285712</v>
      </c>
      <c r="E402">
        <v>48.057142857142857</v>
      </c>
    </row>
    <row r="403" spans="1:5" x14ac:dyDescent="0.2">
      <c r="A403" t="s">
        <v>446</v>
      </c>
      <c r="B403">
        <v>510</v>
      </c>
      <c r="C403">
        <v>61.837142857142858</v>
      </c>
      <c r="D403">
        <v>61.994285714285709</v>
      </c>
      <c r="E403">
        <v>45.161428571428573</v>
      </c>
    </row>
    <row r="404" spans="1:5" x14ac:dyDescent="0.2">
      <c r="A404" t="s">
        <v>498</v>
      </c>
      <c r="B404">
        <v>573</v>
      </c>
      <c r="C404">
        <v>62.714285714285722</v>
      </c>
      <c r="D404">
        <v>62.779999999999987</v>
      </c>
      <c r="E404">
        <v>42.971428571428582</v>
      </c>
    </row>
    <row r="405" spans="1:5" x14ac:dyDescent="0.2">
      <c r="A405" t="s">
        <v>596</v>
      </c>
      <c r="B405">
        <v>557</v>
      </c>
      <c r="C405">
        <v>62.542857142857137</v>
      </c>
      <c r="D405">
        <v>62.605714285714278</v>
      </c>
      <c r="E405">
        <v>42.618571428571428</v>
      </c>
    </row>
    <row r="406" spans="1:5" x14ac:dyDescent="0.2">
      <c r="A406" t="s">
        <v>643</v>
      </c>
      <c r="B406">
        <v>563</v>
      </c>
      <c r="C406">
        <v>61.991428571428571</v>
      </c>
      <c r="D406">
        <v>62.152857142857137</v>
      </c>
      <c r="E406">
        <v>46.032857142857146</v>
      </c>
    </row>
    <row r="407" spans="1:5" x14ac:dyDescent="0.2">
      <c r="A407" t="s">
        <v>690</v>
      </c>
      <c r="B407">
        <v>642</v>
      </c>
      <c r="C407">
        <v>63.284285714285723</v>
      </c>
      <c r="D407">
        <v>63.50714285714286</v>
      </c>
      <c r="E407">
        <v>45.171428571428571</v>
      </c>
    </row>
    <row r="408" spans="1:5" x14ac:dyDescent="0.2">
      <c r="A408" t="s">
        <v>784</v>
      </c>
      <c r="B408">
        <v>126</v>
      </c>
      <c r="C408">
        <v>52.971428571428582</v>
      </c>
      <c r="D408">
        <v>53.504285714285722</v>
      </c>
      <c r="E408">
        <v>42.18571428571429</v>
      </c>
    </row>
    <row r="409" spans="1:5" x14ac:dyDescent="0.2">
      <c r="A409" t="s">
        <v>836</v>
      </c>
      <c r="B409">
        <v>576</v>
      </c>
      <c r="C409">
        <v>62.838571428571427</v>
      </c>
      <c r="D409">
        <v>63.022857142857148</v>
      </c>
      <c r="E409">
        <v>31.445714285714281</v>
      </c>
    </row>
    <row r="410" spans="1:5" x14ac:dyDescent="0.2">
      <c r="A410" t="s">
        <v>888</v>
      </c>
      <c r="B410">
        <v>710</v>
      </c>
      <c r="C410">
        <v>64.841428571428565</v>
      </c>
      <c r="D410">
        <v>64.900000000000006</v>
      </c>
      <c r="E410">
        <v>38.854285714285723</v>
      </c>
    </row>
    <row r="411" spans="1:5" x14ac:dyDescent="0.2">
      <c r="A411" t="s">
        <v>566</v>
      </c>
      <c r="B411">
        <v>491</v>
      </c>
      <c r="C411">
        <v>63.51</v>
      </c>
      <c r="D411">
        <v>63.795714285714283</v>
      </c>
      <c r="E411">
        <v>49.042857142857137</v>
      </c>
    </row>
    <row r="412" spans="1:5" x14ac:dyDescent="0.2">
      <c r="A412" t="s">
        <v>754</v>
      </c>
      <c r="B412">
        <v>191</v>
      </c>
      <c r="C412">
        <v>56.517142857142858</v>
      </c>
      <c r="D412">
        <v>57.058571428571433</v>
      </c>
      <c r="E412">
        <v>45.415714285714287</v>
      </c>
    </row>
    <row r="413" spans="1:5" x14ac:dyDescent="0.2">
      <c r="A413" t="s">
        <v>962</v>
      </c>
      <c r="B413">
        <v>728</v>
      </c>
      <c r="C413">
        <v>62.744285714285724</v>
      </c>
      <c r="D413">
        <v>62.755714285714291</v>
      </c>
      <c r="E413">
        <v>20.017142857142861</v>
      </c>
    </row>
    <row r="414" spans="1:5" x14ac:dyDescent="0.2">
      <c r="A414" t="s">
        <v>34</v>
      </c>
      <c r="B414">
        <v>301</v>
      </c>
      <c r="C414">
        <v>59.344285714285718</v>
      </c>
      <c r="D414">
        <v>59.921428571428571</v>
      </c>
      <c r="E414">
        <v>50.078571428571429</v>
      </c>
    </row>
    <row r="415" spans="1:5" x14ac:dyDescent="0.2">
      <c r="A415" t="s">
        <v>429</v>
      </c>
      <c r="B415">
        <v>367</v>
      </c>
      <c r="C415">
        <v>60.02</v>
      </c>
      <c r="D415">
        <v>60.517142857142858</v>
      </c>
      <c r="E415">
        <v>50.411428571428573</v>
      </c>
    </row>
    <row r="416" spans="1:5" x14ac:dyDescent="0.2">
      <c r="A416" t="s">
        <v>481</v>
      </c>
      <c r="B416">
        <v>348</v>
      </c>
      <c r="C416">
        <v>59.932857142857152</v>
      </c>
      <c r="D416">
        <v>60.624285714285712</v>
      </c>
      <c r="E416">
        <v>47.224285714285713</v>
      </c>
    </row>
    <row r="417" spans="1:5" x14ac:dyDescent="0.2">
      <c r="A417" t="s">
        <v>526</v>
      </c>
      <c r="B417">
        <v>582</v>
      </c>
      <c r="C417">
        <v>60.62</v>
      </c>
      <c r="D417">
        <v>60.867142857142859</v>
      </c>
      <c r="E417">
        <v>46.818571428571431</v>
      </c>
    </row>
    <row r="418" spans="1:5" x14ac:dyDescent="0.2">
      <c r="A418" t="s">
        <v>579</v>
      </c>
      <c r="B418">
        <v>236</v>
      </c>
      <c r="C418">
        <v>61.17</v>
      </c>
      <c r="D418">
        <v>61.375</v>
      </c>
      <c r="E418">
        <v>46.76</v>
      </c>
    </row>
    <row r="419" spans="1:5" x14ac:dyDescent="0.2">
      <c r="A419" t="s">
        <v>631</v>
      </c>
      <c r="B419">
        <v>396</v>
      </c>
      <c r="C419">
        <v>60.847142857142863</v>
      </c>
      <c r="D419">
        <v>60.995714285714293</v>
      </c>
      <c r="E419">
        <v>44.668571428571433</v>
      </c>
    </row>
    <row r="420" spans="1:5" x14ac:dyDescent="0.2">
      <c r="A420" t="s">
        <v>678</v>
      </c>
      <c r="B420">
        <v>510</v>
      </c>
      <c r="C420">
        <v>63.565714285714293</v>
      </c>
      <c r="D420">
        <v>63.832857142857137</v>
      </c>
      <c r="E420">
        <v>49.498571428571431</v>
      </c>
    </row>
    <row r="421" spans="1:5" x14ac:dyDescent="0.2">
      <c r="A421" t="s">
        <v>725</v>
      </c>
      <c r="B421">
        <v>535</v>
      </c>
      <c r="C421">
        <v>62.445714285714288</v>
      </c>
      <c r="D421">
        <v>62.622857142857143</v>
      </c>
      <c r="E421">
        <v>45.601428571428571</v>
      </c>
    </row>
    <row r="422" spans="1:5" x14ac:dyDescent="0.2">
      <c r="A422" t="s">
        <v>767</v>
      </c>
      <c r="B422">
        <v>13</v>
      </c>
      <c r="C422">
        <v>53.72</v>
      </c>
      <c r="D422">
        <v>54.28</v>
      </c>
      <c r="E422">
        <v>45.13</v>
      </c>
    </row>
    <row r="423" spans="1:5" x14ac:dyDescent="0.2">
      <c r="A423" t="s">
        <v>819</v>
      </c>
      <c r="B423">
        <v>232</v>
      </c>
      <c r="C423">
        <v>57.475714285714282</v>
      </c>
      <c r="D423">
        <v>58.048571428571428</v>
      </c>
      <c r="E423">
        <v>45.288571428571423</v>
      </c>
    </row>
    <row r="424" spans="1:5" x14ac:dyDescent="0.2">
      <c r="A424" t="s">
        <v>871</v>
      </c>
      <c r="B424">
        <v>396</v>
      </c>
      <c r="C424">
        <v>62.202857142857148</v>
      </c>
      <c r="D424">
        <v>62.245714285714293</v>
      </c>
      <c r="E424">
        <v>33.708571428571418</v>
      </c>
    </row>
    <row r="425" spans="1:5" x14ac:dyDescent="0.2">
      <c r="A425" t="s">
        <v>923</v>
      </c>
      <c r="B425">
        <v>359</v>
      </c>
      <c r="C425">
        <v>59.87</v>
      </c>
      <c r="D425">
        <v>59.98714285714285</v>
      </c>
      <c r="E425">
        <v>36.474285714285713</v>
      </c>
    </row>
    <row r="426" spans="1:5" x14ac:dyDescent="0.2">
      <c r="A426" t="s">
        <v>540</v>
      </c>
      <c r="B426">
        <v>488</v>
      </c>
      <c r="C426">
        <v>60.928571428571431</v>
      </c>
      <c r="D426">
        <v>61.142857142857153</v>
      </c>
      <c r="E426">
        <v>44.171428571428571</v>
      </c>
    </row>
    <row r="427" spans="1:5" x14ac:dyDescent="0.2">
      <c r="A427" t="s">
        <v>936</v>
      </c>
      <c r="B427">
        <v>718</v>
      </c>
      <c r="C427">
        <v>63.921428571428571</v>
      </c>
      <c r="D427">
        <v>64.018571428571434</v>
      </c>
      <c r="E427">
        <v>32.345714285714287</v>
      </c>
    </row>
    <row r="428" spans="1:5" x14ac:dyDescent="0.2">
      <c r="A428" t="s">
        <v>553</v>
      </c>
      <c r="B428">
        <v>578</v>
      </c>
      <c r="C428">
        <v>63.454285714285717</v>
      </c>
      <c r="D428">
        <v>63.598571428571432</v>
      </c>
      <c r="E428">
        <v>48.017142857142858</v>
      </c>
    </row>
    <row r="429" spans="1:5" x14ac:dyDescent="0.2">
      <c r="A429" t="s">
        <v>741</v>
      </c>
      <c r="B429">
        <v>248</v>
      </c>
      <c r="C429">
        <v>56.834285714285713</v>
      </c>
      <c r="D429">
        <v>59.537142857142847</v>
      </c>
      <c r="E429">
        <v>54.961428571428577</v>
      </c>
    </row>
    <row r="430" spans="1:5" x14ac:dyDescent="0.2">
      <c r="A430" t="s">
        <v>949</v>
      </c>
      <c r="B430">
        <v>744</v>
      </c>
      <c r="C430">
        <v>63.01428571428572</v>
      </c>
      <c r="D430">
        <v>63.08</v>
      </c>
      <c r="E430">
        <v>28.978571428571431</v>
      </c>
    </row>
    <row r="431" spans="1:5" x14ac:dyDescent="0.2">
      <c r="A431" t="s">
        <v>346</v>
      </c>
      <c r="B431">
        <v>437</v>
      </c>
      <c r="C431">
        <v>59.88</v>
      </c>
      <c r="D431">
        <v>60.368571428571428</v>
      </c>
      <c r="E431">
        <v>48.93571428571429</v>
      </c>
    </row>
    <row r="432" spans="1:5" x14ac:dyDescent="0.2">
      <c r="A432" t="s">
        <v>468</v>
      </c>
      <c r="B432">
        <v>443</v>
      </c>
      <c r="C432">
        <v>62.571428571428569</v>
      </c>
      <c r="D432">
        <v>63.238571428571433</v>
      </c>
      <c r="E432">
        <v>48.067142857142862</v>
      </c>
    </row>
    <row r="433" spans="1:5" x14ac:dyDescent="0.2">
      <c r="A433" t="s">
        <v>618</v>
      </c>
      <c r="B433">
        <v>505</v>
      </c>
      <c r="C433">
        <v>61.632857142857141</v>
      </c>
      <c r="D433">
        <v>61.955714285714294</v>
      </c>
      <c r="E433">
        <v>46.547142857142852</v>
      </c>
    </row>
    <row r="434" spans="1:5" x14ac:dyDescent="0.2">
      <c r="A434" t="s">
        <v>665</v>
      </c>
      <c r="B434">
        <v>566</v>
      </c>
      <c r="C434">
        <v>62.741428571428571</v>
      </c>
      <c r="D434">
        <v>62.972857142857137</v>
      </c>
      <c r="E434">
        <v>48.04</v>
      </c>
    </row>
    <row r="435" spans="1:5" x14ac:dyDescent="0.2">
      <c r="A435" t="s">
        <v>712</v>
      </c>
      <c r="B435">
        <v>578</v>
      </c>
      <c r="C435">
        <v>62.227142857142859</v>
      </c>
      <c r="D435">
        <v>62.477142857142859</v>
      </c>
      <c r="E435">
        <v>45.357142857142847</v>
      </c>
    </row>
    <row r="436" spans="1:5" x14ac:dyDescent="0.2">
      <c r="A436" t="s">
        <v>806</v>
      </c>
      <c r="B436">
        <v>418</v>
      </c>
      <c r="C436">
        <v>60.027142857142863</v>
      </c>
      <c r="D436">
        <v>60.175714285714292</v>
      </c>
      <c r="E436">
        <v>38.015714285714289</v>
      </c>
    </row>
    <row r="437" spans="1:5" x14ac:dyDescent="0.2">
      <c r="A437" t="s">
        <v>858</v>
      </c>
      <c r="B437">
        <v>595</v>
      </c>
      <c r="C437">
        <v>63.66</v>
      </c>
      <c r="D437">
        <v>63.705714285714294</v>
      </c>
      <c r="E437">
        <v>41.91</v>
      </c>
    </row>
    <row r="438" spans="1:5" x14ac:dyDescent="0.2">
      <c r="A438" t="s">
        <v>910</v>
      </c>
      <c r="B438">
        <v>719</v>
      </c>
      <c r="C438">
        <v>63.505714285714276</v>
      </c>
      <c r="D438">
        <v>63.595714285714287</v>
      </c>
      <c r="E438">
        <v>43.96</v>
      </c>
    </row>
    <row r="439" spans="1:5" x14ac:dyDescent="0.2">
      <c r="A439" t="s">
        <v>138</v>
      </c>
      <c r="B439">
        <v>418</v>
      </c>
      <c r="C439">
        <v>60.627142857142857</v>
      </c>
      <c r="D439">
        <v>60.959999999999987</v>
      </c>
      <c r="E439">
        <v>46.102857142857147</v>
      </c>
    </row>
    <row r="440" spans="1:5" x14ac:dyDescent="0.2">
      <c r="A440" t="s">
        <v>442</v>
      </c>
      <c r="B440">
        <v>482</v>
      </c>
      <c r="C440">
        <v>61.974285714285713</v>
      </c>
      <c r="D440">
        <v>62.434285714285707</v>
      </c>
      <c r="E440">
        <v>50.948571428571427</v>
      </c>
    </row>
    <row r="441" spans="1:5" x14ac:dyDescent="0.2">
      <c r="A441" t="s">
        <v>494</v>
      </c>
      <c r="B441">
        <v>467</v>
      </c>
      <c r="C441">
        <v>60.524285714285718</v>
      </c>
      <c r="D441">
        <v>60.709999999999987</v>
      </c>
      <c r="E441">
        <v>45.051428571428573</v>
      </c>
    </row>
    <row r="442" spans="1:5" x14ac:dyDescent="0.2">
      <c r="A442" t="s">
        <v>592</v>
      </c>
      <c r="B442">
        <v>513</v>
      </c>
      <c r="C442">
        <v>62.408571428571427</v>
      </c>
      <c r="D442">
        <v>62.662857142857142</v>
      </c>
      <c r="E442">
        <v>47.81</v>
      </c>
    </row>
    <row r="443" spans="1:5" x14ac:dyDescent="0.2">
      <c r="A443" t="s">
        <v>639</v>
      </c>
      <c r="B443">
        <v>562</v>
      </c>
      <c r="C443">
        <v>61.73571428571428</v>
      </c>
      <c r="D443">
        <v>61.87</v>
      </c>
      <c r="E443">
        <v>44.434285714285707</v>
      </c>
    </row>
    <row r="444" spans="1:5" x14ac:dyDescent="0.2">
      <c r="A444" t="s">
        <v>686</v>
      </c>
      <c r="B444">
        <v>623</v>
      </c>
      <c r="C444">
        <v>62.555714285714281</v>
      </c>
      <c r="D444">
        <v>62.72571428571429</v>
      </c>
      <c r="E444">
        <v>45.581428571428567</v>
      </c>
    </row>
    <row r="445" spans="1:5" x14ac:dyDescent="0.2">
      <c r="A445" t="s">
        <v>780</v>
      </c>
      <c r="B445">
        <v>61</v>
      </c>
      <c r="C445">
        <v>50.10285714285714</v>
      </c>
      <c r="D445">
        <v>50.937142857142859</v>
      </c>
      <c r="E445">
        <v>41.33428571428572</v>
      </c>
    </row>
    <row r="446" spans="1:5" x14ac:dyDescent="0.2">
      <c r="A446" t="s">
        <v>832</v>
      </c>
      <c r="B446">
        <v>496</v>
      </c>
      <c r="C446">
        <v>61.37</v>
      </c>
      <c r="D446">
        <v>61.5</v>
      </c>
      <c r="E446">
        <v>42.43333333333333</v>
      </c>
    </row>
    <row r="447" spans="1:5" x14ac:dyDescent="0.2">
      <c r="A447" t="s">
        <v>884</v>
      </c>
      <c r="B447">
        <v>601</v>
      </c>
      <c r="C447">
        <v>63.51285714285715</v>
      </c>
      <c r="D447">
        <v>63.555714285714281</v>
      </c>
      <c r="E447">
        <v>28.848571428571429</v>
      </c>
    </row>
    <row r="448" spans="1:5" x14ac:dyDescent="0.2">
      <c r="A448" t="s">
        <v>242</v>
      </c>
      <c r="B448">
        <v>500</v>
      </c>
      <c r="C448">
        <v>61.148571428571422</v>
      </c>
      <c r="D448">
        <v>61.378571428571433</v>
      </c>
      <c r="E448">
        <v>48.132857142857141</v>
      </c>
    </row>
    <row r="449" spans="1:5" x14ac:dyDescent="0.2">
      <c r="A449" t="s">
        <v>455</v>
      </c>
      <c r="B449">
        <v>514</v>
      </c>
      <c r="C449">
        <v>63.307142857142857</v>
      </c>
      <c r="D449">
        <v>63.572857142857139</v>
      </c>
      <c r="E449">
        <v>47.515714285714289</v>
      </c>
    </row>
    <row r="450" spans="1:5" x14ac:dyDescent="0.2">
      <c r="A450" t="s">
        <v>506</v>
      </c>
      <c r="B450">
        <v>519</v>
      </c>
      <c r="C450">
        <v>61.222857142857137</v>
      </c>
      <c r="D450">
        <v>61.862857142857138</v>
      </c>
      <c r="E450">
        <v>49.588571428571427</v>
      </c>
    </row>
    <row r="451" spans="1:5" x14ac:dyDescent="0.2">
      <c r="A451" t="s">
        <v>605</v>
      </c>
      <c r="B451">
        <v>457</v>
      </c>
      <c r="C451">
        <v>63.11</v>
      </c>
      <c r="D451">
        <v>63.203999999999994</v>
      </c>
      <c r="E451">
        <v>36.576000000000001</v>
      </c>
    </row>
    <row r="452" spans="1:5" x14ac:dyDescent="0.2">
      <c r="A452" t="s">
        <v>652</v>
      </c>
      <c r="B452">
        <v>578</v>
      </c>
      <c r="C452">
        <v>62.522857142857141</v>
      </c>
      <c r="D452">
        <v>62.62</v>
      </c>
      <c r="E452">
        <v>36.852857142857147</v>
      </c>
    </row>
    <row r="453" spans="1:5" x14ac:dyDescent="0.2">
      <c r="A453" t="s">
        <v>699</v>
      </c>
      <c r="B453">
        <v>722</v>
      </c>
      <c r="C453">
        <v>62.84</v>
      </c>
      <c r="D453">
        <v>63.304285714285712</v>
      </c>
      <c r="E453">
        <v>50.785714285714278</v>
      </c>
    </row>
    <row r="454" spans="1:5" x14ac:dyDescent="0.2">
      <c r="A454" t="s">
        <v>793</v>
      </c>
      <c r="B454">
        <v>482</v>
      </c>
      <c r="C454">
        <v>60.088571428571427</v>
      </c>
      <c r="D454">
        <v>60.279999999999987</v>
      </c>
      <c r="E454">
        <v>27.792857142857141</v>
      </c>
    </row>
    <row r="455" spans="1:5" x14ac:dyDescent="0.2">
      <c r="A455" t="s">
        <v>845</v>
      </c>
      <c r="B455">
        <v>646</v>
      </c>
      <c r="C455">
        <v>64.362857142857152</v>
      </c>
      <c r="D455">
        <v>64.55</v>
      </c>
      <c r="E455">
        <v>39.042857142857137</v>
      </c>
    </row>
    <row r="456" spans="1:5" x14ac:dyDescent="0.2">
      <c r="A456" t="s">
        <v>897</v>
      </c>
      <c r="B456">
        <v>754</v>
      </c>
      <c r="C456">
        <v>63.715714285714277</v>
      </c>
      <c r="D456">
        <v>64.11</v>
      </c>
      <c r="E456">
        <v>51.765714285714289</v>
      </c>
    </row>
    <row r="457" spans="1:5" x14ac:dyDescent="0.2">
      <c r="A457" t="s">
        <v>562</v>
      </c>
      <c r="B457">
        <v>573</v>
      </c>
      <c r="C457">
        <v>62.297142857142852</v>
      </c>
      <c r="D457">
        <v>62.611428571428569</v>
      </c>
      <c r="E457">
        <v>48.301428571428573</v>
      </c>
    </row>
    <row r="458" spans="1:5" x14ac:dyDescent="0.2">
      <c r="A458" t="s">
        <v>750</v>
      </c>
      <c r="B458">
        <v>22</v>
      </c>
      <c r="C458">
        <v>55.96</v>
      </c>
      <c r="D458">
        <v>56.86</v>
      </c>
      <c r="E458">
        <v>48.21</v>
      </c>
    </row>
    <row r="459" spans="1:5" x14ac:dyDescent="0.2">
      <c r="A459" t="s">
        <v>958</v>
      </c>
      <c r="B459">
        <v>765</v>
      </c>
      <c r="C459">
        <v>63.447142857142858</v>
      </c>
      <c r="D459">
        <v>63.498571428571431</v>
      </c>
      <c r="E459">
        <v>33.504285714285707</v>
      </c>
    </row>
    <row r="460" spans="1:5" x14ac:dyDescent="0.2">
      <c r="A460" t="s">
        <v>575</v>
      </c>
      <c r="B460">
        <v>410</v>
      </c>
      <c r="C460">
        <v>61.25714285714286</v>
      </c>
      <c r="D460">
        <v>61.442857142857143</v>
      </c>
      <c r="E460">
        <v>43.517142857142858</v>
      </c>
    </row>
    <row r="461" spans="1:5" x14ac:dyDescent="0.2">
      <c r="A461" t="s">
        <v>763</v>
      </c>
      <c r="B461">
        <v>141</v>
      </c>
      <c r="C461">
        <v>53.21857142857143</v>
      </c>
      <c r="D461">
        <v>54.472857142857137</v>
      </c>
      <c r="E461">
        <v>41.615714285714283</v>
      </c>
    </row>
    <row r="462" spans="1:5" x14ac:dyDescent="0.2">
      <c r="A462" t="s">
        <v>549</v>
      </c>
      <c r="B462">
        <v>648</v>
      </c>
      <c r="C462">
        <v>63.657142857142858</v>
      </c>
      <c r="D462">
        <v>63.908571428571427</v>
      </c>
      <c r="E462">
        <v>47.634285714285717</v>
      </c>
    </row>
    <row r="463" spans="1:5" x14ac:dyDescent="0.2">
      <c r="A463" t="s">
        <v>737</v>
      </c>
      <c r="B463">
        <v>63</v>
      </c>
      <c r="C463">
        <v>47.428571428571431</v>
      </c>
      <c r="D463">
        <v>48.651428571428568</v>
      </c>
      <c r="E463">
        <v>28.22</v>
      </c>
    </row>
    <row r="464" spans="1:5" x14ac:dyDescent="0.2">
      <c r="A464" t="s">
        <v>945</v>
      </c>
      <c r="B464">
        <v>778</v>
      </c>
      <c r="C464">
        <v>64.798571428571435</v>
      </c>
      <c r="D464">
        <v>64.945714285714288</v>
      </c>
      <c r="E464">
        <v>47.115714285714283</v>
      </c>
    </row>
    <row r="465" spans="1:5" x14ac:dyDescent="0.2">
      <c r="A465" t="s">
        <v>314</v>
      </c>
      <c r="B465">
        <v>443</v>
      </c>
      <c r="C465">
        <v>61.091428571428573</v>
      </c>
      <c r="D465">
        <v>61.395714285714277</v>
      </c>
      <c r="E465">
        <v>47.947142857142858</v>
      </c>
    </row>
    <row r="466" spans="1:5" x14ac:dyDescent="0.2">
      <c r="A466" t="s">
        <v>464</v>
      </c>
      <c r="B466">
        <v>512</v>
      </c>
      <c r="C466">
        <v>61.624285714285712</v>
      </c>
      <c r="D466">
        <v>61.778571428571418</v>
      </c>
      <c r="E466">
        <v>44.234285714285711</v>
      </c>
    </row>
    <row r="467" spans="1:5" x14ac:dyDescent="0.2">
      <c r="A467" t="s">
        <v>514</v>
      </c>
      <c r="B467">
        <v>540</v>
      </c>
      <c r="C467">
        <v>62.152857142857137</v>
      </c>
      <c r="D467">
        <v>62.298571428571428</v>
      </c>
      <c r="E467">
        <v>44.39142857142857</v>
      </c>
    </row>
    <row r="468" spans="1:5" x14ac:dyDescent="0.2">
      <c r="A468" t="s">
        <v>614</v>
      </c>
      <c r="B468">
        <v>570</v>
      </c>
      <c r="C468">
        <v>62.932857142857138</v>
      </c>
      <c r="D468">
        <v>63.155714285714282</v>
      </c>
      <c r="E468">
        <v>41.932857142857138</v>
      </c>
    </row>
    <row r="469" spans="1:5" x14ac:dyDescent="0.2">
      <c r="A469" t="s">
        <v>661</v>
      </c>
      <c r="B469">
        <v>689</v>
      </c>
      <c r="C469">
        <v>62.134285714285717</v>
      </c>
      <c r="D469">
        <v>62.41</v>
      </c>
      <c r="E469">
        <v>48.938571428571429</v>
      </c>
    </row>
    <row r="470" spans="1:5" x14ac:dyDescent="0.2">
      <c r="A470" t="s">
        <v>708</v>
      </c>
      <c r="B470">
        <v>701</v>
      </c>
      <c r="C470">
        <v>63.117142857142859</v>
      </c>
      <c r="D470">
        <v>63.614285714285707</v>
      </c>
      <c r="E470">
        <v>38.817142857142862</v>
      </c>
    </row>
    <row r="471" spans="1:5" x14ac:dyDescent="0.2">
      <c r="A471" t="s">
        <v>802</v>
      </c>
      <c r="B471">
        <v>239</v>
      </c>
      <c r="C471">
        <v>60.072500000000012</v>
      </c>
      <c r="D471">
        <v>60.42</v>
      </c>
      <c r="E471">
        <v>48.41</v>
      </c>
    </row>
    <row r="472" spans="1:5" x14ac:dyDescent="0.2">
      <c r="A472" t="s">
        <v>854</v>
      </c>
      <c r="B472">
        <v>657</v>
      </c>
      <c r="C472">
        <v>64.482857142857142</v>
      </c>
      <c r="D472">
        <v>64.494285714285709</v>
      </c>
      <c r="E472">
        <v>20.502857142857149</v>
      </c>
    </row>
    <row r="473" spans="1:5" x14ac:dyDescent="0.2">
      <c r="A473" t="s">
        <v>906</v>
      </c>
      <c r="B473">
        <v>724</v>
      </c>
      <c r="C473">
        <v>63.855714285714278</v>
      </c>
      <c r="D473">
        <v>63.881428571428557</v>
      </c>
      <c r="E473">
        <v>39.50714285714286</v>
      </c>
    </row>
    <row r="474" spans="1:5" x14ac:dyDescent="0.2">
      <c r="A474" t="s">
        <v>418</v>
      </c>
      <c r="B474">
        <v>306</v>
      </c>
      <c r="C474">
        <v>59.481428571428573</v>
      </c>
      <c r="D474">
        <v>59.875714285714288</v>
      </c>
      <c r="E474">
        <v>48.57</v>
      </c>
    </row>
    <row r="475" spans="1:5" x14ac:dyDescent="0.2">
      <c r="A475" t="s">
        <v>477</v>
      </c>
      <c r="B475">
        <v>398</v>
      </c>
      <c r="C475">
        <v>60.172857142857147</v>
      </c>
      <c r="D475">
        <v>60.272857142857141</v>
      </c>
      <c r="E475">
        <v>41.18571428571429</v>
      </c>
    </row>
    <row r="476" spans="1:5" x14ac:dyDescent="0.2">
      <c r="A476" t="s">
        <v>522</v>
      </c>
      <c r="B476">
        <v>432</v>
      </c>
      <c r="C476">
        <v>60.038571428571423</v>
      </c>
      <c r="D476">
        <v>60.49285714285714</v>
      </c>
      <c r="E476">
        <v>46.434285714285707</v>
      </c>
    </row>
    <row r="477" spans="1:5" x14ac:dyDescent="0.2">
      <c r="A477" t="s">
        <v>627</v>
      </c>
      <c r="B477">
        <v>362</v>
      </c>
      <c r="C477">
        <v>59.811428571428571</v>
      </c>
      <c r="D477">
        <v>60.758571428571429</v>
      </c>
      <c r="E477">
        <v>45.684285714285707</v>
      </c>
    </row>
    <row r="478" spans="1:5" x14ac:dyDescent="0.2">
      <c r="A478" t="s">
        <v>674</v>
      </c>
      <c r="B478">
        <v>455</v>
      </c>
      <c r="C478">
        <v>62.828571428571422</v>
      </c>
      <c r="D478">
        <v>62.958571428571432</v>
      </c>
      <c r="E478">
        <v>44.511428571428567</v>
      </c>
    </row>
    <row r="479" spans="1:5" x14ac:dyDescent="0.2">
      <c r="A479" t="s">
        <v>721</v>
      </c>
      <c r="B479">
        <v>441</v>
      </c>
      <c r="C479">
        <v>62.094285714285711</v>
      </c>
      <c r="D479">
        <v>64.34</v>
      </c>
      <c r="E479">
        <v>44.615714285714283</v>
      </c>
    </row>
    <row r="480" spans="1:5" x14ac:dyDescent="0.2">
      <c r="A480" t="s">
        <v>815</v>
      </c>
      <c r="B480">
        <v>384</v>
      </c>
      <c r="C480">
        <v>59.625714285714288</v>
      </c>
      <c r="D480">
        <v>59.767142857142858</v>
      </c>
      <c r="E480">
        <v>40.159999999999997</v>
      </c>
    </row>
    <row r="481" spans="1:5" x14ac:dyDescent="0.2">
      <c r="A481" t="s">
        <v>867</v>
      </c>
      <c r="B481">
        <v>364</v>
      </c>
      <c r="C481">
        <v>60.022857142857141</v>
      </c>
      <c r="D481">
        <v>60.031428571428577</v>
      </c>
      <c r="E481">
        <v>14.43857142857143</v>
      </c>
    </row>
    <row r="482" spans="1:5" x14ac:dyDescent="0.2">
      <c r="A482" t="s">
        <v>919</v>
      </c>
      <c r="B482">
        <v>386</v>
      </c>
      <c r="C482">
        <v>59.378571428571433</v>
      </c>
      <c r="D482">
        <v>59.512857142857143</v>
      </c>
      <c r="E482">
        <v>30.13428571428571</v>
      </c>
    </row>
    <row r="483" spans="1:5" x14ac:dyDescent="0.2">
      <c r="A483" t="s">
        <v>536</v>
      </c>
      <c r="B483">
        <v>491</v>
      </c>
      <c r="C483">
        <v>61.815714285714293</v>
      </c>
      <c r="D483">
        <v>61.854285714285723</v>
      </c>
      <c r="E483">
        <v>34.348571428571432</v>
      </c>
    </row>
    <row r="484" spans="1:5" x14ac:dyDescent="0.2">
      <c r="A484" t="s">
        <v>932</v>
      </c>
      <c r="B484">
        <v>597</v>
      </c>
      <c r="C484">
        <v>62.427142857142861</v>
      </c>
      <c r="D484">
        <v>62.442857142857143</v>
      </c>
      <c r="E484">
        <v>29.565714285714279</v>
      </c>
    </row>
    <row r="485" spans="1:5" x14ac:dyDescent="0.2">
      <c r="A485" t="s">
        <v>210</v>
      </c>
      <c r="B485">
        <v>498</v>
      </c>
      <c r="C485">
        <v>61.484285714285711</v>
      </c>
      <c r="D485">
        <v>62.051428571428573</v>
      </c>
      <c r="E485">
        <v>51.465714285714277</v>
      </c>
    </row>
    <row r="486" spans="1:5" x14ac:dyDescent="0.2">
      <c r="A486" t="s">
        <v>451</v>
      </c>
      <c r="B486">
        <v>557</v>
      </c>
      <c r="C486">
        <v>62.718571428571423</v>
      </c>
      <c r="D486">
        <v>63.477142857142859</v>
      </c>
      <c r="E486">
        <v>48.49285714285714</v>
      </c>
    </row>
    <row r="487" spans="1:5" x14ac:dyDescent="0.2">
      <c r="A487" t="s">
        <v>502</v>
      </c>
      <c r="B487">
        <v>518</v>
      </c>
      <c r="C487">
        <v>60.951428571428572</v>
      </c>
      <c r="D487">
        <v>61.037142857142847</v>
      </c>
      <c r="E487">
        <v>39.702857142857127</v>
      </c>
    </row>
    <row r="488" spans="1:5" x14ac:dyDescent="0.2">
      <c r="A488" t="s">
        <v>601</v>
      </c>
      <c r="B488">
        <v>604</v>
      </c>
      <c r="C488">
        <v>63.368571428571443</v>
      </c>
      <c r="D488">
        <v>63.741428571428571</v>
      </c>
      <c r="E488">
        <v>51.067142857142862</v>
      </c>
    </row>
    <row r="489" spans="1:5" x14ac:dyDescent="0.2">
      <c r="A489" t="s">
        <v>648</v>
      </c>
      <c r="B489">
        <v>652</v>
      </c>
      <c r="C489">
        <v>62.471428571428582</v>
      </c>
      <c r="D489">
        <v>62.592857142857142</v>
      </c>
      <c r="E489">
        <v>44.464285714285722</v>
      </c>
    </row>
    <row r="490" spans="1:5" x14ac:dyDescent="0.2">
      <c r="A490" t="s">
        <v>695</v>
      </c>
      <c r="B490">
        <v>739</v>
      </c>
      <c r="C490">
        <v>63.760000000000012</v>
      </c>
      <c r="D490">
        <v>63.824285714285708</v>
      </c>
      <c r="E490">
        <v>36.821428571428569</v>
      </c>
    </row>
    <row r="491" spans="1:5" x14ac:dyDescent="0.2">
      <c r="A491" t="s">
        <v>789</v>
      </c>
      <c r="B491">
        <v>386</v>
      </c>
      <c r="C491">
        <v>58.838571428571427</v>
      </c>
      <c r="D491">
        <v>59.197142857142858</v>
      </c>
      <c r="E491">
        <v>39.44</v>
      </c>
    </row>
    <row r="492" spans="1:5" x14ac:dyDescent="0.2">
      <c r="A492" t="s">
        <v>841</v>
      </c>
      <c r="B492">
        <v>650</v>
      </c>
      <c r="C492">
        <v>64.034285714285716</v>
      </c>
      <c r="D492">
        <v>64.72</v>
      </c>
      <c r="E492">
        <v>46.197142857142858</v>
      </c>
    </row>
    <row r="493" spans="1:5" x14ac:dyDescent="0.2">
      <c r="A493" t="s">
        <v>893</v>
      </c>
      <c r="B493">
        <v>726</v>
      </c>
      <c r="C493">
        <v>62.855714285714278</v>
      </c>
      <c r="D493">
        <v>63.015714285714289</v>
      </c>
      <c r="E493">
        <v>35.581428571428567</v>
      </c>
    </row>
    <row r="494" spans="1:5" x14ac:dyDescent="0.2">
      <c r="A494" t="s">
        <v>571</v>
      </c>
      <c r="B494">
        <v>428</v>
      </c>
      <c r="C494">
        <v>61.137142857142862</v>
      </c>
      <c r="D494">
        <v>61.5</v>
      </c>
      <c r="E494">
        <v>48.338571428571427</v>
      </c>
    </row>
    <row r="495" spans="1:5" x14ac:dyDescent="0.2">
      <c r="A495" t="s">
        <v>759</v>
      </c>
      <c r="B495">
        <v>66</v>
      </c>
      <c r="C495">
        <v>50.908571428571427</v>
      </c>
      <c r="D495">
        <v>52.691428571428567</v>
      </c>
      <c r="E495">
        <v>43.508571428571429</v>
      </c>
    </row>
    <row r="496" spans="1:5" x14ac:dyDescent="0.2">
      <c r="A496" t="s">
        <v>74</v>
      </c>
      <c r="B496">
        <v>396</v>
      </c>
      <c r="C496">
        <v>61.06</v>
      </c>
      <c r="D496">
        <v>61.25714285714286</v>
      </c>
      <c r="E496">
        <v>46.274285714285718</v>
      </c>
    </row>
    <row r="497" spans="1:5" x14ac:dyDescent="0.2">
      <c r="A497" t="s">
        <v>434</v>
      </c>
      <c r="B497">
        <v>420</v>
      </c>
      <c r="C497">
        <v>60.575714285714277</v>
      </c>
      <c r="D497">
        <v>60.808571428571433</v>
      </c>
      <c r="E497">
        <v>45.89714285714286</v>
      </c>
    </row>
    <row r="498" spans="1:5" x14ac:dyDescent="0.2">
      <c r="A498" t="s">
        <v>486</v>
      </c>
      <c r="B498">
        <v>423</v>
      </c>
      <c r="C498">
        <v>60.612857142857138</v>
      </c>
      <c r="D498">
        <v>61.002857142857138</v>
      </c>
      <c r="E498">
        <v>44.958571428571418</v>
      </c>
    </row>
    <row r="499" spans="1:5" x14ac:dyDescent="0.2">
      <c r="A499" t="s">
        <v>531</v>
      </c>
      <c r="B499">
        <v>432</v>
      </c>
      <c r="C499">
        <v>61.711428571428577</v>
      </c>
      <c r="D499">
        <v>62.26</v>
      </c>
      <c r="E499">
        <v>45.842857142857142</v>
      </c>
    </row>
    <row r="500" spans="1:5" x14ac:dyDescent="0.2">
      <c r="A500" t="s">
        <v>584</v>
      </c>
      <c r="B500">
        <v>262</v>
      </c>
      <c r="C500">
        <v>62.744999999999997</v>
      </c>
      <c r="D500">
        <v>63.395000000000003</v>
      </c>
      <c r="E500">
        <v>47.45</v>
      </c>
    </row>
    <row r="501" spans="1:5" x14ac:dyDescent="0.2">
      <c r="A501" t="s">
        <v>772</v>
      </c>
      <c r="B501">
        <v>53</v>
      </c>
      <c r="C501">
        <v>46.624285714285712</v>
      </c>
      <c r="D501">
        <v>49.337142857142858</v>
      </c>
      <c r="E501">
        <v>36.602857142857147</v>
      </c>
    </row>
    <row r="502" spans="1:5" x14ac:dyDescent="0.2">
      <c r="A502" t="s">
        <v>824</v>
      </c>
      <c r="B502">
        <v>376</v>
      </c>
      <c r="C502">
        <v>59.464285714285722</v>
      </c>
      <c r="D502">
        <v>59.734285714285711</v>
      </c>
      <c r="E502">
        <v>43.447142857142858</v>
      </c>
    </row>
    <row r="503" spans="1:5" x14ac:dyDescent="0.2">
      <c r="A503" t="s">
        <v>876</v>
      </c>
      <c r="B503">
        <v>488</v>
      </c>
      <c r="C503">
        <v>64.108571428571423</v>
      </c>
      <c r="D503">
        <v>64.228571428571428</v>
      </c>
      <c r="E503">
        <v>37.19</v>
      </c>
    </row>
    <row r="504" spans="1:5" x14ac:dyDescent="0.2">
      <c r="A504" t="s">
        <v>928</v>
      </c>
      <c r="B504">
        <v>442</v>
      </c>
      <c r="C504">
        <v>60.709999999999987</v>
      </c>
      <c r="D504">
        <v>60.709999999999987</v>
      </c>
      <c r="E504">
        <v>15.05714285714286</v>
      </c>
    </row>
    <row r="505" spans="1:5" x14ac:dyDescent="0.2">
      <c r="A505" t="s">
        <v>106</v>
      </c>
      <c r="B505">
        <v>327</v>
      </c>
      <c r="C505">
        <v>60.654285714285713</v>
      </c>
      <c r="D505">
        <v>61.184285714285707</v>
      </c>
      <c r="E505">
        <v>47.848571428571432</v>
      </c>
    </row>
    <row r="506" spans="1:5" x14ac:dyDescent="0.2">
      <c r="A506" t="s">
        <v>438</v>
      </c>
      <c r="B506">
        <v>400</v>
      </c>
      <c r="C506">
        <v>59.661428571428573</v>
      </c>
      <c r="D506">
        <v>59.852857142857147</v>
      </c>
      <c r="E506">
        <v>45.621428571428567</v>
      </c>
    </row>
    <row r="507" spans="1:5" x14ac:dyDescent="0.2">
      <c r="A507" t="s">
        <v>490</v>
      </c>
      <c r="B507">
        <v>499</v>
      </c>
      <c r="C507">
        <v>61.524285714285718</v>
      </c>
      <c r="D507">
        <v>62.10857142857143</v>
      </c>
      <c r="E507">
        <v>50.388571428571431</v>
      </c>
    </row>
    <row r="508" spans="1:5" x14ac:dyDescent="0.2">
      <c r="A508" t="s">
        <v>588</v>
      </c>
      <c r="B508">
        <v>466</v>
      </c>
      <c r="C508">
        <v>61.623333333333328</v>
      </c>
      <c r="D508">
        <v>61.726666666666667</v>
      </c>
      <c r="E508">
        <v>44.961666666666673</v>
      </c>
    </row>
    <row r="509" spans="1:5" x14ac:dyDescent="0.2">
      <c r="A509" t="s">
        <v>635</v>
      </c>
      <c r="B509">
        <v>548</v>
      </c>
      <c r="C509">
        <v>62.042857142857137</v>
      </c>
      <c r="D509">
        <v>62.162857142857142</v>
      </c>
      <c r="E509">
        <v>45.115714285714283</v>
      </c>
    </row>
    <row r="510" spans="1:5" x14ac:dyDescent="0.2">
      <c r="A510" t="s">
        <v>682</v>
      </c>
      <c r="B510">
        <v>564</v>
      </c>
      <c r="C510">
        <v>61.755714285714291</v>
      </c>
      <c r="D510">
        <v>64.311428571428578</v>
      </c>
      <c r="E510">
        <v>52.212857142857153</v>
      </c>
    </row>
    <row r="511" spans="1:5" x14ac:dyDescent="0.2">
      <c r="A511" t="s">
        <v>776</v>
      </c>
      <c r="B511">
        <v>100</v>
      </c>
      <c r="C511">
        <v>49.38</v>
      </c>
      <c r="D511">
        <v>50.714285714285722</v>
      </c>
      <c r="E511">
        <v>42.318571428571431</v>
      </c>
    </row>
    <row r="512" spans="1:5" x14ac:dyDescent="0.2">
      <c r="A512" t="s">
        <v>828</v>
      </c>
      <c r="B512">
        <v>503</v>
      </c>
      <c r="C512">
        <v>60.317142857142862</v>
      </c>
      <c r="D512">
        <v>60.541428571428568</v>
      </c>
      <c r="E512">
        <v>44.71</v>
      </c>
    </row>
    <row r="513" spans="1:5" x14ac:dyDescent="0.2">
      <c r="A513" t="s">
        <v>880</v>
      </c>
      <c r="B513">
        <v>613</v>
      </c>
      <c r="C513">
        <v>63.75</v>
      </c>
      <c r="D513">
        <v>63.847142857142863</v>
      </c>
      <c r="E513">
        <v>37.26285714285715</v>
      </c>
    </row>
    <row r="514" spans="1:5" x14ac:dyDescent="0.2">
      <c r="A514" t="s">
        <v>558</v>
      </c>
      <c r="B514">
        <v>550</v>
      </c>
      <c r="C514">
        <v>62.034285714285723</v>
      </c>
      <c r="D514">
        <v>62.43571428571429</v>
      </c>
      <c r="E514">
        <v>50.165714285714287</v>
      </c>
    </row>
    <row r="515" spans="1:5" x14ac:dyDescent="0.2">
      <c r="A515" t="s">
        <v>746</v>
      </c>
      <c r="B515">
        <v>284</v>
      </c>
      <c r="C515">
        <v>57.231428571428573</v>
      </c>
      <c r="D515">
        <v>57.367142857142859</v>
      </c>
      <c r="E515">
        <v>36.335714285714282</v>
      </c>
    </row>
    <row r="516" spans="1:5" x14ac:dyDescent="0.2">
      <c r="A516" t="s">
        <v>954</v>
      </c>
      <c r="B516">
        <v>791</v>
      </c>
      <c r="C516">
        <v>63.451428571428572</v>
      </c>
      <c r="D516">
        <v>63.538571428571423</v>
      </c>
      <c r="E516">
        <v>43.971428571428582</v>
      </c>
    </row>
    <row r="517" spans="1:5" x14ac:dyDescent="0.2">
      <c r="A517" t="s">
        <v>386</v>
      </c>
      <c r="B517">
        <v>385</v>
      </c>
      <c r="C517">
        <v>59.947142857142858</v>
      </c>
      <c r="D517">
        <v>60.481428571428573</v>
      </c>
      <c r="E517">
        <v>50.46</v>
      </c>
    </row>
    <row r="518" spans="1:5" x14ac:dyDescent="0.2">
      <c r="A518" t="s">
        <v>473</v>
      </c>
      <c r="B518">
        <v>447</v>
      </c>
      <c r="C518">
        <v>60.970000000000013</v>
      </c>
      <c r="D518">
        <v>61.032857142857146</v>
      </c>
      <c r="E518">
        <v>41.08</v>
      </c>
    </row>
    <row r="519" spans="1:5" x14ac:dyDescent="0.2">
      <c r="A519" t="s">
        <v>518</v>
      </c>
      <c r="B519">
        <v>466</v>
      </c>
      <c r="C519">
        <v>61.425714285714292</v>
      </c>
      <c r="D519">
        <v>61.808571428571433</v>
      </c>
      <c r="E519">
        <v>46.182857142857138</v>
      </c>
    </row>
    <row r="520" spans="1:5" x14ac:dyDescent="0.2">
      <c r="A520" t="s">
        <v>623</v>
      </c>
      <c r="B520">
        <v>440</v>
      </c>
      <c r="C520">
        <v>61.07</v>
      </c>
      <c r="D520">
        <v>61.37</v>
      </c>
      <c r="E520">
        <v>48.23</v>
      </c>
    </row>
    <row r="521" spans="1:5" x14ac:dyDescent="0.2">
      <c r="A521" t="s">
        <v>670</v>
      </c>
      <c r="B521">
        <v>494</v>
      </c>
      <c r="C521">
        <v>61.964285714285722</v>
      </c>
      <c r="D521">
        <v>62.26</v>
      </c>
      <c r="E521">
        <v>50.038571428571423</v>
      </c>
    </row>
    <row r="522" spans="1:5" x14ac:dyDescent="0.2">
      <c r="A522" t="s">
        <v>717</v>
      </c>
      <c r="B522">
        <v>604</v>
      </c>
      <c r="C522">
        <v>63.667142857142849</v>
      </c>
      <c r="D522">
        <v>63.797142857142873</v>
      </c>
      <c r="E522">
        <v>45.351428571428571</v>
      </c>
    </row>
    <row r="523" spans="1:5" x14ac:dyDescent="0.2">
      <c r="A523" t="s">
        <v>811</v>
      </c>
      <c r="B523">
        <v>392</v>
      </c>
      <c r="C523">
        <v>61.075714285714277</v>
      </c>
      <c r="D523">
        <v>61.265714285714289</v>
      </c>
      <c r="E523">
        <v>44.95</v>
      </c>
    </row>
    <row r="524" spans="1:5" x14ac:dyDescent="0.2">
      <c r="A524" t="s">
        <v>863</v>
      </c>
      <c r="B524">
        <v>426</v>
      </c>
      <c r="C524">
        <v>63.947142857142858</v>
      </c>
      <c r="D524">
        <v>64.004285714285714</v>
      </c>
      <c r="E524">
        <v>37.61</v>
      </c>
    </row>
    <row r="525" spans="1:5" x14ac:dyDescent="0.2">
      <c r="A525" t="s">
        <v>915</v>
      </c>
      <c r="B525">
        <v>481</v>
      </c>
      <c r="C525">
        <v>62.01428571428572</v>
      </c>
      <c r="D525">
        <v>62.165714285714287</v>
      </c>
      <c r="E525">
        <v>44.912857142857142</v>
      </c>
    </row>
    <row r="526" spans="1:5" x14ac:dyDescent="0.2">
      <c r="A526" t="s">
        <v>545</v>
      </c>
      <c r="B526">
        <v>545</v>
      </c>
      <c r="C526">
        <v>62.008571428571429</v>
      </c>
      <c r="D526">
        <v>62.33</v>
      </c>
      <c r="E526">
        <v>48.975714285714282</v>
      </c>
    </row>
    <row r="527" spans="1:5" x14ac:dyDescent="0.2">
      <c r="A527" t="s">
        <v>733</v>
      </c>
      <c r="B527">
        <v>0</v>
      </c>
    </row>
    <row r="528" spans="1:5" x14ac:dyDescent="0.2">
      <c r="A528" t="s">
        <v>941</v>
      </c>
      <c r="B528">
        <v>413</v>
      </c>
      <c r="C528">
        <v>63.524999999999999</v>
      </c>
      <c r="D528">
        <v>63.577500000000001</v>
      </c>
      <c r="E528">
        <v>43.375</v>
      </c>
    </row>
    <row r="529" spans="1:5" x14ac:dyDescent="0.2">
      <c r="A529" t="s">
        <v>282</v>
      </c>
      <c r="B529">
        <v>458</v>
      </c>
      <c r="C529">
        <v>61.052857142857142</v>
      </c>
      <c r="D529">
        <v>61.36</v>
      </c>
      <c r="E529">
        <v>48.470000000000013</v>
      </c>
    </row>
    <row r="530" spans="1:5" x14ac:dyDescent="0.2">
      <c r="A530" t="s">
        <v>460</v>
      </c>
      <c r="B530">
        <v>531</v>
      </c>
      <c r="C530">
        <v>62.244285714285709</v>
      </c>
      <c r="D530">
        <v>62.461428571428577</v>
      </c>
      <c r="E530">
        <v>41.998571428571431</v>
      </c>
    </row>
    <row r="531" spans="1:5" x14ac:dyDescent="0.2">
      <c r="A531" t="s">
        <v>511</v>
      </c>
      <c r="B531">
        <v>492</v>
      </c>
      <c r="C531">
        <v>60.958571428571432</v>
      </c>
      <c r="D531">
        <v>61.17285714285714</v>
      </c>
      <c r="E531">
        <v>44.197142857142858</v>
      </c>
    </row>
    <row r="532" spans="1:5" x14ac:dyDescent="0.2">
      <c r="A532" t="s">
        <v>610</v>
      </c>
      <c r="B532">
        <v>615</v>
      </c>
      <c r="C532">
        <v>62.751428571428569</v>
      </c>
      <c r="D532">
        <v>62.801428571428573</v>
      </c>
      <c r="E532">
        <v>40.82</v>
      </c>
    </row>
    <row r="533" spans="1:5" x14ac:dyDescent="0.2">
      <c r="A533" t="s">
        <v>657</v>
      </c>
      <c r="B533">
        <v>614</v>
      </c>
      <c r="C533">
        <v>62.308571428571433</v>
      </c>
      <c r="D533">
        <v>62.405714285714282</v>
      </c>
      <c r="E533">
        <v>40.847142857142863</v>
      </c>
    </row>
    <row r="534" spans="1:5" x14ac:dyDescent="0.2">
      <c r="A534" t="s">
        <v>704</v>
      </c>
      <c r="B534">
        <v>545</v>
      </c>
      <c r="C534">
        <v>61.924999999999997</v>
      </c>
      <c r="D534">
        <v>62.104999999999997</v>
      </c>
      <c r="E534">
        <v>45.676666666666669</v>
      </c>
    </row>
    <row r="535" spans="1:5" x14ac:dyDescent="0.2">
      <c r="A535" t="s">
        <v>798</v>
      </c>
      <c r="B535">
        <v>438</v>
      </c>
      <c r="C535">
        <v>59.798333333333339</v>
      </c>
      <c r="D535">
        <v>59.823333333333331</v>
      </c>
      <c r="E535">
        <v>29.91333333333333</v>
      </c>
    </row>
    <row r="536" spans="1:5" x14ac:dyDescent="0.2">
      <c r="A536" t="s">
        <v>850</v>
      </c>
      <c r="B536">
        <v>648</v>
      </c>
      <c r="C536">
        <v>63.81428571428571</v>
      </c>
      <c r="D536">
        <v>63.852857142857147</v>
      </c>
      <c r="E536">
        <v>39.175714285714292</v>
      </c>
    </row>
    <row r="537" spans="1:5" x14ac:dyDescent="0.2">
      <c r="A537" t="s">
        <v>902</v>
      </c>
      <c r="B537">
        <v>738</v>
      </c>
      <c r="C537">
        <v>64.647142857142867</v>
      </c>
      <c r="D537">
        <v>64.647142857142867</v>
      </c>
      <c r="E537">
        <v>20.142857142857139</v>
      </c>
    </row>
    <row r="538" spans="1:5" x14ac:dyDescent="0.2">
      <c r="A538" t="s">
        <v>178</v>
      </c>
      <c r="B538">
        <v>491</v>
      </c>
      <c r="C538">
        <v>61.295714285714283</v>
      </c>
      <c r="D538">
        <v>61.747142857142862</v>
      </c>
      <c r="E538">
        <v>48.068571428571431</v>
      </c>
    </row>
    <row r="539" spans="1:5" x14ac:dyDescent="0.2">
      <c r="A539" t="s">
        <v>447</v>
      </c>
      <c r="B539">
        <v>521</v>
      </c>
      <c r="C539">
        <v>62.145714285714277</v>
      </c>
      <c r="D539">
        <v>62.231428571428573</v>
      </c>
      <c r="E539">
        <v>42.131428571428572</v>
      </c>
    </row>
    <row r="540" spans="1:5" x14ac:dyDescent="0.2">
      <c r="A540" t="s">
        <v>499</v>
      </c>
      <c r="B540">
        <v>521</v>
      </c>
      <c r="C540">
        <v>60.692857142857143</v>
      </c>
      <c r="D540">
        <v>60.738571428571433</v>
      </c>
      <c r="E540">
        <v>39.647142857142853</v>
      </c>
    </row>
    <row r="541" spans="1:5" x14ac:dyDescent="0.2">
      <c r="A541" t="s">
        <v>597</v>
      </c>
      <c r="B541">
        <v>543</v>
      </c>
      <c r="C541">
        <v>62.14</v>
      </c>
      <c r="D541">
        <v>62.262857142857143</v>
      </c>
      <c r="E541">
        <v>42.841428571428573</v>
      </c>
    </row>
    <row r="542" spans="1:5" x14ac:dyDescent="0.2">
      <c r="A542" t="s">
        <v>644</v>
      </c>
      <c r="B542">
        <v>503</v>
      </c>
      <c r="C542">
        <v>61.836666666666673</v>
      </c>
      <c r="D542">
        <v>61.976666666666667</v>
      </c>
      <c r="E542">
        <v>42.87166666666667</v>
      </c>
    </row>
    <row r="543" spans="1:5" x14ac:dyDescent="0.2">
      <c r="A543" t="s">
        <v>691</v>
      </c>
      <c r="B543">
        <v>692</v>
      </c>
      <c r="C543">
        <v>63.537142857142847</v>
      </c>
      <c r="D543">
        <v>63.664285714285711</v>
      </c>
      <c r="E543">
        <v>41.062857142857141</v>
      </c>
    </row>
    <row r="544" spans="1:5" x14ac:dyDescent="0.2">
      <c r="A544" t="s">
        <v>785</v>
      </c>
      <c r="B544">
        <v>19</v>
      </c>
      <c r="C544">
        <v>10.401999999999999</v>
      </c>
      <c r="D544">
        <v>10.401999999999999</v>
      </c>
      <c r="E544">
        <v>0</v>
      </c>
    </row>
    <row r="545" spans="1:5" x14ac:dyDescent="0.2">
      <c r="A545" t="s">
        <v>837</v>
      </c>
      <c r="B545">
        <v>571</v>
      </c>
      <c r="C545">
        <v>62.717142857142854</v>
      </c>
      <c r="D545">
        <v>62.747142857142862</v>
      </c>
      <c r="E545">
        <v>21.31</v>
      </c>
    </row>
    <row r="546" spans="1:5" x14ac:dyDescent="0.2">
      <c r="A546" t="s">
        <v>889</v>
      </c>
      <c r="B546">
        <v>715</v>
      </c>
      <c r="C546">
        <v>64.074285714285708</v>
      </c>
      <c r="D546">
        <v>64.108571428571423</v>
      </c>
      <c r="E546">
        <v>41.437142857142859</v>
      </c>
    </row>
    <row r="547" spans="1:5" x14ac:dyDescent="0.2">
      <c r="A547" t="s">
        <v>567</v>
      </c>
      <c r="B547">
        <v>453</v>
      </c>
      <c r="C547">
        <v>62.047142857142852</v>
      </c>
      <c r="D547">
        <v>62.27</v>
      </c>
      <c r="E547">
        <v>47.671428571428571</v>
      </c>
    </row>
    <row r="548" spans="1:5" x14ac:dyDescent="0.2">
      <c r="A548" t="s">
        <v>755</v>
      </c>
      <c r="B548">
        <v>214</v>
      </c>
      <c r="C548">
        <v>55.835714285714289</v>
      </c>
      <c r="D548">
        <v>56.118571428571443</v>
      </c>
      <c r="E548">
        <v>36.465714285714277</v>
      </c>
    </row>
    <row r="549" spans="1:5" x14ac:dyDescent="0.2">
      <c r="A549" t="s">
        <v>963</v>
      </c>
      <c r="B549">
        <v>594</v>
      </c>
      <c r="C549">
        <v>62.84</v>
      </c>
      <c r="D549">
        <v>62.861428571428569</v>
      </c>
      <c r="E549">
        <v>27.302857142857139</v>
      </c>
    </row>
    <row r="550" spans="1:5" x14ac:dyDescent="0.2">
      <c r="A550" t="s">
        <v>42</v>
      </c>
      <c r="B550">
        <v>386</v>
      </c>
      <c r="C550">
        <v>59.411428571428573</v>
      </c>
      <c r="D550">
        <v>59.94</v>
      </c>
      <c r="E550">
        <v>47.407142857142858</v>
      </c>
    </row>
    <row r="551" spans="1:5" x14ac:dyDescent="0.2">
      <c r="A551" t="s">
        <v>430</v>
      </c>
      <c r="B551">
        <v>303</v>
      </c>
      <c r="C551">
        <v>59.737142857142857</v>
      </c>
      <c r="D551">
        <v>59.931428571428569</v>
      </c>
      <c r="E551">
        <v>45.272857142857141</v>
      </c>
    </row>
    <row r="552" spans="1:5" x14ac:dyDescent="0.2">
      <c r="A552" t="s">
        <v>482</v>
      </c>
      <c r="B552">
        <v>327</v>
      </c>
      <c r="C552">
        <v>58.837142857142858</v>
      </c>
      <c r="D552">
        <v>60.424285714285723</v>
      </c>
      <c r="E552">
        <v>52.045714285714283</v>
      </c>
    </row>
    <row r="553" spans="1:5" x14ac:dyDescent="0.2">
      <c r="A553" t="s">
        <v>527</v>
      </c>
      <c r="B553">
        <v>583</v>
      </c>
      <c r="C553">
        <v>61.058571428571433</v>
      </c>
      <c r="D553">
        <v>61.272857142857148</v>
      </c>
      <c r="E553">
        <v>45.93571428571429</v>
      </c>
    </row>
    <row r="554" spans="1:5" x14ac:dyDescent="0.2">
      <c r="A554" t="s">
        <v>580</v>
      </c>
      <c r="B554">
        <v>236</v>
      </c>
      <c r="C554">
        <v>61.075000000000003</v>
      </c>
      <c r="D554">
        <v>61.222499999999997</v>
      </c>
      <c r="E554">
        <v>43.814999999999998</v>
      </c>
    </row>
    <row r="555" spans="1:5" x14ac:dyDescent="0.2">
      <c r="A555" t="s">
        <v>726</v>
      </c>
      <c r="B555">
        <v>536</v>
      </c>
      <c r="C555">
        <v>61.092857142857142</v>
      </c>
      <c r="D555">
        <v>61.64</v>
      </c>
      <c r="E555">
        <v>46.054285714285712</v>
      </c>
    </row>
    <row r="556" spans="1:5" x14ac:dyDescent="0.2">
      <c r="A556" t="s">
        <v>768</v>
      </c>
      <c r="B556">
        <v>12</v>
      </c>
      <c r="C556">
        <v>52.069999999999993</v>
      </c>
      <c r="D556">
        <v>52.97</v>
      </c>
      <c r="E556">
        <v>42.96</v>
      </c>
    </row>
    <row r="557" spans="1:5" x14ac:dyDescent="0.2">
      <c r="A557" t="s">
        <v>820</v>
      </c>
      <c r="B557">
        <v>254</v>
      </c>
      <c r="C557">
        <v>57.931428571428569</v>
      </c>
      <c r="D557">
        <v>58.402857142857137</v>
      </c>
      <c r="E557">
        <v>46.424285714285709</v>
      </c>
    </row>
    <row r="558" spans="1:5" x14ac:dyDescent="0.2">
      <c r="A558" t="s">
        <v>872</v>
      </c>
      <c r="B558">
        <v>404</v>
      </c>
      <c r="C558">
        <v>62.318571428571431</v>
      </c>
      <c r="D558">
        <v>62.421428571428571</v>
      </c>
      <c r="E558">
        <v>29.33</v>
      </c>
    </row>
    <row r="559" spans="1:5" x14ac:dyDescent="0.2">
      <c r="A559" t="s">
        <v>924</v>
      </c>
      <c r="B559">
        <v>428</v>
      </c>
      <c r="C559">
        <v>60.39142857142857</v>
      </c>
      <c r="D559">
        <v>60.801428571428573</v>
      </c>
      <c r="E559">
        <v>34.904285714285713</v>
      </c>
    </row>
    <row r="560" spans="1:5" x14ac:dyDescent="0.2">
      <c r="A560" t="s">
        <v>541</v>
      </c>
      <c r="B560">
        <v>523</v>
      </c>
      <c r="C560">
        <v>61.657142857142858</v>
      </c>
      <c r="D560">
        <v>62.015714285714289</v>
      </c>
      <c r="E560">
        <v>48.10857142857143</v>
      </c>
    </row>
    <row r="561" spans="1:5" x14ac:dyDescent="0.2">
      <c r="A561" t="s">
        <v>937</v>
      </c>
      <c r="B561">
        <v>709</v>
      </c>
      <c r="C561">
        <v>63.018571428571427</v>
      </c>
      <c r="D561">
        <v>63.06</v>
      </c>
      <c r="E561">
        <v>33.191428571428567</v>
      </c>
    </row>
    <row r="562" spans="1:5" x14ac:dyDescent="0.2">
      <c r="A562" t="s">
        <v>554</v>
      </c>
      <c r="B562">
        <v>344</v>
      </c>
      <c r="C562">
        <v>63.657499999999999</v>
      </c>
      <c r="D562">
        <v>63.947499999999998</v>
      </c>
      <c r="E562">
        <v>47.045000000000002</v>
      </c>
    </row>
    <row r="563" spans="1:5" x14ac:dyDescent="0.2">
      <c r="A563" t="s">
        <v>742</v>
      </c>
      <c r="B563">
        <v>276</v>
      </c>
      <c r="C563">
        <v>57.825714285714277</v>
      </c>
      <c r="D563">
        <v>59.355714285714278</v>
      </c>
      <c r="E563">
        <v>49.382857142857141</v>
      </c>
    </row>
    <row r="564" spans="1:5" x14ac:dyDescent="0.2">
      <c r="A564" t="s">
        <v>950</v>
      </c>
      <c r="B564">
        <v>755</v>
      </c>
      <c r="C564">
        <v>63.07</v>
      </c>
      <c r="D564">
        <v>63.082857142857137</v>
      </c>
      <c r="E564">
        <v>31.438571428571429</v>
      </c>
    </row>
    <row r="565" spans="1:5" x14ac:dyDescent="0.2">
      <c r="A565" t="s">
        <v>354</v>
      </c>
      <c r="B565">
        <v>400</v>
      </c>
      <c r="C565">
        <v>60.31</v>
      </c>
      <c r="D565">
        <v>60.571428571428569</v>
      </c>
      <c r="E565">
        <v>47.018571428571427</v>
      </c>
    </row>
    <row r="566" spans="1:5" x14ac:dyDescent="0.2">
      <c r="A566" t="s">
        <v>469</v>
      </c>
      <c r="B566">
        <v>380</v>
      </c>
      <c r="C566">
        <v>60.738571428571433</v>
      </c>
      <c r="D566">
        <v>60.957142857142863</v>
      </c>
      <c r="E566">
        <v>46.022857142857148</v>
      </c>
    </row>
    <row r="567" spans="1:5" x14ac:dyDescent="0.2">
      <c r="A567" t="s">
        <v>619</v>
      </c>
      <c r="B567">
        <v>448</v>
      </c>
      <c r="C567">
        <v>60.932857142857138</v>
      </c>
      <c r="D567">
        <v>61.50714285714286</v>
      </c>
      <c r="E567">
        <v>47.958571428571418</v>
      </c>
    </row>
    <row r="568" spans="1:5" x14ac:dyDescent="0.2">
      <c r="A568" t="s">
        <v>666</v>
      </c>
      <c r="B568">
        <v>527</v>
      </c>
      <c r="C568">
        <v>62.815714285714293</v>
      </c>
      <c r="D568">
        <v>63.424285714285709</v>
      </c>
      <c r="E568">
        <v>48.54</v>
      </c>
    </row>
    <row r="569" spans="1:5" x14ac:dyDescent="0.2">
      <c r="A569" t="s">
        <v>713</v>
      </c>
      <c r="B569">
        <v>589</v>
      </c>
      <c r="C569">
        <v>63.067142857142848</v>
      </c>
      <c r="D569">
        <v>63.17</v>
      </c>
      <c r="E569">
        <v>43.298571428571428</v>
      </c>
    </row>
    <row r="570" spans="1:5" x14ac:dyDescent="0.2">
      <c r="A570" t="s">
        <v>807</v>
      </c>
      <c r="B570">
        <v>432</v>
      </c>
      <c r="C570">
        <v>60.970000000000013</v>
      </c>
      <c r="D570">
        <v>61.087142857142858</v>
      </c>
      <c r="E570">
        <v>41.937142857142859</v>
      </c>
    </row>
    <row r="571" spans="1:5" x14ac:dyDescent="0.2">
      <c r="A571" t="s">
        <v>859</v>
      </c>
      <c r="B571">
        <v>459</v>
      </c>
      <c r="C571">
        <v>62.488571428571433</v>
      </c>
      <c r="D571">
        <v>62.518571428571427</v>
      </c>
      <c r="E571">
        <v>27.85857142857143</v>
      </c>
    </row>
    <row r="572" spans="1:5" x14ac:dyDescent="0.2">
      <c r="A572" t="s">
        <v>911</v>
      </c>
      <c r="B572">
        <v>561</v>
      </c>
      <c r="C572">
        <v>62.247142857142862</v>
      </c>
      <c r="D572">
        <v>62.405714285714289</v>
      </c>
      <c r="E572">
        <v>37.878571428571433</v>
      </c>
    </row>
    <row r="573" spans="1:5" x14ac:dyDescent="0.2">
      <c r="A573" t="s">
        <v>146</v>
      </c>
      <c r="B573">
        <v>389</v>
      </c>
      <c r="C573">
        <v>60.157142857142858</v>
      </c>
      <c r="D573">
        <v>60.692857142857143</v>
      </c>
      <c r="E573">
        <v>48.887142857142862</v>
      </c>
    </row>
    <row r="574" spans="1:5" x14ac:dyDescent="0.2">
      <c r="A574" t="s">
        <v>443</v>
      </c>
      <c r="B574">
        <v>483</v>
      </c>
      <c r="C574">
        <v>61.524285714285718</v>
      </c>
      <c r="D574">
        <v>61.790000000000013</v>
      </c>
      <c r="E574">
        <v>46.52</v>
      </c>
    </row>
    <row r="575" spans="1:5" x14ac:dyDescent="0.2">
      <c r="A575" t="s">
        <v>495</v>
      </c>
      <c r="B575">
        <v>510</v>
      </c>
      <c r="C575">
        <v>60.731428571428573</v>
      </c>
      <c r="D575">
        <v>60.952857142857148</v>
      </c>
      <c r="E575">
        <v>42.272857142857148</v>
      </c>
    </row>
    <row r="576" spans="1:5" x14ac:dyDescent="0.2">
      <c r="A576" t="s">
        <v>593</v>
      </c>
      <c r="B576">
        <v>522</v>
      </c>
      <c r="C576">
        <v>62.44</v>
      </c>
      <c r="D576">
        <v>62.592857142857142</v>
      </c>
      <c r="E576">
        <v>46.92</v>
      </c>
    </row>
    <row r="577" spans="1:5" x14ac:dyDescent="0.2">
      <c r="A577" t="s">
        <v>640</v>
      </c>
      <c r="B577">
        <v>567</v>
      </c>
      <c r="C577">
        <v>62.337142857142858</v>
      </c>
      <c r="D577">
        <v>62.507142857142853</v>
      </c>
      <c r="E577">
        <v>45.325714285714277</v>
      </c>
    </row>
    <row r="578" spans="1:5" x14ac:dyDescent="0.2">
      <c r="A578" t="s">
        <v>687</v>
      </c>
      <c r="B578">
        <v>660</v>
      </c>
      <c r="C578">
        <v>62.777142857142863</v>
      </c>
      <c r="D578">
        <v>63.02</v>
      </c>
      <c r="E578">
        <v>46.398571428571429</v>
      </c>
    </row>
    <row r="579" spans="1:5" x14ac:dyDescent="0.2">
      <c r="A579" t="s">
        <v>781</v>
      </c>
      <c r="B579">
        <v>97</v>
      </c>
      <c r="C579">
        <v>51.614285714285707</v>
      </c>
      <c r="D579">
        <v>52.222857142857137</v>
      </c>
      <c r="E579">
        <v>42.027142857142863</v>
      </c>
    </row>
    <row r="580" spans="1:5" x14ac:dyDescent="0.2">
      <c r="A580" t="s">
        <v>833</v>
      </c>
      <c r="B580">
        <v>569</v>
      </c>
      <c r="C580">
        <v>61.478571428571428</v>
      </c>
      <c r="D580">
        <v>61.552857142857142</v>
      </c>
      <c r="E580">
        <v>42.105714285714278</v>
      </c>
    </row>
    <row r="581" spans="1:5" x14ac:dyDescent="0.2">
      <c r="A581" t="s">
        <v>885</v>
      </c>
      <c r="B581">
        <v>684</v>
      </c>
      <c r="C581">
        <v>63.882857142857141</v>
      </c>
      <c r="D581">
        <v>64.739999999999995</v>
      </c>
      <c r="E581">
        <v>31.988571428571429</v>
      </c>
    </row>
    <row r="582" spans="1:5" x14ac:dyDescent="0.2">
      <c r="A582" t="s">
        <v>250</v>
      </c>
      <c r="B582">
        <v>456</v>
      </c>
      <c r="C582">
        <v>61.198571428571427</v>
      </c>
      <c r="D582">
        <v>62.05</v>
      </c>
      <c r="E582">
        <v>52.948571428571427</v>
      </c>
    </row>
    <row r="583" spans="1:5" x14ac:dyDescent="0.2">
      <c r="A583" t="s">
        <v>456</v>
      </c>
      <c r="B583">
        <v>501</v>
      </c>
      <c r="C583">
        <v>63.058571428571433</v>
      </c>
      <c r="D583">
        <v>63.347142857142863</v>
      </c>
      <c r="E583">
        <v>46.072857142857139</v>
      </c>
    </row>
    <row r="584" spans="1:5" x14ac:dyDescent="0.2">
      <c r="A584" t="s">
        <v>507</v>
      </c>
      <c r="B584">
        <v>513</v>
      </c>
      <c r="C584">
        <v>62.394285714285722</v>
      </c>
      <c r="D584">
        <v>62.537142857142847</v>
      </c>
      <c r="E584">
        <v>43.07714285714286</v>
      </c>
    </row>
    <row r="585" spans="1:5" x14ac:dyDescent="0.2">
      <c r="A585" t="s">
        <v>606</v>
      </c>
      <c r="B585">
        <v>609</v>
      </c>
      <c r="C585">
        <v>63.167142857142863</v>
      </c>
      <c r="D585">
        <v>63.18</v>
      </c>
      <c r="E585">
        <v>27.864285714285721</v>
      </c>
    </row>
    <row r="586" spans="1:5" x14ac:dyDescent="0.2">
      <c r="A586" t="s">
        <v>653</v>
      </c>
      <c r="B586">
        <v>597</v>
      </c>
      <c r="C586">
        <v>62.822857142857139</v>
      </c>
      <c r="D586">
        <v>62.978571428571428</v>
      </c>
      <c r="E586">
        <v>33.864285714285707</v>
      </c>
    </row>
    <row r="587" spans="1:5" x14ac:dyDescent="0.2">
      <c r="A587" t="s">
        <v>700</v>
      </c>
      <c r="B587">
        <v>673</v>
      </c>
      <c r="C587">
        <v>62.797142857142852</v>
      </c>
      <c r="D587">
        <v>62.921428571428571</v>
      </c>
      <c r="E587">
        <v>44.857142857142847</v>
      </c>
    </row>
    <row r="588" spans="1:5" x14ac:dyDescent="0.2">
      <c r="A588" t="s">
        <v>794</v>
      </c>
      <c r="B588">
        <v>529</v>
      </c>
      <c r="C588">
        <v>60.881428571428572</v>
      </c>
      <c r="D588">
        <v>60.962857142857153</v>
      </c>
      <c r="E588">
        <v>42.438571428571429</v>
      </c>
    </row>
    <row r="589" spans="1:5" x14ac:dyDescent="0.2">
      <c r="A589" t="s">
        <v>846</v>
      </c>
      <c r="B589">
        <v>641</v>
      </c>
      <c r="C589">
        <v>63.798571428571442</v>
      </c>
      <c r="D589">
        <v>63.848571428571432</v>
      </c>
      <c r="E589">
        <v>39.407142857142858</v>
      </c>
    </row>
    <row r="590" spans="1:5" x14ac:dyDescent="0.2">
      <c r="A590" t="s">
        <v>898</v>
      </c>
      <c r="B590">
        <v>754</v>
      </c>
      <c r="C590">
        <v>64.751428571428576</v>
      </c>
      <c r="D590">
        <v>64.784285714285716</v>
      </c>
      <c r="E590">
        <v>38.247142857142862</v>
      </c>
    </row>
    <row r="591" spans="1:5" x14ac:dyDescent="0.2">
      <c r="A591" t="s">
        <v>563</v>
      </c>
      <c r="B591">
        <v>143</v>
      </c>
      <c r="C591">
        <v>61.835000000000001</v>
      </c>
      <c r="D591">
        <v>61.98</v>
      </c>
      <c r="E591">
        <v>47.055</v>
      </c>
    </row>
    <row r="592" spans="1:5" x14ac:dyDescent="0.2">
      <c r="A592" t="s">
        <v>751</v>
      </c>
      <c r="B592">
        <v>191</v>
      </c>
      <c r="C592">
        <v>55.984285714285711</v>
      </c>
      <c r="D592">
        <v>56.328571428571429</v>
      </c>
      <c r="E592">
        <v>42.761428571428567</v>
      </c>
    </row>
    <row r="593" spans="1:5" x14ac:dyDescent="0.2">
      <c r="A593" t="s">
        <v>959</v>
      </c>
      <c r="B593">
        <v>768</v>
      </c>
      <c r="C593">
        <v>63.988571428571433</v>
      </c>
      <c r="D593">
        <v>64.36</v>
      </c>
      <c r="E593">
        <v>32.268571428571427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366"/>
  <sheetViews>
    <sheetView workbookViewId="0"/>
  </sheetViews>
  <sheetFormatPr baseColWidth="10" defaultColWidth="8.83203125" defaultRowHeight="15" x14ac:dyDescent="0.2"/>
  <sheetData>
    <row r="1" spans="1:49" x14ac:dyDescent="0.2">
      <c r="A1" s="1" t="s">
        <v>9</v>
      </c>
      <c r="B1" s="1" t="s">
        <v>968</v>
      </c>
      <c r="C1" s="1" t="s">
        <v>969</v>
      </c>
      <c r="D1" s="1" t="s">
        <v>970</v>
      </c>
      <c r="E1" s="1" t="s">
        <v>971</v>
      </c>
      <c r="F1" s="1" t="s">
        <v>972</v>
      </c>
      <c r="G1" s="1" t="s">
        <v>973</v>
      </c>
      <c r="H1" s="1" t="s">
        <v>974</v>
      </c>
      <c r="I1" s="1" t="s">
        <v>975</v>
      </c>
      <c r="J1" s="1" t="s">
        <v>976</v>
      </c>
      <c r="K1" s="1" t="s">
        <v>977</v>
      </c>
      <c r="L1" s="1" t="s">
        <v>978</v>
      </c>
      <c r="M1" s="1" t="s">
        <v>979</v>
      </c>
      <c r="N1" s="1" t="s">
        <v>980</v>
      </c>
      <c r="O1" s="1" t="s">
        <v>981</v>
      </c>
      <c r="P1" s="1" t="s">
        <v>982</v>
      </c>
      <c r="Q1" s="1" t="s">
        <v>983</v>
      </c>
      <c r="R1" s="1" t="s">
        <v>984</v>
      </c>
      <c r="S1" s="1" t="s">
        <v>985</v>
      </c>
      <c r="T1" s="1" t="s">
        <v>986</v>
      </c>
      <c r="U1" s="1" t="s">
        <v>987</v>
      </c>
      <c r="V1" s="1" t="s">
        <v>988</v>
      </c>
      <c r="W1" s="1" t="s">
        <v>989</v>
      </c>
      <c r="X1" s="1" t="s">
        <v>990</v>
      </c>
      <c r="Y1" s="1" t="s">
        <v>991</v>
      </c>
      <c r="Z1" s="1" t="s">
        <v>992</v>
      </c>
      <c r="AA1" s="1" t="s">
        <v>993</v>
      </c>
      <c r="AB1" s="1" t="s">
        <v>994</v>
      </c>
      <c r="AC1" s="1" t="s">
        <v>995</v>
      </c>
      <c r="AD1" s="1" t="s">
        <v>996</v>
      </c>
      <c r="AE1" s="1" t="s">
        <v>997</v>
      </c>
      <c r="AF1" s="1" t="s">
        <v>998</v>
      </c>
      <c r="AG1" s="1" t="s">
        <v>999</v>
      </c>
      <c r="AH1" s="1" t="s">
        <v>1000</v>
      </c>
      <c r="AI1" s="1" t="s">
        <v>1001</v>
      </c>
      <c r="AJ1" s="1" t="s">
        <v>1002</v>
      </c>
      <c r="AK1" s="1" t="s">
        <v>1003</v>
      </c>
      <c r="AL1" s="1" t="s">
        <v>1004</v>
      </c>
      <c r="AM1" s="1" t="s">
        <v>1005</v>
      </c>
      <c r="AN1" s="1" t="s">
        <v>1006</v>
      </c>
      <c r="AO1" s="1" t="s">
        <v>1007</v>
      </c>
      <c r="AP1" s="1" t="s">
        <v>1008</v>
      </c>
      <c r="AQ1" s="1" t="s">
        <v>1009</v>
      </c>
      <c r="AR1" s="1" t="s">
        <v>1010</v>
      </c>
      <c r="AS1" s="1" t="s">
        <v>1011</v>
      </c>
      <c r="AT1" s="1" t="s">
        <v>1012</v>
      </c>
      <c r="AU1" s="1" t="s">
        <v>1013</v>
      </c>
      <c r="AV1" s="1" t="s">
        <v>1014</v>
      </c>
      <c r="AW1" s="1" t="s">
        <v>1015</v>
      </c>
    </row>
    <row r="2" spans="1:49" x14ac:dyDescent="0.2">
      <c r="A2" t="s">
        <v>11</v>
      </c>
      <c r="B2">
        <v>27</v>
      </c>
      <c r="C2">
        <v>32</v>
      </c>
      <c r="D2">
        <v>28</v>
      </c>
      <c r="E2">
        <v>74</v>
      </c>
      <c r="F2">
        <v>49</v>
      </c>
      <c r="G2">
        <v>49</v>
      </c>
      <c r="H2">
        <v>51</v>
      </c>
      <c r="I2">
        <v>73</v>
      </c>
      <c r="J2">
        <v>7</v>
      </c>
      <c r="K2">
        <v>56</v>
      </c>
      <c r="L2">
        <v>46</v>
      </c>
      <c r="M2">
        <v>88</v>
      </c>
      <c r="N2">
        <v>72.25</v>
      </c>
      <c r="O2">
        <v>73.510000000000005</v>
      </c>
      <c r="P2">
        <v>54.86</v>
      </c>
      <c r="Q2">
        <v>58.23</v>
      </c>
      <c r="R2">
        <v>45.97</v>
      </c>
      <c r="S2">
        <v>45.97</v>
      </c>
      <c r="T2">
        <v>53.28</v>
      </c>
      <c r="U2">
        <v>52.11</v>
      </c>
      <c r="V2">
        <v>48.4</v>
      </c>
      <c r="W2">
        <v>48.85</v>
      </c>
      <c r="X2">
        <v>51.14</v>
      </c>
      <c r="Y2">
        <v>50.93</v>
      </c>
      <c r="Z2">
        <v>56.53</v>
      </c>
      <c r="AA2">
        <v>59.08</v>
      </c>
      <c r="AB2">
        <v>56.65</v>
      </c>
      <c r="AC2">
        <v>59</v>
      </c>
      <c r="AD2">
        <v>60.11</v>
      </c>
      <c r="AE2">
        <v>60.11</v>
      </c>
      <c r="AF2">
        <v>60.89</v>
      </c>
      <c r="AG2">
        <v>62.59</v>
      </c>
      <c r="AH2">
        <v>49.59</v>
      </c>
      <c r="AI2">
        <v>59.44</v>
      </c>
      <c r="AJ2">
        <v>60.69</v>
      </c>
      <c r="AK2">
        <v>63.39</v>
      </c>
      <c r="AL2">
        <v>72.37</v>
      </c>
      <c r="AM2">
        <v>73.67</v>
      </c>
      <c r="AN2">
        <v>65.03</v>
      </c>
      <c r="AO2">
        <v>68.66</v>
      </c>
      <c r="AP2">
        <v>61.39</v>
      </c>
      <c r="AQ2">
        <v>61.39</v>
      </c>
      <c r="AR2">
        <v>64.510000000000005</v>
      </c>
      <c r="AS2">
        <v>65.02</v>
      </c>
      <c r="AT2">
        <v>58.74</v>
      </c>
      <c r="AU2">
        <v>62.04</v>
      </c>
      <c r="AV2">
        <v>63.93</v>
      </c>
      <c r="AW2">
        <v>64.97</v>
      </c>
    </row>
    <row r="3" spans="1:49" x14ac:dyDescent="0.2">
      <c r="A3" t="s">
        <v>12</v>
      </c>
      <c r="B3">
        <v>37</v>
      </c>
      <c r="C3">
        <v>49</v>
      </c>
      <c r="D3">
        <v>59</v>
      </c>
      <c r="E3">
        <v>103</v>
      </c>
      <c r="F3">
        <v>67</v>
      </c>
      <c r="G3">
        <v>81</v>
      </c>
      <c r="H3">
        <v>88</v>
      </c>
      <c r="I3">
        <v>81</v>
      </c>
      <c r="J3">
        <v>4</v>
      </c>
      <c r="K3">
        <v>65</v>
      </c>
      <c r="L3">
        <v>70</v>
      </c>
      <c r="M3">
        <v>76</v>
      </c>
      <c r="N3">
        <v>51.17</v>
      </c>
      <c r="O3">
        <v>44.75</v>
      </c>
      <c r="P3">
        <v>46.67</v>
      </c>
      <c r="Q3">
        <v>42.89</v>
      </c>
      <c r="R3">
        <v>50.24</v>
      </c>
      <c r="S3">
        <v>42.69</v>
      </c>
      <c r="T3">
        <v>48.75</v>
      </c>
      <c r="U3">
        <v>52.44</v>
      </c>
      <c r="V3">
        <v>41.89</v>
      </c>
      <c r="W3">
        <v>33.479999999999997</v>
      </c>
      <c r="X3">
        <v>0</v>
      </c>
      <c r="Y3">
        <v>0</v>
      </c>
      <c r="Z3">
        <v>59.26</v>
      </c>
      <c r="AA3">
        <v>59.7</v>
      </c>
      <c r="AB3">
        <v>61.03</v>
      </c>
      <c r="AC3">
        <v>60.84</v>
      </c>
      <c r="AD3">
        <v>61.8</v>
      </c>
      <c r="AE3">
        <v>63.6</v>
      </c>
      <c r="AF3">
        <v>63.9</v>
      </c>
      <c r="AG3">
        <v>62.31</v>
      </c>
      <c r="AH3">
        <v>46.62</v>
      </c>
      <c r="AI3">
        <v>61.27</v>
      </c>
      <c r="AJ3">
        <v>61.18</v>
      </c>
      <c r="AK3">
        <v>63.5</v>
      </c>
      <c r="AL3">
        <v>59.88</v>
      </c>
      <c r="AM3">
        <v>59.84</v>
      </c>
      <c r="AN3">
        <v>61.24</v>
      </c>
      <c r="AO3">
        <v>61.19</v>
      </c>
      <c r="AP3">
        <v>62.09</v>
      </c>
      <c r="AQ3">
        <v>63.67</v>
      </c>
      <c r="AR3">
        <v>64.62</v>
      </c>
      <c r="AS3">
        <v>64.930000000000007</v>
      </c>
      <c r="AT3">
        <v>51.77</v>
      </c>
      <c r="AU3">
        <v>61.27</v>
      </c>
      <c r="AV3">
        <v>61.18</v>
      </c>
      <c r="AW3">
        <v>63.5</v>
      </c>
    </row>
    <row r="4" spans="1:49" x14ac:dyDescent="0.2">
      <c r="A4" t="s">
        <v>13</v>
      </c>
      <c r="B4">
        <v>38</v>
      </c>
      <c r="C4">
        <v>60</v>
      </c>
      <c r="D4">
        <v>50</v>
      </c>
      <c r="E4">
        <v>78</v>
      </c>
      <c r="F4">
        <v>65</v>
      </c>
      <c r="G4">
        <v>65</v>
      </c>
      <c r="H4">
        <v>69</v>
      </c>
      <c r="I4">
        <v>73</v>
      </c>
      <c r="J4">
        <v>22</v>
      </c>
      <c r="K4">
        <v>96</v>
      </c>
      <c r="L4">
        <v>53</v>
      </c>
      <c r="M4">
        <v>71</v>
      </c>
      <c r="N4">
        <v>45.18</v>
      </c>
      <c r="O4">
        <v>38.79</v>
      </c>
      <c r="P4">
        <v>45.86</v>
      </c>
      <c r="Q4">
        <v>43.86</v>
      </c>
      <c r="R4">
        <v>50.3</v>
      </c>
      <c r="S4">
        <v>50.3</v>
      </c>
      <c r="T4">
        <v>44.18</v>
      </c>
      <c r="U4">
        <v>51.72</v>
      </c>
      <c r="V4">
        <v>42.97</v>
      </c>
      <c r="W4">
        <v>43.5</v>
      </c>
      <c r="X4">
        <v>0</v>
      </c>
      <c r="Y4">
        <v>0</v>
      </c>
      <c r="Z4">
        <v>60.7</v>
      </c>
      <c r="AA4">
        <v>61.85</v>
      </c>
      <c r="AB4">
        <v>60.71</v>
      </c>
      <c r="AC4">
        <v>62.66</v>
      </c>
      <c r="AD4">
        <v>61.77</v>
      </c>
      <c r="AE4">
        <v>61.77</v>
      </c>
      <c r="AF4">
        <v>60.86</v>
      </c>
      <c r="AG4">
        <v>62.41</v>
      </c>
      <c r="AH4">
        <v>54.83</v>
      </c>
      <c r="AI4">
        <v>63.4</v>
      </c>
      <c r="AJ4">
        <v>59.48</v>
      </c>
      <c r="AK4">
        <v>62.07</v>
      </c>
      <c r="AL4">
        <v>60.82</v>
      </c>
      <c r="AM4">
        <v>61.87</v>
      </c>
      <c r="AN4">
        <v>61.01</v>
      </c>
      <c r="AO4">
        <v>62.74</v>
      </c>
      <c r="AP4">
        <v>62.08</v>
      </c>
      <c r="AQ4">
        <v>62.08</v>
      </c>
      <c r="AR4">
        <v>60.95</v>
      </c>
      <c r="AS4">
        <v>64.94</v>
      </c>
      <c r="AT4">
        <v>55.1</v>
      </c>
      <c r="AU4">
        <v>63.44</v>
      </c>
      <c r="AV4">
        <v>59.48</v>
      </c>
      <c r="AW4">
        <v>62.07</v>
      </c>
    </row>
    <row r="5" spans="1:49" x14ac:dyDescent="0.2">
      <c r="A5" t="s">
        <v>14</v>
      </c>
      <c r="B5">
        <v>27</v>
      </c>
      <c r="C5">
        <v>38</v>
      </c>
      <c r="D5">
        <v>47</v>
      </c>
      <c r="E5">
        <v>80</v>
      </c>
      <c r="F5">
        <v>57</v>
      </c>
      <c r="G5">
        <v>63</v>
      </c>
      <c r="H5">
        <v>72</v>
      </c>
      <c r="I5">
        <v>88</v>
      </c>
      <c r="J5">
        <v>17</v>
      </c>
      <c r="K5">
        <v>66</v>
      </c>
      <c r="L5">
        <v>58</v>
      </c>
      <c r="M5">
        <v>85</v>
      </c>
      <c r="N5">
        <v>44</v>
      </c>
      <c r="O5">
        <v>44.47</v>
      </c>
      <c r="P5">
        <v>49.5</v>
      </c>
      <c r="Q5">
        <v>47.47</v>
      </c>
      <c r="R5">
        <v>48.4</v>
      </c>
      <c r="S5">
        <v>49.52</v>
      </c>
      <c r="T5">
        <v>49.63</v>
      </c>
      <c r="U5">
        <v>51.5</v>
      </c>
      <c r="V5">
        <v>41.23</v>
      </c>
      <c r="W5">
        <v>36.729999999999997</v>
      </c>
      <c r="X5">
        <v>0</v>
      </c>
      <c r="Y5">
        <v>54.44</v>
      </c>
      <c r="Z5">
        <v>58.26</v>
      </c>
      <c r="AA5">
        <v>58.41</v>
      </c>
      <c r="AB5">
        <v>60.18</v>
      </c>
      <c r="AC5">
        <v>61.87</v>
      </c>
      <c r="AD5">
        <v>60.58</v>
      </c>
      <c r="AE5">
        <v>61.99</v>
      </c>
      <c r="AF5">
        <v>60.59</v>
      </c>
      <c r="AG5">
        <v>61.65</v>
      </c>
      <c r="AH5">
        <v>53.59</v>
      </c>
      <c r="AI5">
        <v>60.52</v>
      </c>
      <c r="AJ5">
        <v>61.85</v>
      </c>
      <c r="AK5">
        <v>62.56</v>
      </c>
      <c r="AL5">
        <v>58.42</v>
      </c>
      <c r="AM5">
        <v>58.58</v>
      </c>
      <c r="AN5">
        <v>60.53</v>
      </c>
      <c r="AO5">
        <v>62.03</v>
      </c>
      <c r="AP5">
        <v>60.96</v>
      </c>
      <c r="AQ5">
        <v>62.51</v>
      </c>
      <c r="AR5">
        <v>61.23</v>
      </c>
      <c r="AS5">
        <v>64.430000000000007</v>
      </c>
      <c r="AT5">
        <v>54.82</v>
      </c>
      <c r="AU5">
        <v>60.53</v>
      </c>
      <c r="AV5">
        <v>61.85</v>
      </c>
      <c r="AW5">
        <v>63.18</v>
      </c>
    </row>
    <row r="6" spans="1:49" x14ac:dyDescent="0.2">
      <c r="A6" t="s">
        <v>15</v>
      </c>
      <c r="B6">
        <v>32</v>
      </c>
      <c r="C6">
        <v>58</v>
      </c>
      <c r="D6">
        <v>56</v>
      </c>
      <c r="E6">
        <v>97</v>
      </c>
      <c r="F6">
        <v>53</v>
      </c>
      <c r="G6">
        <v>53</v>
      </c>
      <c r="H6">
        <v>60</v>
      </c>
      <c r="I6">
        <v>95</v>
      </c>
      <c r="J6">
        <v>10</v>
      </c>
      <c r="K6">
        <v>72</v>
      </c>
      <c r="L6">
        <v>53</v>
      </c>
      <c r="M6">
        <v>79</v>
      </c>
      <c r="N6">
        <v>52.1</v>
      </c>
      <c r="O6">
        <v>46.37</v>
      </c>
      <c r="P6">
        <v>45.48</v>
      </c>
      <c r="Q6">
        <v>45.34</v>
      </c>
      <c r="R6">
        <v>48.53</v>
      </c>
      <c r="S6">
        <v>48.53</v>
      </c>
      <c r="T6">
        <v>35.9</v>
      </c>
      <c r="U6">
        <v>51.95</v>
      </c>
      <c r="V6">
        <v>36.67</v>
      </c>
      <c r="W6">
        <v>45.13</v>
      </c>
      <c r="X6">
        <v>0</v>
      </c>
      <c r="Y6">
        <v>40.950000000000003</v>
      </c>
      <c r="Z6">
        <v>58.82</v>
      </c>
      <c r="AA6">
        <v>61.91</v>
      </c>
      <c r="AB6">
        <v>58.91</v>
      </c>
      <c r="AC6">
        <v>61.58</v>
      </c>
      <c r="AD6">
        <v>62.76</v>
      </c>
      <c r="AE6">
        <v>62.76</v>
      </c>
      <c r="AF6">
        <v>61.58</v>
      </c>
      <c r="AG6">
        <v>62.85</v>
      </c>
      <c r="AH6">
        <v>52.08</v>
      </c>
      <c r="AI6">
        <v>61.38</v>
      </c>
      <c r="AJ6">
        <v>63.97</v>
      </c>
      <c r="AK6">
        <v>60.44</v>
      </c>
      <c r="AL6">
        <v>59.66</v>
      </c>
      <c r="AM6">
        <v>62.03</v>
      </c>
      <c r="AN6">
        <v>60.03</v>
      </c>
      <c r="AO6">
        <v>61.68</v>
      </c>
      <c r="AP6">
        <v>62.94</v>
      </c>
      <c r="AQ6">
        <v>62.94</v>
      </c>
      <c r="AR6">
        <v>61.6</v>
      </c>
      <c r="AS6">
        <v>65.12</v>
      </c>
      <c r="AT6">
        <v>52.2</v>
      </c>
      <c r="AU6">
        <v>61.51</v>
      </c>
      <c r="AV6">
        <v>63.97</v>
      </c>
      <c r="AW6">
        <v>60.49</v>
      </c>
    </row>
    <row r="7" spans="1:49" x14ac:dyDescent="0.2">
      <c r="A7" t="s">
        <v>16</v>
      </c>
      <c r="B7">
        <v>58</v>
      </c>
      <c r="C7">
        <v>46</v>
      </c>
      <c r="D7">
        <v>54</v>
      </c>
      <c r="E7">
        <v>75</v>
      </c>
      <c r="F7">
        <v>44</v>
      </c>
      <c r="G7">
        <v>44</v>
      </c>
      <c r="H7">
        <v>58</v>
      </c>
      <c r="I7">
        <v>84</v>
      </c>
      <c r="J7">
        <v>5</v>
      </c>
      <c r="K7">
        <v>54</v>
      </c>
      <c r="L7">
        <v>66</v>
      </c>
      <c r="M7">
        <v>81</v>
      </c>
      <c r="N7">
        <v>48.99</v>
      </c>
      <c r="O7">
        <v>43.61</v>
      </c>
      <c r="P7">
        <v>44.13</v>
      </c>
      <c r="Q7">
        <v>48.72</v>
      </c>
      <c r="R7">
        <v>41.04</v>
      </c>
      <c r="S7">
        <v>41.04</v>
      </c>
      <c r="T7">
        <v>42.41</v>
      </c>
      <c r="U7">
        <v>52.44</v>
      </c>
      <c r="V7">
        <v>37.409999999999997</v>
      </c>
      <c r="W7">
        <v>37.42</v>
      </c>
      <c r="X7">
        <v>29.74</v>
      </c>
      <c r="Y7">
        <v>31.74</v>
      </c>
      <c r="Z7">
        <v>62.82</v>
      </c>
      <c r="AA7">
        <v>60.93</v>
      </c>
      <c r="AB7">
        <v>60.17</v>
      </c>
      <c r="AC7">
        <v>61.3</v>
      </c>
      <c r="AD7">
        <v>60.65</v>
      </c>
      <c r="AE7">
        <v>60.65</v>
      </c>
      <c r="AF7">
        <v>61.4</v>
      </c>
      <c r="AG7">
        <v>64.47</v>
      </c>
      <c r="AH7">
        <v>49.38</v>
      </c>
      <c r="AI7">
        <v>59.92</v>
      </c>
      <c r="AJ7">
        <v>61.66</v>
      </c>
      <c r="AK7">
        <v>66.11</v>
      </c>
      <c r="AL7">
        <v>62.99</v>
      </c>
      <c r="AM7">
        <v>61.01</v>
      </c>
      <c r="AN7">
        <v>60.27</v>
      </c>
      <c r="AO7">
        <v>61.54</v>
      </c>
      <c r="AP7">
        <v>60.82</v>
      </c>
      <c r="AQ7">
        <v>60.82</v>
      </c>
      <c r="AR7">
        <v>61.64</v>
      </c>
      <c r="AS7">
        <v>66.209999999999994</v>
      </c>
      <c r="AT7">
        <v>50.61</v>
      </c>
      <c r="AU7">
        <v>60.01</v>
      </c>
      <c r="AV7">
        <v>61.66</v>
      </c>
      <c r="AW7">
        <v>66.11</v>
      </c>
    </row>
    <row r="8" spans="1:49" x14ac:dyDescent="0.2">
      <c r="A8" t="s">
        <v>17</v>
      </c>
      <c r="B8">
        <v>52</v>
      </c>
      <c r="C8">
        <v>37</v>
      </c>
      <c r="D8">
        <v>47</v>
      </c>
      <c r="E8">
        <v>78</v>
      </c>
      <c r="F8">
        <v>38</v>
      </c>
      <c r="G8">
        <v>63</v>
      </c>
      <c r="H8">
        <v>78</v>
      </c>
      <c r="I8">
        <v>82</v>
      </c>
      <c r="J8">
        <v>3</v>
      </c>
      <c r="K8">
        <v>67</v>
      </c>
      <c r="L8">
        <v>45</v>
      </c>
      <c r="M8">
        <v>78</v>
      </c>
      <c r="N8">
        <v>49.12</v>
      </c>
      <c r="O8">
        <v>48.33</v>
      </c>
      <c r="P8">
        <v>53.72</v>
      </c>
      <c r="Q8">
        <v>46.1</v>
      </c>
      <c r="R8">
        <v>42.53</v>
      </c>
      <c r="S8">
        <v>34.840000000000003</v>
      </c>
      <c r="T8">
        <v>48.28</v>
      </c>
      <c r="U8">
        <v>47.42</v>
      </c>
      <c r="V8">
        <v>40.869999999999997</v>
      </c>
      <c r="W8">
        <v>43.04</v>
      </c>
      <c r="X8">
        <v>34.65</v>
      </c>
      <c r="Y8">
        <v>0</v>
      </c>
      <c r="Z8">
        <v>60.03</v>
      </c>
      <c r="AA8">
        <v>59.35</v>
      </c>
      <c r="AB8">
        <v>60.1</v>
      </c>
      <c r="AC8">
        <v>59.33</v>
      </c>
      <c r="AD8">
        <v>57.52</v>
      </c>
      <c r="AE8">
        <v>60.16</v>
      </c>
      <c r="AF8">
        <v>62.55</v>
      </c>
      <c r="AG8">
        <v>63.57</v>
      </c>
      <c r="AH8">
        <v>45.31</v>
      </c>
      <c r="AI8">
        <v>60.88</v>
      </c>
      <c r="AJ8">
        <v>59.68</v>
      </c>
      <c r="AK8">
        <v>66.11</v>
      </c>
      <c r="AL8">
        <v>60.36</v>
      </c>
      <c r="AM8">
        <v>59.68</v>
      </c>
      <c r="AN8">
        <v>61.09</v>
      </c>
      <c r="AO8">
        <v>59.58</v>
      </c>
      <c r="AP8">
        <v>57.72</v>
      </c>
      <c r="AQ8">
        <v>60.25</v>
      </c>
      <c r="AR8">
        <v>62.71</v>
      </c>
      <c r="AS8">
        <v>63.78</v>
      </c>
      <c r="AT8">
        <v>48.94</v>
      </c>
      <c r="AU8">
        <v>60.97</v>
      </c>
      <c r="AV8">
        <v>59.7</v>
      </c>
      <c r="AW8">
        <v>66.11</v>
      </c>
    </row>
    <row r="9" spans="1:49" x14ac:dyDescent="0.2">
      <c r="A9" t="s">
        <v>19</v>
      </c>
      <c r="B9">
        <v>44</v>
      </c>
      <c r="C9">
        <v>51</v>
      </c>
      <c r="D9">
        <v>56</v>
      </c>
      <c r="E9">
        <v>88</v>
      </c>
      <c r="F9">
        <v>49</v>
      </c>
      <c r="G9">
        <v>68</v>
      </c>
      <c r="H9">
        <v>65</v>
      </c>
      <c r="I9">
        <v>67</v>
      </c>
      <c r="J9">
        <v>24</v>
      </c>
      <c r="K9">
        <v>43</v>
      </c>
      <c r="L9">
        <v>67</v>
      </c>
      <c r="M9">
        <v>85</v>
      </c>
      <c r="N9">
        <v>52.54</v>
      </c>
      <c r="O9">
        <v>46.63</v>
      </c>
      <c r="P9">
        <v>49.01</v>
      </c>
      <c r="Q9">
        <v>46.04</v>
      </c>
      <c r="R9">
        <v>30.04</v>
      </c>
      <c r="S9">
        <v>42.96</v>
      </c>
      <c r="T9">
        <v>51.29</v>
      </c>
      <c r="U9">
        <v>53.22</v>
      </c>
      <c r="V9">
        <v>46.07</v>
      </c>
      <c r="W9">
        <v>34.78</v>
      </c>
      <c r="X9">
        <v>0</v>
      </c>
      <c r="Y9">
        <v>0</v>
      </c>
      <c r="Z9">
        <v>59.07</v>
      </c>
      <c r="AA9">
        <v>60.06</v>
      </c>
      <c r="AB9">
        <v>60.1</v>
      </c>
      <c r="AC9">
        <v>61.11</v>
      </c>
      <c r="AD9">
        <v>59.04</v>
      </c>
      <c r="AE9">
        <v>61.18</v>
      </c>
      <c r="AF9">
        <v>64.27</v>
      </c>
      <c r="AG9">
        <v>61.09</v>
      </c>
      <c r="AH9">
        <v>56.87</v>
      </c>
      <c r="AI9">
        <v>58.33</v>
      </c>
      <c r="AJ9">
        <v>61.09</v>
      </c>
      <c r="AK9">
        <v>65.05</v>
      </c>
      <c r="AL9">
        <v>59.94</v>
      </c>
      <c r="AM9">
        <v>60.26</v>
      </c>
      <c r="AN9">
        <v>60.42</v>
      </c>
      <c r="AO9">
        <v>61.24</v>
      </c>
      <c r="AP9">
        <v>59.05</v>
      </c>
      <c r="AQ9">
        <v>61.25</v>
      </c>
      <c r="AR9">
        <v>64.48</v>
      </c>
      <c r="AS9">
        <v>62.69</v>
      </c>
      <c r="AT9">
        <v>57.67</v>
      </c>
      <c r="AU9">
        <v>58.35</v>
      </c>
      <c r="AV9">
        <v>61.09</v>
      </c>
      <c r="AW9">
        <v>65.05</v>
      </c>
    </row>
    <row r="10" spans="1:49" x14ac:dyDescent="0.2">
      <c r="A10" t="s">
        <v>20</v>
      </c>
      <c r="B10">
        <v>36</v>
      </c>
      <c r="C10">
        <v>51</v>
      </c>
      <c r="D10">
        <v>59</v>
      </c>
      <c r="E10">
        <v>60</v>
      </c>
      <c r="F10">
        <v>45</v>
      </c>
      <c r="G10">
        <v>83</v>
      </c>
      <c r="H10">
        <v>87</v>
      </c>
      <c r="I10">
        <v>92</v>
      </c>
      <c r="J10">
        <v>2</v>
      </c>
      <c r="K10">
        <v>47</v>
      </c>
      <c r="L10">
        <v>93</v>
      </c>
      <c r="M10">
        <v>36</v>
      </c>
      <c r="N10">
        <v>52.17</v>
      </c>
      <c r="O10">
        <v>46.41</v>
      </c>
      <c r="P10">
        <v>42.9</v>
      </c>
      <c r="Q10">
        <v>44.15</v>
      </c>
      <c r="R10">
        <v>48.64</v>
      </c>
      <c r="S10">
        <v>46.18</v>
      </c>
      <c r="T10">
        <v>48.69</v>
      </c>
      <c r="U10">
        <v>50.68</v>
      </c>
      <c r="V10">
        <v>43.29</v>
      </c>
      <c r="W10">
        <v>44.03</v>
      </c>
      <c r="X10">
        <v>38.9</v>
      </c>
      <c r="Y10">
        <v>0</v>
      </c>
      <c r="Z10">
        <v>58.12</v>
      </c>
      <c r="AA10">
        <v>59.94</v>
      </c>
      <c r="AB10">
        <v>61.2</v>
      </c>
      <c r="AC10">
        <v>58.41</v>
      </c>
      <c r="AD10">
        <v>60.98</v>
      </c>
      <c r="AE10">
        <v>62.12</v>
      </c>
      <c r="AF10">
        <v>63.5</v>
      </c>
      <c r="AG10">
        <v>62.08</v>
      </c>
      <c r="AH10">
        <v>40.42</v>
      </c>
      <c r="AI10">
        <v>59.57</v>
      </c>
      <c r="AJ10">
        <v>65.69</v>
      </c>
      <c r="AK10">
        <v>57.1</v>
      </c>
      <c r="AL10">
        <v>59.1</v>
      </c>
      <c r="AM10">
        <v>60.13</v>
      </c>
      <c r="AN10">
        <v>61.27</v>
      </c>
      <c r="AO10">
        <v>58.69</v>
      </c>
      <c r="AP10">
        <v>61.23</v>
      </c>
      <c r="AQ10">
        <v>62.22</v>
      </c>
      <c r="AR10">
        <v>63.68</v>
      </c>
      <c r="AS10">
        <v>62.4</v>
      </c>
      <c r="AT10">
        <v>47.58</v>
      </c>
      <c r="AU10">
        <v>59.69</v>
      </c>
      <c r="AV10">
        <v>65.7</v>
      </c>
      <c r="AW10">
        <v>57.1</v>
      </c>
    </row>
    <row r="11" spans="1:49" x14ac:dyDescent="0.2">
      <c r="A11" t="s">
        <v>21</v>
      </c>
      <c r="B11">
        <v>48</v>
      </c>
      <c r="C11">
        <v>66</v>
      </c>
      <c r="D11">
        <v>45</v>
      </c>
      <c r="E11">
        <v>86</v>
      </c>
      <c r="F11">
        <v>40</v>
      </c>
      <c r="G11">
        <v>50</v>
      </c>
      <c r="H11">
        <v>69</v>
      </c>
      <c r="I11">
        <v>54</v>
      </c>
      <c r="J11">
        <v>19</v>
      </c>
      <c r="K11">
        <v>59</v>
      </c>
      <c r="L11">
        <v>62</v>
      </c>
      <c r="M11">
        <v>50</v>
      </c>
      <c r="N11">
        <v>43.05</v>
      </c>
      <c r="O11">
        <v>47.05</v>
      </c>
      <c r="P11">
        <v>50.58</v>
      </c>
      <c r="Q11">
        <v>44.4</v>
      </c>
      <c r="R11">
        <v>45.92</v>
      </c>
      <c r="S11">
        <v>47.14</v>
      </c>
      <c r="T11">
        <v>52.01</v>
      </c>
      <c r="U11">
        <v>42.39</v>
      </c>
      <c r="V11">
        <v>42.02</v>
      </c>
      <c r="W11">
        <v>47.64</v>
      </c>
      <c r="X11">
        <v>32.08</v>
      </c>
      <c r="Y11">
        <v>51.81</v>
      </c>
      <c r="Z11">
        <v>59.66</v>
      </c>
      <c r="AA11">
        <v>61.55</v>
      </c>
      <c r="AB11">
        <v>59.31</v>
      </c>
      <c r="AC11">
        <v>60.09</v>
      </c>
      <c r="AD11">
        <v>59.07</v>
      </c>
      <c r="AE11">
        <v>59.22</v>
      </c>
      <c r="AF11">
        <v>62.85</v>
      </c>
      <c r="AG11">
        <v>60.42</v>
      </c>
      <c r="AH11">
        <v>56.21</v>
      </c>
      <c r="AI11">
        <v>59.92</v>
      </c>
      <c r="AJ11">
        <v>63.5</v>
      </c>
      <c r="AK11">
        <v>59.26</v>
      </c>
      <c r="AL11">
        <v>59.75</v>
      </c>
      <c r="AM11">
        <v>61.71</v>
      </c>
      <c r="AN11">
        <v>59.89</v>
      </c>
      <c r="AO11">
        <v>60.21</v>
      </c>
      <c r="AP11">
        <v>59.28</v>
      </c>
      <c r="AQ11">
        <v>59.55</v>
      </c>
      <c r="AR11">
        <v>63.35</v>
      </c>
      <c r="AS11">
        <v>60.76</v>
      </c>
      <c r="AT11">
        <v>56.81</v>
      </c>
      <c r="AU11">
        <v>60.25</v>
      </c>
      <c r="AV11">
        <v>63.51</v>
      </c>
      <c r="AW11">
        <v>59.98</v>
      </c>
    </row>
    <row r="12" spans="1:49" x14ac:dyDescent="0.2">
      <c r="A12" t="s">
        <v>22</v>
      </c>
      <c r="B12">
        <v>44</v>
      </c>
      <c r="C12">
        <v>32</v>
      </c>
      <c r="D12">
        <v>67</v>
      </c>
      <c r="E12">
        <v>120</v>
      </c>
      <c r="F12">
        <v>51</v>
      </c>
      <c r="G12">
        <v>58</v>
      </c>
      <c r="H12">
        <v>60</v>
      </c>
      <c r="I12">
        <v>51</v>
      </c>
      <c r="J12">
        <v>7</v>
      </c>
      <c r="K12">
        <v>25</v>
      </c>
      <c r="L12">
        <v>53</v>
      </c>
      <c r="M12">
        <v>50</v>
      </c>
      <c r="N12">
        <v>43.27</v>
      </c>
      <c r="O12">
        <v>45.91</v>
      </c>
      <c r="P12">
        <v>53.38</v>
      </c>
      <c r="Q12">
        <v>51.36</v>
      </c>
      <c r="R12">
        <v>49.31</v>
      </c>
      <c r="S12">
        <v>47.32</v>
      </c>
      <c r="T12">
        <v>45.99</v>
      </c>
      <c r="U12">
        <v>39.28</v>
      </c>
      <c r="V12">
        <v>48.98</v>
      </c>
      <c r="W12">
        <v>51.73</v>
      </c>
      <c r="X12">
        <v>33.65</v>
      </c>
      <c r="Y12">
        <v>53.07</v>
      </c>
      <c r="Z12">
        <v>57.24</v>
      </c>
      <c r="AA12">
        <v>59.25</v>
      </c>
      <c r="AB12">
        <v>62.38</v>
      </c>
      <c r="AC12">
        <v>63.93</v>
      </c>
      <c r="AD12">
        <v>59.13</v>
      </c>
      <c r="AE12">
        <v>60.62</v>
      </c>
      <c r="AF12">
        <v>60.6</v>
      </c>
      <c r="AG12">
        <v>59.61</v>
      </c>
      <c r="AH12">
        <v>51.32</v>
      </c>
      <c r="AI12">
        <v>55.25</v>
      </c>
      <c r="AJ12">
        <v>64.069999999999993</v>
      </c>
      <c r="AK12">
        <v>59.2</v>
      </c>
      <c r="AL12">
        <v>57.41</v>
      </c>
      <c r="AM12">
        <v>59.45</v>
      </c>
      <c r="AN12">
        <v>63.49</v>
      </c>
      <c r="AO12">
        <v>64.59</v>
      </c>
      <c r="AP12">
        <v>59.56</v>
      </c>
      <c r="AQ12">
        <v>60.82</v>
      </c>
      <c r="AR12">
        <v>60.75</v>
      </c>
      <c r="AS12">
        <v>59.65</v>
      </c>
      <c r="AT12">
        <v>54.85</v>
      </c>
      <c r="AU12">
        <v>56.91</v>
      </c>
      <c r="AV12">
        <v>64.069999999999993</v>
      </c>
      <c r="AW12">
        <v>60.15</v>
      </c>
    </row>
    <row r="13" spans="1:49" x14ac:dyDescent="0.2">
      <c r="A13" t="s">
        <v>23</v>
      </c>
      <c r="B13">
        <v>48</v>
      </c>
      <c r="C13">
        <v>47</v>
      </c>
      <c r="D13">
        <v>46</v>
      </c>
      <c r="E13">
        <v>79</v>
      </c>
      <c r="F13">
        <v>54</v>
      </c>
      <c r="G13">
        <v>69</v>
      </c>
      <c r="H13">
        <v>49</v>
      </c>
      <c r="I13">
        <v>87</v>
      </c>
      <c r="J13">
        <v>4</v>
      </c>
      <c r="K13">
        <v>27</v>
      </c>
      <c r="L13">
        <v>47</v>
      </c>
      <c r="M13">
        <v>67</v>
      </c>
      <c r="N13">
        <v>45.19</v>
      </c>
      <c r="O13">
        <v>31.84</v>
      </c>
      <c r="P13">
        <v>50</v>
      </c>
      <c r="Q13">
        <v>48.22</v>
      </c>
      <c r="R13">
        <v>49.21</v>
      </c>
      <c r="S13">
        <v>47.09</v>
      </c>
      <c r="T13">
        <v>40.799999999999997</v>
      </c>
      <c r="U13">
        <v>48.93</v>
      </c>
      <c r="V13">
        <v>48.16</v>
      </c>
      <c r="W13">
        <v>49.22</v>
      </c>
      <c r="X13">
        <v>0</v>
      </c>
      <c r="Y13">
        <v>28.34</v>
      </c>
      <c r="Z13">
        <v>58.01</v>
      </c>
      <c r="AA13">
        <v>58.58</v>
      </c>
      <c r="AB13">
        <v>59</v>
      </c>
      <c r="AC13">
        <v>62.06</v>
      </c>
      <c r="AD13">
        <v>59.11</v>
      </c>
      <c r="AE13">
        <v>62.41</v>
      </c>
      <c r="AF13">
        <v>59.08</v>
      </c>
      <c r="AG13">
        <v>63.28</v>
      </c>
      <c r="AH13">
        <v>45.41</v>
      </c>
      <c r="AI13">
        <v>55.65</v>
      </c>
      <c r="AJ13">
        <v>59.51</v>
      </c>
      <c r="AK13">
        <v>59.92</v>
      </c>
      <c r="AL13">
        <v>58.23</v>
      </c>
      <c r="AM13">
        <v>58.59</v>
      </c>
      <c r="AN13">
        <v>61</v>
      </c>
      <c r="AO13">
        <v>62.56</v>
      </c>
      <c r="AP13">
        <v>59.56</v>
      </c>
      <c r="AQ13">
        <v>62.54</v>
      </c>
      <c r="AR13">
        <v>59.19</v>
      </c>
      <c r="AS13">
        <v>63.43</v>
      </c>
      <c r="AT13">
        <v>50.6</v>
      </c>
      <c r="AU13">
        <v>56.54</v>
      </c>
      <c r="AV13">
        <v>59.51</v>
      </c>
      <c r="AW13">
        <v>59.92</v>
      </c>
    </row>
    <row r="14" spans="1:49" x14ac:dyDescent="0.2">
      <c r="A14" t="s">
        <v>24</v>
      </c>
      <c r="B14">
        <v>40</v>
      </c>
      <c r="C14">
        <v>57</v>
      </c>
      <c r="D14">
        <v>68</v>
      </c>
      <c r="E14">
        <v>68</v>
      </c>
      <c r="F14">
        <v>59</v>
      </c>
      <c r="G14">
        <v>45</v>
      </c>
      <c r="H14">
        <v>58</v>
      </c>
      <c r="I14">
        <v>53</v>
      </c>
      <c r="J14">
        <v>5</v>
      </c>
      <c r="K14">
        <v>30</v>
      </c>
      <c r="L14">
        <v>75</v>
      </c>
      <c r="M14">
        <v>53</v>
      </c>
      <c r="N14">
        <v>48.76</v>
      </c>
      <c r="O14">
        <v>41.44</v>
      </c>
      <c r="P14">
        <v>44</v>
      </c>
      <c r="Q14">
        <v>50.46</v>
      </c>
      <c r="R14">
        <v>51.69</v>
      </c>
      <c r="S14">
        <v>42.92</v>
      </c>
      <c r="T14">
        <v>33.799999999999997</v>
      </c>
      <c r="U14">
        <v>47.29</v>
      </c>
      <c r="V14">
        <v>49.26</v>
      </c>
      <c r="W14">
        <v>47</v>
      </c>
      <c r="X14">
        <v>40.19</v>
      </c>
      <c r="Y14">
        <v>0</v>
      </c>
      <c r="Z14">
        <v>59.17</v>
      </c>
      <c r="AA14">
        <v>57.29</v>
      </c>
      <c r="AB14">
        <v>59</v>
      </c>
      <c r="AC14">
        <v>61.4</v>
      </c>
      <c r="AD14">
        <v>60.88</v>
      </c>
      <c r="AE14">
        <v>59.67</v>
      </c>
      <c r="AF14">
        <v>60.47</v>
      </c>
      <c r="AG14">
        <v>62.12</v>
      </c>
      <c r="AH14">
        <v>47.01</v>
      </c>
      <c r="AI14">
        <v>55.99</v>
      </c>
      <c r="AJ14">
        <v>64.34</v>
      </c>
      <c r="AK14">
        <v>60.37</v>
      </c>
      <c r="AL14">
        <v>59.55</v>
      </c>
      <c r="AM14">
        <v>57.4</v>
      </c>
      <c r="AN14">
        <v>59</v>
      </c>
      <c r="AO14">
        <v>61.74</v>
      </c>
      <c r="AP14">
        <v>61.54</v>
      </c>
      <c r="AQ14">
        <v>60.22</v>
      </c>
      <c r="AR14">
        <v>60.53</v>
      </c>
      <c r="AS14">
        <v>62.26</v>
      </c>
      <c r="AT14">
        <v>52.21</v>
      </c>
      <c r="AU14">
        <v>56.51</v>
      </c>
      <c r="AV14">
        <v>64.36</v>
      </c>
      <c r="AW14">
        <v>60.37</v>
      </c>
    </row>
    <row r="15" spans="1:49" x14ac:dyDescent="0.2">
      <c r="A15" t="s">
        <v>25</v>
      </c>
      <c r="B15">
        <v>39</v>
      </c>
      <c r="C15">
        <v>40</v>
      </c>
      <c r="D15">
        <v>65</v>
      </c>
      <c r="E15">
        <v>84</v>
      </c>
      <c r="F15">
        <v>49</v>
      </c>
      <c r="G15">
        <v>49</v>
      </c>
      <c r="H15">
        <v>84</v>
      </c>
      <c r="I15">
        <v>59</v>
      </c>
      <c r="J15">
        <v>7</v>
      </c>
      <c r="K15">
        <v>40</v>
      </c>
      <c r="L15">
        <v>50</v>
      </c>
      <c r="M15">
        <v>60</v>
      </c>
      <c r="N15">
        <v>56.49</v>
      </c>
      <c r="O15">
        <v>47.63</v>
      </c>
      <c r="P15">
        <v>49.09</v>
      </c>
      <c r="Q15">
        <v>49.73</v>
      </c>
      <c r="R15">
        <v>42.24</v>
      </c>
      <c r="S15">
        <v>42.24</v>
      </c>
      <c r="T15">
        <v>56.98</v>
      </c>
      <c r="U15">
        <v>45.75</v>
      </c>
      <c r="V15">
        <v>48.99</v>
      </c>
      <c r="W15">
        <v>42.48</v>
      </c>
      <c r="X15">
        <v>0</v>
      </c>
      <c r="Y15">
        <v>38.880000000000003</v>
      </c>
      <c r="Z15">
        <v>59.46</v>
      </c>
      <c r="AA15">
        <v>58.51</v>
      </c>
      <c r="AB15">
        <v>60.05</v>
      </c>
      <c r="AC15">
        <v>59.71</v>
      </c>
      <c r="AD15">
        <v>60.06</v>
      </c>
      <c r="AE15">
        <v>60.06</v>
      </c>
      <c r="AF15">
        <v>63.97</v>
      </c>
      <c r="AG15">
        <v>60.77</v>
      </c>
      <c r="AH15">
        <v>49.22</v>
      </c>
      <c r="AI15">
        <v>56.92</v>
      </c>
      <c r="AJ15">
        <v>62.56</v>
      </c>
      <c r="AK15">
        <v>59.62</v>
      </c>
      <c r="AL15">
        <v>61.23</v>
      </c>
      <c r="AM15">
        <v>58.85</v>
      </c>
      <c r="AN15">
        <v>60.38</v>
      </c>
      <c r="AO15">
        <v>60.12</v>
      </c>
      <c r="AP15">
        <v>60.16</v>
      </c>
      <c r="AQ15">
        <v>60.16</v>
      </c>
      <c r="AR15">
        <v>64.77</v>
      </c>
      <c r="AS15">
        <v>60.96</v>
      </c>
      <c r="AT15">
        <v>52.31</v>
      </c>
      <c r="AU15">
        <v>57.07</v>
      </c>
      <c r="AV15">
        <v>62.56</v>
      </c>
      <c r="AW15">
        <v>59.65</v>
      </c>
    </row>
    <row r="16" spans="1:49" x14ac:dyDescent="0.2">
      <c r="A16" t="s">
        <v>27</v>
      </c>
      <c r="B16">
        <v>54</v>
      </c>
      <c r="C16">
        <v>55</v>
      </c>
      <c r="D16">
        <v>62</v>
      </c>
      <c r="E16">
        <v>64</v>
      </c>
      <c r="F16">
        <v>85</v>
      </c>
      <c r="G16">
        <v>85</v>
      </c>
      <c r="H16">
        <v>58</v>
      </c>
      <c r="I16">
        <v>69</v>
      </c>
      <c r="J16">
        <v>12</v>
      </c>
      <c r="K16">
        <v>23</v>
      </c>
      <c r="L16">
        <v>60</v>
      </c>
      <c r="M16">
        <v>76</v>
      </c>
      <c r="N16">
        <v>45.63</v>
      </c>
      <c r="O16">
        <v>48.56</v>
      </c>
      <c r="P16">
        <v>38.909999999999997</v>
      </c>
      <c r="Q16">
        <v>50.87</v>
      </c>
      <c r="R16">
        <v>45.37</v>
      </c>
      <c r="S16">
        <v>45.37</v>
      </c>
      <c r="T16">
        <v>49.7</v>
      </c>
      <c r="U16">
        <v>47.11</v>
      </c>
      <c r="V16">
        <v>52.74</v>
      </c>
      <c r="W16">
        <v>38.42</v>
      </c>
      <c r="X16">
        <v>45.2</v>
      </c>
      <c r="Y16">
        <v>43.96</v>
      </c>
      <c r="Z16">
        <v>60.86</v>
      </c>
      <c r="AA16">
        <v>59.21</v>
      </c>
      <c r="AB16">
        <v>59.45</v>
      </c>
      <c r="AC16">
        <v>60.81</v>
      </c>
      <c r="AD16">
        <v>62.96</v>
      </c>
      <c r="AE16">
        <v>62.96</v>
      </c>
      <c r="AF16">
        <v>60.49</v>
      </c>
      <c r="AG16">
        <v>61.5</v>
      </c>
      <c r="AH16">
        <v>53.58</v>
      </c>
      <c r="AI16">
        <v>55.5</v>
      </c>
      <c r="AJ16">
        <v>64.87</v>
      </c>
      <c r="AK16">
        <v>62.23</v>
      </c>
      <c r="AL16">
        <v>60.98</v>
      </c>
      <c r="AM16">
        <v>59.57</v>
      </c>
      <c r="AN16">
        <v>59.52</v>
      </c>
      <c r="AO16">
        <v>61.23</v>
      </c>
      <c r="AP16">
        <v>63.03</v>
      </c>
      <c r="AQ16">
        <v>63.03</v>
      </c>
      <c r="AR16">
        <v>60.84</v>
      </c>
      <c r="AS16">
        <v>61.65</v>
      </c>
      <c r="AT16">
        <v>56.19</v>
      </c>
      <c r="AU16">
        <v>55.59</v>
      </c>
      <c r="AV16">
        <v>64.91</v>
      </c>
      <c r="AW16">
        <v>62.3</v>
      </c>
    </row>
    <row r="17" spans="1:49" x14ac:dyDescent="0.2">
      <c r="A17" t="s">
        <v>28</v>
      </c>
      <c r="B17">
        <v>50</v>
      </c>
      <c r="C17">
        <v>64</v>
      </c>
      <c r="D17">
        <v>72</v>
      </c>
      <c r="E17">
        <v>52</v>
      </c>
      <c r="F17">
        <v>59</v>
      </c>
      <c r="G17">
        <v>59</v>
      </c>
      <c r="H17">
        <v>70</v>
      </c>
      <c r="I17">
        <v>74</v>
      </c>
      <c r="J17">
        <v>3</v>
      </c>
      <c r="K17">
        <v>24</v>
      </c>
      <c r="L17">
        <v>80</v>
      </c>
      <c r="M17">
        <v>49</v>
      </c>
      <c r="N17">
        <v>57.25</v>
      </c>
      <c r="O17">
        <v>44.92</v>
      </c>
      <c r="P17">
        <v>44.76</v>
      </c>
      <c r="Q17">
        <v>41.04</v>
      </c>
      <c r="R17">
        <v>45.25</v>
      </c>
      <c r="S17">
        <v>45.25</v>
      </c>
      <c r="T17">
        <v>50.53</v>
      </c>
      <c r="U17">
        <v>48.2</v>
      </c>
      <c r="V17">
        <v>49.24</v>
      </c>
      <c r="W17">
        <v>39.61</v>
      </c>
      <c r="X17">
        <v>0</v>
      </c>
      <c r="Y17">
        <v>47.77</v>
      </c>
      <c r="Z17">
        <v>61.24</v>
      </c>
      <c r="AA17">
        <v>59.6</v>
      </c>
      <c r="AB17">
        <v>61.46</v>
      </c>
      <c r="AC17">
        <v>58.71</v>
      </c>
      <c r="AD17">
        <v>60.97</v>
      </c>
      <c r="AE17">
        <v>60.97</v>
      </c>
      <c r="AF17">
        <v>61.81</v>
      </c>
      <c r="AG17">
        <v>61.82</v>
      </c>
      <c r="AH17">
        <v>46.22</v>
      </c>
      <c r="AI17">
        <v>56.2</v>
      </c>
      <c r="AJ17">
        <v>67.599999999999994</v>
      </c>
      <c r="AK17">
        <v>60.25</v>
      </c>
      <c r="AL17">
        <v>62.7</v>
      </c>
      <c r="AM17">
        <v>59.74</v>
      </c>
      <c r="AN17">
        <v>61.56</v>
      </c>
      <c r="AO17">
        <v>59.01</v>
      </c>
      <c r="AP17">
        <v>61.08</v>
      </c>
      <c r="AQ17">
        <v>61.08</v>
      </c>
      <c r="AR17">
        <v>62.12</v>
      </c>
      <c r="AS17">
        <v>62</v>
      </c>
      <c r="AT17">
        <v>51</v>
      </c>
      <c r="AU17">
        <v>56.29</v>
      </c>
      <c r="AV17">
        <v>67.599999999999994</v>
      </c>
      <c r="AW17">
        <v>60.49</v>
      </c>
    </row>
    <row r="18" spans="1:49" x14ac:dyDescent="0.2">
      <c r="A18" t="s">
        <v>29</v>
      </c>
      <c r="B18">
        <v>48</v>
      </c>
      <c r="C18">
        <v>51</v>
      </c>
      <c r="D18">
        <v>36</v>
      </c>
      <c r="E18">
        <v>80</v>
      </c>
      <c r="F18">
        <v>60</v>
      </c>
      <c r="G18">
        <v>103</v>
      </c>
      <c r="H18">
        <v>66</v>
      </c>
      <c r="I18">
        <v>59</v>
      </c>
      <c r="J18">
        <v>2</v>
      </c>
      <c r="K18">
        <v>51</v>
      </c>
      <c r="L18">
        <v>36</v>
      </c>
      <c r="M18">
        <v>45</v>
      </c>
      <c r="N18">
        <v>51.54</v>
      </c>
      <c r="O18">
        <v>49.52</v>
      </c>
      <c r="P18">
        <v>46.52</v>
      </c>
      <c r="Q18">
        <v>38.9</v>
      </c>
      <c r="R18">
        <v>56.28</v>
      </c>
      <c r="S18">
        <v>56.55</v>
      </c>
      <c r="T18">
        <v>50.35</v>
      </c>
      <c r="U18">
        <v>44.44</v>
      </c>
      <c r="V18">
        <v>33.97</v>
      </c>
      <c r="W18">
        <v>46.58</v>
      </c>
      <c r="X18">
        <v>0</v>
      </c>
      <c r="Y18">
        <v>49.68</v>
      </c>
      <c r="Z18">
        <v>62.05</v>
      </c>
      <c r="AA18">
        <v>59.73</v>
      </c>
      <c r="AB18">
        <v>57.86</v>
      </c>
      <c r="AC18">
        <v>60.7</v>
      </c>
      <c r="AD18">
        <v>61.12</v>
      </c>
      <c r="AE18">
        <v>64.819999999999993</v>
      </c>
      <c r="AF18">
        <v>61.19</v>
      </c>
      <c r="AG18">
        <v>62.23</v>
      </c>
      <c r="AH18">
        <v>47.27</v>
      </c>
      <c r="AI18">
        <v>58.12</v>
      </c>
      <c r="AJ18">
        <v>61.48</v>
      </c>
      <c r="AK18">
        <v>60.25</v>
      </c>
      <c r="AL18">
        <v>62.42</v>
      </c>
      <c r="AM18">
        <v>60.13</v>
      </c>
      <c r="AN18">
        <v>58.17</v>
      </c>
      <c r="AO18">
        <v>60.78</v>
      </c>
      <c r="AP18">
        <v>62.35</v>
      </c>
      <c r="AQ18">
        <v>65.44</v>
      </c>
      <c r="AR18">
        <v>62.16</v>
      </c>
      <c r="AS18">
        <v>62.38</v>
      </c>
      <c r="AT18">
        <v>47.47</v>
      </c>
      <c r="AU18">
        <v>58.52</v>
      </c>
      <c r="AV18">
        <v>61.48</v>
      </c>
      <c r="AW18">
        <v>60.62</v>
      </c>
    </row>
    <row r="19" spans="1:49" x14ac:dyDescent="0.2">
      <c r="A19" t="s">
        <v>30</v>
      </c>
      <c r="B19">
        <v>63</v>
      </c>
      <c r="C19">
        <v>29</v>
      </c>
      <c r="D19">
        <v>51</v>
      </c>
      <c r="E19">
        <v>77</v>
      </c>
      <c r="F19">
        <v>0</v>
      </c>
      <c r="G19">
        <v>0</v>
      </c>
      <c r="H19">
        <v>83</v>
      </c>
      <c r="I19">
        <v>68</v>
      </c>
      <c r="J19">
        <v>3</v>
      </c>
      <c r="K19">
        <v>42</v>
      </c>
      <c r="L19">
        <v>44</v>
      </c>
      <c r="M19">
        <v>53</v>
      </c>
      <c r="N19">
        <v>54.17</v>
      </c>
      <c r="O19">
        <v>49.12</v>
      </c>
      <c r="P19">
        <v>42.67</v>
      </c>
      <c r="Q19">
        <v>44.25</v>
      </c>
      <c r="T19">
        <v>49.82</v>
      </c>
      <c r="U19">
        <v>46.6</v>
      </c>
      <c r="V19">
        <v>46.54</v>
      </c>
      <c r="W19">
        <v>44.45</v>
      </c>
      <c r="X19">
        <v>0</v>
      </c>
      <c r="Y19">
        <v>51.76</v>
      </c>
      <c r="Z19">
        <v>60.51</v>
      </c>
      <c r="AA19">
        <v>55.84</v>
      </c>
      <c r="AB19">
        <v>58.83</v>
      </c>
      <c r="AC19">
        <v>59.69</v>
      </c>
      <c r="AF19">
        <v>62.59</v>
      </c>
      <c r="AG19">
        <v>61.82</v>
      </c>
      <c r="AH19">
        <v>49.38</v>
      </c>
      <c r="AI19">
        <v>61.34</v>
      </c>
      <c r="AJ19">
        <v>60.03</v>
      </c>
      <c r="AK19">
        <v>62.11</v>
      </c>
      <c r="AL19">
        <v>61.42</v>
      </c>
      <c r="AM19">
        <v>56.68</v>
      </c>
      <c r="AN19">
        <v>58.94</v>
      </c>
      <c r="AO19">
        <v>59.82</v>
      </c>
      <c r="AR19">
        <v>62.81</v>
      </c>
      <c r="AS19">
        <v>61.95</v>
      </c>
      <c r="AT19">
        <v>51.76</v>
      </c>
      <c r="AU19">
        <v>61.43</v>
      </c>
      <c r="AV19">
        <v>60.03</v>
      </c>
      <c r="AW19">
        <v>62.49</v>
      </c>
    </row>
    <row r="20" spans="1:49" x14ac:dyDescent="0.2">
      <c r="A20" t="s">
        <v>31</v>
      </c>
      <c r="B20">
        <v>35</v>
      </c>
      <c r="C20">
        <v>58</v>
      </c>
      <c r="D20">
        <v>56</v>
      </c>
      <c r="E20">
        <v>66</v>
      </c>
      <c r="F20">
        <v>55</v>
      </c>
      <c r="G20">
        <v>55</v>
      </c>
      <c r="H20">
        <v>63</v>
      </c>
      <c r="I20">
        <v>87</v>
      </c>
      <c r="J20">
        <v>15</v>
      </c>
      <c r="K20">
        <v>12</v>
      </c>
      <c r="L20">
        <v>61</v>
      </c>
      <c r="M20">
        <v>79</v>
      </c>
      <c r="N20">
        <v>46.43</v>
      </c>
      <c r="O20">
        <v>41.49</v>
      </c>
      <c r="P20">
        <v>45.07</v>
      </c>
      <c r="Q20">
        <v>49.72</v>
      </c>
      <c r="R20">
        <v>48.21</v>
      </c>
      <c r="S20">
        <v>48.21</v>
      </c>
      <c r="T20">
        <v>47.11</v>
      </c>
      <c r="U20">
        <v>46.73</v>
      </c>
      <c r="V20">
        <v>49.24</v>
      </c>
      <c r="W20">
        <v>50.47</v>
      </c>
      <c r="X20">
        <v>0</v>
      </c>
      <c r="Y20">
        <v>39.64</v>
      </c>
      <c r="Z20">
        <v>56.86</v>
      </c>
      <c r="AA20">
        <v>60.12</v>
      </c>
      <c r="AB20">
        <v>60.38</v>
      </c>
      <c r="AC20">
        <v>60.25</v>
      </c>
      <c r="AD20">
        <v>60.9</v>
      </c>
      <c r="AE20">
        <v>60.9</v>
      </c>
      <c r="AF20">
        <v>61.94</v>
      </c>
      <c r="AG20">
        <v>63.19</v>
      </c>
      <c r="AH20">
        <v>59.66</v>
      </c>
      <c r="AI20">
        <v>51.77</v>
      </c>
      <c r="AJ20">
        <v>63.57</v>
      </c>
      <c r="AK20">
        <v>62.67</v>
      </c>
      <c r="AL20">
        <v>57.24</v>
      </c>
      <c r="AM20">
        <v>60.18</v>
      </c>
      <c r="AN20">
        <v>60.5</v>
      </c>
      <c r="AO20">
        <v>60.82</v>
      </c>
      <c r="AP20">
        <v>61.15</v>
      </c>
      <c r="AQ20">
        <v>61.15</v>
      </c>
      <c r="AR20">
        <v>62.08</v>
      </c>
      <c r="AS20">
        <v>63.37</v>
      </c>
      <c r="AT20">
        <v>60.06</v>
      </c>
      <c r="AU20">
        <v>54.18</v>
      </c>
      <c r="AV20">
        <v>63.57</v>
      </c>
      <c r="AW20">
        <v>62.7</v>
      </c>
    </row>
    <row r="21" spans="1:49" x14ac:dyDescent="0.2">
      <c r="A21" t="s">
        <v>32</v>
      </c>
      <c r="B21">
        <v>31</v>
      </c>
      <c r="C21">
        <v>52</v>
      </c>
      <c r="D21">
        <v>51</v>
      </c>
      <c r="E21">
        <v>70</v>
      </c>
      <c r="F21">
        <v>58</v>
      </c>
      <c r="G21">
        <v>41</v>
      </c>
      <c r="H21">
        <v>65</v>
      </c>
      <c r="I21">
        <v>62</v>
      </c>
      <c r="J21">
        <v>3</v>
      </c>
      <c r="K21">
        <v>28</v>
      </c>
      <c r="L21">
        <v>92</v>
      </c>
      <c r="M21">
        <v>49</v>
      </c>
      <c r="N21">
        <v>46.24</v>
      </c>
      <c r="O21">
        <v>45.15</v>
      </c>
      <c r="P21">
        <v>47.15</v>
      </c>
      <c r="Q21">
        <v>46.74</v>
      </c>
      <c r="R21">
        <v>48.47</v>
      </c>
      <c r="S21">
        <v>43.97</v>
      </c>
      <c r="T21">
        <v>41.84</v>
      </c>
      <c r="U21">
        <v>47.94</v>
      </c>
      <c r="V21">
        <v>44.69</v>
      </c>
      <c r="W21">
        <v>43.46</v>
      </c>
      <c r="X21">
        <v>27.04</v>
      </c>
      <c r="Y21">
        <v>43.38</v>
      </c>
      <c r="Z21">
        <v>59.9</v>
      </c>
      <c r="AA21">
        <v>61.51</v>
      </c>
      <c r="AB21">
        <v>59.67</v>
      </c>
      <c r="AC21">
        <v>58.62</v>
      </c>
      <c r="AD21">
        <v>60.53</v>
      </c>
      <c r="AE21">
        <v>59.67</v>
      </c>
      <c r="AF21">
        <v>61.49</v>
      </c>
      <c r="AG21">
        <v>61.49</v>
      </c>
      <c r="AH21">
        <v>47.42</v>
      </c>
      <c r="AI21">
        <v>55.93</v>
      </c>
      <c r="AJ21">
        <v>67.88</v>
      </c>
      <c r="AK21">
        <v>60.03</v>
      </c>
      <c r="AL21">
        <v>60.09</v>
      </c>
      <c r="AM21">
        <v>61.61</v>
      </c>
      <c r="AN21">
        <v>59.91</v>
      </c>
      <c r="AO21">
        <v>58.89</v>
      </c>
      <c r="AP21">
        <v>60.8</v>
      </c>
      <c r="AQ21">
        <v>59.84</v>
      </c>
      <c r="AR21">
        <v>61.57</v>
      </c>
      <c r="AS21">
        <v>61.68</v>
      </c>
      <c r="AT21">
        <v>50.17</v>
      </c>
      <c r="AU21">
        <v>56.17</v>
      </c>
      <c r="AV21">
        <v>67.88</v>
      </c>
      <c r="AW21">
        <v>60.13</v>
      </c>
    </row>
    <row r="22" spans="1:49" x14ac:dyDescent="0.2">
      <c r="A22" t="s">
        <v>33</v>
      </c>
      <c r="B22">
        <v>35</v>
      </c>
      <c r="C22">
        <v>52</v>
      </c>
      <c r="D22">
        <v>69</v>
      </c>
      <c r="E22">
        <v>80</v>
      </c>
      <c r="F22">
        <v>37</v>
      </c>
      <c r="G22">
        <v>51</v>
      </c>
      <c r="H22">
        <v>79</v>
      </c>
      <c r="I22">
        <v>59</v>
      </c>
      <c r="J22">
        <v>5</v>
      </c>
      <c r="K22">
        <v>32</v>
      </c>
      <c r="L22">
        <v>54</v>
      </c>
      <c r="M22">
        <v>62</v>
      </c>
      <c r="N22">
        <v>54.66</v>
      </c>
      <c r="O22">
        <v>47.98</v>
      </c>
      <c r="P22">
        <v>38.29</v>
      </c>
      <c r="Q22">
        <v>47.34</v>
      </c>
      <c r="R22">
        <v>48.15</v>
      </c>
      <c r="S22">
        <v>49.25</v>
      </c>
      <c r="T22">
        <v>51.05</v>
      </c>
      <c r="U22">
        <v>50.84</v>
      </c>
      <c r="V22">
        <v>43.1</v>
      </c>
      <c r="W22">
        <v>53.45</v>
      </c>
      <c r="X22">
        <v>41.47</v>
      </c>
      <c r="Y22">
        <v>50.83</v>
      </c>
      <c r="Z22">
        <v>59.49</v>
      </c>
      <c r="AA22">
        <v>61.44</v>
      </c>
      <c r="AB22">
        <v>61.85</v>
      </c>
      <c r="AC22">
        <v>58.98</v>
      </c>
      <c r="AD22">
        <v>58.44</v>
      </c>
      <c r="AE22">
        <v>60.25</v>
      </c>
      <c r="AF22">
        <v>63.11</v>
      </c>
      <c r="AG22">
        <v>60.31</v>
      </c>
      <c r="AH22">
        <v>49.35</v>
      </c>
      <c r="AI22">
        <v>57.02</v>
      </c>
      <c r="AJ22">
        <v>63.68</v>
      </c>
      <c r="AK22">
        <v>60.61</v>
      </c>
      <c r="AL22">
        <v>60.73</v>
      </c>
      <c r="AM22">
        <v>61.63</v>
      </c>
      <c r="AN22">
        <v>61.89</v>
      </c>
      <c r="AO22">
        <v>59.27</v>
      </c>
      <c r="AP22">
        <v>59.14</v>
      </c>
      <c r="AQ22">
        <v>60.6</v>
      </c>
      <c r="AR22">
        <v>63.39</v>
      </c>
      <c r="AS22">
        <v>60.89</v>
      </c>
      <c r="AT22">
        <v>50.28</v>
      </c>
      <c r="AU22">
        <v>58.6</v>
      </c>
      <c r="AV22">
        <v>63.7</v>
      </c>
      <c r="AW22">
        <v>61.05</v>
      </c>
    </row>
    <row r="23" spans="1:49" x14ac:dyDescent="0.2">
      <c r="A23" t="s">
        <v>35</v>
      </c>
      <c r="B23">
        <v>37</v>
      </c>
      <c r="C23">
        <v>62</v>
      </c>
      <c r="D23">
        <v>54</v>
      </c>
      <c r="E23">
        <v>76</v>
      </c>
      <c r="F23">
        <v>62</v>
      </c>
      <c r="G23">
        <v>62</v>
      </c>
      <c r="H23">
        <v>72</v>
      </c>
      <c r="I23">
        <v>73</v>
      </c>
      <c r="J23">
        <v>13</v>
      </c>
      <c r="K23">
        <v>42</v>
      </c>
      <c r="L23">
        <v>63</v>
      </c>
      <c r="M23">
        <v>71</v>
      </c>
      <c r="N23">
        <v>50.2</v>
      </c>
      <c r="O23">
        <v>49.22</v>
      </c>
      <c r="P23">
        <v>51.12</v>
      </c>
      <c r="Q23">
        <v>48.79</v>
      </c>
      <c r="R23">
        <v>46.38</v>
      </c>
      <c r="S23">
        <v>46.38</v>
      </c>
      <c r="T23">
        <v>55.01</v>
      </c>
      <c r="U23">
        <v>49.15</v>
      </c>
      <c r="V23">
        <v>45.13</v>
      </c>
      <c r="W23">
        <v>39.79</v>
      </c>
      <c r="X23">
        <v>39.83</v>
      </c>
      <c r="Y23">
        <v>41.95</v>
      </c>
      <c r="Z23">
        <v>59.4</v>
      </c>
      <c r="AA23">
        <v>61.5</v>
      </c>
      <c r="AB23">
        <v>60.49</v>
      </c>
      <c r="AC23">
        <v>60.49</v>
      </c>
      <c r="AD23">
        <v>61.57</v>
      </c>
      <c r="AE23">
        <v>61.57</v>
      </c>
      <c r="AF23">
        <v>64.489999999999995</v>
      </c>
      <c r="AG23">
        <v>61.92</v>
      </c>
      <c r="AH23">
        <v>53.72</v>
      </c>
      <c r="AI23">
        <v>57.94</v>
      </c>
      <c r="AJ23">
        <v>61.89</v>
      </c>
      <c r="AK23">
        <v>60.88</v>
      </c>
      <c r="AL23">
        <v>59.89</v>
      </c>
      <c r="AM23">
        <v>61.75</v>
      </c>
      <c r="AN23">
        <v>60.96</v>
      </c>
      <c r="AO23">
        <v>60.77</v>
      </c>
      <c r="AP23">
        <v>61.74</v>
      </c>
      <c r="AQ23">
        <v>61.74</v>
      </c>
      <c r="AR23">
        <v>64.97</v>
      </c>
      <c r="AS23">
        <v>62.14</v>
      </c>
      <c r="AT23">
        <v>54.28</v>
      </c>
      <c r="AU23">
        <v>58.01</v>
      </c>
      <c r="AV23">
        <v>61.92</v>
      </c>
      <c r="AW23">
        <v>60.93</v>
      </c>
    </row>
    <row r="24" spans="1:49" x14ac:dyDescent="0.2">
      <c r="A24" t="s">
        <v>36</v>
      </c>
      <c r="B24">
        <v>52</v>
      </c>
      <c r="C24">
        <v>58</v>
      </c>
      <c r="D24">
        <v>65</v>
      </c>
      <c r="E24">
        <v>65</v>
      </c>
      <c r="F24">
        <v>62</v>
      </c>
      <c r="G24">
        <v>62</v>
      </c>
      <c r="H24">
        <v>78</v>
      </c>
      <c r="I24">
        <v>85</v>
      </c>
      <c r="J24">
        <v>0</v>
      </c>
      <c r="K24">
        <v>35</v>
      </c>
      <c r="L24">
        <v>83</v>
      </c>
      <c r="M24">
        <v>35</v>
      </c>
      <c r="N24">
        <v>48.26</v>
      </c>
      <c r="O24">
        <v>49.42</v>
      </c>
      <c r="P24">
        <v>53.67</v>
      </c>
      <c r="Q24">
        <v>45.88</v>
      </c>
      <c r="R24">
        <v>48.39</v>
      </c>
      <c r="S24">
        <v>48.39</v>
      </c>
      <c r="T24">
        <v>48.7</v>
      </c>
      <c r="U24">
        <v>47.61</v>
      </c>
      <c r="W24">
        <v>39.96</v>
      </c>
      <c r="X24">
        <v>28.04</v>
      </c>
      <c r="Y24">
        <v>40.46</v>
      </c>
      <c r="Z24">
        <v>59.56</v>
      </c>
      <c r="AA24">
        <v>59.61</v>
      </c>
      <c r="AB24">
        <v>63.06</v>
      </c>
      <c r="AC24">
        <v>60.91</v>
      </c>
      <c r="AD24">
        <v>61.31</v>
      </c>
      <c r="AE24">
        <v>61.31</v>
      </c>
      <c r="AF24">
        <v>63.46</v>
      </c>
      <c r="AG24">
        <v>62.2</v>
      </c>
      <c r="AI24">
        <v>57.83</v>
      </c>
      <c r="AJ24">
        <v>65.12</v>
      </c>
      <c r="AK24">
        <v>58.32</v>
      </c>
      <c r="AL24">
        <v>59.87</v>
      </c>
      <c r="AM24">
        <v>60.01</v>
      </c>
      <c r="AN24">
        <v>63.7</v>
      </c>
      <c r="AO24">
        <v>61.06</v>
      </c>
      <c r="AP24">
        <v>61.53</v>
      </c>
      <c r="AQ24">
        <v>61.53</v>
      </c>
      <c r="AR24">
        <v>63.64</v>
      </c>
      <c r="AS24">
        <v>62.35</v>
      </c>
      <c r="AU24">
        <v>57.94</v>
      </c>
      <c r="AV24">
        <v>65.12</v>
      </c>
      <c r="AW24">
        <v>58.39</v>
      </c>
    </row>
    <row r="25" spans="1:49" x14ac:dyDescent="0.2">
      <c r="A25" t="s">
        <v>37</v>
      </c>
      <c r="B25">
        <v>54</v>
      </c>
      <c r="C25">
        <v>60</v>
      </c>
      <c r="D25">
        <v>25</v>
      </c>
      <c r="E25">
        <v>85</v>
      </c>
      <c r="F25">
        <v>55</v>
      </c>
      <c r="G25">
        <v>55</v>
      </c>
      <c r="H25">
        <v>74</v>
      </c>
      <c r="I25">
        <v>50</v>
      </c>
      <c r="J25">
        <v>0</v>
      </c>
      <c r="K25">
        <v>52</v>
      </c>
      <c r="L25">
        <v>43</v>
      </c>
      <c r="M25">
        <v>28</v>
      </c>
      <c r="N25">
        <v>55.53</v>
      </c>
      <c r="O25">
        <v>52.9</v>
      </c>
      <c r="P25">
        <v>53.04</v>
      </c>
      <c r="Q25">
        <v>47.24</v>
      </c>
      <c r="R25">
        <v>46.33</v>
      </c>
      <c r="S25">
        <v>46.33</v>
      </c>
      <c r="T25">
        <v>50.85</v>
      </c>
      <c r="U25">
        <v>44.36</v>
      </c>
      <c r="W25">
        <v>50.96</v>
      </c>
      <c r="X25">
        <v>0</v>
      </c>
      <c r="Y25">
        <v>38.32</v>
      </c>
      <c r="Z25">
        <v>60.25</v>
      </c>
      <c r="AA25">
        <v>62.04</v>
      </c>
      <c r="AB25">
        <v>57</v>
      </c>
      <c r="AC25">
        <v>59.8</v>
      </c>
      <c r="AD25">
        <v>60.77</v>
      </c>
      <c r="AE25">
        <v>60.77</v>
      </c>
      <c r="AF25">
        <v>63.97</v>
      </c>
      <c r="AG25">
        <v>61.09</v>
      </c>
      <c r="AI25">
        <v>62.51</v>
      </c>
      <c r="AJ25">
        <v>64.489999999999995</v>
      </c>
      <c r="AK25">
        <v>58.17</v>
      </c>
      <c r="AL25">
        <v>61.51</v>
      </c>
      <c r="AM25">
        <v>62.54</v>
      </c>
      <c r="AN25">
        <v>59.12</v>
      </c>
      <c r="AO25">
        <v>60.03</v>
      </c>
      <c r="AP25">
        <v>61.06</v>
      </c>
      <c r="AQ25">
        <v>61.06</v>
      </c>
      <c r="AR25">
        <v>64.19</v>
      </c>
      <c r="AS25">
        <v>61.34</v>
      </c>
      <c r="AU25">
        <v>62.81</v>
      </c>
      <c r="AV25">
        <v>64.489999999999995</v>
      </c>
      <c r="AW25">
        <v>58.35</v>
      </c>
    </row>
    <row r="26" spans="1:49" x14ac:dyDescent="0.2">
      <c r="A26" t="s">
        <v>38</v>
      </c>
      <c r="B26">
        <v>52</v>
      </c>
      <c r="C26">
        <v>33</v>
      </c>
      <c r="D26">
        <v>46</v>
      </c>
      <c r="E26">
        <v>73</v>
      </c>
      <c r="F26">
        <v>57</v>
      </c>
      <c r="G26">
        <v>57</v>
      </c>
      <c r="H26">
        <v>67</v>
      </c>
      <c r="I26">
        <v>65</v>
      </c>
      <c r="J26">
        <v>0</v>
      </c>
      <c r="K26">
        <v>22</v>
      </c>
      <c r="L26">
        <v>54</v>
      </c>
      <c r="M26">
        <v>44</v>
      </c>
      <c r="N26">
        <v>48.55</v>
      </c>
      <c r="O26">
        <v>45.21</v>
      </c>
      <c r="P26">
        <v>31.64</v>
      </c>
      <c r="Q26">
        <v>49.11</v>
      </c>
      <c r="R26">
        <v>45.94</v>
      </c>
      <c r="S26">
        <v>45.94</v>
      </c>
      <c r="T26">
        <v>51.07</v>
      </c>
      <c r="U26">
        <v>36.42</v>
      </c>
      <c r="W26">
        <v>45.15</v>
      </c>
      <c r="X26">
        <v>45.28</v>
      </c>
      <c r="Y26">
        <v>36.06</v>
      </c>
      <c r="Z26">
        <v>60.28</v>
      </c>
      <c r="AA26">
        <v>56.44</v>
      </c>
      <c r="AB26">
        <v>59.99</v>
      </c>
      <c r="AC26">
        <v>60.2</v>
      </c>
      <c r="AD26">
        <v>61.03</v>
      </c>
      <c r="AE26">
        <v>61.03</v>
      </c>
      <c r="AF26">
        <v>62.74</v>
      </c>
      <c r="AG26">
        <v>62.63</v>
      </c>
      <c r="AI26">
        <v>57.74</v>
      </c>
      <c r="AJ26">
        <v>61.51</v>
      </c>
      <c r="AK26">
        <v>59.6</v>
      </c>
      <c r="AL26">
        <v>60.57</v>
      </c>
      <c r="AM26">
        <v>56.75</v>
      </c>
      <c r="AN26">
        <v>60</v>
      </c>
      <c r="AO26">
        <v>60.53</v>
      </c>
      <c r="AP26">
        <v>61.17</v>
      </c>
      <c r="AQ26">
        <v>61.17</v>
      </c>
      <c r="AR26">
        <v>63.06</v>
      </c>
      <c r="AS26">
        <v>62.64</v>
      </c>
      <c r="AU26">
        <v>57.97</v>
      </c>
      <c r="AV26">
        <v>61.62</v>
      </c>
      <c r="AW26">
        <v>59.62</v>
      </c>
    </row>
    <row r="27" spans="1:49" x14ac:dyDescent="0.2">
      <c r="A27" t="s">
        <v>39</v>
      </c>
      <c r="B27">
        <v>24</v>
      </c>
      <c r="C27">
        <v>56</v>
      </c>
      <c r="D27">
        <v>47</v>
      </c>
      <c r="E27">
        <v>81</v>
      </c>
      <c r="F27">
        <v>0</v>
      </c>
      <c r="G27">
        <v>64</v>
      </c>
      <c r="H27">
        <v>52</v>
      </c>
      <c r="I27">
        <v>92</v>
      </c>
      <c r="J27">
        <v>0</v>
      </c>
      <c r="K27">
        <v>14</v>
      </c>
      <c r="L27">
        <v>41</v>
      </c>
      <c r="M27">
        <v>70</v>
      </c>
      <c r="N27">
        <v>50.35</v>
      </c>
      <c r="O27">
        <v>50.78</v>
      </c>
      <c r="P27">
        <v>46.77</v>
      </c>
      <c r="Q27">
        <v>49.4</v>
      </c>
      <c r="S27">
        <v>44.61</v>
      </c>
      <c r="T27">
        <v>42.69</v>
      </c>
      <c r="U27">
        <v>46.37</v>
      </c>
      <c r="W27">
        <v>45.64</v>
      </c>
      <c r="X27">
        <v>41.04</v>
      </c>
      <c r="Y27">
        <v>51.46</v>
      </c>
      <c r="Z27">
        <v>56.32</v>
      </c>
      <c r="AA27">
        <v>61.22</v>
      </c>
      <c r="AB27">
        <v>60.27</v>
      </c>
      <c r="AC27">
        <v>59.88</v>
      </c>
      <c r="AE27">
        <v>60.92</v>
      </c>
      <c r="AF27">
        <v>60.76</v>
      </c>
      <c r="AG27">
        <v>63.06</v>
      </c>
      <c r="AI27">
        <v>53.57</v>
      </c>
      <c r="AJ27">
        <v>59.23</v>
      </c>
      <c r="AK27">
        <v>62.95</v>
      </c>
      <c r="AL27">
        <v>57.3</v>
      </c>
      <c r="AM27">
        <v>61.6</v>
      </c>
      <c r="AN27">
        <v>60.46</v>
      </c>
      <c r="AO27">
        <v>60.25</v>
      </c>
      <c r="AQ27">
        <v>61.02</v>
      </c>
      <c r="AR27">
        <v>60.96</v>
      </c>
      <c r="AS27">
        <v>63.15</v>
      </c>
      <c r="AU27">
        <v>54.22</v>
      </c>
      <c r="AV27">
        <v>59.3</v>
      </c>
      <c r="AW27">
        <v>63.25</v>
      </c>
    </row>
    <row r="28" spans="1:49" x14ac:dyDescent="0.2">
      <c r="A28" t="s">
        <v>40</v>
      </c>
      <c r="B28">
        <v>43</v>
      </c>
      <c r="C28">
        <v>58</v>
      </c>
      <c r="D28">
        <v>57</v>
      </c>
      <c r="E28">
        <v>104</v>
      </c>
      <c r="F28">
        <v>0</v>
      </c>
      <c r="G28">
        <v>48</v>
      </c>
      <c r="H28">
        <v>70</v>
      </c>
      <c r="I28">
        <v>95</v>
      </c>
      <c r="J28">
        <v>0</v>
      </c>
      <c r="K28">
        <v>20</v>
      </c>
      <c r="L28">
        <v>60</v>
      </c>
      <c r="M28">
        <v>59</v>
      </c>
      <c r="N28">
        <v>46.96</v>
      </c>
      <c r="O28">
        <v>52.52</v>
      </c>
      <c r="P28">
        <v>47.19</v>
      </c>
      <c r="Q28">
        <v>44.1</v>
      </c>
      <c r="S28">
        <v>39.32</v>
      </c>
      <c r="T28">
        <v>46.24</v>
      </c>
      <c r="U28">
        <v>46.99</v>
      </c>
      <c r="W28">
        <v>53.21</v>
      </c>
      <c r="X28">
        <v>37.9</v>
      </c>
      <c r="Y28">
        <v>47.07</v>
      </c>
      <c r="Z28">
        <v>59.58</v>
      </c>
      <c r="AA28">
        <v>60.71</v>
      </c>
      <c r="AB28">
        <v>60.44</v>
      </c>
      <c r="AC28">
        <v>61.56</v>
      </c>
      <c r="AE28">
        <v>59.92</v>
      </c>
      <c r="AF28">
        <v>62.4</v>
      </c>
      <c r="AG28">
        <v>65.099999999999994</v>
      </c>
      <c r="AI28">
        <v>54.21</v>
      </c>
      <c r="AJ28">
        <v>61.36</v>
      </c>
      <c r="AK28">
        <v>60.3</v>
      </c>
      <c r="AL28">
        <v>59.81</v>
      </c>
      <c r="AM28">
        <v>61.33</v>
      </c>
      <c r="AN28">
        <v>61.1</v>
      </c>
      <c r="AO28">
        <v>61.87</v>
      </c>
      <c r="AQ28">
        <v>59.98</v>
      </c>
      <c r="AR28">
        <v>62.73</v>
      </c>
      <c r="AS28">
        <v>65.180000000000007</v>
      </c>
      <c r="AU28">
        <v>56.75</v>
      </c>
      <c r="AV28">
        <v>61.38</v>
      </c>
      <c r="AW28">
        <v>60.5</v>
      </c>
    </row>
    <row r="29" spans="1:49" x14ac:dyDescent="0.2">
      <c r="A29" t="s">
        <v>41</v>
      </c>
      <c r="B29">
        <v>39</v>
      </c>
      <c r="C29">
        <v>40</v>
      </c>
      <c r="D29">
        <v>54</v>
      </c>
      <c r="E29">
        <v>98</v>
      </c>
      <c r="F29">
        <v>0</v>
      </c>
      <c r="G29">
        <v>48</v>
      </c>
      <c r="H29">
        <v>97</v>
      </c>
      <c r="I29">
        <v>75</v>
      </c>
      <c r="J29">
        <v>0</v>
      </c>
      <c r="K29">
        <v>47</v>
      </c>
      <c r="L29">
        <v>52</v>
      </c>
      <c r="M29">
        <v>52</v>
      </c>
      <c r="N29">
        <v>50.7</v>
      </c>
      <c r="O29">
        <v>52.83</v>
      </c>
      <c r="P29">
        <v>47.14</v>
      </c>
      <c r="Q29">
        <v>43.21</v>
      </c>
      <c r="S29">
        <v>41.71</v>
      </c>
      <c r="T29">
        <v>51.93</v>
      </c>
      <c r="U29">
        <v>48.31</v>
      </c>
      <c r="W29">
        <v>42.31</v>
      </c>
      <c r="X29">
        <v>43.87</v>
      </c>
      <c r="Y29">
        <v>0</v>
      </c>
      <c r="Z29">
        <v>60.02</v>
      </c>
      <c r="AA29">
        <v>58.62</v>
      </c>
      <c r="AB29">
        <v>58.28</v>
      </c>
      <c r="AC29">
        <v>61.5</v>
      </c>
      <c r="AE29">
        <v>60.41</v>
      </c>
      <c r="AF29">
        <v>67.14</v>
      </c>
      <c r="AG29">
        <v>61.12</v>
      </c>
      <c r="AI29">
        <v>58.53</v>
      </c>
      <c r="AJ29">
        <v>61.82</v>
      </c>
      <c r="AK29">
        <v>58.87</v>
      </c>
      <c r="AL29">
        <v>60.5</v>
      </c>
      <c r="AM29">
        <v>59.64</v>
      </c>
      <c r="AN29">
        <v>59.03</v>
      </c>
      <c r="AO29">
        <v>61.56</v>
      </c>
      <c r="AQ29">
        <v>60.47</v>
      </c>
      <c r="AR29">
        <v>67.28</v>
      </c>
      <c r="AS29">
        <v>61.56</v>
      </c>
      <c r="AU29">
        <v>58.64</v>
      </c>
      <c r="AV29">
        <v>61.89</v>
      </c>
      <c r="AW29">
        <v>58.87</v>
      </c>
    </row>
    <row r="30" spans="1:49" x14ac:dyDescent="0.2">
      <c r="A30" t="s">
        <v>43</v>
      </c>
      <c r="B30">
        <v>37</v>
      </c>
      <c r="C30">
        <v>43</v>
      </c>
      <c r="D30">
        <v>62</v>
      </c>
      <c r="E30">
        <v>93</v>
      </c>
      <c r="F30">
        <v>0</v>
      </c>
      <c r="I30">
        <v>66</v>
      </c>
      <c r="J30">
        <v>0</v>
      </c>
      <c r="K30">
        <v>12</v>
      </c>
      <c r="L30">
        <v>51</v>
      </c>
      <c r="M30">
        <v>93</v>
      </c>
      <c r="N30">
        <v>45.29</v>
      </c>
      <c r="O30">
        <v>45.62</v>
      </c>
      <c r="P30">
        <v>44.89</v>
      </c>
      <c r="Q30">
        <v>49.62</v>
      </c>
      <c r="U30">
        <v>46.63</v>
      </c>
      <c r="W30">
        <v>36.9</v>
      </c>
      <c r="X30">
        <v>39.08</v>
      </c>
      <c r="Y30">
        <v>29.24</v>
      </c>
      <c r="Z30">
        <v>59.29</v>
      </c>
      <c r="AA30">
        <v>63.85</v>
      </c>
      <c r="AB30">
        <v>60.45</v>
      </c>
      <c r="AC30">
        <v>61.25</v>
      </c>
      <c r="AG30">
        <v>62.27</v>
      </c>
      <c r="AI30">
        <v>52.56</v>
      </c>
      <c r="AJ30">
        <v>60.75</v>
      </c>
      <c r="AK30">
        <v>63.39</v>
      </c>
      <c r="AL30">
        <v>59.46</v>
      </c>
      <c r="AM30">
        <v>63.92</v>
      </c>
      <c r="AN30">
        <v>60.57</v>
      </c>
      <c r="AO30">
        <v>61.54</v>
      </c>
      <c r="AS30">
        <v>62.39</v>
      </c>
      <c r="AU30">
        <v>52.78</v>
      </c>
      <c r="AV30">
        <v>60.78</v>
      </c>
      <c r="AW30">
        <v>63.39</v>
      </c>
    </row>
    <row r="31" spans="1:49" x14ac:dyDescent="0.2">
      <c r="A31" t="s">
        <v>44</v>
      </c>
      <c r="B31">
        <v>65</v>
      </c>
      <c r="C31">
        <v>42</v>
      </c>
      <c r="D31">
        <v>68</v>
      </c>
      <c r="E31">
        <v>74</v>
      </c>
      <c r="F31">
        <v>0</v>
      </c>
      <c r="I31">
        <v>90</v>
      </c>
      <c r="J31">
        <v>0</v>
      </c>
      <c r="K31">
        <v>26</v>
      </c>
      <c r="L31">
        <v>65</v>
      </c>
      <c r="M31">
        <v>69</v>
      </c>
      <c r="N31">
        <v>45.49</v>
      </c>
      <c r="O31">
        <v>48.01</v>
      </c>
      <c r="P31">
        <v>54.35</v>
      </c>
      <c r="Q31">
        <v>46.03</v>
      </c>
      <c r="U31">
        <v>43.01</v>
      </c>
      <c r="W31">
        <v>40.61</v>
      </c>
      <c r="X31">
        <v>26.44</v>
      </c>
      <c r="Y31">
        <v>43.26</v>
      </c>
      <c r="Z31">
        <v>61.65</v>
      </c>
      <c r="AA31">
        <v>57.84</v>
      </c>
      <c r="AB31">
        <v>62.29</v>
      </c>
      <c r="AC31">
        <v>59.51</v>
      </c>
      <c r="AG31">
        <v>62.58</v>
      </c>
      <c r="AI31">
        <v>56.25</v>
      </c>
      <c r="AJ31">
        <v>64.52</v>
      </c>
      <c r="AK31">
        <v>61.59</v>
      </c>
      <c r="AL31">
        <v>61.76</v>
      </c>
      <c r="AM31">
        <v>58.27</v>
      </c>
      <c r="AN31">
        <v>63.31</v>
      </c>
      <c r="AO31">
        <v>59.88</v>
      </c>
      <c r="AS31">
        <v>62.64</v>
      </c>
      <c r="AU31">
        <v>56.36</v>
      </c>
      <c r="AV31">
        <v>64.52</v>
      </c>
      <c r="AW31">
        <v>62.16</v>
      </c>
    </row>
    <row r="32" spans="1:49" x14ac:dyDescent="0.2">
      <c r="A32" t="s">
        <v>45</v>
      </c>
      <c r="B32">
        <v>67</v>
      </c>
      <c r="C32">
        <v>39</v>
      </c>
      <c r="D32">
        <v>43</v>
      </c>
      <c r="E32">
        <v>109</v>
      </c>
      <c r="F32">
        <v>0</v>
      </c>
      <c r="I32">
        <v>45</v>
      </c>
      <c r="J32">
        <v>0</v>
      </c>
      <c r="K32">
        <v>36</v>
      </c>
      <c r="L32">
        <v>36</v>
      </c>
      <c r="M32">
        <v>41</v>
      </c>
      <c r="N32">
        <v>48.3</v>
      </c>
      <c r="O32">
        <v>48.41</v>
      </c>
      <c r="P32">
        <v>52.94</v>
      </c>
      <c r="Q32">
        <v>41.54</v>
      </c>
      <c r="U32">
        <v>45.72</v>
      </c>
      <c r="W32">
        <v>47.29</v>
      </c>
      <c r="X32">
        <v>46.93</v>
      </c>
      <c r="Y32">
        <v>44.23</v>
      </c>
      <c r="Z32">
        <v>60.07</v>
      </c>
      <c r="AA32">
        <v>59.73</v>
      </c>
      <c r="AB32">
        <v>58.38</v>
      </c>
      <c r="AC32">
        <v>61.13</v>
      </c>
      <c r="AG32">
        <v>53.27</v>
      </c>
      <c r="AI32">
        <v>57.9</v>
      </c>
      <c r="AJ32">
        <v>58.99</v>
      </c>
      <c r="AK32">
        <v>58.76</v>
      </c>
      <c r="AL32">
        <v>60.35</v>
      </c>
      <c r="AM32">
        <v>60.04</v>
      </c>
      <c r="AN32">
        <v>59.55</v>
      </c>
      <c r="AO32">
        <v>61.18</v>
      </c>
      <c r="AS32">
        <v>55.42</v>
      </c>
      <c r="AU32">
        <v>58.56</v>
      </c>
      <c r="AV32">
        <v>59.47</v>
      </c>
      <c r="AW32">
        <v>59.46</v>
      </c>
    </row>
    <row r="33" spans="1:49" x14ac:dyDescent="0.2">
      <c r="A33" t="s">
        <v>46</v>
      </c>
      <c r="B33">
        <v>74</v>
      </c>
      <c r="C33">
        <v>35</v>
      </c>
      <c r="D33">
        <v>33</v>
      </c>
      <c r="E33">
        <v>81</v>
      </c>
      <c r="F33">
        <v>58</v>
      </c>
      <c r="I33">
        <v>48</v>
      </c>
      <c r="J33">
        <v>0</v>
      </c>
      <c r="K33">
        <v>42</v>
      </c>
      <c r="L33">
        <v>61</v>
      </c>
      <c r="M33">
        <v>44</v>
      </c>
      <c r="N33">
        <v>41.28</v>
      </c>
      <c r="O33">
        <v>42.56</v>
      </c>
      <c r="P33">
        <v>54.05</v>
      </c>
      <c r="Q33">
        <v>40.549999999999997</v>
      </c>
      <c r="R33">
        <v>38.299999999999997</v>
      </c>
      <c r="U33">
        <v>35.6</v>
      </c>
      <c r="W33">
        <v>54.95</v>
      </c>
      <c r="X33">
        <v>42.39</v>
      </c>
      <c r="Y33">
        <v>36.6</v>
      </c>
      <c r="Z33">
        <v>58.39</v>
      </c>
      <c r="AA33">
        <v>57.93</v>
      </c>
      <c r="AB33">
        <v>57.62</v>
      </c>
      <c r="AC33">
        <v>62</v>
      </c>
      <c r="AD33">
        <v>59.96</v>
      </c>
      <c r="AG33">
        <v>60.85</v>
      </c>
      <c r="AI33">
        <v>62.28</v>
      </c>
      <c r="AJ33">
        <v>63.64</v>
      </c>
      <c r="AK33">
        <v>58.3</v>
      </c>
      <c r="AL33">
        <v>58.47</v>
      </c>
      <c r="AM33">
        <v>58.05</v>
      </c>
      <c r="AN33">
        <v>59.2</v>
      </c>
      <c r="AO33">
        <v>62.03</v>
      </c>
      <c r="AP33">
        <v>59.99</v>
      </c>
      <c r="AS33">
        <v>60.93</v>
      </c>
      <c r="AU33">
        <v>63.06</v>
      </c>
      <c r="AV33">
        <v>63.67</v>
      </c>
      <c r="AW33">
        <v>58.4</v>
      </c>
    </row>
    <row r="34" spans="1:49" x14ac:dyDescent="0.2">
      <c r="A34" t="s">
        <v>47</v>
      </c>
      <c r="B34">
        <v>41</v>
      </c>
      <c r="C34">
        <v>43</v>
      </c>
      <c r="D34">
        <v>31</v>
      </c>
      <c r="E34">
        <v>56</v>
      </c>
      <c r="F34">
        <v>65</v>
      </c>
      <c r="I34">
        <v>83</v>
      </c>
      <c r="J34">
        <v>5</v>
      </c>
      <c r="K34">
        <v>41</v>
      </c>
      <c r="L34">
        <v>58</v>
      </c>
      <c r="M34">
        <v>75</v>
      </c>
      <c r="N34">
        <v>54.43</v>
      </c>
      <c r="O34">
        <v>39.520000000000003</v>
      </c>
      <c r="P34">
        <v>54.71</v>
      </c>
      <c r="Q34">
        <v>48.19</v>
      </c>
      <c r="R34">
        <v>47.49</v>
      </c>
      <c r="U34">
        <v>47.99</v>
      </c>
      <c r="V34">
        <v>40.840000000000003</v>
      </c>
      <c r="W34">
        <v>51.12</v>
      </c>
      <c r="X34">
        <v>0</v>
      </c>
      <c r="Y34">
        <v>44.8</v>
      </c>
      <c r="Z34">
        <v>55.89</v>
      </c>
      <c r="AA34">
        <v>59.43</v>
      </c>
      <c r="AB34">
        <v>56.16</v>
      </c>
      <c r="AC34">
        <v>59.38</v>
      </c>
      <c r="AD34">
        <v>60.49</v>
      </c>
      <c r="AG34">
        <v>61.74</v>
      </c>
      <c r="AH34">
        <v>58.76</v>
      </c>
      <c r="AI34">
        <v>59</v>
      </c>
      <c r="AJ34">
        <v>62.59</v>
      </c>
      <c r="AK34">
        <v>61.3</v>
      </c>
      <c r="AL34">
        <v>58.23</v>
      </c>
      <c r="AM34">
        <v>59.47</v>
      </c>
      <c r="AN34">
        <v>58.51</v>
      </c>
      <c r="AO34">
        <v>59.7</v>
      </c>
      <c r="AP34">
        <v>60.71</v>
      </c>
      <c r="AS34">
        <v>61.92</v>
      </c>
      <c r="AT34">
        <v>58.83</v>
      </c>
      <c r="AU34">
        <v>59.65</v>
      </c>
      <c r="AV34">
        <v>62.59</v>
      </c>
      <c r="AW34">
        <v>61.4</v>
      </c>
    </row>
    <row r="35" spans="1:49" x14ac:dyDescent="0.2">
      <c r="A35" t="s">
        <v>48</v>
      </c>
      <c r="B35">
        <v>50</v>
      </c>
      <c r="C35">
        <v>52</v>
      </c>
      <c r="D35">
        <v>60</v>
      </c>
      <c r="E35">
        <v>102</v>
      </c>
      <c r="F35">
        <v>78</v>
      </c>
      <c r="I35">
        <v>109</v>
      </c>
      <c r="J35">
        <v>3</v>
      </c>
      <c r="K35">
        <v>41</v>
      </c>
      <c r="L35">
        <v>84</v>
      </c>
      <c r="M35">
        <v>50</v>
      </c>
      <c r="N35">
        <v>51.96</v>
      </c>
      <c r="O35">
        <v>46.73</v>
      </c>
      <c r="P35">
        <v>46.74</v>
      </c>
      <c r="Q35">
        <v>47.5</v>
      </c>
      <c r="R35">
        <v>48.18</v>
      </c>
      <c r="U35">
        <v>44.41</v>
      </c>
      <c r="V35">
        <v>43.38</v>
      </c>
      <c r="W35">
        <v>41.48</v>
      </c>
      <c r="X35">
        <v>50.47</v>
      </c>
      <c r="Y35">
        <v>0</v>
      </c>
      <c r="Z35">
        <v>60.34</v>
      </c>
      <c r="AA35">
        <v>59.84</v>
      </c>
      <c r="AB35">
        <v>59.73</v>
      </c>
      <c r="AC35">
        <v>64.05</v>
      </c>
      <c r="AD35">
        <v>62.66</v>
      </c>
      <c r="AG35">
        <v>62.54</v>
      </c>
      <c r="AH35">
        <v>49.55</v>
      </c>
      <c r="AI35">
        <v>57.83</v>
      </c>
      <c r="AJ35">
        <v>65.92</v>
      </c>
      <c r="AK35">
        <v>59.2</v>
      </c>
      <c r="AL35">
        <v>60.93</v>
      </c>
      <c r="AM35">
        <v>60.04</v>
      </c>
      <c r="AN35">
        <v>60.92</v>
      </c>
      <c r="AO35">
        <v>64.22</v>
      </c>
      <c r="AP35">
        <v>62.87</v>
      </c>
      <c r="AS35">
        <v>62.64</v>
      </c>
      <c r="AT35">
        <v>50.49</v>
      </c>
      <c r="AU35">
        <v>57.93</v>
      </c>
      <c r="AV35">
        <v>66.099999999999994</v>
      </c>
      <c r="AW35">
        <v>59.2</v>
      </c>
    </row>
    <row r="36" spans="1:49" x14ac:dyDescent="0.2">
      <c r="A36" t="s">
        <v>49</v>
      </c>
      <c r="B36">
        <v>52</v>
      </c>
      <c r="C36">
        <v>49</v>
      </c>
      <c r="D36">
        <v>30</v>
      </c>
      <c r="E36">
        <v>68</v>
      </c>
      <c r="F36">
        <v>35</v>
      </c>
      <c r="I36">
        <v>95</v>
      </c>
      <c r="J36">
        <v>4</v>
      </c>
      <c r="K36">
        <v>56</v>
      </c>
      <c r="L36">
        <v>49</v>
      </c>
      <c r="M36">
        <v>56</v>
      </c>
      <c r="N36">
        <v>45.1</v>
      </c>
      <c r="O36">
        <v>46.06</v>
      </c>
      <c r="P36">
        <v>56.64</v>
      </c>
      <c r="Q36">
        <v>48.12</v>
      </c>
      <c r="R36">
        <v>41.29</v>
      </c>
      <c r="U36">
        <v>59.02</v>
      </c>
      <c r="V36">
        <v>44.66</v>
      </c>
      <c r="W36">
        <v>52.62</v>
      </c>
      <c r="X36">
        <v>0</v>
      </c>
      <c r="Y36">
        <v>46.2</v>
      </c>
      <c r="Z36">
        <v>60.25</v>
      </c>
      <c r="AA36">
        <v>59.54</v>
      </c>
      <c r="AB36">
        <v>57.23</v>
      </c>
      <c r="AC36">
        <v>60.09</v>
      </c>
      <c r="AD36">
        <v>61.19</v>
      </c>
      <c r="AG36">
        <v>64.400000000000006</v>
      </c>
      <c r="AH36">
        <v>47.9</v>
      </c>
      <c r="AI36">
        <v>59.7</v>
      </c>
      <c r="AJ36">
        <v>59.82</v>
      </c>
      <c r="AK36">
        <v>60.2</v>
      </c>
      <c r="AL36">
        <v>60.38</v>
      </c>
      <c r="AM36">
        <v>59.73</v>
      </c>
      <c r="AN36">
        <v>60.91</v>
      </c>
      <c r="AO36">
        <v>60.36</v>
      </c>
      <c r="AP36">
        <v>61.32</v>
      </c>
      <c r="AS36">
        <v>65.540000000000006</v>
      </c>
      <c r="AT36">
        <v>49.59</v>
      </c>
      <c r="AU36">
        <v>60.48</v>
      </c>
      <c r="AV36">
        <v>59.82</v>
      </c>
      <c r="AW36">
        <v>61.6</v>
      </c>
    </row>
    <row r="37" spans="1:49" x14ac:dyDescent="0.2">
      <c r="A37" t="s">
        <v>51</v>
      </c>
      <c r="B37">
        <v>47</v>
      </c>
      <c r="C37">
        <v>42</v>
      </c>
      <c r="D37">
        <v>44</v>
      </c>
      <c r="E37">
        <v>59</v>
      </c>
      <c r="F37">
        <v>34</v>
      </c>
      <c r="I37">
        <v>78</v>
      </c>
      <c r="J37">
        <v>16</v>
      </c>
      <c r="K37">
        <v>29</v>
      </c>
      <c r="L37">
        <v>61</v>
      </c>
      <c r="M37">
        <v>78</v>
      </c>
      <c r="N37">
        <v>57.21</v>
      </c>
      <c r="O37">
        <v>46.09</v>
      </c>
      <c r="P37">
        <v>54.67</v>
      </c>
      <c r="Q37">
        <v>43.12</v>
      </c>
      <c r="R37">
        <v>50.56</v>
      </c>
      <c r="U37">
        <v>53</v>
      </c>
      <c r="V37">
        <v>33.86</v>
      </c>
      <c r="W37">
        <v>0</v>
      </c>
      <c r="X37">
        <v>0</v>
      </c>
      <c r="Y37">
        <v>38.799999999999997</v>
      </c>
      <c r="Z37">
        <v>62.81</v>
      </c>
      <c r="AA37">
        <v>57.95</v>
      </c>
      <c r="AB37">
        <v>60.04</v>
      </c>
      <c r="AC37">
        <v>60.58</v>
      </c>
      <c r="AD37">
        <v>57.75</v>
      </c>
      <c r="AG37">
        <v>61.44</v>
      </c>
      <c r="AH37">
        <v>54.32</v>
      </c>
      <c r="AI37">
        <v>56.78</v>
      </c>
      <c r="AJ37">
        <v>59.69</v>
      </c>
      <c r="AK37">
        <v>61.4</v>
      </c>
      <c r="AL37">
        <v>63.86</v>
      </c>
      <c r="AM37">
        <v>58.22</v>
      </c>
      <c r="AN37">
        <v>61.54</v>
      </c>
      <c r="AO37">
        <v>60.66</v>
      </c>
      <c r="AP37">
        <v>58.51</v>
      </c>
      <c r="AS37">
        <v>62.02</v>
      </c>
      <c r="AT37">
        <v>54.36</v>
      </c>
      <c r="AU37">
        <v>56.78</v>
      </c>
      <c r="AV37">
        <v>59.69</v>
      </c>
      <c r="AW37">
        <v>61.5</v>
      </c>
    </row>
    <row r="38" spans="1:49" x14ac:dyDescent="0.2">
      <c r="A38" t="s">
        <v>52</v>
      </c>
      <c r="B38">
        <v>47</v>
      </c>
      <c r="C38">
        <v>57</v>
      </c>
      <c r="D38">
        <v>55</v>
      </c>
      <c r="E38">
        <v>39</v>
      </c>
      <c r="F38">
        <v>83</v>
      </c>
      <c r="I38">
        <v>74</v>
      </c>
      <c r="J38">
        <v>4</v>
      </c>
      <c r="K38">
        <v>31</v>
      </c>
      <c r="L38">
        <v>77</v>
      </c>
      <c r="M38">
        <v>38</v>
      </c>
      <c r="N38">
        <v>53.86</v>
      </c>
      <c r="O38">
        <v>53.12</v>
      </c>
      <c r="P38">
        <v>49.16</v>
      </c>
      <c r="Q38">
        <v>48.82</v>
      </c>
      <c r="R38">
        <v>54.22</v>
      </c>
      <c r="U38">
        <v>43.94</v>
      </c>
      <c r="V38">
        <v>40.380000000000003</v>
      </c>
      <c r="W38">
        <v>26.14</v>
      </c>
      <c r="X38">
        <v>45.29</v>
      </c>
      <c r="Y38">
        <v>38.299999999999997</v>
      </c>
      <c r="Z38">
        <v>58.3</v>
      </c>
      <c r="AA38">
        <v>59.51</v>
      </c>
      <c r="AB38">
        <v>58.01</v>
      </c>
      <c r="AC38">
        <v>60.44</v>
      </c>
      <c r="AD38">
        <v>65.67</v>
      </c>
      <c r="AG38">
        <v>60.23</v>
      </c>
      <c r="AH38">
        <v>45.21</v>
      </c>
      <c r="AI38">
        <v>57.2</v>
      </c>
      <c r="AJ38">
        <v>62.76</v>
      </c>
      <c r="AK38">
        <v>57.3</v>
      </c>
      <c r="AL38">
        <v>59.64</v>
      </c>
      <c r="AM38">
        <v>60.41</v>
      </c>
      <c r="AN38">
        <v>59.11</v>
      </c>
      <c r="AO38">
        <v>61.13</v>
      </c>
      <c r="AP38">
        <v>65.97</v>
      </c>
      <c r="AS38">
        <v>60.33</v>
      </c>
      <c r="AT38">
        <v>46.81</v>
      </c>
      <c r="AU38">
        <v>57.21</v>
      </c>
      <c r="AV38">
        <v>62.84</v>
      </c>
      <c r="AW38">
        <v>57.3</v>
      </c>
    </row>
    <row r="39" spans="1:49" x14ac:dyDescent="0.2">
      <c r="A39" t="s">
        <v>53</v>
      </c>
      <c r="B39">
        <v>52</v>
      </c>
      <c r="C39">
        <v>76</v>
      </c>
      <c r="D39">
        <v>17</v>
      </c>
      <c r="E39">
        <v>63</v>
      </c>
      <c r="F39">
        <v>49</v>
      </c>
      <c r="I39">
        <v>88</v>
      </c>
      <c r="J39">
        <v>7</v>
      </c>
      <c r="K39">
        <v>58</v>
      </c>
      <c r="L39">
        <v>46</v>
      </c>
      <c r="M39">
        <v>50</v>
      </c>
      <c r="N39">
        <v>58.18</v>
      </c>
      <c r="O39">
        <v>55.89</v>
      </c>
      <c r="P39">
        <v>56.87</v>
      </c>
      <c r="Q39">
        <v>43.21</v>
      </c>
      <c r="R39">
        <v>48.33</v>
      </c>
      <c r="U39">
        <v>46.51</v>
      </c>
      <c r="V39">
        <v>33.39</v>
      </c>
      <c r="W39">
        <v>48.48</v>
      </c>
      <c r="X39">
        <v>0</v>
      </c>
      <c r="Y39">
        <v>41</v>
      </c>
      <c r="Z39">
        <v>59.66</v>
      </c>
      <c r="AA39">
        <v>61.13</v>
      </c>
      <c r="AB39">
        <v>54.63</v>
      </c>
      <c r="AC39">
        <v>59.05</v>
      </c>
      <c r="AD39">
        <v>59.97</v>
      </c>
      <c r="AG39">
        <v>61.13</v>
      </c>
      <c r="AH39">
        <v>50.42</v>
      </c>
      <c r="AI39">
        <v>60.1</v>
      </c>
      <c r="AJ39">
        <v>59.42</v>
      </c>
      <c r="AK39">
        <v>59.3</v>
      </c>
      <c r="AL39">
        <v>62</v>
      </c>
      <c r="AM39">
        <v>62.27</v>
      </c>
      <c r="AN39">
        <v>59.93</v>
      </c>
      <c r="AO39">
        <v>59.2</v>
      </c>
      <c r="AP39">
        <v>60.28</v>
      </c>
      <c r="AS39">
        <v>61.37</v>
      </c>
      <c r="AT39">
        <v>50.5</v>
      </c>
      <c r="AU39">
        <v>60.39</v>
      </c>
      <c r="AV39">
        <v>59.42</v>
      </c>
      <c r="AW39">
        <v>59.4</v>
      </c>
    </row>
    <row r="40" spans="1:49" x14ac:dyDescent="0.2">
      <c r="A40" t="s">
        <v>54</v>
      </c>
      <c r="B40">
        <v>50</v>
      </c>
      <c r="C40">
        <v>34</v>
      </c>
      <c r="D40">
        <v>37</v>
      </c>
      <c r="E40">
        <v>60</v>
      </c>
      <c r="F40">
        <v>55</v>
      </c>
      <c r="I40">
        <v>59</v>
      </c>
      <c r="J40">
        <v>4</v>
      </c>
      <c r="K40">
        <v>30</v>
      </c>
      <c r="L40">
        <v>70</v>
      </c>
      <c r="M40">
        <v>29</v>
      </c>
      <c r="N40">
        <v>57.12</v>
      </c>
      <c r="O40">
        <v>43.37</v>
      </c>
      <c r="P40">
        <v>49.14</v>
      </c>
      <c r="Q40">
        <v>47.04</v>
      </c>
      <c r="R40">
        <v>44.13</v>
      </c>
      <c r="U40">
        <v>47.22</v>
      </c>
      <c r="V40">
        <v>40.659999999999997</v>
      </c>
      <c r="W40">
        <v>39.18</v>
      </c>
      <c r="X40">
        <v>0</v>
      </c>
      <c r="Y40">
        <v>0</v>
      </c>
      <c r="Z40">
        <v>60.87</v>
      </c>
      <c r="AA40">
        <v>58.29</v>
      </c>
      <c r="AB40">
        <v>57.51</v>
      </c>
      <c r="AC40">
        <v>60.89</v>
      </c>
      <c r="AD40">
        <v>59.48</v>
      </c>
      <c r="AG40">
        <v>60.7</v>
      </c>
      <c r="AH40">
        <v>50.1</v>
      </c>
      <c r="AI40">
        <v>55.03</v>
      </c>
      <c r="AJ40">
        <v>64.260000000000005</v>
      </c>
      <c r="AK40">
        <v>56.8</v>
      </c>
      <c r="AL40">
        <v>62.39</v>
      </c>
      <c r="AM40">
        <v>58.43</v>
      </c>
      <c r="AN40">
        <v>58.1</v>
      </c>
      <c r="AO40">
        <v>61.07</v>
      </c>
      <c r="AP40">
        <v>59.64</v>
      </c>
      <c r="AS40">
        <v>61.08</v>
      </c>
      <c r="AT40">
        <v>50.57</v>
      </c>
      <c r="AU40">
        <v>55.14</v>
      </c>
      <c r="AV40">
        <v>64.260000000000005</v>
      </c>
      <c r="AW40">
        <v>56.8</v>
      </c>
    </row>
    <row r="41" spans="1:49" x14ac:dyDescent="0.2">
      <c r="A41" t="s">
        <v>55</v>
      </c>
      <c r="B41">
        <v>32</v>
      </c>
      <c r="C41">
        <v>69</v>
      </c>
      <c r="D41">
        <v>63</v>
      </c>
      <c r="E41">
        <v>60</v>
      </c>
      <c r="F41">
        <v>72</v>
      </c>
      <c r="I41">
        <v>63</v>
      </c>
      <c r="J41">
        <v>1</v>
      </c>
      <c r="K41">
        <v>37</v>
      </c>
      <c r="L41">
        <v>42</v>
      </c>
      <c r="M41">
        <v>0</v>
      </c>
      <c r="N41">
        <v>55</v>
      </c>
      <c r="O41">
        <v>48.37</v>
      </c>
      <c r="P41">
        <v>46.39</v>
      </c>
      <c r="Q41">
        <v>49.68</v>
      </c>
      <c r="R41">
        <v>48.13</v>
      </c>
      <c r="U41">
        <v>37.79</v>
      </c>
      <c r="V41">
        <v>39.19</v>
      </c>
      <c r="W41">
        <v>51.01</v>
      </c>
      <c r="X41">
        <v>31.6</v>
      </c>
      <c r="Z41">
        <v>56.32</v>
      </c>
      <c r="AA41">
        <v>61.79</v>
      </c>
      <c r="AB41">
        <v>58.53</v>
      </c>
      <c r="AC41">
        <v>60.29</v>
      </c>
      <c r="AD41">
        <v>61.62</v>
      </c>
      <c r="AG41">
        <v>60.64</v>
      </c>
      <c r="AH41">
        <v>41.33</v>
      </c>
      <c r="AI41">
        <v>58.23</v>
      </c>
      <c r="AJ41">
        <v>58.01</v>
      </c>
      <c r="AL41">
        <v>58.72</v>
      </c>
      <c r="AM41">
        <v>61.99</v>
      </c>
      <c r="AN41">
        <v>58.79</v>
      </c>
      <c r="AO41">
        <v>60.71</v>
      </c>
      <c r="AP41">
        <v>61.81</v>
      </c>
      <c r="AS41">
        <v>60.66</v>
      </c>
      <c r="AT41">
        <v>43.4</v>
      </c>
      <c r="AU41">
        <v>58.99</v>
      </c>
      <c r="AV41">
        <v>58.02</v>
      </c>
    </row>
    <row r="42" spans="1:49" x14ac:dyDescent="0.2">
      <c r="A42" t="s">
        <v>56</v>
      </c>
      <c r="B42">
        <v>54</v>
      </c>
      <c r="C42">
        <v>62</v>
      </c>
      <c r="D42">
        <v>50</v>
      </c>
      <c r="E42">
        <v>73</v>
      </c>
      <c r="F42">
        <v>69</v>
      </c>
      <c r="I42">
        <v>80</v>
      </c>
      <c r="J42">
        <v>8</v>
      </c>
      <c r="K42">
        <v>35</v>
      </c>
      <c r="L42">
        <v>91</v>
      </c>
      <c r="M42">
        <v>0</v>
      </c>
      <c r="N42">
        <v>46.59</v>
      </c>
      <c r="O42">
        <v>48.12</v>
      </c>
      <c r="P42">
        <v>46.86</v>
      </c>
      <c r="Q42">
        <v>57.43</v>
      </c>
      <c r="R42">
        <v>46.12</v>
      </c>
      <c r="U42">
        <v>44.72</v>
      </c>
      <c r="V42">
        <v>44.46</v>
      </c>
      <c r="W42">
        <v>43.37</v>
      </c>
      <c r="X42">
        <v>0</v>
      </c>
      <c r="Z42">
        <v>59.45</v>
      </c>
      <c r="AA42">
        <v>59.48</v>
      </c>
      <c r="AB42">
        <v>59.2</v>
      </c>
      <c r="AC42">
        <v>62.75</v>
      </c>
      <c r="AD42">
        <v>61.33</v>
      </c>
      <c r="AG42">
        <v>62.38</v>
      </c>
      <c r="AH42">
        <v>53.22</v>
      </c>
      <c r="AI42">
        <v>57.6</v>
      </c>
      <c r="AJ42">
        <v>65.38</v>
      </c>
      <c r="AL42">
        <v>59.67</v>
      </c>
      <c r="AM42">
        <v>59.79</v>
      </c>
      <c r="AN42">
        <v>59.44</v>
      </c>
      <c r="AO42">
        <v>63.89</v>
      </c>
      <c r="AP42">
        <v>61.46</v>
      </c>
      <c r="AS42">
        <v>62.47</v>
      </c>
      <c r="AT42">
        <v>53.76</v>
      </c>
      <c r="AU42">
        <v>57.8</v>
      </c>
      <c r="AV42">
        <v>65.38</v>
      </c>
    </row>
    <row r="43" spans="1:49" x14ac:dyDescent="0.2">
      <c r="A43" t="s">
        <v>57</v>
      </c>
      <c r="B43">
        <v>50</v>
      </c>
      <c r="C43">
        <v>42</v>
      </c>
      <c r="D43">
        <v>28</v>
      </c>
      <c r="E43">
        <v>74</v>
      </c>
      <c r="F43">
        <v>38</v>
      </c>
      <c r="I43">
        <v>76</v>
      </c>
      <c r="J43">
        <v>10</v>
      </c>
      <c r="K43">
        <v>59</v>
      </c>
      <c r="L43">
        <v>54</v>
      </c>
      <c r="M43">
        <v>0</v>
      </c>
      <c r="N43">
        <v>52.04</v>
      </c>
      <c r="O43">
        <v>43.62</v>
      </c>
      <c r="P43">
        <v>51.76</v>
      </c>
      <c r="Q43">
        <v>48.14</v>
      </c>
      <c r="R43">
        <v>49.87</v>
      </c>
      <c r="U43">
        <v>50.2</v>
      </c>
      <c r="V43">
        <v>45.02</v>
      </c>
      <c r="W43">
        <v>39.380000000000003</v>
      </c>
      <c r="X43">
        <v>0</v>
      </c>
      <c r="Z43">
        <v>57.27</v>
      </c>
      <c r="AA43">
        <v>65.150000000000006</v>
      </c>
      <c r="AB43">
        <v>58.14</v>
      </c>
      <c r="AC43">
        <v>60.26</v>
      </c>
      <c r="AD43">
        <v>60.06</v>
      </c>
      <c r="AG43">
        <v>60.93</v>
      </c>
      <c r="AH43">
        <v>57.89</v>
      </c>
      <c r="AI43">
        <v>60.14</v>
      </c>
      <c r="AJ43">
        <v>60.04</v>
      </c>
      <c r="AL43">
        <v>58.41</v>
      </c>
      <c r="AM43">
        <v>65.180000000000007</v>
      </c>
      <c r="AN43">
        <v>59.04</v>
      </c>
      <c r="AO43">
        <v>60.52</v>
      </c>
      <c r="AP43">
        <v>60.45</v>
      </c>
      <c r="AS43">
        <v>61.28</v>
      </c>
      <c r="AT43">
        <v>58.11</v>
      </c>
      <c r="AU43">
        <v>60.17</v>
      </c>
      <c r="AV43">
        <v>60.04</v>
      </c>
    </row>
    <row r="44" spans="1:49" x14ac:dyDescent="0.2">
      <c r="A44" t="s">
        <v>59</v>
      </c>
      <c r="B44">
        <v>48</v>
      </c>
      <c r="C44">
        <v>41</v>
      </c>
      <c r="D44">
        <v>46</v>
      </c>
      <c r="E44">
        <v>70</v>
      </c>
      <c r="F44">
        <v>45</v>
      </c>
      <c r="I44">
        <v>77</v>
      </c>
      <c r="J44">
        <v>20</v>
      </c>
      <c r="K44">
        <v>39</v>
      </c>
      <c r="L44">
        <v>48</v>
      </c>
      <c r="M44">
        <v>67</v>
      </c>
      <c r="N44">
        <v>55.94</v>
      </c>
      <c r="O44">
        <v>56.5</v>
      </c>
      <c r="P44">
        <v>43.04</v>
      </c>
      <c r="Q44">
        <v>48.2</v>
      </c>
      <c r="R44">
        <v>31.46</v>
      </c>
      <c r="U44">
        <v>53.16</v>
      </c>
      <c r="V44">
        <v>52.2</v>
      </c>
      <c r="W44">
        <v>26.54</v>
      </c>
      <c r="X44">
        <v>0</v>
      </c>
      <c r="Y44">
        <v>37.5</v>
      </c>
      <c r="Z44">
        <v>60.94</v>
      </c>
      <c r="AA44">
        <v>57.29</v>
      </c>
      <c r="AB44">
        <v>58.13</v>
      </c>
      <c r="AC44">
        <v>60.81</v>
      </c>
      <c r="AD44">
        <v>59.87</v>
      </c>
      <c r="AG44">
        <v>61.6</v>
      </c>
      <c r="AH44">
        <v>54.73</v>
      </c>
      <c r="AI44">
        <v>58.66</v>
      </c>
      <c r="AJ44">
        <v>58.88</v>
      </c>
      <c r="AK44">
        <v>61</v>
      </c>
      <c r="AL44">
        <v>62.13</v>
      </c>
      <c r="AM44">
        <v>59.92</v>
      </c>
      <c r="AN44">
        <v>58.26</v>
      </c>
      <c r="AO44">
        <v>61.07</v>
      </c>
      <c r="AP44">
        <v>59.87</v>
      </c>
      <c r="AS44">
        <v>62.31</v>
      </c>
      <c r="AT44">
        <v>56.66</v>
      </c>
      <c r="AU44">
        <v>58.66</v>
      </c>
      <c r="AV44">
        <v>58.88</v>
      </c>
      <c r="AW44">
        <v>61</v>
      </c>
    </row>
    <row r="45" spans="1:49" x14ac:dyDescent="0.2">
      <c r="A45" t="s">
        <v>60</v>
      </c>
      <c r="B45">
        <v>59</v>
      </c>
      <c r="C45">
        <v>57</v>
      </c>
      <c r="D45">
        <v>53</v>
      </c>
      <c r="E45">
        <v>46</v>
      </c>
      <c r="F45">
        <v>62</v>
      </c>
      <c r="I45">
        <v>74</v>
      </c>
      <c r="J45">
        <v>8</v>
      </c>
      <c r="K45">
        <v>42</v>
      </c>
      <c r="L45">
        <v>69</v>
      </c>
      <c r="M45">
        <v>53</v>
      </c>
      <c r="N45">
        <v>51.68</v>
      </c>
      <c r="O45">
        <v>44.21</v>
      </c>
      <c r="P45">
        <v>48.19</v>
      </c>
      <c r="Q45">
        <v>44.21</v>
      </c>
      <c r="R45">
        <v>45.1</v>
      </c>
      <c r="U45">
        <v>43.74</v>
      </c>
      <c r="V45">
        <v>37.26</v>
      </c>
      <c r="W45">
        <v>34.06</v>
      </c>
      <c r="X45">
        <v>35.049999999999997</v>
      </c>
      <c r="Y45">
        <v>52</v>
      </c>
      <c r="Z45">
        <v>61.31</v>
      </c>
      <c r="AA45">
        <v>59.42</v>
      </c>
      <c r="AB45">
        <v>59.79</v>
      </c>
      <c r="AC45">
        <v>59.19</v>
      </c>
      <c r="AD45">
        <v>60.63</v>
      </c>
      <c r="AG45">
        <v>60.79</v>
      </c>
      <c r="AH45">
        <v>48.22</v>
      </c>
      <c r="AI45">
        <v>57.97</v>
      </c>
      <c r="AJ45">
        <v>64.27</v>
      </c>
      <c r="AK45">
        <v>60.2</v>
      </c>
      <c r="AL45">
        <v>61.76</v>
      </c>
      <c r="AM45">
        <v>59.55</v>
      </c>
      <c r="AN45">
        <v>61.6</v>
      </c>
      <c r="AO45">
        <v>59.36</v>
      </c>
      <c r="AP45">
        <v>60.75</v>
      </c>
      <c r="AS45">
        <v>60.95</v>
      </c>
      <c r="AT45">
        <v>49.7</v>
      </c>
      <c r="AU45">
        <v>57.99</v>
      </c>
      <c r="AV45">
        <v>64.290000000000006</v>
      </c>
      <c r="AW45">
        <v>60.9</v>
      </c>
    </row>
    <row r="46" spans="1:49" x14ac:dyDescent="0.2">
      <c r="A46" t="s">
        <v>61</v>
      </c>
      <c r="B46">
        <v>55</v>
      </c>
      <c r="C46">
        <v>65</v>
      </c>
      <c r="D46">
        <v>43</v>
      </c>
      <c r="E46">
        <v>56</v>
      </c>
      <c r="F46">
        <v>54</v>
      </c>
      <c r="I46">
        <v>92</v>
      </c>
      <c r="J46">
        <v>10</v>
      </c>
      <c r="K46">
        <v>59</v>
      </c>
      <c r="L46">
        <v>47</v>
      </c>
      <c r="M46">
        <v>47</v>
      </c>
      <c r="N46">
        <v>50.81</v>
      </c>
      <c r="O46">
        <v>45.82</v>
      </c>
      <c r="P46">
        <v>38.22</v>
      </c>
      <c r="Q46">
        <v>39.96</v>
      </c>
      <c r="R46">
        <v>47.88</v>
      </c>
      <c r="U46">
        <v>45.88</v>
      </c>
      <c r="V46">
        <v>40.549999999999997</v>
      </c>
      <c r="W46">
        <v>45.66</v>
      </c>
      <c r="X46">
        <v>0</v>
      </c>
      <c r="Y46">
        <v>54</v>
      </c>
      <c r="Z46">
        <v>60.41</v>
      </c>
      <c r="AA46">
        <v>61.78</v>
      </c>
      <c r="AB46">
        <v>58.76</v>
      </c>
      <c r="AC46">
        <v>60.28</v>
      </c>
      <c r="AD46">
        <v>60.71</v>
      </c>
      <c r="AG46">
        <v>62.12</v>
      </c>
      <c r="AH46">
        <v>51.9</v>
      </c>
      <c r="AI46">
        <v>59.6</v>
      </c>
      <c r="AJ46">
        <v>60.2</v>
      </c>
      <c r="AK46">
        <v>58.3</v>
      </c>
      <c r="AL46">
        <v>60.86</v>
      </c>
      <c r="AM46">
        <v>61.89</v>
      </c>
      <c r="AN46">
        <v>58.84</v>
      </c>
      <c r="AO46">
        <v>60.32</v>
      </c>
      <c r="AP46">
        <v>60.93</v>
      </c>
      <c r="AS46">
        <v>62.22</v>
      </c>
      <c r="AT46">
        <v>52.21</v>
      </c>
      <c r="AU46">
        <v>59.77</v>
      </c>
      <c r="AV46">
        <v>60.2</v>
      </c>
      <c r="AW46">
        <v>59.6</v>
      </c>
    </row>
    <row r="47" spans="1:49" x14ac:dyDescent="0.2">
      <c r="A47" t="s">
        <v>62</v>
      </c>
      <c r="B47">
        <v>39</v>
      </c>
      <c r="C47">
        <v>33</v>
      </c>
      <c r="D47">
        <v>57</v>
      </c>
      <c r="E47">
        <v>70</v>
      </c>
      <c r="F47">
        <v>67</v>
      </c>
      <c r="I47">
        <v>64</v>
      </c>
      <c r="J47">
        <v>6</v>
      </c>
      <c r="K47">
        <v>50</v>
      </c>
      <c r="L47">
        <v>64</v>
      </c>
      <c r="M47">
        <v>50</v>
      </c>
      <c r="N47">
        <v>50.43</v>
      </c>
      <c r="O47">
        <v>40.200000000000003</v>
      </c>
      <c r="P47">
        <v>49.97</v>
      </c>
      <c r="Q47">
        <v>49.53</v>
      </c>
      <c r="R47">
        <v>49.21</v>
      </c>
      <c r="U47">
        <v>41.74</v>
      </c>
      <c r="V47">
        <v>41.78</v>
      </c>
      <c r="W47">
        <v>47.46</v>
      </c>
      <c r="X47">
        <v>40.11</v>
      </c>
      <c r="Y47">
        <v>42.7</v>
      </c>
      <c r="Z47">
        <v>58.92</v>
      </c>
      <c r="AA47">
        <v>58.61</v>
      </c>
      <c r="AB47">
        <v>59.65</v>
      </c>
      <c r="AC47">
        <v>61.96</v>
      </c>
      <c r="AD47">
        <v>62</v>
      </c>
      <c r="AG47">
        <v>60.55</v>
      </c>
      <c r="AH47">
        <v>48.39</v>
      </c>
      <c r="AI47">
        <v>59.78</v>
      </c>
      <c r="AJ47">
        <v>60.69</v>
      </c>
      <c r="AK47">
        <v>61.7</v>
      </c>
      <c r="AL47">
        <v>59.49</v>
      </c>
      <c r="AM47">
        <v>58.67</v>
      </c>
      <c r="AN47">
        <v>60.09</v>
      </c>
      <c r="AO47">
        <v>62.2</v>
      </c>
      <c r="AP47">
        <v>62.29</v>
      </c>
      <c r="AS47">
        <v>60.82</v>
      </c>
      <c r="AT47">
        <v>49.56</v>
      </c>
      <c r="AU47">
        <v>60.03</v>
      </c>
      <c r="AV47">
        <v>60.73</v>
      </c>
      <c r="AW47">
        <v>61.7</v>
      </c>
    </row>
    <row r="48" spans="1:49" x14ac:dyDescent="0.2">
      <c r="A48" t="s">
        <v>63</v>
      </c>
      <c r="B48">
        <v>25</v>
      </c>
      <c r="C48">
        <v>54</v>
      </c>
      <c r="D48">
        <v>68</v>
      </c>
      <c r="E48">
        <v>66</v>
      </c>
      <c r="F48">
        <v>64</v>
      </c>
      <c r="I48">
        <v>65</v>
      </c>
      <c r="J48">
        <v>2</v>
      </c>
      <c r="K48">
        <v>46</v>
      </c>
      <c r="L48">
        <v>0</v>
      </c>
      <c r="M48">
        <v>75</v>
      </c>
      <c r="N48">
        <v>50.74</v>
      </c>
      <c r="O48">
        <v>44.39</v>
      </c>
      <c r="P48">
        <v>52.07</v>
      </c>
      <c r="Q48">
        <v>49.82</v>
      </c>
      <c r="R48">
        <v>48.99</v>
      </c>
      <c r="U48">
        <v>47.67</v>
      </c>
      <c r="V48">
        <v>47.11</v>
      </c>
      <c r="W48">
        <v>43.81</v>
      </c>
      <c r="Y48">
        <v>47.8</v>
      </c>
      <c r="Z48">
        <v>56.66</v>
      </c>
      <c r="AA48">
        <v>60.36</v>
      </c>
      <c r="AB48">
        <v>61.76</v>
      </c>
      <c r="AC48">
        <v>61.83</v>
      </c>
      <c r="AD48">
        <v>60.63</v>
      </c>
      <c r="AG48">
        <v>61.35</v>
      </c>
      <c r="AH48">
        <v>42.29</v>
      </c>
      <c r="AI48">
        <v>58.89</v>
      </c>
      <c r="AK48">
        <v>61.7</v>
      </c>
      <c r="AL48">
        <v>57.65</v>
      </c>
      <c r="AM48">
        <v>60.47</v>
      </c>
      <c r="AN48">
        <v>62.2</v>
      </c>
      <c r="AO48">
        <v>62.09</v>
      </c>
      <c r="AP48">
        <v>61.83</v>
      </c>
      <c r="AS48">
        <v>61.53</v>
      </c>
      <c r="AT48">
        <v>48.35</v>
      </c>
      <c r="AU48">
        <v>59.08</v>
      </c>
      <c r="AW48">
        <v>61.9</v>
      </c>
    </row>
    <row r="49" spans="1:49" x14ac:dyDescent="0.2">
      <c r="A49" t="s">
        <v>64</v>
      </c>
      <c r="B49">
        <v>52</v>
      </c>
      <c r="C49">
        <v>60</v>
      </c>
      <c r="D49">
        <v>52</v>
      </c>
      <c r="E49">
        <v>65</v>
      </c>
      <c r="F49">
        <v>58</v>
      </c>
      <c r="I49">
        <v>89</v>
      </c>
      <c r="J49">
        <v>16</v>
      </c>
      <c r="K49">
        <v>47</v>
      </c>
      <c r="L49">
        <v>0</v>
      </c>
      <c r="M49">
        <v>49</v>
      </c>
      <c r="N49">
        <v>48.02</v>
      </c>
      <c r="O49">
        <v>46.31</v>
      </c>
      <c r="P49">
        <v>51.56</v>
      </c>
      <c r="Q49">
        <v>49.52</v>
      </c>
      <c r="R49">
        <v>47.81</v>
      </c>
      <c r="U49">
        <v>42.91</v>
      </c>
      <c r="V49">
        <v>41.49</v>
      </c>
      <c r="W49">
        <v>44.81</v>
      </c>
      <c r="Y49">
        <v>0</v>
      </c>
      <c r="Z49">
        <v>62.13</v>
      </c>
      <c r="AA49">
        <v>60.32</v>
      </c>
      <c r="AB49">
        <v>59.42</v>
      </c>
      <c r="AC49">
        <v>61.04</v>
      </c>
      <c r="AD49">
        <v>60.98</v>
      </c>
      <c r="AG49">
        <v>62.87</v>
      </c>
      <c r="AH49">
        <v>52.47</v>
      </c>
      <c r="AI49">
        <v>58.53</v>
      </c>
      <c r="AK49">
        <v>59.1</v>
      </c>
      <c r="AL49">
        <v>62.29</v>
      </c>
      <c r="AM49">
        <v>60.49</v>
      </c>
      <c r="AN49">
        <v>61.12</v>
      </c>
      <c r="AO49">
        <v>61.38</v>
      </c>
      <c r="AP49">
        <v>61.81</v>
      </c>
      <c r="AS49">
        <v>62.92</v>
      </c>
      <c r="AT49">
        <v>52.8</v>
      </c>
      <c r="AU49">
        <v>58.71</v>
      </c>
      <c r="AW49">
        <v>59.1</v>
      </c>
    </row>
    <row r="50" spans="1:49" x14ac:dyDescent="0.2">
      <c r="A50" t="s">
        <v>65</v>
      </c>
      <c r="B50">
        <v>47</v>
      </c>
      <c r="C50">
        <v>53</v>
      </c>
      <c r="D50">
        <v>46</v>
      </c>
      <c r="E50">
        <v>67</v>
      </c>
      <c r="F50">
        <v>38</v>
      </c>
      <c r="I50">
        <v>79</v>
      </c>
      <c r="J50">
        <v>6</v>
      </c>
      <c r="K50">
        <v>63</v>
      </c>
      <c r="L50">
        <v>52</v>
      </c>
      <c r="M50">
        <v>60</v>
      </c>
      <c r="N50">
        <v>49.46</v>
      </c>
      <c r="O50">
        <v>50.49</v>
      </c>
      <c r="P50">
        <v>45</v>
      </c>
      <c r="Q50">
        <v>53.57</v>
      </c>
      <c r="R50">
        <v>38.86</v>
      </c>
      <c r="U50">
        <v>51.48</v>
      </c>
      <c r="V50">
        <v>43.14</v>
      </c>
      <c r="W50">
        <v>43.58</v>
      </c>
      <c r="X50">
        <v>35.33</v>
      </c>
      <c r="Y50">
        <v>50.5</v>
      </c>
      <c r="Z50">
        <v>60.33</v>
      </c>
      <c r="AA50">
        <v>61.01</v>
      </c>
      <c r="AB50">
        <v>59.05</v>
      </c>
      <c r="AC50">
        <v>62.38</v>
      </c>
      <c r="AD50">
        <v>58.99</v>
      </c>
      <c r="AG50">
        <v>62.33</v>
      </c>
      <c r="AH50">
        <v>47.3</v>
      </c>
      <c r="AI50">
        <v>60.25</v>
      </c>
      <c r="AJ50">
        <v>60.66</v>
      </c>
      <c r="AK50">
        <v>59.2</v>
      </c>
      <c r="AL50">
        <v>60.67</v>
      </c>
      <c r="AM50">
        <v>61.38</v>
      </c>
      <c r="AN50">
        <v>59.5</v>
      </c>
      <c r="AO50">
        <v>63.47</v>
      </c>
      <c r="AP50">
        <v>59.15</v>
      </c>
      <c r="AS50">
        <v>62.67</v>
      </c>
      <c r="AT50">
        <v>48.71</v>
      </c>
      <c r="AU50">
        <v>60.34</v>
      </c>
      <c r="AV50">
        <v>60.67</v>
      </c>
      <c r="AW50">
        <v>59.7</v>
      </c>
    </row>
    <row r="51" spans="1:49" x14ac:dyDescent="0.2">
      <c r="A51" t="s">
        <v>67</v>
      </c>
      <c r="B51">
        <v>44</v>
      </c>
      <c r="C51">
        <v>52</v>
      </c>
      <c r="D51">
        <v>60</v>
      </c>
      <c r="E51">
        <v>67</v>
      </c>
      <c r="F51">
        <v>56</v>
      </c>
      <c r="I51">
        <v>60</v>
      </c>
      <c r="J51">
        <v>12</v>
      </c>
      <c r="K51">
        <v>39</v>
      </c>
      <c r="L51">
        <v>58</v>
      </c>
      <c r="M51">
        <v>82</v>
      </c>
      <c r="N51">
        <v>46.77</v>
      </c>
      <c r="O51">
        <v>47.28</v>
      </c>
      <c r="P51">
        <v>46.09</v>
      </c>
      <c r="Q51">
        <v>48.89</v>
      </c>
      <c r="R51">
        <v>46.95</v>
      </c>
      <c r="U51">
        <v>47.29</v>
      </c>
      <c r="V51">
        <v>37.9</v>
      </c>
      <c r="W51">
        <v>34.99</v>
      </c>
      <c r="X51">
        <v>0</v>
      </c>
      <c r="Y51">
        <v>34</v>
      </c>
      <c r="Z51">
        <v>58.54</v>
      </c>
      <c r="AA51">
        <v>59.8</v>
      </c>
      <c r="AB51">
        <v>59.62</v>
      </c>
      <c r="AC51">
        <v>60.92</v>
      </c>
      <c r="AD51">
        <v>60.79</v>
      </c>
      <c r="AG51">
        <v>60.59</v>
      </c>
      <c r="AH51">
        <v>52.67</v>
      </c>
      <c r="AI51">
        <v>59.47</v>
      </c>
      <c r="AJ51">
        <v>60.71</v>
      </c>
      <c r="AK51">
        <v>62.5</v>
      </c>
      <c r="AL51">
        <v>58.82</v>
      </c>
      <c r="AM51">
        <v>60.03</v>
      </c>
      <c r="AN51">
        <v>59.81</v>
      </c>
      <c r="AO51">
        <v>61.19</v>
      </c>
      <c r="AP51">
        <v>60.96</v>
      </c>
      <c r="AS51">
        <v>61.27</v>
      </c>
      <c r="AT51">
        <v>52.82</v>
      </c>
      <c r="AU51">
        <v>59.52</v>
      </c>
      <c r="AV51">
        <v>60.71</v>
      </c>
      <c r="AW51">
        <v>62.5</v>
      </c>
    </row>
    <row r="52" spans="1:49" x14ac:dyDescent="0.2">
      <c r="A52" t="s">
        <v>68</v>
      </c>
      <c r="B52">
        <v>53</v>
      </c>
      <c r="C52">
        <v>62</v>
      </c>
      <c r="D52">
        <v>61</v>
      </c>
      <c r="E52">
        <v>53</v>
      </c>
      <c r="F52">
        <v>59</v>
      </c>
      <c r="I52">
        <v>72</v>
      </c>
      <c r="J52">
        <v>4</v>
      </c>
      <c r="K52">
        <v>32</v>
      </c>
      <c r="L52">
        <v>85</v>
      </c>
      <c r="M52">
        <v>37</v>
      </c>
      <c r="N52">
        <v>49.15</v>
      </c>
      <c r="O52">
        <v>50.21</v>
      </c>
      <c r="P52">
        <v>43.63</v>
      </c>
      <c r="Q52">
        <v>46.29</v>
      </c>
      <c r="R52">
        <v>45.26</v>
      </c>
      <c r="U52">
        <v>42.8</v>
      </c>
      <c r="V52">
        <v>42.52</v>
      </c>
      <c r="W52">
        <v>33.81</v>
      </c>
      <c r="X52">
        <v>0</v>
      </c>
      <c r="Y52">
        <v>36.6</v>
      </c>
      <c r="Z52">
        <v>58.25</v>
      </c>
      <c r="AA52">
        <v>59.86</v>
      </c>
      <c r="AB52">
        <v>59.81</v>
      </c>
      <c r="AC52">
        <v>59.32</v>
      </c>
      <c r="AD52">
        <v>61.48</v>
      </c>
      <c r="AG52">
        <v>60.24</v>
      </c>
      <c r="AH52">
        <v>44.25</v>
      </c>
      <c r="AI52">
        <v>58.25</v>
      </c>
      <c r="AJ52">
        <v>65.13</v>
      </c>
      <c r="AK52">
        <v>57.3</v>
      </c>
      <c r="AL52">
        <v>58.76</v>
      </c>
      <c r="AM52">
        <v>60.31</v>
      </c>
      <c r="AN52">
        <v>59.91</v>
      </c>
      <c r="AO52">
        <v>59.53</v>
      </c>
      <c r="AP52">
        <v>61.58</v>
      </c>
      <c r="AS52">
        <v>60.32</v>
      </c>
      <c r="AT52">
        <v>47.09</v>
      </c>
      <c r="AU52">
        <v>58.27</v>
      </c>
      <c r="AV52">
        <v>65.13</v>
      </c>
      <c r="AW52">
        <v>57.4</v>
      </c>
    </row>
    <row r="53" spans="1:49" x14ac:dyDescent="0.2">
      <c r="A53" t="s">
        <v>69</v>
      </c>
      <c r="B53">
        <v>43</v>
      </c>
      <c r="C53">
        <v>64</v>
      </c>
      <c r="D53">
        <v>49</v>
      </c>
      <c r="E53">
        <v>65</v>
      </c>
      <c r="F53">
        <v>58</v>
      </c>
      <c r="I53">
        <v>82</v>
      </c>
      <c r="J53">
        <v>0</v>
      </c>
      <c r="K53">
        <v>66</v>
      </c>
      <c r="L53">
        <v>47</v>
      </c>
      <c r="M53">
        <v>31</v>
      </c>
      <c r="N53">
        <v>49.39</v>
      </c>
      <c r="O53">
        <v>44.5</v>
      </c>
      <c r="P53">
        <v>37.409999999999997</v>
      </c>
      <c r="Q53">
        <v>42.53</v>
      </c>
      <c r="R53">
        <v>46.14</v>
      </c>
      <c r="U53">
        <v>45.65</v>
      </c>
      <c r="V53">
        <v>39.04</v>
      </c>
      <c r="W53">
        <v>50.37</v>
      </c>
      <c r="X53">
        <v>0</v>
      </c>
      <c r="Y53">
        <v>39.299999999999997</v>
      </c>
      <c r="Z53">
        <v>57.5</v>
      </c>
      <c r="AA53">
        <v>62.34</v>
      </c>
      <c r="AB53">
        <v>58.96</v>
      </c>
      <c r="AC53">
        <v>61.19</v>
      </c>
      <c r="AD53">
        <v>61.7</v>
      </c>
      <c r="AG53">
        <v>61.4</v>
      </c>
      <c r="AH53">
        <v>0</v>
      </c>
      <c r="AI53">
        <v>60.56</v>
      </c>
      <c r="AJ53">
        <v>60.36</v>
      </c>
      <c r="AK53">
        <v>56.3</v>
      </c>
      <c r="AL53">
        <v>58.13</v>
      </c>
      <c r="AM53">
        <v>62.41</v>
      </c>
      <c r="AN53">
        <v>59.01</v>
      </c>
      <c r="AO53">
        <v>61.25</v>
      </c>
      <c r="AP53">
        <v>61.82</v>
      </c>
      <c r="AS53">
        <v>61.52</v>
      </c>
      <c r="AT53">
        <v>39.04</v>
      </c>
      <c r="AU53">
        <v>61.65</v>
      </c>
      <c r="AV53">
        <v>60.36</v>
      </c>
      <c r="AW53">
        <v>56.8</v>
      </c>
    </row>
    <row r="54" spans="1:49" x14ac:dyDescent="0.2">
      <c r="A54" t="s">
        <v>70</v>
      </c>
      <c r="B54">
        <v>48</v>
      </c>
      <c r="C54">
        <v>52</v>
      </c>
      <c r="D54">
        <v>64</v>
      </c>
      <c r="E54">
        <v>69</v>
      </c>
      <c r="F54">
        <v>77</v>
      </c>
      <c r="I54">
        <v>46</v>
      </c>
      <c r="J54">
        <v>7</v>
      </c>
      <c r="K54">
        <v>44</v>
      </c>
      <c r="L54">
        <v>52</v>
      </c>
      <c r="M54">
        <v>39</v>
      </c>
      <c r="N54">
        <v>46.51</v>
      </c>
      <c r="O54">
        <v>50.94</v>
      </c>
      <c r="P54">
        <v>51.85</v>
      </c>
      <c r="Q54">
        <v>45.57</v>
      </c>
      <c r="R54">
        <v>47.37</v>
      </c>
      <c r="U54">
        <v>41.99</v>
      </c>
      <c r="V54">
        <v>48.76</v>
      </c>
      <c r="W54">
        <v>49.2</v>
      </c>
      <c r="X54">
        <v>45.36</v>
      </c>
      <c r="Y54">
        <v>39</v>
      </c>
      <c r="Z54">
        <v>61.66</v>
      </c>
      <c r="AA54">
        <v>60.01</v>
      </c>
      <c r="AB54">
        <v>61.39</v>
      </c>
      <c r="AC54">
        <v>60.18</v>
      </c>
      <c r="AD54">
        <v>63.11</v>
      </c>
      <c r="AG54">
        <v>60.19</v>
      </c>
      <c r="AH54">
        <v>50.36</v>
      </c>
      <c r="AI54">
        <v>63.17</v>
      </c>
      <c r="AJ54">
        <v>60.24</v>
      </c>
      <c r="AK54">
        <v>57.5</v>
      </c>
      <c r="AL54">
        <v>61.79</v>
      </c>
      <c r="AM54">
        <v>60.51</v>
      </c>
      <c r="AN54">
        <v>63.04</v>
      </c>
      <c r="AO54">
        <v>60.33</v>
      </c>
      <c r="AP54">
        <v>63.23</v>
      </c>
      <c r="AS54">
        <v>60.26</v>
      </c>
      <c r="AT54">
        <v>58.31</v>
      </c>
      <c r="AU54">
        <v>63.34</v>
      </c>
      <c r="AV54">
        <v>60.38</v>
      </c>
      <c r="AW54">
        <v>57.6</v>
      </c>
    </row>
    <row r="55" spans="1:49" x14ac:dyDescent="0.2">
      <c r="A55" t="s">
        <v>71</v>
      </c>
      <c r="B55">
        <v>27</v>
      </c>
      <c r="C55">
        <v>48</v>
      </c>
      <c r="D55">
        <v>62</v>
      </c>
      <c r="E55">
        <v>67</v>
      </c>
      <c r="F55">
        <v>69</v>
      </c>
      <c r="I55">
        <v>81</v>
      </c>
      <c r="J55">
        <v>3</v>
      </c>
      <c r="K55">
        <v>51</v>
      </c>
      <c r="L55">
        <v>38</v>
      </c>
      <c r="M55">
        <v>93</v>
      </c>
      <c r="N55">
        <v>36.51</v>
      </c>
      <c r="O55">
        <v>42.38</v>
      </c>
      <c r="P55">
        <v>50.79</v>
      </c>
      <c r="Q55">
        <v>47.13</v>
      </c>
      <c r="R55">
        <v>53.3</v>
      </c>
      <c r="U55">
        <v>37.590000000000003</v>
      </c>
      <c r="V55">
        <v>43</v>
      </c>
      <c r="W55">
        <v>44.98</v>
      </c>
      <c r="X55">
        <v>37.950000000000003</v>
      </c>
      <c r="Y55">
        <v>39.6</v>
      </c>
      <c r="Z55">
        <v>55.52</v>
      </c>
      <c r="AA55">
        <v>60.5</v>
      </c>
      <c r="AB55">
        <v>61.28</v>
      </c>
      <c r="AC55">
        <v>60.65</v>
      </c>
      <c r="AD55">
        <v>61.66</v>
      </c>
      <c r="AG55">
        <v>61.36</v>
      </c>
      <c r="AH55">
        <v>47.7</v>
      </c>
      <c r="AI55">
        <v>58.15</v>
      </c>
      <c r="AJ55">
        <v>59.1</v>
      </c>
      <c r="AK55">
        <v>63.1</v>
      </c>
      <c r="AL55">
        <v>55.58</v>
      </c>
      <c r="AM55">
        <v>60.56</v>
      </c>
      <c r="AN55">
        <v>61.65</v>
      </c>
      <c r="AO55">
        <v>60.84</v>
      </c>
      <c r="AP55">
        <v>63.82</v>
      </c>
      <c r="AS55">
        <v>61.42</v>
      </c>
      <c r="AT55">
        <v>48.97</v>
      </c>
      <c r="AU55">
        <v>58.35</v>
      </c>
      <c r="AV55">
        <v>59.13</v>
      </c>
      <c r="AW55">
        <v>63.1</v>
      </c>
    </row>
    <row r="56" spans="1:49" x14ac:dyDescent="0.2">
      <c r="A56" t="s">
        <v>72</v>
      </c>
      <c r="B56">
        <v>54</v>
      </c>
      <c r="C56">
        <v>60</v>
      </c>
      <c r="D56">
        <v>51</v>
      </c>
      <c r="E56">
        <v>55</v>
      </c>
      <c r="F56">
        <v>78</v>
      </c>
      <c r="I56">
        <v>90</v>
      </c>
      <c r="J56">
        <v>12</v>
      </c>
      <c r="K56">
        <v>48</v>
      </c>
      <c r="L56">
        <v>84</v>
      </c>
      <c r="M56">
        <v>54</v>
      </c>
      <c r="N56">
        <v>49.75</v>
      </c>
      <c r="O56">
        <v>52.78</v>
      </c>
      <c r="P56">
        <v>48.98</v>
      </c>
      <c r="Q56">
        <v>45.2</v>
      </c>
      <c r="R56">
        <v>49.09</v>
      </c>
      <c r="U56">
        <v>47.91</v>
      </c>
      <c r="V56">
        <v>44.18</v>
      </c>
      <c r="W56">
        <v>42.3</v>
      </c>
      <c r="X56">
        <v>35.26</v>
      </c>
      <c r="Y56">
        <v>35.9</v>
      </c>
      <c r="Z56">
        <v>59.15</v>
      </c>
      <c r="AA56">
        <v>61.12</v>
      </c>
      <c r="AB56">
        <v>60.1</v>
      </c>
      <c r="AC56">
        <v>59.5</v>
      </c>
      <c r="AD56">
        <v>64.900000000000006</v>
      </c>
      <c r="AG56">
        <v>64.14</v>
      </c>
      <c r="AH56">
        <v>52.53</v>
      </c>
      <c r="AI56">
        <v>59.57</v>
      </c>
      <c r="AJ56">
        <v>65.150000000000006</v>
      </c>
      <c r="AK56">
        <v>59.8</v>
      </c>
      <c r="AL56">
        <v>59.62</v>
      </c>
      <c r="AM56">
        <v>61.71</v>
      </c>
      <c r="AN56">
        <v>60.43</v>
      </c>
      <c r="AO56">
        <v>59.69</v>
      </c>
      <c r="AP56">
        <v>65.010000000000005</v>
      </c>
      <c r="AS56">
        <v>64.489999999999995</v>
      </c>
      <c r="AT56">
        <v>53.4</v>
      </c>
      <c r="AU56">
        <v>59.65</v>
      </c>
      <c r="AV56">
        <v>65.16</v>
      </c>
      <c r="AW56">
        <v>59.8</v>
      </c>
    </row>
    <row r="57" spans="1:49" x14ac:dyDescent="0.2">
      <c r="A57" t="s">
        <v>73</v>
      </c>
      <c r="B57">
        <v>68</v>
      </c>
      <c r="C57">
        <v>42</v>
      </c>
      <c r="D57">
        <v>62</v>
      </c>
      <c r="E57">
        <v>53</v>
      </c>
      <c r="F57">
        <v>0</v>
      </c>
      <c r="I57">
        <v>68</v>
      </c>
      <c r="J57">
        <v>13</v>
      </c>
      <c r="K57">
        <v>66</v>
      </c>
      <c r="L57">
        <v>50</v>
      </c>
      <c r="M57">
        <v>55</v>
      </c>
      <c r="N57">
        <v>45.7</v>
      </c>
      <c r="O57">
        <v>51.07</v>
      </c>
      <c r="P57">
        <v>52.15</v>
      </c>
      <c r="Q57">
        <v>45.15</v>
      </c>
      <c r="U57">
        <v>41.96</v>
      </c>
      <c r="V57">
        <v>43.52</v>
      </c>
      <c r="W57">
        <v>53.85</v>
      </c>
      <c r="X57">
        <v>33.56</v>
      </c>
      <c r="Y57">
        <v>0</v>
      </c>
      <c r="Z57">
        <v>59.01</v>
      </c>
      <c r="AA57">
        <v>57.87</v>
      </c>
      <c r="AB57">
        <v>61.08</v>
      </c>
      <c r="AC57">
        <v>59.31</v>
      </c>
      <c r="AG57">
        <v>60.92</v>
      </c>
      <c r="AH57">
        <v>50.77</v>
      </c>
      <c r="AI57">
        <v>64.819999999999993</v>
      </c>
      <c r="AJ57">
        <v>61.02</v>
      </c>
      <c r="AK57">
        <v>59.9</v>
      </c>
      <c r="AL57">
        <v>59.21</v>
      </c>
      <c r="AM57">
        <v>58.7</v>
      </c>
      <c r="AN57">
        <v>61.67</v>
      </c>
      <c r="AO57">
        <v>59.47</v>
      </c>
      <c r="AS57">
        <v>60.97</v>
      </c>
      <c r="AT57">
        <v>51.52</v>
      </c>
      <c r="AU57">
        <v>65.16</v>
      </c>
      <c r="AV57">
        <v>61.02</v>
      </c>
      <c r="AW57">
        <v>59.9</v>
      </c>
    </row>
    <row r="58" spans="1:49" x14ac:dyDescent="0.2">
      <c r="A58" t="s">
        <v>75</v>
      </c>
      <c r="B58">
        <v>48</v>
      </c>
      <c r="C58">
        <v>68</v>
      </c>
      <c r="D58">
        <v>53</v>
      </c>
      <c r="E58">
        <v>58</v>
      </c>
      <c r="F58">
        <v>0</v>
      </c>
      <c r="J58">
        <v>1</v>
      </c>
      <c r="K58">
        <v>47</v>
      </c>
      <c r="L58">
        <v>79</v>
      </c>
      <c r="M58">
        <v>81</v>
      </c>
      <c r="N58">
        <v>48.45</v>
      </c>
      <c r="O58">
        <v>44.95</v>
      </c>
      <c r="P58">
        <v>46</v>
      </c>
      <c r="Q58">
        <v>41.97</v>
      </c>
      <c r="V58">
        <v>38.520000000000003</v>
      </c>
      <c r="W58">
        <v>42.23</v>
      </c>
      <c r="X58">
        <v>48.57</v>
      </c>
      <c r="Y58">
        <v>37</v>
      </c>
      <c r="Z58">
        <v>59.06</v>
      </c>
      <c r="AA58">
        <v>59.27</v>
      </c>
      <c r="AB58">
        <v>59.34</v>
      </c>
      <c r="AC58">
        <v>60.58</v>
      </c>
      <c r="AH58">
        <v>41.03</v>
      </c>
      <c r="AI58">
        <v>59.72</v>
      </c>
      <c r="AJ58">
        <v>61.56</v>
      </c>
      <c r="AK58">
        <v>60.9</v>
      </c>
      <c r="AL58">
        <v>59.42</v>
      </c>
      <c r="AM58">
        <v>59.43</v>
      </c>
      <c r="AN58">
        <v>59.53</v>
      </c>
      <c r="AO58">
        <v>60.64</v>
      </c>
      <c r="AT58">
        <v>42.97</v>
      </c>
      <c r="AU58">
        <v>59.79</v>
      </c>
      <c r="AV58">
        <v>61.77</v>
      </c>
      <c r="AW58">
        <v>60.9</v>
      </c>
    </row>
    <row r="59" spans="1:49" x14ac:dyDescent="0.2">
      <c r="A59" t="s">
        <v>76</v>
      </c>
      <c r="B59">
        <v>56</v>
      </c>
      <c r="C59">
        <v>61</v>
      </c>
      <c r="D59">
        <v>61</v>
      </c>
      <c r="E59">
        <v>53</v>
      </c>
      <c r="F59">
        <v>0</v>
      </c>
      <c r="J59">
        <v>7</v>
      </c>
      <c r="K59">
        <v>54</v>
      </c>
      <c r="L59">
        <v>84</v>
      </c>
      <c r="M59">
        <v>61</v>
      </c>
      <c r="N59">
        <v>48.09</v>
      </c>
      <c r="O59">
        <v>48.37</v>
      </c>
      <c r="P59">
        <v>46.36</v>
      </c>
      <c r="Q59">
        <v>42.31</v>
      </c>
      <c r="V59">
        <v>39.33</v>
      </c>
      <c r="W59">
        <v>37.869999999999997</v>
      </c>
      <c r="X59">
        <v>0</v>
      </c>
      <c r="Y59">
        <v>35.200000000000003</v>
      </c>
      <c r="Z59">
        <v>60.05</v>
      </c>
      <c r="AA59">
        <v>60.82</v>
      </c>
      <c r="AB59">
        <v>60.61</v>
      </c>
      <c r="AC59">
        <v>67.56</v>
      </c>
      <c r="AH59">
        <v>48.09</v>
      </c>
      <c r="AI59">
        <v>59.27</v>
      </c>
      <c r="AJ59">
        <v>65.010000000000005</v>
      </c>
      <c r="AK59">
        <v>63.6</v>
      </c>
      <c r="AL59">
        <v>60.32</v>
      </c>
      <c r="AM59">
        <v>61.06</v>
      </c>
      <c r="AN59">
        <v>60.77</v>
      </c>
      <c r="AO59">
        <v>67.59</v>
      </c>
      <c r="AT59">
        <v>48.97</v>
      </c>
      <c r="AU59">
        <v>59.44</v>
      </c>
      <c r="AV59">
        <v>65.010000000000005</v>
      </c>
      <c r="AW59">
        <v>63.6</v>
      </c>
    </row>
    <row r="60" spans="1:49" x14ac:dyDescent="0.2">
      <c r="A60" t="s">
        <v>77</v>
      </c>
      <c r="B60">
        <v>65</v>
      </c>
      <c r="C60">
        <v>70</v>
      </c>
      <c r="D60">
        <v>44</v>
      </c>
      <c r="E60">
        <v>57</v>
      </c>
      <c r="F60">
        <v>0</v>
      </c>
      <c r="J60">
        <v>3</v>
      </c>
      <c r="K60">
        <v>62</v>
      </c>
      <c r="L60">
        <v>60</v>
      </c>
      <c r="M60">
        <v>52</v>
      </c>
      <c r="N60">
        <v>49.03</v>
      </c>
      <c r="O60">
        <v>42.45</v>
      </c>
      <c r="P60">
        <v>47.8</v>
      </c>
      <c r="Q60">
        <v>50.38</v>
      </c>
      <c r="V60">
        <v>34.5</v>
      </c>
      <c r="W60">
        <v>42.49</v>
      </c>
      <c r="X60">
        <v>53.15</v>
      </c>
      <c r="Y60">
        <v>33.200000000000003</v>
      </c>
      <c r="Z60">
        <v>60.23</v>
      </c>
      <c r="AA60">
        <v>61.17</v>
      </c>
      <c r="AB60">
        <v>59.36</v>
      </c>
      <c r="AC60">
        <v>59.77</v>
      </c>
      <c r="AH60">
        <v>49.26</v>
      </c>
      <c r="AI60">
        <v>61.59</v>
      </c>
      <c r="AJ60">
        <v>64.069999999999993</v>
      </c>
      <c r="AK60">
        <v>59.3</v>
      </c>
      <c r="AL60">
        <v>60.55</v>
      </c>
      <c r="AM60">
        <v>61.23</v>
      </c>
      <c r="AN60">
        <v>59.65</v>
      </c>
      <c r="AO60">
        <v>60.95</v>
      </c>
      <c r="AT60">
        <v>49.4</v>
      </c>
      <c r="AU60">
        <v>61.64</v>
      </c>
      <c r="AV60">
        <v>64.41</v>
      </c>
      <c r="AW60">
        <v>59.3</v>
      </c>
    </row>
    <row r="61" spans="1:49" x14ac:dyDescent="0.2">
      <c r="A61" t="s">
        <v>532</v>
      </c>
      <c r="E61">
        <v>58</v>
      </c>
      <c r="M61">
        <v>43</v>
      </c>
      <c r="Q61">
        <v>49.17</v>
      </c>
      <c r="Y61">
        <v>0</v>
      </c>
      <c r="AC61">
        <v>59.98</v>
      </c>
      <c r="AK61">
        <v>59.9</v>
      </c>
      <c r="AO61">
        <v>60.32</v>
      </c>
      <c r="AW61">
        <v>59.9</v>
      </c>
    </row>
    <row r="62" spans="1:49" x14ac:dyDescent="0.2">
      <c r="A62" t="s">
        <v>78</v>
      </c>
      <c r="B62">
        <v>62</v>
      </c>
      <c r="C62">
        <v>43</v>
      </c>
      <c r="D62">
        <v>53</v>
      </c>
      <c r="E62">
        <v>71</v>
      </c>
      <c r="F62">
        <v>46</v>
      </c>
      <c r="J62">
        <v>13</v>
      </c>
      <c r="K62">
        <v>48</v>
      </c>
      <c r="L62">
        <v>71</v>
      </c>
      <c r="M62">
        <v>86</v>
      </c>
      <c r="N62">
        <v>43.85</v>
      </c>
      <c r="O62">
        <v>44.07</v>
      </c>
      <c r="P62">
        <v>48.54</v>
      </c>
      <c r="Q62">
        <v>41.65</v>
      </c>
      <c r="R62">
        <v>50.61</v>
      </c>
      <c r="V62">
        <v>0</v>
      </c>
      <c r="W62">
        <v>48.61</v>
      </c>
      <c r="X62">
        <v>29.14</v>
      </c>
      <c r="Y62">
        <v>0</v>
      </c>
      <c r="Z62">
        <v>59.97</v>
      </c>
      <c r="AA62">
        <v>58.94</v>
      </c>
      <c r="AB62">
        <v>61.34</v>
      </c>
      <c r="AC62">
        <v>61.02</v>
      </c>
      <c r="AD62">
        <v>60.07</v>
      </c>
      <c r="AH62">
        <v>52.21</v>
      </c>
      <c r="AI62">
        <v>59.16</v>
      </c>
      <c r="AJ62">
        <v>66.94</v>
      </c>
      <c r="AK62">
        <v>62.16</v>
      </c>
      <c r="AL62">
        <v>60.07</v>
      </c>
      <c r="AM62">
        <v>59.07</v>
      </c>
      <c r="AN62">
        <v>62.69</v>
      </c>
      <c r="AO62">
        <v>61.07</v>
      </c>
      <c r="AP62">
        <v>61.01</v>
      </c>
      <c r="AT62">
        <v>52.21</v>
      </c>
      <c r="AU62">
        <v>59.53</v>
      </c>
      <c r="AV62">
        <v>66.94</v>
      </c>
      <c r="AW62">
        <v>62.16</v>
      </c>
    </row>
    <row r="63" spans="1:49" x14ac:dyDescent="0.2">
      <c r="A63" t="s">
        <v>79</v>
      </c>
      <c r="B63">
        <v>47</v>
      </c>
      <c r="C63">
        <v>48</v>
      </c>
      <c r="D63">
        <v>80</v>
      </c>
      <c r="E63">
        <v>63</v>
      </c>
      <c r="F63">
        <v>69</v>
      </c>
      <c r="J63">
        <v>8</v>
      </c>
      <c r="K63">
        <v>54</v>
      </c>
      <c r="L63">
        <v>68</v>
      </c>
      <c r="M63">
        <v>50</v>
      </c>
      <c r="N63">
        <v>42.84</v>
      </c>
      <c r="O63">
        <v>42.42</v>
      </c>
      <c r="P63">
        <v>43.6</v>
      </c>
      <c r="Q63">
        <v>40.909999999999997</v>
      </c>
      <c r="R63">
        <v>42.36</v>
      </c>
      <c r="V63">
        <v>44.6</v>
      </c>
      <c r="W63">
        <v>37.76</v>
      </c>
      <c r="X63">
        <v>42.79</v>
      </c>
      <c r="Y63">
        <v>0</v>
      </c>
      <c r="Z63">
        <v>59.91</v>
      </c>
      <c r="AA63">
        <v>63.13</v>
      </c>
      <c r="AB63">
        <v>64.05</v>
      </c>
      <c r="AC63">
        <v>59.52</v>
      </c>
      <c r="AD63">
        <v>64.34</v>
      </c>
      <c r="AH63">
        <v>45.52</v>
      </c>
      <c r="AI63">
        <v>58.28</v>
      </c>
      <c r="AJ63">
        <v>68.34</v>
      </c>
      <c r="AK63">
        <v>59.79</v>
      </c>
      <c r="AL63">
        <v>59.99</v>
      </c>
      <c r="AM63">
        <v>63.17</v>
      </c>
      <c r="AN63">
        <v>64.08</v>
      </c>
      <c r="AO63">
        <v>59.65</v>
      </c>
      <c r="AP63">
        <v>64.430000000000007</v>
      </c>
      <c r="AT63">
        <v>48.67</v>
      </c>
      <c r="AU63">
        <v>58.32</v>
      </c>
      <c r="AV63">
        <v>68.349999999999994</v>
      </c>
      <c r="AW63">
        <v>59.79</v>
      </c>
    </row>
    <row r="64" spans="1:49" x14ac:dyDescent="0.2">
      <c r="A64" t="s">
        <v>80</v>
      </c>
      <c r="B64">
        <v>60</v>
      </c>
      <c r="C64">
        <v>63</v>
      </c>
      <c r="D64">
        <v>73</v>
      </c>
      <c r="E64">
        <v>72</v>
      </c>
      <c r="F64">
        <v>75</v>
      </c>
      <c r="J64">
        <v>12</v>
      </c>
      <c r="K64">
        <v>43</v>
      </c>
      <c r="L64">
        <v>74</v>
      </c>
      <c r="M64">
        <v>69</v>
      </c>
      <c r="N64">
        <v>46.07</v>
      </c>
      <c r="O64">
        <v>44.84</v>
      </c>
      <c r="P64">
        <v>36.9</v>
      </c>
      <c r="Q64">
        <v>54.51</v>
      </c>
      <c r="R64">
        <v>48.55</v>
      </c>
      <c r="V64">
        <v>43.9</v>
      </c>
      <c r="W64">
        <v>45.63</v>
      </c>
      <c r="X64">
        <v>50.4</v>
      </c>
      <c r="Y64">
        <v>0</v>
      </c>
      <c r="Z64">
        <v>69.930000000000007</v>
      </c>
      <c r="AA64">
        <v>59.94</v>
      </c>
      <c r="AB64">
        <v>59.91</v>
      </c>
      <c r="AC64">
        <v>63.55</v>
      </c>
      <c r="AD64">
        <v>64.31</v>
      </c>
      <c r="AH64">
        <v>43.75</v>
      </c>
      <c r="AI64">
        <v>57.93</v>
      </c>
      <c r="AJ64">
        <v>62.43</v>
      </c>
      <c r="AK64">
        <v>59.32</v>
      </c>
      <c r="AL64">
        <v>69.95</v>
      </c>
      <c r="AM64">
        <v>60.07</v>
      </c>
      <c r="AN64">
        <v>59.94</v>
      </c>
      <c r="AO64">
        <v>65.599999999999994</v>
      </c>
      <c r="AP64">
        <v>64.489999999999995</v>
      </c>
      <c r="AT64">
        <v>47.24</v>
      </c>
      <c r="AU64">
        <v>58.77</v>
      </c>
      <c r="AV64">
        <v>62.69</v>
      </c>
      <c r="AW64">
        <v>59.32</v>
      </c>
    </row>
    <row r="65" spans="1:49" x14ac:dyDescent="0.2">
      <c r="A65" t="s">
        <v>81</v>
      </c>
      <c r="B65">
        <v>58</v>
      </c>
      <c r="C65">
        <v>67</v>
      </c>
      <c r="D65">
        <v>59</v>
      </c>
      <c r="E65">
        <v>67</v>
      </c>
      <c r="F65">
        <v>72</v>
      </c>
      <c r="J65">
        <v>9</v>
      </c>
      <c r="K65">
        <v>68</v>
      </c>
      <c r="L65">
        <v>52</v>
      </c>
      <c r="M65">
        <v>96</v>
      </c>
      <c r="N65">
        <v>45.59</v>
      </c>
      <c r="O65">
        <v>54.18</v>
      </c>
      <c r="P65">
        <v>45.51</v>
      </c>
      <c r="Q65">
        <v>45.57</v>
      </c>
      <c r="R65">
        <v>48.28</v>
      </c>
      <c r="V65">
        <v>55.37</v>
      </c>
      <c r="W65">
        <v>49.54</v>
      </c>
      <c r="X65">
        <v>36.28</v>
      </c>
      <c r="Y65">
        <v>41.63</v>
      </c>
      <c r="Z65">
        <v>58.27</v>
      </c>
      <c r="AA65">
        <v>60.76</v>
      </c>
      <c r="AB65">
        <v>59.68</v>
      </c>
      <c r="AC65">
        <v>59.67</v>
      </c>
      <c r="AD65">
        <v>62.26</v>
      </c>
      <c r="AH65">
        <v>46.51</v>
      </c>
      <c r="AI65">
        <v>60.3</v>
      </c>
      <c r="AJ65">
        <v>60.41</v>
      </c>
      <c r="AK65">
        <v>64.47</v>
      </c>
      <c r="AL65">
        <v>58.5</v>
      </c>
      <c r="AM65">
        <v>61.63</v>
      </c>
      <c r="AN65">
        <v>60.36</v>
      </c>
      <c r="AO65">
        <v>59.84</v>
      </c>
      <c r="AP65">
        <v>63.65</v>
      </c>
      <c r="AT65">
        <v>55.9</v>
      </c>
      <c r="AU65">
        <v>60.65</v>
      </c>
      <c r="AV65">
        <v>60.43</v>
      </c>
      <c r="AW65">
        <v>64.489999999999995</v>
      </c>
    </row>
    <row r="66" spans="1:49" x14ac:dyDescent="0.2">
      <c r="A66" t="s">
        <v>83</v>
      </c>
      <c r="B66">
        <v>72</v>
      </c>
      <c r="C66">
        <v>63</v>
      </c>
      <c r="D66">
        <v>82</v>
      </c>
      <c r="E66">
        <v>67</v>
      </c>
      <c r="F66">
        <v>0</v>
      </c>
      <c r="G66">
        <v>71</v>
      </c>
      <c r="H66">
        <v>62</v>
      </c>
      <c r="J66">
        <v>15</v>
      </c>
      <c r="K66">
        <v>44</v>
      </c>
      <c r="L66">
        <v>56</v>
      </c>
      <c r="M66">
        <v>65</v>
      </c>
      <c r="N66">
        <v>45.7</v>
      </c>
      <c r="O66">
        <v>48.48</v>
      </c>
      <c r="P66">
        <v>50.1</v>
      </c>
      <c r="Q66">
        <v>49.72</v>
      </c>
      <c r="S66">
        <v>50.82</v>
      </c>
      <c r="T66">
        <v>45.29</v>
      </c>
      <c r="V66">
        <v>37.76</v>
      </c>
      <c r="W66">
        <v>46.71</v>
      </c>
      <c r="X66">
        <v>46.89</v>
      </c>
      <c r="Y66">
        <v>31.84</v>
      </c>
      <c r="Z66">
        <v>59.68</v>
      </c>
      <c r="AA66">
        <v>60.37</v>
      </c>
      <c r="AB66">
        <v>61.94</v>
      </c>
      <c r="AC66">
        <v>61.36</v>
      </c>
      <c r="AE66">
        <v>63.21</v>
      </c>
      <c r="AF66">
        <v>61.37</v>
      </c>
      <c r="AH66">
        <v>53.37</v>
      </c>
      <c r="AI66">
        <v>58.27</v>
      </c>
      <c r="AJ66">
        <v>60.6</v>
      </c>
      <c r="AK66">
        <v>60.54</v>
      </c>
      <c r="AL66">
        <v>59.85</v>
      </c>
      <c r="AM66">
        <v>60.65</v>
      </c>
      <c r="AN66">
        <v>63.62</v>
      </c>
      <c r="AO66">
        <v>61.71</v>
      </c>
      <c r="AQ66">
        <v>63.62</v>
      </c>
      <c r="AR66">
        <v>61.48</v>
      </c>
      <c r="AT66">
        <v>53.49</v>
      </c>
      <c r="AU66">
        <v>58.56</v>
      </c>
      <c r="AV66">
        <v>60.79</v>
      </c>
      <c r="AW66">
        <v>60.55</v>
      </c>
    </row>
    <row r="67" spans="1:49" x14ac:dyDescent="0.2">
      <c r="A67" t="s">
        <v>84</v>
      </c>
      <c r="B67">
        <v>74</v>
      </c>
      <c r="C67">
        <v>53</v>
      </c>
      <c r="D67">
        <v>67</v>
      </c>
      <c r="E67">
        <v>79</v>
      </c>
      <c r="F67">
        <v>65</v>
      </c>
      <c r="G67">
        <v>65</v>
      </c>
      <c r="H67">
        <v>76</v>
      </c>
      <c r="J67">
        <v>15</v>
      </c>
      <c r="K67">
        <v>52</v>
      </c>
      <c r="L67">
        <v>82</v>
      </c>
      <c r="M67">
        <v>50</v>
      </c>
      <c r="N67">
        <v>49.46</v>
      </c>
      <c r="O67">
        <v>50.67</v>
      </c>
      <c r="P67">
        <v>44.84</v>
      </c>
      <c r="Q67">
        <v>31.44</v>
      </c>
      <c r="R67">
        <v>47.19</v>
      </c>
      <c r="S67">
        <v>47.19</v>
      </c>
      <c r="T67">
        <v>58.9</v>
      </c>
      <c r="V67">
        <v>36.54</v>
      </c>
      <c r="W67">
        <v>39.21</v>
      </c>
      <c r="X67">
        <v>34.770000000000003</v>
      </c>
      <c r="Y67">
        <v>39.340000000000003</v>
      </c>
      <c r="Z67">
        <v>60.35</v>
      </c>
      <c r="AA67">
        <v>59.41</v>
      </c>
      <c r="AB67">
        <v>58.79</v>
      </c>
      <c r="AC67">
        <v>63.38</v>
      </c>
      <c r="AD67">
        <v>61.83</v>
      </c>
      <c r="AE67">
        <v>61.83</v>
      </c>
      <c r="AF67">
        <v>62.24</v>
      </c>
      <c r="AH67">
        <v>51.69</v>
      </c>
      <c r="AI67">
        <v>59.05</v>
      </c>
      <c r="AJ67">
        <v>65.17</v>
      </c>
      <c r="AK67">
        <v>60.23</v>
      </c>
      <c r="AL67">
        <v>60.69</v>
      </c>
      <c r="AM67">
        <v>59.95</v>
      </c>
      <c r="AN67">
        <v>58.96</v>
      </c>
      <c r="AO67">
        <v>63.39</v>
      </c>
      <c r="AP67">
        <v>62.06</v>
      </c>
      <c r="AQ67">
        <v>62.06</v>
      </c>
      <c r="AR67">
        <v>63.92</v>
      </c>
      <c r="AT67">
        <v>51.95</v>
      </c>
      <c r="AU67">
        <v>59.1</v>
      </c>
      <c r="AV67">
        <v>65.17</v>
      </c>
      <c r="AW67">
        <v>60.27</v>
      </c>
    </row>
    <row r="68" spans="1:49" x14ac:dyDescent="0.2">
      <c r="A68" t="s">
        <v>85</v>
      </c>
      <c r="B68">
        <v>67</v>
      </c>
      <c r="C68">
        <v>66</v>
      </c>
      <c r="D68">
        <v>44</v>
      </c>
      <c r="E68">
        <v>79</v>
      </c>
      <c r="F68">
        <v>0</v>
      </c>
      <c r="G68">
        <v>90</v>
      </c>
      <c r="H68">
        <v>97</v>
      </c>
      <c r="J68">
        <v>8</v>
      </c>
      <c r="K68">
        <v>78</v>
      </c>
      <c r="L68">
        <v>43</v>
      </c>
      <c r="M68">
        <v>57</v>
      </c>
      <c r="N68">
        <v>46.87</v>
      </c>
      <c r="O68">
        <v>49.09</v>
      </c>
      <c r="P68">
        <v>40.17</v>
      </c>
      <c r="Q68">
        <v>49.03</v>
      </c>
      <c r="S68">
        <v>50.61</v>
      </c>
      <c r="T68">
        <v>53.02</v>
      </c>
      <c r="V68">
        <v>0</v>
      </c>
      <c r="W68">
        <v>46.29</v>
      </c>
      <c r="X68">
        <v>40.450000000000003</v>
      </c>
      <c r="Y68">
        <v>46.7</v>
      </c>
      <c r="Z68">
        <v>61.91</v>
      </c>
      <c r="AA68">
        <v>60.01</v>
      </c>
      <c r="AB68">
        <v>57.78</v>
      </c>
      <c r="AC68">
        <v>63.13</v>
      </c>
      <c r="AE68">
        <v>64.38</v>
      </c>
      <c r="AF68">
        <v>62.34</v>
      </c>
      <c r="AH68">
        <v>50.06</v>
      </c>
      <c r="AI68">
        <v>60.65</v>
      </c>
      <c r="AJ68">
        <v>58.82</v>
      </c>
      <c r="AK68">
        <v>61.87</v>
      </c>
      <c r="AL68">
        <v>62.04</v>
      </c>
      <c r="AM68">
        <v>60.35</v>
      </c>
      <c r="AN68">
        <v>57.97</v>
      </c>
      <c r="AO68">
        <v>63.3</v>
      </c>
      <c r="AQ68">
        <v>64.56</v>
      </c>
      <c r="AR68">
        <v>65.209999999999994</v>
      </c>
      <c r="AT68">
        <v>50.06</v>
      </c>
      <c r="AU68">
        <v>60.81</v>
      </c>
      <c r="AV68">
        <v>58.88</v>
      </c>
      <c r="AW68">
        <v>62</v>
      </c>
    </row>
    <row r="69" spans="1:49" x14ac:dyDescent="0.2">
      <c r="A69" t="s">
        <v>86</v>
      </c>
      <c r="B69">
        <v>55</v>
      </c>
      <c r="C69">
        <v>46</v>
      </c>
      <c r="D69">
        <v>57</v>
      </c>
      <c r="E69">
        <v>55</v>
      </c>
      <c r="F69">
        <v>0</v>
      </c>
      <c r="G69">
        <v>47</v>
      </c>
      <c r="H69">
        <v>68</v>
      </c>
      <c r="J69">
        <v>15</v>
      </c>
      <c r="K69">
        <v>39</v>
      </c>
      <c r="L69">
        <v>74</v>
      </c>
      <c r="M69">
        <v>80</v>
      </c>
      <c r="N69">
        <v>46.56</v>
      </c>
      <c r="O69">
        <v>40.67</v>
      </c>
      <c r="P69">
        <v>45.17</v>
      </c>
      <c r="Q69">
        <v>47.64</v>
      </c>
      <c r="S69">
        <v>49.84</v>
      </c>
      <c r="T69">
        <v>45.68</v>
      </c>
      <c r="V69">
        <v>46.08</v>
      </c>
      <c r="W69">
        <v>42.45</v>
      </c>
      <c r="X69">
        <v>0</v>
      </c>
      <c r="Y69">
        <v>41.26</v>
      </c>
      <c r="Z69">
        <v>59.98</v>
      </c>
      <c r="AA69">
        <v>58.65</v>
      </c>
      <c r="AB69">
        <v>58.92</v>
      </c>
      <c r="AC69">
        <v>62.03</v>
      </c>
      <c r="AE69">
        <v>59.41</v>
      </c>
      <c r="AF69">
        <v>61.09</v>
      </c>
      <c r="AH69">
        <v>53.09</v>
      </c>
      <c r="AI69">
        <v>56.21</v>
      </c>
      <c r="AJ69">
        <v>61.94</v>
      </c>
      <c r="AK69">
        <v>60.88</v>
      </c>
      <c r="AL69">
        <v>60.17</v>
      </c>
      <c r="AM69">
        <v>58.72</v>
      </c>
      <c r="AN69">
        <v>60.15</v>
      </c>
      <c r="AO69">
        <v>62.19</v>
      </c>
      <c r="AQ69">
        <v>59.9</v>
      </c>
      <c r="AR69">
        <v>61.31</v>
      </c>
      <c r="AT69">
        <v>53.88</v>
      </c>
      <c r="AU69">
        <v>56.39</v>
      </c>
      <c r="AV69">
        <v>61.94</v>
      </c>
      <c r="AW69">
        <v>60.93</v>
      </c>
    </row>
    <row r="70" spans="1:49" x14ac:dyDescent="0.2">
      <c r="A70" t="s">
        <v>87</v>
      </c>
      <c r="B70">
        <v>43</v>
      </c>
      <c r="C70">
        <v>69</v>
      </c>
      <c r="D70">
        <v>61</v>
      </c>
      <c r="E70">
        <v>76</v>
      </c>
      <c r="F70">
        <v>0</v>
      </c>
      <c r="G70">
        <v>79</v>
      </c>
      <c r="H70">
        <v>61</v>
      </c>
      <c r="J70">
        <v>2</v>
      </c>
      <c r="K70">
        <v>51</v>
      </c>
      <c r="L70">
        <v>58</v>
      </c>
      <c r="M70">
        <v>66</v>
      </c>
      <c r="N70">
        <v>46.2</v>
      </c>
      <c r="O70">
        <v>46.87</v>
      </c>
      <c r="P70">
        <v>35.82</v>
      </c>
      <c r="Q70">
        <v>49.29</v>
      </c>
      <c r="S70">
        <v>51.74</v>
      </c>
      <c r="T70">
        <v>45.42</v>
      </c>
      <c r="V70">
        <v>51.33</v>
      </c>
      <c r="W70">
        <v>46.75</v>
      </c>
      <c r="X70">
        <v>0</v>
      </c>
      <c r="Y70">
        <v>0</v>
      </c>
      <c r="Z70">
        <v>59.4</v>
      </c>
      <c r="AA70">
        <v>61.93</v>
      </c>
      <c r="AB70">
        <v>59.93</v>
      </c>
      <c r="AC70">
        <v>63.31</v>
      </c>
      <c r="AE70">
        <v>62.11</v>
      </c>
      <c r="AF70">
        <v>61.01</v>
      </c>
      <c r="AH70">
        <v>47.1</v>
      </c>
      <c r="AI70">
        <v>58.06</v>
      </c>
      <c r="AJ70">
        <v>61.82</v>
      </c>
      <c r="AK70">
        <v>61.56</v>
      </c>
      <c r="AL70">
        <v>59.61</v>
      </c>
      <c r="AM70">
        <v>62.06</v>
      </c>
      <c r="AN70">
        <v>59.95</v>
      </c>
      <c r="AO70">
        <v>63.61</v>
      </c>
      <c r="AQ70">
        <v>62.49</v>
      </c>
      <c r="AR70">
        <v>61.18</v>
      </c>
      <c r="AT70">
        <v>52.72</v>
      </c>
      <c r="AU70">
        <v>58.49</v>
      </c>
      <c r="AV70">
        <v>61.82</v>
      </c>
      <c r="AW70">
        <v>61.56</v>
      </c>
    </row>
    <row r="71" spans="1:49" x14ac:dyDescent="0.2">
      <c r="A71" t="s">
        <v>88</v>
      </c>
      <c r="B71">
        <v>66</v>
      </c>
      <c r="C71">
        <v>53</v>
      </c>
      <c r="D71">
        <v>53</v>
      </c>
      <c r="E71">
        <v>77</v>
      </c>
      <c r="F71">
        <v>48</v>
      </c>
      <c r="G71">
        <v>48</v>
      </c>
      <c r="H71">
        <v>65</v>
      </c>
      <c r="J71">
        <v>4</v>
      </c>
      <c r="K71">
        <v>43</v>
      </c>
      <c r="L71">
        <v>91</v>
      </c>
      <c r="M71">
        <v>80</v>
      </c>
      <c r="N71">
        <v>49.11</v>
      </c>
      <c r="O71">
        <v>53.91</v>
      </c>
      <c r="P71">
        <v>46</v>
      </c>
      <c r="Q71">
        <v>46.26</v>
      </c>
      <c r="R71">
        <v>44.4</v>
      </c>
      <c r="S71">
        <v>44.4</v>
      </c>
      <c r="T71">
        <v>46.77</v>
      </c>
      <c r="V71">
        <v>46.27</v>
      </c>
      <c r="W71">
        <v>44.17</v>
      </c>
      <c r="X71">
        <v>0</v>
      </c>
      <c r="Y71">
        <v>34.54</v>
      </c>
      <c r="Z71">
        <v>62.84</v>
      </c>
      <c r="AA71">
        <v>60.28</v>
      </c>
      <c r="AB71">
        <v>59.52</v>
      </c>
      <c r="AC71">
        <v>62.68</v>
      </c>
      <c r="AD71">
        <v>59.79</v>
      </c>
      <c r="AE71">
        <v>59.79</v>
      </c>
      <c r="AF71">
        <v>62.05</v>
      </c>
      <c r="AH71">
        <v>43.15</v>
      </c>
      <c r="AI71">
        <v>56.8</v>
      </c>
      <c r="AJ71">
        <v>66.56</v>
      </c>
      <c r="AK71">
        <v>61.1</v>
      </c>
      <c r="AL71">
        <v>63.02</v>
      </c>
      <c r="AM71">
        <v>61.18</v>
      </c>
      <c r="AN71">
        <v>59.71</v>
      </c>
      <c r="AO71">
        <v>62.78</v>
      </c>
      <c r="AP71">
        <v>59.92</v>
      </c>
      <c r="AQ71">
        <v>59.92</v>
      </c>
      <c r="AR71">
        <v>62.17</v>
      </c>
      <c r="AT71">
        <v>50.83</v>
      </c>
      <c r="AU71">
        <v>57.1</v>
      </c>
      <c r="AV71">
        <v>66.56</v>
      </c>
      <c r="AW71">
        <v>61.11</v>
      </c>
    </row>
    <row r="72" spans="1:49" x14ac:dyDescent="0.2">
      <c r="A72" t="s">
        <v>89</v>
      </c>
      <c r="B72">
        <v>59</v>
      </c>
      <c r="C72">
        <v>46</v>
      </c>
      <c r="D72">
        <v>64</v>
      </c>
      <c r="E72">
        <v>56</v>
      </c>
      <c r="F72">
        <v>51</v>
      </c>
      <c r="G72">
        <v>58</v>
      </c>
      <c r="H72">
        <v>89</v>
      </c>
      <c r="J72">
        <v>3</v>
      </c>
      <c r="K72">
        <v>64</v>
      </c>
      <c r="L72">
        <v>61</v>
      </c>
      <c r="M72">
        <v>97</v>
      </c>
      <c r="N72">
        <v>43.34</v>
      </c>
      <c r="O72">
        <v>51.39</v>
      </c>
      <c r="P72">
        <v>43.23</v>
      </c>
      <c r="Q72">
        <v>45.67</v>
      </c>
      <c r="R72">
        <v>47.21</v>
      </c>
      <c r="S72">
        <v>49.68</v>
      </c>
      <c r="T72">
        <v>49.28</v>
      </c>
      <c r="V72">
        <v>45.52</v>
      </c>
      <c r="W72">
        <v>45.17</v>
      </c>
      <c r="X72">
        <v>40.79</v>
      </c>
      <c r="Y72">
        <v>33.86</v>
      </c>
      <c r="Z72">
        <v>61.58</v>
      </c>
      <c r="AA72">
        <v>59.51</v>
      </c>
      <c r="AB72">
        <v>58.69</v>
      </c>
      <c r="AC72">
        <v>61.08</v>
      </c>
      <c r="AD72">
        <v>58.69</v>
      </c>
      <c r="AE72">
        <v>60.41</v>
      </c>
      <c r="AF72">
        <v>61.86</v>
      </c>
      <c r="AH72">
        <v>41.87</v>
      </c>
      <c r="AI72">
        <v>58.3</v>
      </c>
      <c r="AJ72">
        <v>63.11</v>
      </c>
      <c r="AK72">
        <v>63.69</v>
      </c>
      <c r="AL72">
        <v>61.64</v>
      </c>
      <c r="AM72">
        <v>60.13</v>
      </c>
      <c r="AN72">
        <v>59.2</v>
      </c>
      <c r="AO72">
        <v>61.2</v>
      </c>
      <c r="AP72">
        <v>58.99</v>
      </c>
      <c r="AQ72">
        <v>60.8</v>
      </c>
      <c r="AR72">
        <v>62.24</v>
      </c>
      <c r="AT72">
        <v>47.08</v>
      </c>
      <c r="AU72">
        <v>58.51</v>
      </c>
      <c r="AV72">
        <v>63.13</v>
      </c>
      <c r="AW72">
        <v>63.71</v>
      </c>
    </row>
    <row r="73" spans="1:49" x14ac:dyDescent="0.2">
      <c r="A73" t="s">
        <v>91</v>
      </c>
      <c r="B73">
        <v>51</v>
      </c>
      <c r="C73">
        <v>64</v>
      </c>
      <c r="D73">
        <v>59</v>
      </c>
      <c r="E73">
        <v>54</v>
      </c>
      <c r="F73">
        <v>62</v>
      </c>
      <c r="G73">
        <v>85</v>
      </c>
      <c r="H73">
        <v>77</v>
      </c>
      <c r="J73">
        <v>8</v>
      </c>
      <c r="K73">
        <v>46</v>
      </c>
      <c r="L73">
        <v>56</v>
      </c>
      <c r="M73">
        <v>59</v>
      </c>
      <c r="N73">
        <v>52.04</v>
      </c>
      <c r="O73">
        <v>52.3</v>
      </c>
      <c r="P73">
        <v>43.78</v>
      </c>
      <c r="Q73">
        <v>41.37</v>
      </c>
      <c r="R73">
        <v>37.880000000000003</v>
      </c>
      <c r="S73">
        <v>45.54</v>
      </c>
      <c r="T73">
        <v>47.26</v>
      </c>
      <c r="V73">
        <v>47.33</v>
      </c>
      <c r="W73">
        <v>40.659999999999997</v>
      </c>
      <c r="X73">
        <v>44.3</v>
      </c>
      <c r="Y73">
        <v>49.58</v>
      </c>
      <c r="Z73">
        <v>60.2</v>
      </c>
      <c r="AA73">
        <v>59.77</v>
      </c>
      <c r="AB73">
        <v>58.03</v>
      </c>
      <c r="AC73">
        <v>61.85</v>
      </c>
      <c r="AD73">
        <v>60.45</v>
      </c>
      <c r="AE73">
        <v>62.75</v>
      </c>
      <c r="AF73">
        <v>59.82</v>
      </c>
      <c r="AH73">
        <v>51.88</v>
      </c>
      <c r="AI73">
        <v>58.39</v>
      </c>
      <c r="AJ73">
        <v>59.89</v>
      </c>
      <c r="AK73">
        <v>60.86</v>
      </c>
      <c r="AL73">
        <v>60.82</v>
      </c>
      <c r="AM73">
        <v>60.48</v>
      </c>
      <c r="AN73">
        <v>58.23</v>
      </c>
      <c r="AO73">
        <v>61.89</v>
      </c>
      <c r="AP73">
        <v>60.48</v>
      </c>
      <c r="AQ73">
        <v>62.83</v>
      </c>
      <c r="AR73">
        <v>60.44</v>
      </c>
      <c r="AT73">
        <v>53.18</v>
      </c>
      <c r="AU73">
        <v>58.56</v>
      </c>
      <c r="AV73">
        <v>60.01</v>
      </c>
      <c r="AW73">
        <v>61.18</v>
      </c>
    </row>
    <row r="74" spans="1:49" x14ac:dyDescent="0.2">
      <c r="A74" t="s">
        <v>92</v>
      </c>
      <c r="B74">
        <v>55</v>
      </c>
      <c r="C74">
        <v>44</v>
      </c>
      <c r="D74">
        <v>55</v>
      </c>
      <c r="E74">
        <v>73</v>
      </c>
      <c r="F74">
        <v>76</v>
      </c>
      <c r="G74">
        <v>76</v>
      </c>
      <c r="H74">
        <v>71</v>
      </c>
      <c r="J74">
        <v>8</v>
      </c>
      <c r="K74">
        <v>54</v>
      </c>
      <c r="L74">
        <v>62</v>
      </c>
      <c r="M74">
        <v>63</v>
      </c>
      <c r="N74">
        <v>49.4</v>
      </c>
      <c r="O74">
        <v>43.07</v>
      </c>
      <c r="P74">
        <v>49.7</v>
      </c>
      <c r="Q74">
        <v>42.93</v>
      </c>
      <c r="R74">
        <v>49.33</v>
      </c>
      <c r="S74">
        <v>49.33</v>
      </c>
      <c r="T74">
        <v>54.57</v>
      </c>
      <c r="V74">
        <v>38.6</v>
      </c>
      <c r="W74">
        <v>28.94</v>
      </c>
      <c r="X74">
        <v>0</v>
      </c>
      <c r="Y74">
        <v>45.96</v>
      </c>
      <c r="Z74">
        <v>62.3</v>
      </c>
      <c r="AA74">
        <v>58.04</v>
      </c>
      <c r="AB74">
        <v>57.76</v>
      </c>
      <c r="AC74">
        <v>60</v>
      </c>
      <c r="AD74">
        <v>61.48</v>
      </c>
      <c r="AE74">
        <v>61.48</v>
      </c>
      <c r="AF74">
        <v>61.1</v>
      </c>
      <c r="AH74">
        <v>47.08</v>
      </c>
      <c r="AI74">
        <v>58.9</v>
      </c>
      <c r="AJ74">
        <v>61.47</v>
      </c>
      <c r="AK74">
        <v>60.84</v>
      </c>
      <c r="AL74">
        <v>62.51</v>
      </c>
      <c r="AM74">
        <v>58.17</v>
      </c>
      <c r="AN74">
        <v>58.39</v>
      </c>
      <c r="AO74">
        <v>60.08</v>
      </c>
      <c r="AP74">
        <v>61.76</v>
      </c>
      <c r="AQ74">
        <v>61.76</v>
      </c>
      <c r="AR74">
        <v>62.31</v>
      </c>
      <c r="AT74">
        <v>47.66</v>
      </c>
      <c r="AU74">
        <v>58.9</v>
      </c>
      <c r="AV74">
        <v>61.47</v>
      </c>
      <c r="AW74">
        <v>60.98</v>
      </c>
    </row>
    <row r="75" spans="1:49" x14ac:dyDescent="0.2">
      <c r="A75" t="s">
        <v>93</v>
      </c>
      <c r="B75">
        <v>67</v>
      </c>
      <c r="C75">
        <v>64</v>
      </c>
      <c r="D75">
        <v>52</v>
      </c>
      <c r="E75">
        <v>55</v>
      </c>
      <c r="F75">
        <v>72</v>
      </c>
      <c r="G75">
        <v>72</v>
      </c>
      <c r="H75">
        <v>83</v>
      </c>
      <c r="J75">
        <v>19</v>
      </c>
      <c r="K75">
        <v>75</v>
      </c>
      <c r="L75">
        <v>67</v>
      </c>
      <c r="M75">
        <v>49</v>
      </c>
      <c r="N75">
        <v>48.79</v>
      </c>
      <c r="O75">
        <v>47.02</v>
      </c>
      <c r="P75">
        <v>44.04</v>
      </c>
      <c r="Q75">
        <v>65.13</v>
      </c>
      <c r="R75">
        <v>48.15</v>
      </c>
      <c r="S75">
        <v>48.15</v>
      </c>
      <c r="T75">
        <v>47.32</v>
      </c>
      <c r="V75">
        <v>51.82</v>
      </c>
      <c r="W75">
        <v>49.47</v>
      </c>
      <c r="X75">
        <v>0</v>
      </c>
      <c r="Y75">
        <v>43.84</v>
      </c>
      <c r="Z75">
        <v>61.13</v>
      </c>
      <c r="AA75">
        <v>59.88</v>
      </c>
      <c r="AB75">
        <v>57.57</v>
      </c>
      <c r="AC75">
        <v>60.56</v>
      </c>
      <c r="AD75">
        <v>61.22</v>
      </c>
      <c r="AE75">
        <v>61.22</v>
      </c>
      <c r="AF75">
        <v>61.52</v>
      </c>
      <c r="AH75">
        <v>52.65</v>
      </c>
      <c r="AI75">
        <v>61.43</v>
      </c>
      <c r="AJ75">
        <v>65.37</v>
      </c>
      <c r="AK75">
        <v>59.1</v>
      </c>
      <c r="AL75">
        <v>61.38</v>
      </c>
      <c r="AM75">
        <v>60.1</v>
      </c>
      <c r="AN75">
        <v>57.87</v>
      </c>
      <c r="AO75">
        <v>66.430000000000007</v>
      </c>
      <c r="AP75">
        <v>61.46</v>
      </c>
      <c r="AQ75">
        <v>61.46</v>
      </c>
      <c r="AR75">
        <v>61.68</v>
      </c>
      <c r="AT75">
        <v>55.26</v>
      </c>
      <c r="AU75">
        <v>61.7</v>
      </c>
      <c r="AV75">
        <v>65.37</v>
      </c>
      <c r="AW75">
        <v>59.22</v>
      </c>
    </row>
    <row r="76" spans="1:49" x14ac:dyDescent="0.2">
      <c r="A76" t="s">
        <v>94</v>
      </c>
      <c r="B76">
        <v>60</v>
      </c>
      <c r="C76">
        <v>40</v>
      </c>
      <c r="D76">
        <v>58</v>
      </c>
      <c r="E76">
        <v>74</v>
      </c>
      <c r="F76">
        <v>63</v>
      </c>
      <c r="G76">
        <v>85</v>
      </c>
      <c r="H76">
        <v>85</v>
      </c>
      <c r="J76">
        <v>9</v>
      </c>
      <c r="K76">
        <v>33</v>
      </c>
      <c r="L76">
        <v>79</v>
      </c>
      <c r="M76">
        <v>84</v>
      </c>
      <c r="N76">
        <v>49.65</v>
      </c>
      <c r="O76">
        <v>49.06</v>
      </c>
      <c r="P76">
        <v>39.590000000000003</v>
      </c>
      <c r="Q76">
        <v>48.48</v>
      </c>
      <c r="R76">
        <v>49.82</v>
      </c>
      <c r="S76">
        <v>48.82</v>
      </c>
      <c r="T76">
        <v>53.52</v>
      </c>
      <c r="V76">
        <v>42.75</v>
      </c>
      <c r="W76">
        <v>46.08</v>
      </c>
      <c r="X76">
        <v>48.35</v>
      </c>
      <c r="Y76">
        <v>42.19</v>
      </c>
      <c r="Z76">
        <v>59.6</v>
      </c>
      <c r="AA76">
        <v>58.4</v>
      </c>
      <c r="AB76">
        <v>58.08</v>
      </c>
      <c r="AC76">
        <v>61.4</v>
      </c>
      <c r="AD76">
        <v>60.06</v>
      </c>
      <c r="AE76">
        <v>61.24</v>
      </c>
      <c r="AF76">
        <v>62.2</v>
      </c>
      <c r="AH76">
        <v>61.04</v>
      </c>
      <c r="AI76">
        <v>58.35</v>
      </c>
      <c r="AJ76">
        <v>64.930000000000007</v>
      </c>
      <c r="AK76">
        <v>62.4</v>
      </c>
      <c r="AL76">
        <v>60.02</v>
      </c>
      <c r="AM76">
        <v>58.88</v>
      </c>
      <c r="AN76">
        <v>58.14</v>
      </c>
      <c r="AO76">
        <v>61.62</v>
      </c>
      <c r="AP76">
        <v>60.48</v>
      </c>
      <c r="AQ76">
        <v>61.48</v>
      </c>
      <c r="AR76">
        <v>62.75</v>
      </c>
      <c r="AT76">
        <v>61.11</v>
      </c>
      <c r="AU76">
        <v>58.6</v>
      </c>
      <c r="AV76">
        <v>65.02</v>
      </c>
      <c r="AW76">
        <v>62.44</v>
      </c>
    </row>
    <row r="77" spans="1:49" x14ac:dyDescent="0.2">
      <c r="A77" t="s">
        <v>95</v>
      </c>
      <c r="B77">
        <v>49</v>
      </c>
      <c r="C77">
        <v>59</v>
      </c>
      <c r="D77">
        <v>70</v>
      </c>
      <c r="E77">
        <v>75</v>
      </c>
      <c r="F77">
        <v>63</v>
      </c>
      <c r="G77">
        <v>87</v>
      </c>
      <c r="H77">
        <v>64</v>
      </c>
      <c r="J77">
        <v>13</v>
      </c>
      <c r="K77">
        <v>46</v>
      </c>
      <c r="L77">
        <v>51</v>
      </c>
      <c r="M77">
        <v>56</v>
      </c>
      <c r="N77">
        <v>46.87</v>
      </c>
      <c r="O77">
        <v>36.61</v>
      </c>
      <c r="P77">
        <v>42.85</v>
      </c>
      <c r="Q77">
        <v>47.69</v>
      </c>
      <c r="R77">
        <v>41.66</v>
      </c>
      <c r="S77">
        <v>45.92</v>
      </c>
      <c r="T77">
        <v>48.05</v>
      </c>
      <c r="V77">
        <v>50.21</v>
      </c>
      <c r="W77">
        <v>51.8</v>
      </c>
      <c r="X77">
        <v>43.21</v>
      </c>
      <c r="Y77">
        <v>0</v>
      </c>
      <c r="Z77">
        <v>58.16</v>
      </c>
      <c r="AA77">
        <v>61.92</v>
      </c>
      <c r="AB77">
        <v>60.54</v>
      </c>
      <c r="AC77">
        <v>60.43</v>
      </c>
      <c r="AD77">
        <v>60.76</v>
      </c>
      <c r="AE77">
        <v>62.99</v>
      </c>
      <c r="AF77">
        <v>62.15</v>
      </c>
      <c r="AH77">
        <v>48.51</v>
      </c>
      <c r="AI77">
        <v>59.12</v>
      </c>
      <c r="AJ77">
        <v>58.9</v>
      </c>
      <c r="AK77">
        <v>60.98</v>
      </c>
      <c r="AL77">
        <v>58.47</v>
      </c>
      <c r="AM77">
        <v>61.93</v>
      </c>
      <c r="AN77">
        <v>60.61</v>
      </c>
      <c r="AO77">
        <v>60.74</v>
      </c>
      <c r="AP77">
        <v>60.82</v>
      </c>
      <c r="AQ77">
        <v>63.08</v>
      </c>
      <c r="AR77">
        <v>62.31</v>
      </c>
      <c r="AT77">
        <v>52.57</v>
      </c>
      <c r="AU77">
        <v>59.91</v>
      </c>
      <c r="AV77">
        <v>59.02</v>
      </c>
      <c r="AW77">
        <v>60.98</v>
      </c>
    </row>
    <row r="78" spans="1:49" x14ac:dyDescent="0.2">
      <c r="A78" t="s">
        <v>96</v>
      </c>
      <c r="B78">
        <v>58</v>
      </c>
      <c r="C78">
        <v>53</v>
      </c>
      <c r="D78">
        <v>68</v>
      </c>
      <c r="E78">
        <v>75</v>
      </c>
      <c r="F78">
        <v>55</v>
      </c>
      <c r="G78">
        <v>55</v>
      </c>
      <c r="H78">
        <v>76</v>
      </c>
      <c r="J78">
        <v>13</v>
      </c>
      <c r="K78">
        <v>50</v>
      </c>
      <c r="L78">
        <v>87</v>
      </c>
      <c r="M78">
        <v>65</v>
      </c>
      <c r="N78">
        <v>37.799999999999997</v>
      </c>
      <c r="O78">
        <v>49.31</v>
      </c>
      <c r="P78">
        <v>48.36</v>
      </c>
      <c r="Q78">
        <v>46.62</v>
      </c>
      <c r="R78">
        <v>39.229999999999997</v>
      </c>
      <c r="S78">
        <v>39.229999999999997</v>
      </c>
      <c r="T78">
        <v>40.31</v>
      </c>
      <c r="V78">
        <v>48.77</v>
      </c>
      <c r="W78">
        <v>42.37</v>
      </c>
      <c r="X78">
        <v>44.51</v>
      </c>
      <c r="Y78">
        <v>28.24</v>
      </c>
      <c r="Z78">
        <v>61</v>
      </c>
      <c r="AA78">
        <v>60.84</v>
      </c>
      <c r="AB78">
        <v>60.45</v>
      </c>
      <c r="AC78">
        <v>61.52</v>
      </c>
      <c r="AD78">
        <v>60.96</v>
      </c>
      <c r="AE78">
        <v>60.96</v>
      </c>
      <c r="AF78">
        <v>63.02</v>
      </c>
      <c r="AH78">
        <v>50.22</v>
      </c>
      <c r="AI78">
        <v>58.19</v>
      </c>
      <c r="AJ78">
        <v>64.75</v>
      </c>
      <c r="AK78">
        <v>60.03</v>
      </c>
      <c r="AL78">
        <v>61.02</v>
      </c>
      <c r="AM78">
        <v>61.13</v>
      </c>
      <c r="AN78">
        <v>60.71</v>
      </c>
      <c r="AO78">
        <v>61.65</v>
      </c>
      <c r="AP78">
        <v>61</v>
      </c>
      <c r="AQ78">
        <v>61</v>
      </c>
      <c r="AR78">
        <v>63.04</v>
      </c>
      <c r="AT78">
        <v>52.56</v>
      </c>
      <c r="AU78">
        <v>58.3</v>
      </c>
      <c r="AV78">
        <v>64.8</v>
      </c>
      <c r="AW78">
        <v>60.04</v>
      </c>
    </row>
    <row r="79" spans="1:49" x14ac:dyDescent="0.2">
      <c r="A79" t="s">
        <v>97</v>
      </c>
      <c r="B79">
        <v>151</v>
      </c>
      <c r="C79">
        <v>57</v>
      </c>
      <c r="D79">
        <v>72</v>
      </c>
      <c r="E79">
        <v>72</v>
      </c>
      <c r="F79">
        <v>46</v>
      </c>
      <c r="G79">
        <v>68</v>
      </c>
      <c r="H79">
        <v>95</v>
      </c>
      <c r="J79">
        <v>18</v>
      </c>
      <c r="K79">
        <v>69</v>
      </c>
      <c r="L79">
        <v>57</v>
      </c>
      <c r="M79">
        <v>75</v>
      </c>
      <c r="N79">
        <v>52.08</v>
      </c>
      <c r="O79">
        <v>48.46</v>
      </c>
      <c r="P79">
        <v>47.35</v>
      </c>
      <c r="Q79">
        <v>52.15</v>
      </c>
      <c r="R79">
        <v>48.7</v>
      </c>
      <c r="S79">
        <v>43.85</v>
      </c>
      <c r="T79">
        <v>65.25</v>
      </c>
      <c r="V79">
        <v>44</v>
      </c>
      <c r="W79">
        <v>47.86</v>
      </c>
      <c r="X79">
        <v>39.46</v>
      </c>
      <c r="Y79">
        <v>37.64</v>
      </c>
      <c r="Z79">
        <v>63.4</v>
      </c>
      <c r="AA79">
        <v>60.5</v>
      </c>
      <c r="AB79">
        <v>60.29</v>
      </c>
      <c r="AC79">
        <v>61.76</v>
      </c>
      <c r="AD79">
        <v>60.84</v>
      </c>
      <c r="AE79">
        <v>62.07</v>
      </c>
      <c r="AF79">
        <v>63.2</v>
      </c>
      <c r="AH79">
        <v>50.46</v>
      </c>
      <c r="AI79">
        <v>60.16</v>
      </c>
      <c r="AJ79">
        <v>60.86</v>
      </c>
      <c r="AK79">
        <v>61.71</v>
      </c>
      <c r="AL79">
        <v>63.71</v>
      </c>
      <c r="AM79">
        <v>60.76</v>
      </c>
      <c r="AN79">
        <v>60.66</v>
      </c>
      <c r="AO79">
        <v>62.21</v>
      </c>
      <c r="AP79">
        <v>61.87</v>
      </c>
      <c r="AQ79">
        <v>62.18</v>
      </c>
      <c r="AR79">
        <v>67.36</v>
      </c>
      <c r="AT79">
        <v>51.34</v>
      </c>
      <c r="AU79">
        <v>60.4</v>
      </c>
      <c r="AV79">
        <v>60.9</v>
      </c>
      <c r="AW79">
        <v>61.73</v>
      </c>
    </row>
    <row r="80" spans="1:49" x14ac:dyDescent="0.2">
      <c r="A80" t="s">
        <v>99</v>
      </c>
      <c r="B80">
        <v>56</v>
      </c>
      <c r="C80">
        <v>51</v>
      </c>
      <c r="D80">
        <v>67</v>
      </c>
      <c r="E80">
        <v>44</v>
      </c>
      <c r="F80">
        <v>92</v>
      </c>
      <c r="G80">
        <v>92</v>
      </c>
      <c r="H80">
        <v>81</v>
      </c>
      <c r="J80">
        <v>15</v>
      </c>
      <c r="K80">
        <v>40</v>
      </c>
      <c r="L80">
        <v>56</v>
      </c>
      <c r="M80">
        <v>60</v>
      </c>
      <c r="N80">
        <v>50.58</v>
      </c>
      <c r="O80">
        <v>47.46</v>
      </c>
      <c r="P80">
        <v>43.43</v>
      </c>
      <c r="Q80">
        <v>41.67</v>
      </c>
      <c r="R80">
        <v>51.57</v>
      </c>
      <c r="S80">
        <v>51.57</v>
      </c>
      <c r="T80">
        <v>54.34</v>
      </c>
      <c r="V80">
        <v>46.84</v>
      </c>
      <c r="W80">
        <v>44.7</v>
      </c>
      <c r="X80">
        <v>35.11</v>
      </c>
      <c r="Y80">
        <v>39.270000000000003</v>
      </c>
      <c r="Z80">
        <v>59.51</v>
      </c>
      <c r="AA80">
        <v>60.26</v>
      </c>
      <c r="AB80">
        <v>59.31</v>
      </c>
      <c r="AC80">
        <v>59.96</v>
      </c>
      <c r="AD80">
        <v>65.760000000000005</v>
      </c>
      <c r="AE80">
        <v>65.760000000000005</v>
      </c>
      <c r="AF80">
        <v>62.13</v>
      </c>
      <c r="AH80">
        <v>52.01</v>
      </c>
      <c r="AI80">
        <v>57.89</v>
      </c>
      <c r="AJ80">
        <v>61.36</v>
      </c>
      <c r="AK80">
        <v>58.79</v>
      </c>
      <c r="AL80">
        <v>60.03</v>
      </c>
      <c r="AM80">
        <v>60.48</v>
      </c>
      <c r="AN80">
        <v>59.42</v>
      </c>
      <c r="AO80">
        <v>60.06</v>
      </c>
      <c r="AP80">
        <v>65.94</v>
      </c>
      <c r="AQ80">
        <v>65.94</v>
      </c>
      <c r="AR80">
        <v>62.8</v>
      </c>
      <c r="AT80">
        <v>53.16</v>
      </c>
      <c r="AU80">
        <v>59.33</v>
      </c>
      <c r="AV80">
        <v>61.37</v>
      </c>
      <c r="AW80">
        <v>58.84</v>
      </c>
    </row>
    <row r="81" spans="1:49" x14ac:dyDescent="0.2">
      <c r="A81" t="s">
        <v>100</v>
      </c>
      <c r="B81">
        <v>57</v>
      </c>
      <c r="C81">
        <v>64</v>
      </c>
      <c r="D81">
        <v>57</v>
      </c>
      <c r="E81">
        <v>67</v>
      </c>
      <c r="F81">
        <v>90</v>
      </c>
      <c r="G81">
        <v>90</v>
      </c>
      <c r="H81">
        <v>87</v>
      </c>
      <c r="J81">
        <v>9</v>
      </c>
      <c r="K81">
        <v>51</v>
      </c>
      <c r="L81">
        <v>96</v>
      </c>
      <c r="M81">
        <v>54</v>
      </c>
      <c r="N81">
        <v>49.79</v>
      </c>
      <c r="O81">
        <v>48.07</v>
      </c>
      <c r="P81">
        <v>44.86</v>
      </c>
      <c r="Q81">
        <v>44.99</v>
      </c>
      <c r="R81">
        <v>41.75</v>
      </c>
      <c r="S81">
        <v>41.75</v>
      </c>
      <c r="T81">
        <v>48.01</v>
      </c>
      <c r="V81">
        <v>39.64</v>
      </c>
      <c r="W81">
        <v>43.67</v>
      </c>
      <c r="X81">
        <v>0</v>
      </c>
      <c r="Y81">
        <v>43.53</v>
      </c>
      <c r="Z81">
        <v>60.26</v>
      </c>
      <c r="AA81">
        <v>59.16</v>
      </c>
      <c r="AB81">
        <v>58.56</v>
      </c>
      <c r="AC81">
        <v>62.3</v>
      </c>
      <c r="AD81">
        <v>62.45</v>
      </c>
      <c r="AE81">
        <v>62.45</v>
      </c>
      <c r="AF81">
        <v>61</v>
      </c>
      <c r="AH81">
        <v>47.21</v>
      </c>
      <c r="AI81">
        <v>59.04</v>
      </c>
      <c r="AJ81">
        <v>64.78</v>
      </c>
      <c r="AK81">
        <v>61.16</v>
      </c>
      <c r="AL81">
        <v>60.64</v>
      </c>
      <c r="AM81">
        <v>59.48</v>
      </c>
      <c r="AN81">
        <v>58.74</v>
      </c>
      <c r="AO81">
        <v>62.38</v>
      </c>
      <c r="AP81">
        <v>62.48</v>
      </c>
      <c r="AQ81">
        <v>62.48</v>
      </c>
      <c r="AR81">
        <v>61.38</v>
      </c>
      <c r="AT81">
        <v>47.91</v>
      </c>
      <c r="AU81">
        <v>59.17</v>
      </c>
      <c r="AV81">
        <v>64.78</v>
      </c>
      <c r="AW81">
        <v>61.24</v>
      </c>
    </row>
    <row r="82" spans="1:49" x14ac:dyDescent="0.2">
      <c r="A82" t="s">
        <v>101</v>
      </c>
      <c r="B82">
        <v>55</v>
      </c>
      <c r="C82">
        <v>69</v>
      </c>
      <c r="D82">
        <v>65</v>
      </c>
      <c r="E82">
        <v>63</v>
      </c>
      <c r="F82">
        <v>84</v>
      </c>
      <c r="G82">
        <v>84</v>
      </c>
      <c r="H82">
        <v>89</v>
      </c>
      <c r="J82">
        <v>11</v>
      </c>
      <c r="K82">
        <v>78</v>
      </c>
      <c r="L82">
        <v>47</v>
      </c>
      <c r="M82">
        <v>59</v>
      </c>
      <c r="N82">
        <v>55.24</v>
      </c>
      <c r="O82">
        <v>50</v>
      </c>
      <c r="P82">
        <v>40.86</v>
      </c>
      <c r="Q82">
        <v>43.28</v>
      </c>
      <c r="R82">
        <v>51.88</v>
      </c>
      <c r="S82">
        <v>51.88</v>
      </c>
      <c r="T82">
        <v>48.12</v>
      </c>
      <c r="V82">
        <v>44.35</v>
      </c>
      <c r="W82">
        <v>46.72</v>
      </c>
      <c r="X82">
        <v>0</v>
      </c>
      <c r="Y82">
        <v>47.37</v>
      </c>
      <c r="Z82">
        <v>58.77</v>
      </c>
      <c r="AA82">
        <v>60.94</v>
      </c>
      <c r="AB82">
        <v>60.37</v>
      </c>
      <c r="AC82">
        <v>60.8</v>
      </c>
      <c r="AD82">
        <v>60.28</v>
      </c>
      <c r="AE82">
        <v>60.28</v>
      </c>
      <c r="AF82">
        <v>62.09</v>
      </c>
      <c r="AH82">
        <v>49.69</v>
      </c>
      <c r="AI82">
        <v>60.24</v>
      </c>
      <c r="AJ82">
        <v>60.75</v>
      </c>
      <c r="AK82">
        <v>60.27</v>
      </c>
      <c r="AL82">
        <v>60.37</v>
      </c>
      <c r="AM82">
        <v>61.28</v>
      </c>
      <c r="AN82">
        <v>60.5</v>
      </c>
      <c r="AO82">
        <v>60.87</v>
      </c>
      <c r="AP82">
        <v>60.87</v>
      </c>
      <c r="AQ82">
        <v>60.87</v>
      </c>
      <c r="AR82">
        <v>62.34</v>
      </c>
      <c r="AT82">
        <v>50.81</v>
      </c>
      <c r="AU82">
        <v>60.75</v>
      </c>
      <c r="AV82">
        <v>60.75</v>
      </c>
      <c r="AW82">
        <v>60.49</v>
      </c>
    </row>
    <row r="83" spans="1:49" x14ac:dyDescent="0.2">
      <c r="A83" t="s">
        <v>102</v>
      </c>
      <c r="B83">
        <v>49</v>
      </c>
      <c r="C83">
        <v>42</v>
      </c>
      <c r="D83">
        <v>60</v>
      </c>
      <c r="E83">
        <v>77</v>
      </c>
      <c r="F83">
        <v>72</v>
      </c>
      <c r="G83">
        <v>72</v>
      </c>
      <c r="H83">
        <v>85</v>
      </c>
      <c r="J83">
        <v>17</v>
      </c>
      <c r="K83">
        <v>44</v>
      </c>
      <c r="L83">
        <v>67</v>
      </c>
      <c r="M83">
        <v>79</v>
      </c>
      <c r="N83">
        <v>43.76</v>
      </c>
      <c r="O83">
        <v>48.81</v>
      </c>
      <c r="P83">
        <v>35.53</v>
      </c>
      <c r="Q83">
        <v>44.68</v>
      </c>
      <c r="R83">
        <v>49.46</v>
      </c>
      <c r="S83">
        <v>49.46</v>
      </c>
      <c r="T83">
        <v>47.83</v>
      </c>
      <c r="V83">
        <v>32.47</v>
      </c>
      <c r="W83">
        <v>45.04</v>
      </c>
      <c r="X83">
        <v>42.93</v>
      </c>
      <c r="Y83">
        <v>33.67</v>
      </c>
      <c r="Z83">
        <v>60.16</v>
      </c>
      <c r="AA83">
        <v>58.46</v>
      </c>
      <c r="AB83">
        <v>61.21</v>
      </c>
      <c r="AC83">
        <v>61.64</v>
      </c>
      <c r="AD83">
        <v>61.33</v>
      </c>
      <c r="AE83">
        <v>61.33</v>
      </c>
      <c r="AF83">
        <v>62.16</v>
      </c>
      <c r="AH83">
        <v>49.84</v>
      </c>
      <c r="AI83">
        <v>57.96</v>
      </c>
      <c r="AJ83">
        <v>63.69</v>
      </c>
      <c r="AK83">
        <v>61.08</v>
      </c>
      <c r="AL83">
        <v>60.26</v>
      </c>
      <c r="AM83">
        <v>58.91</v>
      </c>
      <c r="AN83">
        <v>61.22</v>
      </c>
      <c r="AO83">
        <v>61.73</v>
      </c>
      <c r="AP83">
        <v>62.23</v>
      </c>
      <c r="AQ83">
        <v>62.23</v>
      </c>
      <c r="AR83">
        <v>62.33</v>
      </c>
      <c r="AT83">
        <v>49.92</v>
      </c>
      <c r="AU83">
        <v>58.52</v>
      </c>
      <c r="AV83">
        <v>63.72</v>
      </c>
      <c r="AW83">
        <v>61.09</v>
      </c>
    </row>
    <row r="84" spans="1:49" x14ac:dyDescent="0.2">
      <c r="A84" t="s">
        <v>103</v>
      </c>
      <c r="B84">
        <v>38</v>
      </c>
      <c r="C84">
        <v>79</v>
      </c>
      <c r="D84">
        <v>74</v>
      </c>
      <c r="E84">
        <v>72</v>
      </c>
      <c r="F84">
        <v>77</v>
      </c>
      <c r="G84">
        <v>79</v>
      </c>
      <c r="H84">
        <v>60</v>
      </c>
      <c r="J84">
        <v>11</v>
      </c>
      <c r="K84">
        <v>65</v>
      </c>
      <c r="L84">
        <v>57</v>
      </c>
      <c r="M84">
        <v>58</v>
      </c>
      <c r="N84">
        <v>45.64</v>
      </c>
      <c r="O84">
        <v>58.3</v>
      </c>
      <c r="P84">
        <v>51.23</v>
      </c>
      <c r="Q84">
        <v>53.92</v>
      </c>
      <c r="R84">
        <v>46.22</v>
      </c>
      <c r="S84">
        <v>46.37</v>
      </c>
      <c r="T84">
        <v>50.12</v>
      </c>
      <c r="V84">
        <v>38.619999999999997</v>
      </c>
      <c r="W84">
        <v>45.14</v>
      </c>
      <c r="X84">
        <v>31.24</v>
      </c>
      <c r="Y84">
        <v>43.59</v>
      </c>
      <c r="Z84">
        <v>59.16</v>
      </c>
      <c r="AA84">
        <v>62.43</v>
      </c>
      <c r="AB84">
        <v>61.31</v>
      </c>
      <c r="AC84">
        <v>60.48</v>
      </c>
      <c r="AD84">
        <v>61.66</v>
      </c>
      <c r="AE84">
        <v>60.87</v>
      </c>
      <c r="AF84">
        <v>61.04</v>
      </c>
      <c r="AH84">
        <v>49.37</v>
      </c>
      <c r="AI84">
        <v>58.98</v>
      </c>
      <c r="AJ84">
        <v>61.94</v>
      </c>
      <c r="AK84">
        <v>60.93</v>
      </c>
      <c r="AL84">
        <v>59.35</v>
      </c>
      <c r="AM84">
        <v>63.85</v>
      </c>
      <c r="AN84">
        <v>62.16</v>
      </c>
      <c r="AO84">
        <v>61.35</v>
      </c>
      <c r="AP84">
        <v>61.78</v>
      </c>
      <c r="AQ84">
        <v>61.16</v>
      </c>
      <c r="AR84">
        <v>61.4</v>
      </c>
      <c r="AT84">
        <v>50.23</v>
      </c>
      <c r="AU84">
        <v>59.2</v>
      </c>
      <c r="AV84">
        <v>61.95</v>
      </c>
      <c r="AW84">
        <v>61.01</v>
      </c>
    </row>
    <row r="85" spans="1:49" x14ac:dyDescent="0.2">
      <c r="A85" t="s">
        <v>104</v>
      </c>
      <c r="B85">
        <v>49</v>
      </c>
      <c r="C85">
        <v>40</v>
      </c>
      <c r="D85">
        <v>63</v>
      </c>
      <c r="E85">
        <v>60</v>
      </c>
      <c r="F85">
        <v>77</v>
      </c>
      <c r="G85">
        <v>67</v>
      </c>
      <c r="H85">
        <v>62</v>
      </c>
      <c r="J85">
        <v>12</v>
      </c>
      <c r="K85">
        <v>52</v>
      </c>
      <c r="L85">
        <v>92</v>
      </c>
      <c r="M85">
        <v>72</v>
      </c>
      <c r="N85">
        <v>46.64</v>
      </c>
      <c r="O85">
        <v>57.54</v>
      </c>
      <c r="P85">
        <v>44.15</v>
      </c>
      <c r="Q85">
        <v>45.61</v>
      </c>
      <c r="R85">
        <v>48.1</v>
      </c>
      <c r="S85">
        <v>34.08</v>
      </c>
      <c r="T85">
        <v>33.1</v>
      </c>
      <c r="V85">
        <v>42.52</v>
      </c>
      <c r="W85">
        <v>43.86</v>
      </c>
      <c r="X85">
        <v>44.39</v>
      </c>
      <c r="Y85">
        <v>37.67</v>
      </c>
      <c r="Z85">
        <v>59</v>
      </c>
      <c r="AA85">
        <v>61.58</v>
      </c>
      <c r="AB85">
        <v>59.57</v>
      </c>
      <c r="AC85">
        <v>60.54</v>
      </c>
      <c r="AD85">
        <v>65.37</v>
      </c>
      <c r="AE85">
        <v>59.64</v>
      </c>
      <c r="AF85">
        <v>61.9</v>
      </c>
      <c r="AH85">
        <v>49.28</v>
      </c>
      <c r="AI85">
        <v>58.5</v>
      </c>
      <c r="AJ85">
        <v>65.989999999999995</v>
      </c>
      <c r="AK85">
        <v>62.74</v>
      </c>
      <c r="AL85">
        <v>59.24</v>
      </c>
      <c r="AM85">
        <v>63.02</v>
      </c>
      <c r="AN85">
        <v>59.7</v>
      </c>
      <c r="AO85">
        <v>60.79</v>
      </c>
      <c r="AP85">
        <v>65.45</v>
      </c>
      <c r="AQ85">
        <v>59.7</v>
      </c>
      <c r="AR85">
        <v>61.9</v>
      </c>
      <c r="AT85">
        <v>50.11</v>
      </c>
      <c r="AU85">
        <v>59.05</v>
      </c>
      <c r="AV85">
        <v>66.02</v>
      </c>
      <c r="AW85">
        <v>62.76</v>
      </c>
    </row>
    <row r="86" spans="1:49" x14ac:dyDescent="0.2">
      <c r="A86" t="s">
        <v>105</v>
      </c>
      <c r="B86">
        <v>46</v>
      </c>
      <c r="C86">
        <v>60</v>
      </c>
      <c r="D86">
        <v>96</v>
      </c>
      <c r="E86">
        <v>94</v>
      </c>
      <c r="F86">
        <v>50</v>
      </c>
      <c r="G86">
        <v>77</v>
      </c>
      <c r="H86">
        <v>76</v>
      </c>
      <c r="J86">
        <v>9</v>
      </c>
      <c r="K86">
        <v>58</v>
      </c>
      <c r="L86">
        <v>58</v>
      </c>
      <c r="M86">
        <v>93</v>
      </c>
      <c r="N86">
        <v>51.07</v>
      </c>
      <c r="O86">
        <v>54.32</v>
      </c>
      <c r="P86">
        <v>52.12</v>
      </c>
      <c r="Q86">
        <v>43.66</v>
      </c>
      <c r="R86">
        <v>41.96</v>
      </c>
      <c r="S86">
        <v>32.15</v>
      </c>
      <c r="T86">
        <v>52.65</v>
      </c>
      <c r="V86">
        <v>45.01</v>
      </c>
      <c r="W86">
        <v>48.31</v>
      </c>
      <c r="X86">
        <v>37.57</v>
      </c>
      <c r="Y86">
        <v>32.44</v>
      </c>
      <c r="Z86">
        <v>59.53</v>
      </c>
      <c r="AA86">
        <v>58.85</v>
      </c>
      <c r="AB86">
        <v>60.47</v>
      </c>
      <c r="AC86">
        <v>64.25</v>
      </c>
      <c r="AD86">
        <v>60.07</v>
      </c>
      <c r="AE86">
        <v>61.43</v>
      </c>
      <c r="AF86">
        <v>62.22</v>
      </c>
      <c r="AH86">
        <v>50.46</v>
      </c>
      <c r="AI86">
        <v>59.41</v>
      </c>
      <c r="AJ86">
        <v>61.3</v>
      </c>
      <c r="AK86">
        <v>61.94</v>
      </c>
      <c r="AL86">
        <v>60.11</v>
      </c>
      <c r="AM86">
        <v>60.16</v>
      </c>
      <c r="AN86">
        <v>61.1</v>
      </c>
      <c r="AO86">
        <v>64.34</v>
      </c>
      <c r="AP86">
        <v>60.13</v>
      </c>
      <c r="AQ86">
        <v>61.43</v>
      </c>
      <c r="AR86">
        <v>63.93</v>
      </c>
      <c r="AT86">
        <v>51.79</v>
      </c>
      <c r="AU86">
        <v>59.74</v>
      </c>
      <c r="AV86">
        <v>61.31</v>
      </c>
      <c r="AW86">
        <v>61.94</v>
      </c>
    </row>
    <row r="87" spans="1:49" x14ac:dyDescent="0.2">
      <c r="A87" t="s">
        <v>107</v>
      </c>
      <c r="B87">
        <v>46</v>
      </c>
      <c r="C87">
        <v>60</v>
      </c>
      <c r="D87">
        <v>66</v>
      </c>
      <c r="E87">
        <v>55</v>
      </c>
      <c r="F87">
        <v>73</v>
      </c>
      <c r="G87">
        <v>73</v>
      </c>
      <c r="H87">
        <v>90</v>
      </c>
      <c r="J87">
        <v>22</v>
      </c>
      <c r="K87">
        <v>43</v>
      </c>
      <c r="L87">
        <v>78</v>
      </c>
      <c r="M87">
        <v>79</v>
      </c>
      <c r="N87">
        <v>46.25</v>
      </c>
      <c r="O87">
        <v>46.48</v>
      </c>
      <c r="P87">
        <v>47.67</v>
      </c>
      <c r="Q87">
        <v>40.950000000000003</v>
      </c>
      <c r="R87">
        <v>46.47</v>
      </c>
      <c r="S87">
        <v>46.47</v>
      </c>
      <c r="T87">
        <v>55.54</v>
      </c>
      <c r="V87">
        <v>38.28</v>
      </c>
      <c r="W87">
        <v>35.72</v>
      </c>
      <c r="X87">
        <v>53.27</v>
      </c>
      <c r="Y87">
        <v>28.34</v>
      </c>
      <c r="Z87">
        <v>60.15</v>
      </c>
      <c r="AA87">
        <v>59.22</v>
      </c>
      <c r="AB87">
        <v>60.38</v>
      </c>
      <c r="AC87">
        <v>59</v>
      </c>
      <c r="AD87">
        <v>61.15</v>
      </c>
      <c r="AE87">
        <v>61.15</v>
      </c>
      <c r="AF87">
        <v>63.61</v>
      </c>
      <c r="AH87">
        <v>54.4</v>
      </c>
      <c r="AI87">
        <v>57.76</v>
      </c>
      <c r="AJ87">
        <v>62.75</v>
      </c>
      <c r="AK87">
        <v>64.040000000000006</v>
      </c>
      <c r="AL87">
        <v>60.32</v>
      </c>
      <c r="AM87">
        <v>59.45</v>
      </c>
      <c r="AN87">
        <v>60.8</v>
      </c>
      <c r="AO87">
        <v>59.07</v>
      </c>
      <c r="AP87">
        <v>61.29</v>
      </c>
      <c r="AQ87">
        <v>61.29</v>
      </c>
      <c r="AR87">
        <v>66.66</v>
      </c>
      <c r="AT87">
        <v>54.5</v>
      </c>
      <c r="AU87">
        <v>57.79</v>
      </c>
      <c r="AV87">
        <v>63.21</v>
      </c>
      <c r="AW87">
        <v>64.040000000000006</v>
      </c>
    </row>
    <row r="88" spans="1:49" x14ac:dyDescent="0.2">
      <c r="A88" t="s">
        <v>108</v>
      </c>
      <c r="B88">
        <v>54</v>
      </c>
      <c r="C88">
        <v>64</v>
      </c>
      <c r="D88">
        <v>70</v>
      </c>
      <c r="E88">
        <v>64</v>
      </c>
      <c r="F88">
        <v>77</v>
      </c>
      <c r="G88">
        <v>77</v>
      </c>
      <c r="H88">
        <v>83</v>
      </c>
      <c r="J88">
        <v>10</v>
      </c>
      <c r="K88">
        <v>68</v>
      </c>
      <c r="L88">
        <v>102</v>
      </c>
      <c r="M88">
        <v>85</v>
      </c>
      <c r="N88">
        <v>48.32</v>
      </c>
      <c r="O88">
        <v>46.51</v>
      </c>
      <c r="P88">
        <v>44.86</v>
      </c>
      <c r="Q88">
        <v>39.729999999999997</v>
      </c>
      <c r="R88">
        <v>45.71</v>
      </c>
      <c r="S88">
        <v>45.71</v>
      </c>
      <c r="T88">
        <v>63.74</v>
      </c>
      <c r="V88">
        <v>42.28</v>
      </c>
      <c r="W88">
        <v>44.86</v>
      </c>
      <c r="X88">
        <v>50.21</v>
      </c>
      <c r="Y88">
        <v>40.04</v>
      </c>
      <c r="Z88">
        <v>61.1</v>
      </c>
      <c r="AA88">
        <v>60.24</v>
      </c>
      <c r="AB88">
        <v>61.17</v>
      </c>
      <c r="AC88">
        <v>59.29</v>
      </c>
      <c r="AD88">
        <v>60.73</v>
      </c>
      <c r="AE88">
        <v>60.73</v>
      </c>
      <c r="AF88">
        <v>60.64</v>
      </c>
      <c r="AH88">
        <v>47.23</v>
      </c>
      <c r="AI88">
        <v>60.21</v>
      </c>
      <c r="AJ88">
        <v>64.88</v>
      </c>
      <c r="AK88">
        <v>62.02</v>
      </c>
      <c r="AL88">
        <v>61.33</v>
      </c>
      <c r="AM88">
        <v>60.42</v>
      </c>
      <c r="AN88">
        <v>61.29</v>
      </c>
      <c r="AO88">
        <v>59.33</v>
      </c>
      <c r="AP88">
        <v>60.86</v>
      </c>
      <c r="AQ88">
        <v>60.86</v>
      </c>
      <c r="AR88">
        <v>73.8</v>
      </c>
      <c r="AT88">
        <v>48.44</v>
      </c>
      <c r="AU88">
        <v>60.33</v>
      </c>
      <c r="AV88">
        <v>65.02</v>
      </c>
      <c r="AW88">
        <v>62.04</v>
      </c>
    </row>
    <row r="89" spans="1:49" x14ac:dyDescent="0.2">
      <c r="A89" t="s">
        <v>109</v>
      </c>
      <c r="B89">
        <v>62</v>
      </c>
      <c r="C89">
        <v>72</v>
      </c>
      <c r="D89">
        <v>47</v>
      </c>
      <c r="E89">
        <v>66</v>
      </c>
      <c r="F89">
        <v>94</v>
      </c>
      <c r="G89">
        <v>94</v>
      </c>
      <c r="H89">
        <v>78</v>
      </c>
      <c r="J89">
        <v>16</v>
      </c>
      <c r="K89">
        <v>75</v>
      </c>
      <c r="L89">
        <v>89</v>
      </c>
      <c r="M89">
        <v>80</v>
      </c>
      <c r="N89">
        <v>44.94</v>
      </c>
      <c r="O89">
        <v>48.57</v>
      </c>
      <c r="P89">
        <v>49.88</v>
      </c>
      <c r="Q89">
        <v>0</v>
      </c>
      <c r="R89">
        <v>44.53</v>
      </c>
      <c r="S89">
        <v>44.53</v>
      </c>
      <c r="T89">
        <v>47.78</v>
      </c>
      <c r="V89">
        <v>47.73</v>
      </c>
      <c r="W89">
        <v>42.31</v>
      </c>
      <c r="X89">
        <v>36.44</v>
      </c>
      <c r="Y89">
        <v>38.83</v>
      </c>
      <c r="Z89">
        <v>61.74</v>
      </c>
      <c r="AA89">
        <v>60.86</v>
      </c>
      <c r="AB89">
        <v>57.74</v>
      </c>
      <c r="AC89">
        <v>62.67</v>
      </c>
      <c r="AD89">
        <v>62.94</v>
      </c>
      <c r="AE89">
        <v>62.94</v>
      </c>
      <c r="AF89">
        <v>60.81</v>
      </c>
      <c r="AH89">
        <v>49.77</v>
      </c>
      <c r="AI89">
        <v>60.3</v>
      </c>
      <c r="AJ89">
        <v>63.42</v>
      </c>
      <c r="AK89">
        <v>62.96</v>
      </c>
      <c r="AL89">
        <v>61.83</v>
      </c>
      <c r="AM89">
        <v>61.11</v>
      </c>
      <c r="AN89">
        <v>58.51</v>
      </c>
      <c r="AO89">
        <v>62.67</v>
      </c>
      <c r="AP89">
        <v>63</v>
      </c>
      <c r="AQ89">
        <v>63</v>
      </c>
      <c r="AR89">
        <v>61.11</v>
      </c>
      <c r="AT89">
        <v>51.88</v>
      </c>
      <c r="AU89">
        <v>60.55</v>
      </c>
      <c r="AV89">
        <v>63.43</v>
      </c>
      <c r="AW89">
        <v>63.03</v>
      </c>
    </row>
    <row r="90" spans="1:49" x14ac:dyDescent="0.2">
      <c r="A90" t="s">
        <v>110</v>
      </c>
      <c r="B90">
        <v>23</v>
      </c>
      <c r="C90">
        <v>42</v>
      </c>
      <c r="D90">
        <v>66</v>
      </c>
      <c r="E90">
        <v>69</v>
      </c>
      <c r="F90">
        <v>71</v>
      </c>
      <c r="G90">
        <v>71</v>
      </c>
      <c r="H90">
        <v>86</v>
      </c>
      <c r="J90">
        <v>11</v>
      </c>
      <c r="K90">
        <v>69</v>
      </c>
      <c r="L90">
        <v>99</v>
      </c>
      <c r="M90">
        <v>98</v>
      </c>
      <c r="N90">
        <v>57.03</v>
      </c>
      <c r="O90">
        <v>47.74</v>
      </c>
      <c r="P90">
        <v>47.64</v>
      </c>
      <c r="Q90">
        <v>42.98</v>
      </c>
      <c r="R90">
        <v>47.26</v>
      </c>
      <c r="S90">
        <v>47.26</v>
      </c>
      <c r="T90">
        <v>50.24</v>
      </c>
      <c r="V90">
        <v>46.6</v>
      </c>
      <c r="W90">
        <v>45.98</v>
      </c>
      <c r="X90">
        <v>41.18</v>
      </c>
      <c r="Y90">
        <v>38.97</v>
      </c>
      <c r="Z90">
        <v>60.1</v>
      </c>
      <c r="AA90">
        <v>58.52</v>
      </c>
      <c r="AB90">
        <v>60.23</v>
      </c>
      <c r="AC90">
        <v>62.84</v>
      </c>
      <c r="AD90">
        <v>61.31</v>
      </c>
      <c r="AE90">
        <v>61.31</v>
      </c>
      <c r="AF90">
        <v>62.09</v>
      </c>
      <c r="AH90">
        <v>48.53</v>
      </c>
      <c r="AI90">
        <v>60.46</v>
      </c>
      <c r="AJ90">
        <v>64.42</v>
      </c>
      <c r="AK90">
        <v>63.05</v>
      </c>
      <c r="AL90">
        <v>61.84</v>
      </c>
      <c r="AM90">
        <v>58.87</v>
      </c>
      <c r="AN90">
        <v>60.46</v>
      </c>
      <c r="AO90">
        <v>62.89</v>
      </c>
      <c r="AP90">
        <v>61.48</v>
      </c>
      <c r="AQ90">
        <v>61.48</v>
      </c>
      <c r="AR90">
        <v>62.38</v>
      </c>
      <c r="AT90">
        <v>50.68</v>
      </c>
      <c r="AU90">
        <v>60.61</v>
      </c>
      <c r="AV90">
        <v>64.44</v>
      </c>
      <c r="AW90">
        <v>63.07</v>
      </c>
    </row>
    <row r="91" spans="1:49" x14ac:dyDescent="0.2">
      <c r="A91" t="s">
        <v>111</v>
      </c>
      <c r="B91">
        <v>36</v>
      </c>
      <c r="C91">
        <v>53</v>
      </c>
      <c r="D91">
        <v>70</v>
      </c>
      <c r="E91">
        <v>75</v>
      </c>
      <c r="F91">
        <v>89</v>
      </c>
      <c r="G91">
        <v>89</v>
      </c>
      <c r="H91">
        <v>61</v>
      </c>
      <c r="J91">
        <v>9</v>
      </c>
      <c r="K91">
        <v>76</v>
      </c>
      <c r="L91">
        <v>76</v>
      </c>
      <c r="M91">
        <v>73</v>
      </c>
      <c r="N91">
        <v>53.9</v>
      </c>
      <c r="O91">
        <v>41.34</v>
      </c>
      <c r="P91">
        <v>53.96</v>
      </c>
      <c r="Q91">
        <v>36.56</v>
      </c>
      <c r="R91">
        <v>41.61</v>
      </c>
      <c r="S91">
        <v>41.61</v>
      </c>
      <c r="T91">
        <v>53.78</v>
      </c>
      <c r="V91">
        <v>34.369999999999997</v>
      </c>
      <c r="W91">
        <v>42.5</v>
      </c>
      <c r="X91">
        <v>0</v>
      </c>
      <c r="Y91">
        <v>0</v>
      </c>
      <c r="Z91">
        <v>58.25</v>
      </c>
      <c r="AA91">
        <v>60.38</v>
      </c>
      <c r="AB91">
        <v>62.86</v>
      </c>
      <c r="AC91">
        <v>62.33</v>
      </c>
      <c r="AD91">
        <v>62.72</v>
      </c>
      <c r="AE91">
        <v>62.72</v>
      </c>
      <c r="AF91">
        <v>61.19</v>
      </c>
      <c r="AH91">
        <v>42.61</v>
      </c>
      <c r="AI91">
        <v>60.05</v>
      </c>
      <c r="AJ91">
        <v>62.84</v>
      </c>
      <c r="AK91">
        <v>61.13</v>
      </c>
      <c r="AL91">
        <v>59.61</v>
      </c>
      <c r="AM91">
        <v>60.43</v>
      </c>
      <c r="AN91">
        <v>63.38</v>
      </c>
      <c r="AO91">
        <v>62.34</v>
      </c>
      <c r="AP91">
        <v>62.75</v>
      </c>
      <c r="AQ91">
        <v>62.75</v>
      </c>
      <c r="AR91">
        <v>61.94</v>
      </c>
      <c r="AT91">
        <v>44.97</v>
      </c>
      <c r="AU91">
        <v>60.13</v>
      </c>
      <c r="AV91">
        <v>62.84</v>
      </c>
      <c r="AW91">
        <v>61.13</v>
      </c>
    </row>
    <row r="92" spans="1:49" x14ac:dyDescent="0.2">
      <c r="A92" t="s">
        <v>112</v>
      </c>
      <c r="B92">
        <v>46</v>
      </c>
      <c r="C92">
        <v>53</v>
      </c>
      <c r="D92">
        <v>65</v>
      </c>
      <c r="E92">
        <v>68</v>
      </c>
      <c r="F92">
        <v>0</v>
      </c>
      <c r="G92">
        <v>65</v>
      </c>
      <c r="H92">
        <v>75</v>
      </c>
      <c r="J92">
        <v>11</v>
      </c>
      <c r="K92">
        <v>75</v>
      </c>
      <c r="L92">
        <v>87</v>
      </c>
      <c r="M92">
        <v>89</v>
      </c>
      <c r="N92">
        <v>44.47</v>
      </c>
      <c r="O92">
        <v>45.49</v>
      </c>
      <c r="P92">
        <v>49.41</v>
      </c>
      <c r="Q92">
        <v>36.56</v>
      </c>
      <c r="S92">
        <v>48.51</v>
      </c>
      <c r="T92">
        <v>48.66</v>
      </c>
      <c r="V92">
        <v>42.39</v>
      </c>
      <c r="W92">
        <v>53.34</v>
      </c>
      <c r="X92">
        <v>42.34</v>
      </c>
      <c r="Y92">
        <v>28.34</v>
      </c>
      <c r="Z92">
        <v>62.05</v>
      </c>
      <c r="AA92">
        <v>59.39</v>
      </c>
      <c r="AB92">
        <v>64.81</v>
      </c>
      <c r="AC92">
        <v>62.33</v>
      </c>
      <c r="AE92">
        <v>61.95</v>
      </c>
      <c r="AF92">
        <v>61.82</v>
      </c>
      <c r="AH92">
        <v>50.95</v>
      </c>
      <c r="AI92">
        <v>61.17</v>
      </c>
      <c r="AJ92">
        <v>65.22</v>
      </c>
      <c r="AK92">
        <v>61.85</v>
      </c>
      <c r="AL92">
        <v>62.13</v>
      </c>
      <c r="AM92">
        <v>59.56</v>
      </c>
      <c r="AN92">
        <v>65.19</v>
      </c>
      <c r="AO92">
        <v>62.34</v>
      </c>
      <c r="AQ92">
        <v>62.23</v>
      </c>
      <c r="AR92">
        <v>62.03</v>
      </c>
      <c r="AT92">
        <v>51.66</v>
      </c>
      <c r="AU92">
        <v>61.94</v>
      </c>
      <c r="AV92">
        <v>65.260000000000005</v>
      </c>
      <c r="AW92">
        <v>61.85</v>
      </c>
    </row>
    <row r="93" spans="1:49" x14ac:dyDescent="0.2">
      <c r="A93" t="s">
        <v>113</v>
      </c>
      <c r="B93">
        <v>60</v>
      </c>
      <c r="C93">
        <v>56</v>
      </c>
      <c r="D93">
        <v>115</v>
      </c>
      <c r="E93">
        <v>85</v>
      </c>
      <c r="F93">
        <v>62</v>
      </c>
      <c r="G93">
        <v>79</v>
      </c>
      <c r="H93">
        <v>91</v>
      </c>
      <c r="J93">
        <v>21</v>
      </c>
      <c r="K93">
        <v>97</v>
      </c>
      <c r="L93">
        <v>82</v>
      </c>
      <c r="M93">
        <v>96</v>
      </c>
      <c r="N93">
        <v>40.03</v>
      </c>
      <c r="O93">
        <v>43.22</v>
      </c>
      <c r="P93">
        <v>59.3</v>
      </c>
      <c r="Q93">
        <v>43.73</v>
      </c>
      <c r="R93">
        <v>44.19</v>
      </c>
      <c r="S93">
        <v>41.72</v>
      </c>
      <c r="T93">
        <v>45.75</v>
      </c>
      <c r="V93">
        <v>44.58</v>
      </c>
      <c r="W93">
        <v>48.26</v>
      </c>
      <c r="X93">
        <v>37.4</v>
      </c>
      <c r="Y93">
        <v>0</v>
      </c>
      <c r="Z93">
        <v>61.19</v>
      </c>
      <c r="AA93">
        <v>59.02</v>
      </c>
      <c r="AB93">
        <v>63.48</v>
      </c>
      <c r="AC93">
        <v>61.57</v>
      </c>
      <c r="AD93">
        <v>60.89</v>
      </c>
      <c r="AE93">
        <v>63.5</v>
      </c>
      <c r="AF93">
        <v>62.13</v>
      </c>
      <c r="AH93">
        <v>52.17</v>
      </c>
      <c r="AI93">
        <v>62.27</v>
      </c>
      <c r="AJ93">
        <v>62.72</v>
      </c>
      <c r="AK93">
        <v>62.73</v>
      </c>
      <c r="AL93">
        <v>61.23</v>
      </c>
      <c r="AM93">
        <v>59.13</v>
      </c>
      <c r="AN93">
        <v>65.13</v>
      </c>
      <c r="AO93">
        <v>61.65</v>
      </c>
      <c r="AP93">
        <v>60.98</v>
      </c>
      <c r="AQ93">
        <v>63.53</v>
      </c>
      <c r="AR93">
        <v>62.26</v>
      </c>
      <c r="AT93">
        <v>52.87</v>
      </c>
      <c r="AU93">
        <v>62.44</v>
      </c>
      <c r="AV93">
        <v>62.73</v>
      </c>
      <c r="AW93">
        <v>62.73</v>
      </c>
    </row>
    <row r="94" spans="1:49" x14ac:dyDescent="0.2">
      <c r="A94" t="s">
        <v>115</v>
      </c>
      <c r="B94">
        <v>61</v>
      </c>
      <c r="C94">
        <v>74</v>
      </c>
      <c r="D94">
        <v>81</v>
      </c>
      <c r="E94">
        <v>43</v>
      </c>
      <c r="F94">
        <v>66</v>
      </c>
      <c r="G94">
        <v>74</v>
      </c>
      <c r="H94">
        <v>84</v>
      </c>
      <c r="J94">
        <v>23</v>
      </c>
      <c r="K94">
        <v>67</v>
      </c>
      <c r="L94">
        <v>66</v>
      </c>
      <c r="M94">
        <v>84</v>
      </c>
      <c r="N94">
        <v>47.48</v>
      </c>
      <c r="O94">
        <v>50.21</v>
      </c>
      <c r="P94">
        <v>50.19</v>
      </c>
      <c r="Q94">
        <v>50.79</v>
      </c>
      <c r="R94">
        <v>43.1</v>
      </c>
      <c r="S94">
        <v>43.17</v>
      </c>
      <c r="T94">
        <v>47.21</v>
      </c>
      <c r="V94">
        <v>37.630000000000003</v>
      </c>
      <c r="W94">
        <v>38.340000000000003</v>
      </c>
      <c r="X94">
        <v>39.18</v>
      </c>
      <c r="Y94">
        <v>44.3</v>
      </c>
      <c r="Z94">
        <v>61.14</v>
      </c>
      <c r="AA94">
        <v>62.29</v>
      </c>
      <c r="AB94">
        <v>61.94</v>
      </c>
      <c r="AC94">
        <v>58.37</v>
      </c>
      <c r="AD94">
        <v>61.58</v>
      </c>
      <c r="AE94">
        <v>62.28</v>
      </c>
      <c r="AF94">
        <v>61.34</v>
      </c>
      <c r="AH94">
        <v>54.37</v>
      </c>
      <c r="AI94">
        <v>59.61</v>
      </c>
      <c r="AJ94">
        <v>64.989999999999995</v>
      </c>
      <c r="AK94">
        <v>62.15</v>
      </c>
      <c r="AL94">
        <v>61.33</v>
      </c>
      <c r="AM94">
        <v>62.55</v>
      </c>
      <c r="AN94">
        <v>62.4</v>
      </c>
      <c r="AO94">
        <v>59.14</v>
      </c>
      <c r="AP94">
        <v>61.64</v>
      </c>
      <c r="AQ94">
        <v>62.33</v>
      </c>
      <c r="AR94">
        <v>61.51</v>
      </c>
      <c r="AT94">
        <v>54.46</v>
      </c>
      <c r="AU94">
        <v>59.81</v>
      </c>
      <c r="AV94">
        <v>65</v>
      </c>
      <c r="AW94">
        <v>62.22</v>
      </c>
    </row>
    <row r="95" spans="1:49" x14ac:dyDescent="0.2">
      <c r="A95" t="s">
        <v>116</v>
      </c>
      <c r="B95">
        <v>68</v>
      </c>
      <c r="C95">
        <v>64</v>
      </c>
      <c r="D95">
        <v>77</v>
      </c>
      <c r="E95">
        <v>67</v>
      </c>
      <c r="F95">
        <v>82</v>
      </c>
      <c r="G95">
        <v>75</v>
      </c>
      <c r="H95">
        <v>79</v>
      </c>
      <c r="J95">
        <v>10</v>
      </c>
      <c r="K95">
        <v>88</v>
      </c>
      <c r="L95">
        <v>91</v>
      </c>
      <c r="M95">
        <v>107</v>
      </c>
      <c r="N95">
        <v>46.79</v>
      </c>
      <c r="O95">
        <v>47.41</v>
      </c>
      <c r="P95">
        <v>45.23</v>
      </c>
      <c r="Q95">
        <v>41.23</v>
      </c>
      <c r="R95">
        <v>47.31</v>
      </c>
      <c r="S95">
        <v>46.42</v>
      </c>
      <c r="T95">
        <v>44.83</v>
      </c>
      <c r="V95">
        <v>36.42</v>
      </c>
      <c r="W95">
        <v>38.200000000000003</v>
      </c>
      <c r="X95">
        <v>41.97</v>
      </c>
      <c r="Y95">
        <v>48.68</v>
      </c>
      <c r="Z95">
        <v>61.26</v>
      </c>
      <c r="AA95">
        <v>60.51</v>
      </c>
      <c r="AB95">
        <v>58.87</v>
      </c>
      <c r="AC95">
        <v>60.53</v>
      </c>
      <c r="AD95">
        <v>62.47</v>
      </c>
      <c r="AE95">
        <v>61.94</v>
      </c>
      <c r="AF95">
        <v>61.32</v>
      </c>
      <c r="AH95">
        <v>48.38</v>
      </c>
      <c r="AI95">
        <v>61.43</v>
      </c>
      <c r="AJ95">
        <v>61.32</v>
      </c>
      <c r="AK95">
        <v>63.03</v>
      </c>
      <c r="AL95">
        <v>61.41</v>
      </c>
      <c r="AM95">
        <v>60.72</v>
      </c>
      <c r="AN95">
        <v>59.06</v>
      </c>
      <c r="AO95">
        <v>60.58</v>
      </c>
      <c r="AP95">
        <v>62.63</v>
      </c>
      <c r="AQ95">
        <v>62.06</v>
      </c>
      <c r="AR95">
        <v>61.45</v>
      </c>
      <c r="AT95">
        <v>48.65</v>
      </c>
      <c r="AU95">
        <v>61.45</v>
      </c>
      <c r="AV95">
        <v>61.37</v>
      </c>
      <c r="AW95">
        <v>63.19</v>
      </c>
    </row>
    <row r="96" spans="1:49" x14ac:dyDescent="0.2">
      <c r="A96" t="s">
        <v>117</v>
      </c>
      <c r="B96">
        <v>73</v>
      </c>
      <c r="C96">
        <v>95</v>
      </c>
      <c r="D96">
        <v>52</v>
      </c>
      <c r="E96">
        <v>87</v>
      </c>
      <c r="F96">
        <v>78</v>
      </c>
      <c r="G96">
        <v>85</v>
      </c>
      <c r="H96">
        <v>114</v>
      </c>
      <c r="J96">
        <v>19</v>
      </c>
      <c r="K96">
        <v>76</v>
      </c>
      <c r="L96">
        <v>94</v>
      </c>
      <c r="M96">
        <v>109</v>
      </c>
      <c r="N96">
        <v>46.51</v>
      </c>
      <c r="O96">
        <v>50.27</v>
      </c>
      <c r="P96">
        <v>43.65</v>
      </c>
      <c r="Q96">
        <v>49.08</v>
      </c>
      <c r="R96">
        <v>48.99</v>
      </c>
      <c r="S96">
        <v>47.9</v>
      </c>
      <c r="T96">
        <v>51.11</v>
      </c>
      <c r="V96">
        <v>36.81</v>
      </c>
      <c r="W96">
        <v>46.9</v>
      </c>
      <c r="X96">
        <v>41.07</v>
      </c>
      <c r="Y96">
        <v>0</v>
      </c>
      <c r="Z96">
        <v>61.31</v>
      </c>
      <c r="AA96">
        <v>62.04</v>
      </c>
      <c r="AB96">
        <v>60.23</v>
      </c>
      <c r="AC96">
        <v>60.93</v>
      </c>
      <c r="AD96">
        <v>62.65</v>
      </c>
      <c r="AE96">
        <v>61.97</v>
      </c>
      <c r="AF96">
        <v>62.91</v>
      </c>
      <c r="AH96">
        <v>52.18</v>
      </c>
      <c r="AI96">
        <v>60.81</v>
      </c>
      <c r="AJ96">
        <v>64.739999999999995</v>
      </c>
      <c r="AK96">
        <v>63.23</v>
      </c>
      <c r="AL96">
        <v>61.45</v>
      </c>
      <c r="AM96">
        <v>62.32</v>
      </c>
      <c r="AN96">
        <v>60.39</v>
      </c>
      <c r="AO96">
        <v>61.21</v>
      </c>
      <c r="AP96">
        <v>62.86</v>
      </c>
      <c r="AQ96">
        <v>62.14</v>
      </c>
      <c r="AR96">
        <v>63.24</v>
      </c>
      <c r="AT96">
        <v>52.3</v>
      </c>
      <c r="AU96">
        <v>60.98</v>
      </c>
      <c r="AV96">
        <v>64.760000000000005</v>
      </c>
      <c r="AW96">
        <v>63.23</v>
      </c>
    </row>
    <row r="97" spans="1:49" x14ac:dyDescent="0.2">
      <c r="A97" t="s">
        <v>118</v>
      </c>
      <c r="B97">
        <v>39</v>
      </c>
      <c r="C97">
        <v>49</v>
      </c>
      <c r="D97">
        <v>58</v>
      </c>
      <c r="E97">
        <v>78</v>
      </c>
      <c r="F97">
        <v>74</v>
      </c>
      <c r="G97">
        <v>92</v>
      </c>
      <c r="H97">
        <v>88</v>
      </c>
      <c r="J97">
        <v>12</v>
      </c>
      <c r="K97">
        <v>80</v>
      </c>
      <c r="L97">
        <v>102</v>
      </c>
      <c r="M97">
        <v>110</v>
      </c>
      <c r="N97">
        <v>60.51</v>
      </c>
      <c r="O97">
        <v>46.51</v>
      </c>
      <c r="P97">
        <v>29.14</v>
      </c>
      <c r="Q97">
        <v>45.54</v>
      </c>
      <c r="R97">
        <v>48.21</v>
      </c>
      <c r="S97">
        <v>52.8</v>
      </c>
      <c r="T97">
        <v>51.16</v>
      </c>
      <c r="V97">
        <v>36.56</v>
      </c>
      <c r="W97">
        <v>45.43</v>
      </c>
      <c r="X97">
        <v>36.54</v>
      </c>
      <c r="Y97">
        <v>53.24</v>
      </c>
      <c r="Z97">
        <v>58.43</v>
      </c>
      <c r="AA97">
        <v>62.38</v>
      </c>
      <c r="AB97">
        <v>60.38</v>
      </c>
      <c r="AC97">
        <v>63.44</v>
      </c>
      <c r="AD97">
        <v>62.94</v>
      </c>
      <c r="AE97">
        <v>62.28</v>
      </c>
      <c r="AF97">
        <v>62.6</v>
      </c>
      <c r="AH97">
        <v>48.86</v>
      </c>
      <c r="AI97">
        <v>64.25</v>
      </c>
      <c r="AJ97">
        <v>63.54</v>
      </c>
      <c r="AK97">
        <v>63.75</v>
      </c>
      <c r="AL97">
        <v>62.61</v>
      </c>
      <c r="AM97">
        <v>62.49</v>
      </c>
      <c r="AN97">
        <v>60.38</v>
      </c>
      <c r="AO97">
        <v>63.57</v>
      </c>
      <c r="AP97">
        <v>63.15</v>
      </c>
      <c r="AQ97">
        <v>62.76</v>
      </c>
      <c r="AR97">
        <v>62.95</v>
      </c>
      <c r="AT97">
        <v>49.11</v>
      </c>
      <c r="AU97">
        <v>64.31</v>
      </c>
      <c r="AV97">
        <v>63.55</v>
      </c>
      <c r="AW97">
        <v>64.12</v>
      </c>
    </row>
    <row r="98" spans="1:49" x14ac:dyDescent="0.2">
      <c r="A98" t="s">
        <v>119</v>
      </c>
      <c r="B98">
        <v>61</v>
      </c>
      <c r="C98">
        <v>54</v>
      </c>
      <c r="D98">
        <v>47</v>
      </c>
      <c r="E98">
        <v>82</v>
      </c>
      <c r="F98">
        <v>65</v>
      </c>
      <c r="G98">
        <v>88</v>
      </c>
      <c r="H98">
        <v>62</v>
      </c>
      <c r="J98">
        <v>23</v>
      </c>
      <c r="K98">
        <v>93</v>
      </c>
      <c r="L98">
        <v>84</v>
      </c>
      <c r="M98">
        <v>86</v>
      </c>
      <c r="N98">
        <v>49.34</v>
      </c>
      <c r="O98">
        <v>45.22</v>
      </c>
      <c r="P98">
        <v>40.79</v>
      </c>
      <c r="Q98">
        <v>48.64</v>
      </c>
      <c r="R98">
        <v>46.18</v>
      </c>
      <c r="S98">
        <v>47.59</v>
      </c>
      <c r="T98">
        <v>48.89</v>
      </c>
      <c r="V98">
        <v>48.34</v>
      </c>
      <c r="W98">
        <v>47.52</v>
      </c>
      <c r="X98">
        <v>46.8</v>
      </c>
      <c r="Y98">
        <v>0</v>
      </c>
      <c r="Z98">
        <v>61.56</v>
      </c>
      <c r="AA98">
        <v>62.9</v>
      </c>
      <c r="AB98">
        <v>58.26</v>
      </c>
      <c r="AC98">
        <v>61.39</v>
      </c>
      <c r="AD98">
        <v>61.49</v>
      </c>
      <c r="AE98">
        <v>61.52</v>
      </c>
      <c r="AF98">
        <v>61.24</v>
      </c>
      <c r="AH98">
        <v>52.66</v>
      </c>
      <c r="AI98">
        <v>61.08</v>
      </c>
      <c r="AJ98">
        <v>62.83</v>
      </c>
      <c r="AK98">
        <v>62.51</v>
      </c>
      <c r="AL98">
        <v>61.81</v>
      </c>
      <c r="AM98">
        <v>62.98</v>
      </c>
      <c r="AN98">
        <v>58.58</v>
      </c>
      <c r="AO98">
        <v>61.62</v>
      </c>
      <c r="AP98">
        <v>61.62</v>
      </c>
      <c r="AQ98">
        <v>61.7</v>
      </c>
      <c r="AR98">
        <v>61.57</v>
      </c>
      <c r="AT98">
        <v>54.02</v>
      </c>
      <c r="AU98">
        <v>61.27</v>
      </c>
      <c r="AV98">
        <v>62.94</v>
      </c>
      <c r="AW98">
        <v>62.51</v>
      </c>
    </row>
    <row r="99" spans="1:49" x14ac:dyDescent="0.2">
      <c r="A99" t="s">
        <v>120</v>
      </c>
      <c r="B99">
        <v>54</v>
      </c>
      <c r="C99">
        <v>64</v>
      </c>
      <c r="D99">
        <v>52</v>
      </c>
      <c r="E99">
        <v>76</v>
      </c>
      <c r="F99">
        <v>85</v>
      </c>
      <c r="G99">
        <v>68</v>
      </c>
      <c r="H99">
        <v>78</v>
      </c>
      <c r="J99">
        <v>12</v>
      </c>
      <c r="K99">
        <v>82</v>
      </c>
      <c r="L99">
        <v>0</v>
      </c>
      <c r="M99">
        <v>122</v>
      </c>
      <c r="N99">
        <v>33.54</v>
      </c>
      <c r="O99">
        <v>48.12</v>
      </c>
      <c r="P99">
        <v>50.27</v>
      </c>
      <c r="Q99">
        <v>44.31</v>
      </c>
      <c r="R99">
        <v>47.72</v>
      </c>
      <c r="S99">
        <v>43.81</v>
      </c>
      <c r="T99">
        <v>45.91</v>
      </c>
      <c r="V99">
        <v>45.37</v>
      </c>
      <c r="W99">
        <v>49.98</v>
      </c>
      <c r="Y99">
        <v>0</v>
      </c>
      <c r="Z99">
        <v>61.74</v>
      </c>
      <c r="AA99">
        <v>61.09</v>
      </c>
      <c r="AB99">
        <v>59.99</v>
      </c>
      <c r="AC99">
        <v>61.94</v>
      </c>
      <c r="AD99">
        <v>63.07</v>
      </c>
      <c r="AE99">
        <v>60.95</v>
      </c>
      <c r="AF99">
        <v>62.72</v>
      </c>
      <c r="AH99">
        <v>51.95</v>
      </c>
      <c r="AI99">
        <v>62.89</v>
      </c>
      <c r="AK99">
        <v>63.87</v>
      </c>
      <c r="AL99">
        <v>61.74</v>
      </c>
      <c r="AM99">
        <v>61.31</v>
      </c>
      <c r="AN99">
        <v>60.43</v>
      </c>
      <c r="AO99">
        <v>62.01</v>
      </c>
      <c r="AP99">
        <v>63.38</v>
      </c>
      <c r="AQ99">
        <v>61.09</v>
      </c>
      <c r="AR99">
        <v>62.81</v>
      </c>
      <c r="AT99">
        <v>52.81</v>
      </c>
      <c r="AU99">
        <v>63.11</v>
      </c>
      <c r="AW99">
        <v>63.87</v>
      </c>
    </row>
    <row r="100" spans="1:49" x14ac:dyDescent="0.2">
      <c r="A100" t="s">
        <v>121</v>
      </c>
      <c r="B100">
        <v>64</v>
      </c>
      <c r="C100">
        <v>52</v>
      </c>
      <c r="D100">
        <v>60</v>
      </c>
      <c r="E100">
        <v>71</v>
      </c>
      <c r="F100">
        <v>63</v>
      </c>
      <c r="G100">
        <v>35</v>
      </c>
      <c r="H100">
        <v>80</v>
      </c>
      <c r="J100">
        <v>10</v>
      </c>
      <c r="K100">
        <v>84</v>
      </c>
      <c r="L100">
        <v>0</v>
      </c>
      <c r="M100">
        <v>100</v>
      </c>
      <c r="N100">
        <v>48.08</v>
      </c>
      <c r="O100">
        <v>52.89</v>
      </c>
      <c r="P100">
        <v>47.01</v>
      </c>
      <c r="Q100">
        <v>41.04</v>
      </c>
      <c r="R100">
        <v>42.87</v>
      </c>
      <c r="S100">
        <v>51.92</v>
      </c>
      <c r="T100">
        <v>55.58</v>
      </c>
      <c r="V100">
        <v>0</v>
      </c>
      <c r="W100">
        <v>48.38</v>
      </c>
      <c r="Y100">
        <v>37.369999999999997</v>
      </c>
      <c r="Z100">
        <v>60.38</v>
      </c>
      <c r="AA100">
        <v>60.53</v>
      </c>
      <c r="AB100">
        <v>58.95</v>
      </c>
      <c r="AC100">
        <v>60.42</v>
      </c>
      <c r="AD100">
        <v>61.38</v>
      </c>
      <c r="AE100">
        <v>58.51</v>
      </c>
      <c r="AF100">
        <v>63.96</v>
      </c>
      <c r="AH100">
        <v>46.96</v>
      </c>
      <c r="AI100">
        <v>60.88</v>
      </c>
      <c r="AK100">
        <v>61.79</v>
      </c>
      <c r="AL100">
        <v>60.63</v>
      </c>
      <c r="AM100">
        <v>61.22</v>
      </c>
      <c r="AN100">
        <v>59.69</v>
      </c>
      <c r="AO100">
        <v>60.47</v>
      </c>
      <c r="AP100">
        <v>61.53</v>
      </c>
      <c r="AQ100">
        <v>59.37</v>
      </c>
      <c r="AR100">
        <v>65.319999999999993</v>
      </c>
      <c r="AT100">
        <v>46.96</v>
      </c>
      <c r="AU100">
        <v>61.32</v>
      </c>
      <c r="AW100">
        <v>61.8</v>
      </c>
    </row>
    <row r="101" spans="1:49" x14ac:dyDescent="0.2">
      <c r="A101" t="s">
        <v>123</v>
      </c>
      <c r="B101">
        <v>0</v>
      </c>
      <c r="C101">
        <v>70</v>
      </c>
      <c r="D101">
        <v>62</v>
      </c>
      <c r="E101">
        <v>47</v>
      </c>
      <c r="F101">
        <v>64</v>
      </c>
      <c r="G101">
        <v>81</v>
      </c>
      <c r="H101">
        <v>90</v>
      </c>
      <c r="J101">
        <v>24</v>
      </c>
      <c r="K101">
        <v>80</v>
      </c>
      <c r="L101">
        <v>0</v>
      </c>
      <c r="M101">
        <v>104</v>
      </c>
      <c r="O101">
        <v>42.04</v>
      </c>
      <c r="P101">
        <v>38.42</v>
      </c>
      <c r="Q101">
        <v>37.700000000000003</v>
      </c>
      <c r="R101">
        <v>47.41</v>
      </c>
      <c r="S101">
        <v>50.64</v>
      </c>
      <c r="T101">
        <v>54.45</v>
      </c>
      <c r="V101">
        <v>38.44</v>
      </c>
      <c r="W101">
        <v>47.91</v>
      </c>
      <c r="Y101">
        <v>47.7</v>
      </c>
      <c r="AA101">
        <v>59.53</v>
      </c>
      <c r="AB101">
        <v>58.97</v>
      </c>
      <c r="AC101">
        <v>60.17</v>
      </c>
      <c r="AD101">
        <v>61.4</v>
      </c>
      <c r="AE101">
        <v>62.42</v>
      </c>
      <c r="AF101">
        <v>62.77</v>
      </c>
      <c r="AH101">
        <v>54.15</v>
      </c>
      <c r="AI101">
        <v>60.86</v>
      </c>
      <c r="AK101">
        <v>63.26</v>
      </c>
      <c r="AM101">
        <v>59.6</v>
      </c>
      <c r="AN101">
        <v>59.01</v>
      </c>
      <c r="AO101">
        <v>60.2</v>
      </c>
      <c r="AP101">
        <v>61.62</v>
      </c>
      <c r="AQ101">
        <v>62.7</v>
      </c>
      <c r="AR101">
        <v>63.37</v>
      </c>
      <c r="AT101">
        <v>54.26</v>
      </c>
      <c r="AU101">
        <v>61.1</v>
      </c>
      <c r="AW101">
        <v>63.51</v>
      </c>
    </row>
    <row r="102" spans="1:49" x14ac:dyDescent="0.2">
      <c r="A102" t="s">
        <v>124</v>
      </c>
      <c r="B102">
        <v>64</v>
      </c>
      <c r="C102">
        <v>75</v>
      </c>
      <c r="D102">
        <v>83</v>
      </c>
      <c r="E102">
        <v>66</v>
      </c>
      <c r="F102">
        <v>73</v>
      </c>
      <c r="G102">
        <v>77</v>
      </c>
      <c r="H102">
        <v>77</v>
      </c>
      <c r="J102">
        <v>10</v>
      </c>
      <c r="K102">
        <v>91</v>
      </c>
      <c r="L102">
        <v>0</v>
      </c>
      <c r="M102">
        <v>122</v>
      </c>
      <c r="N102">
        <v>48.8</v>
      </c>
      <c r="O102">
        <v>52.07</v>
      </c>
      <c r="P102">
        <v>49.08</v>
      </c>
      <c r="Q102">
        <v>35.450000000000003</v>
      </c>
      <c r="R102">
        <v>51.08</v>
      </c>
      <c r="S102">
        <v>41.12</v>
      </c>
      <c r="T102">
        <v>52.24</v>
      </c>
      <c r="V102">
        <v>36.29</v>
      </c>
      <c r="W102">
        <v>49.41</v>
      </c>
      <c r="Y102">
        <v>51.29</v>
      </c>
      <c r="Z102">
        <v>60.69</v>
      </c>
      <c r="AA102">
        <v>61.5</v>
      </c>
      <c r="AB102">
        <v>60.21</v>
      </c>
      <c r="AC102">
        <v>61.24</v>
      </c>
      <c r="AD102">
        <v>62.1</v>
      </c>
      <c r="AE102">
        <v>61.63</v>
      </c>
      <c r="AF102">
        <v>61.96</v>
      </c>
      <c r="AH102">
        <v>47.86</v>
      </c>
      <c r="AI102">
        <v>62.11</v>
      </c>
      <c r="AK102">
        <v>65.97</v>
      </c>
      <c r="AL102">
        <v>60.96</v>
      </c>
      <c r="AM102">
        <v>61.97</v>
      </c>
      <c r="AN102">
        <v>60.53</v>
      </c>
      <c r="AO102">
        <v>61.25</v>
      </c>
      <c r="AP102">
        <v>62.43</v>
      </c>
      <c r="AQ102">
        <v>61.71</v>
      </c>
      <c r="AR102">
        <v>62.44</v>
      </c>
      <c r="AT102">
        <v>48.16</v>
      </c>
      <c r="AU102">
        <v>62.37</v>
      </c>
      <c r="AW102">
        <v>66.12</v>
      </c>
    </row>
    <row r="103" spans="1:49" x14ac:dyDescent="0.2">
      <c r="A103" t="s">
        <v>125</v>
      </c>
      <c r="B103">
        <v>68</v>
      </c>
      <c r="C103">
        <v>79</v>
      </c>
      <c r="D103">
        <v>58</v>
      </c>
      <c r="E103">
        <v>75</v>
      </c>
      <c r="F103">
        <v>63</v>
      </c>
      <c r="G103">
        <v>86</v>
      </c>
      <c r="H103">
        <v>91</v>
      </c>
      <c r="J103">
        <v>19</v>
      </c>
      <c r="K103">
        <v>68</v>
      </c>
      <c r="L103">
        <v>0</v>
      </c>
      <c r="M103">
        <v>101</v>
      </c>
      <c r="N103">
        <v>47.76</v>
      </c>
      <c r="O103">
        <v>37.380000000000003</v>
      </c>
      <c r="P103">
        <v>40.75</v>
      </c>
      <c r="Q103">
        <v>38.29</v>
      </c>
      <c r="R103">
        <v>47.97</v>
      </c>
      <c r="S103">
        <v>48.65</v>
      </c>
      <c r="T103">
        <v>51.22</v>
      </c>
      <c r="V103">
        <v>37.229999999999997</v>
      </c>
      <c r="W103">
        <v>46.45</v>
      </c>
      <c r="Y103">
        <v>52.24</v>
      </c>
      <c r="Z103">
        <v>61.16</v>
      </c>
      <c r="AA103">
        <v>60.44</v>
      </c>
      <c r="AB103">
        <v>59.86</v>
      </c>
      <c r="AC103">
        <v>59.99</v>
      </c>
      <c r="AD103">
        <v>63.93</v>
      </c>
      <c r="AE103">
        <v>62.33</v>
      </c>
      <c r="AF103">
        <v>62.91</v>
      </c>
      <c r="AH103">
        <v>53.32</v>
      </c>
      <c r="AI103">
        <v>60.95</v>
      </c>
      <c r="AK103">
        <v>64.459999999999994</v>
      </c>
      <c r="AL103">
        <v>61.36</v>
      </c>
      <c r="AM103">
        <v>60.46</v>
      </c>
      <c r="AN103">
        <v>59.95</v>
      </c>
      <c r="AO103">
        <v>60.02</v>
      </c>
      <c r="AP103">
        <v>64.040000000000006</v>
      </c>
      <c r="AQ103">
        <v>62.55</v>
      </c>
      <c r="AR103">
        <v>63.57</v>
      </c>
      <c r="AT103">
        <v>53.43</v>
      </c>
      <c r="AU103">
        <v>61.1</v>
      </c>
      <c r="AW103">
        <v>64.709999999999994</v>
      </c>
    </row>
    <row r="104" spans="1:49" x14ac:dyDescent="0.2">
      <c r="A104" t="s">
        <v>126</v>
      </c>
      <c r="B104">
        <v>79</v>
      </c>
      <c r="C104">
        <v>42</v>
      </c>
      <c r="D104">
        <v>58</v>
      </c>
      <c r="E104">
        <v>54</v>
      </c>
      <c r="F104">
        <v>91</v>
      </c>
      <c r="G104">
        <v>94</v>
      </c>
      <c r="H104">
        <v>92</v>
      </c>
      <c r="J104">
        <v>18</v>
      </c>
      <c r="K104">
        <v>68</v>
      </c>
      <c r="L104">
        <v>102</v>
      </c>
      <c r="M104">
        <v>115</v>
      </c>
      <c r="N104">
        <v>52.31</v>
      </c>
      <c r="O104">
        <v>44.91</v>
      </c>
      <c r="P104">
        <v>36.840000000000003</v>
      </c>
      <c r="Q104">
        <v>41.57</v>
      </c>
      <c r="R104">
        <v>48.6</v>
      </c>
      <c r="S104">
        <v>39.28</v>
      </c>
      <c r="T104">
        <v>49.86</v>
      </c>
      <c r="V104">
        <v>45.96</v>
      </c>
      <c r="W104">
        <v>46.76</v>
      </c>
      <c r="X104">
        <v>29.04</v>
      </c>
      <c r="Y104">
        <v>51.34</v>
      </c>
      <c r="Z104">
        <v>61.38</v>
      </c>
      <c r="AA104">
        <v>58.64</v>
      </c>
      <c r="AB104">
        <v>60.91</v>
      </c>
      <c r="AC104">
        <v>60.48</v>
      </c>
      <c r="AD104">
        <v>63.12</v>
      </c>
      <c r="AE104">
        <v>62.21</v>
      </c>
      <c r="AF104">
        <v>62.68</v>
      </c>
      <c r="AH104">
        <v>53.89</v>
      </c>
      <c r="AI104">
        <v>60.31</v>
      </c>
      <c r="AJ104">
        <v>65.31</v>
      </c>
      <c r="AK104">
        <v>63.86</v>
      </c>
      <c r="AL104">
        <v>61.89</v>
      </c>
      <c r="AM104">
        <v>58.82</v>
      </c>
      <c r="AN104">
        <v>60.93</v>
      </c>
      <c r="AO104">
        <v>60.53</v>
      </c>
      <c r="AP104">
        <v>63.28</v>
      </c>
      <c r="AQ104">
        <v>62.24</v>
      </c>
      <c r="AR104">
        <v>62.92</v>
      </c>
      <c r="AT104">
        <v>54.54</v>
      </c>
      <c r="AU104">
        <v>60.49</v>
      </c>
      <c r="AV104">
        <v>65.319999999999993</v>
      </c>
      <c r="AW104">
        <v>64.09</v>
      </c>
    </row>
    <row r="105" spans="1:49" x14ac:dyDescent="0.2">
      <c r="A105" t="s">
        <v>127</v>
      </c>
      <c r="B105">
        <v>47</v>
      </c>
      <c r="C105">
        <v>55</v>
      </c>
      <c r="D105">
        <v>61</v>
      </c>
      <c r="E105">
        <v>73</v>
      </c>
      <c r="F105">
        <v>79</v>
      </c>
      <c r="G105">
        <v>91</v>
      </c>
      <c r="H105">
        <v>77</v>
      </c>
      <c r="J105">
        <v>21</v>
      </c>
      <c r="K105">
        <v>82</v>
      </c>
      <c r="L105">
        <v>101</v>
      </c>
      <c r="M105">
        <v>85</v>
      </c>
      <c r="N105">
        <v>45.31</v>
      </c>
      <c r="O105">
        <v>44.14</v>
      </c>
      <c r="P105">
        <v>45.96</v>
      </c>
      <c r="Q105">
        <v>49</v>
      </c>
      <c r="R105">
        <v>47.37</v>
      </c>
      <c r="S105">
        <v>48.38</v>
      </c>
      <c r="T105">
        <v>40.590000000000003</v>
      </c>
      <c r="V105">
        <v>47.44</v>
      </c>
      <c r="W105">
        <v>46.96</v>
      </c>
      <c r="X105">
        <v>0</v>
      </c>
      <c r="Y105">
        <v>41.75</v>
      </c>
      <c r="Z105">
        <v>61.51</v>
      </c>
      <c r="AA105">
        <v>60.79</v>
      </c>
      <c r="AB105">
        <v>60.74</v>
      </c>
      <c r="AC105">
        <v>60.26</v>
      </c>
      <c r="AD105">
        <v>62.82</v>
      </c>
      <c r="AE105">
        <v>62.73</v>
      </c>
      <c r="AF105">
        <v>62.08</v>
      </c>
      <c r="AH105">
        <v>61.09</v>
      </c>
      <c r="AI105">
        <v>60.93</v>
      </c>
      <c r="AJ105">
        <v>66.44</v>
      </c>
      <c r="AK105">
        <v>62.45</v>
      </c>
      <c r="AL105">
        <v>61.62</v>
      </c>
      <c r="AM105">
        <v>60.89</v>
      </c>
      <c r="AN105">
        <v>60.88</v>
      </c>
      <c r="AO105">
        <v>60.62</v>
      </c>
      <c r="AP105">
        <v>62.95</v>
      </c>
      <c r="AQ105">
        <v>62.88</v>
      </c>
      <c r="AR105">
        <v>62.11</v>
      </c>
      <c r="AT105">
        <v>61.32</v>
      </c>
      <c r="AU105">
        <v>61.17</v>
      </c>
      <c r="AV105">
        <v>66.44</v>
      </c>
      <c r="AW105">
        <v>62.69</v>
      </c>
    </row>
    <row r="106" spans="1:49" x14ac:dyDescent="0.2">
      <c r="A106" t="s">
        <v>128</v>
      </c>
      <c r="B106">
        <v>69</v>
      </c>
      <c r="C106">
        <v>59</v>
      </c>
      <c r="D106">
        <v>67</v>
      </c>
      <c r="E106">
        <v>77</v>
      </c>
      <c r="F106">
        <v>78</v>
      </c>
      <c r="G106">
        <v>64</v>
      </c>
      <c r="H106">
        <v>83</v>
      </c>
      <c r="J106">
        <v>22</v>
      </c>
      <c r="K106">
        <v>57</v>
      </c>
      <c r="L106">
        <v>101</v>
      </c>
      <c r="M106">
        <v>99</v>
      </c>
      <c r="N106">
        <v>46.83</v>
      </c>
      <c r="O106">
        <v>48.29</v>
      </c>
      <c r="P106">
        <v>44.13</v>
      </c>
      <c r="Q106">
        <v>46.93</v>
      </c>
      <c r="R106">
        <v>45.72</v>
      </c>
      <c r="S106">
        <v>44.2</v>
      </c>
      <c r="T106">
        <v>39.21</v>
      </c>
      <c r="V106">
        <v>42.96</v>
      </c>
      <c r="W106">
        <v>38.11</v>
      </c>
      <c r="X106">
        <v>48.6</v>
      </c>
      <c r="Y106">
        <v>0</v>
      </c>
      <c r="Z106">
        <v>62.09</v>
      </c>
      <c r="AA106">
        <v>61.46</v>
      </c>
      <c r="AB106">
        <v>59.28</v>
      </c>
      <c r="AC106">
        <v>61.2</v>
      </c>
      <c r="AD106">
        <v>63.11</v>
      </c>
      <c r="AE106">
        <v>61.24</v>
      </c>
      <c r="AF106">
        <v>62.66</v>
      </c>
      <c r="AH106">
        <v>52.77</v>
      </c>
      <c r="AI106">
        <v>59.17</v>
      </c>
      <c r="AJ106">
        <v>67.17</v>
      </c>
      <c r="AK106">
        <v>62.67</v>
      </c>
      <c r="AL106">
        <v>62.22</v>
      </c>
      <c r="AM106">
        <v>61.66</v>
      </c>
      <c r="AN106">
        <v>59.41</v>
      </c>
      <c r="AO106">
        <v>61.36</v>
      </c>
      <c r="AP106">
        <v>63.45</v>
      </c>
      <c r="AQ106">
        <v>61.38</v>
      </c>
      <c r="AR106">
        <v>62.71</v>
      </c>
      <c r="AT106">
        <v>53.2</v>
      </c>
      <c r="AU106">
        <v>59.21</v>
      </c>
      <c r="AV106">
        <v>67.23</v>
      </c>
      <c r="AW106">
        <v>62.67</v>
      </c>
    </row>
    <row r="107" spans="1:49" x14ac:dyDescent="0.2">
      <c r="A107" t="s">
        <v>129</v>
      </c>
      <c r="B107">
        <v>65</v>
      </c>
      <c r="C107">
        <v>87</v>
      </c>
      <c r="D107">
        <v>79</v>
      </c>
      <c r="E107">
        <v>83</v>
      </c>
      <c r="F107">
        <v>76</v>
      </c>
      <c r="G107">
        <v>87</v>
      </c>
      <c r="H107">
        <v>79</v>
      </c>
      <c r="J107">
        <v>15</v>
      </c>
      <c r="K107">
        <v>88</v>
      </c>
      <c r="L107">
        <v>90</v>
      </c>
      <c r="M107">
        <v>118</v>
      </c>
      <c r="N107">
        <v>44.47</v>
      </c>
      <c r="O107">
        <v>46.28</v>
      </c>
      <c r="P107">
        <v>49.93</v>
      </c>
      <c r="Q107">
        <v>46.84</v>
      </c>
      <c r="R107">
        <v>44.65</v>
      </c>
      <c r="S107">
        <v>38.869999999999997</v>
      </c>
      <c r="T107">
        <v>49.22</v>
      </c>
      <c r="V107">
        <v>44.62</v>
      </c>
      <c r="W107">
        <v>42.82</v>
      </c>
      <c r="X107">
        <v>41.61</v>
      </c>
      <c r="Y107">
        <v>41.32</v>
      </c>
      <c r="Z107">
        <v>59.13</v>
      </c>
      <c r="AA107">
        <v>60.8</v>
      </c>
      <c r="AB107">
        <v>60.32</v>
      </c>
      <c r="AC107">
        <v>61.55</v>
      </c>
      <c r="AD107">
        <v>64.14</v>
      </c>
      <c r="AE107">
        <v>63.93</v>
      </c>
      <c r="AF107">
        <v>61.82</v>
      </c>
      <c r="AH107">
        <v>52.07</v>
      </c>
      <c r="AI107">
        <v>62.2</v>
      </c>
      <c r="AJ107">
        <v>66.040000000000006</v>
      </c>
      <c r="AK107">
        <v>63.08</v>
      </c>
      <c r="AL107">
        <v>59.28</v>
      </c>
      <c r="AM107">
        <v>60.95</v>
      </c>
      <c r="AN107">
        <v>60.72</v>
      </c>
      <c r="AO107">
        <v>61.7</v>
      </c>
      <c r="AP107">
        <v>64.39</v>
      </c>
      <c r="AQ107">
        <v>63.94</v>
      </c>
      <c r="AR107">
        <v>62.05</v>
      </c>
      <c r="AT107">
        <v>52.79</v>
      </c>
      <c r="AU107">
        <v>62.25</v>
      </c>
      <c r="AV107">
        <v>66.069999999999993</v>
      </c>
      <c r="AW107">
        <v>63.11</v>
      </c>
    </row>
    <row r="108" spans="1:49" x14ac:dyDescent="0.2">
      <c r="A108" t="s">
        <v>131</v>
      </c>
      <c r="B108">
        <v>67</v>
      </c>
      <c r="C108">
        <v>77</v>
      </c>
      <c r="D108">
        <v>63</v>
      </c>
      <c r="E108">
        <v>55</v>
      </c>
      <c r="F108">
        <v>65</v>
      </c>
      <c r="G108">
        <v>81</v>
      </c>
      <c r="H108">
        <v>97</v>
      </c>
      <c r="J108">
        <v>22</v>
      </c>
      <c r="K108">
        <v>64</v>
      </c>
      <c r="L108">
        <v>84</v>
      </c>
      <c r="M108">
        <v>108</v>
      </c>
      <c r="N108">
        <v>44.67</v>
      </c>
      <c r="O108">
        <v>46.83</v>
      </c>
      <c r="P108">
        <v>45.68</v>
      </c>
      <c r="Q108">
        <v>39.56</v>
      </c>
      <c r="R108">
        <v>47.79</v>
      </c>
      <c r="S108">
        <v>43.69</v>
      </c>
      <c r="T108">
        <v>46.62</v>
      </c>
      <c r="V108">
        <v>48.95</v>
      </c>
      <c r="W108">
        <v>44.09</v>
      </c>
      <c r="X108">
        <v>0</v>
      </c>
      <c r="Y108">
        <v>38.74</v>
      </c>
      <c r="Z108">
        <v>60.33</v>
      </c>
      <c r="AA108">
        <v>62.04</v>
      </c>
      <c r="AB108">
        <v>59.18</v>
      </c>
      <c r="AC108">
        <v>59.62</v>
      </c>
      <c r="AD108">
        <v>62.19</v>
      </c>
      <c r="AE108">
        <v>62.43</v>
      </c>
      <c r="AF108">
        <v>62.32</v>
      </c>
      <c r="AH108">
        <v>53.34</v>
      </c>
      <c r="AI108">
        <v>60.22</v>
      </c>
      <c r="AJ108">
        <v>62.79</v>
      </c>
      <c r="AK108">
        <v>62.94</v>
      </c>
      <c r="AL108">
        <v>60.45</v>
      </c>
      <c r="AM108">
        <v>62.17</v>
      </c>
      <c r="AN108">
        <v>59.45</v>
      </c>
      <c r="AO108">
        <v>59.78</v>
      </c>
      <c r="AP108">
        <v>62.38</v>
      </c>
      <c r="AQ108">
        <v>62.65</v>
      </c>
      <c r="AR108">
        <v>62.43</v>
      </c>
      <c r="AT108">
        <v>54.69</v>
      </c>
      <c r="AU108">
        <v>60.33</v>
      </c>
      <c r="AV108">
        <v>62.79</v>
      </c>
      <c r="AW108">
        <v>62.95</v>
      </c>
    </row>
    <row r="109" spans="1:49" x14ac:dyDescent="0.2">
      <c r="A109" t="s">
        <v>132</v>
      </c>
      <c r="B109">
        <v>61</v>
      </c>
      <c r="C109">
        <v>61</v>
      </c>
      <c r="D109">
        <v>71</v>
      </c>
      <c r="E109">
        <v>62</v>
      </c>
      <c r="F109">
        <v>83</v>
      </c>
      <c r="G109">
        <v>74</v>
      </c>
      <c r="H109">
        <v>80</v>
      </c>
      <c r="J109">
        <v>10</v>
      </c>
      <c r="K109">
        <v>70</v>
      </c>
      <c r="L109">
        <v>104</v>
      </c>
      <c r="M109">
        <v>100</v>
      </c>
      <c r="N109">
        <v>46.99</v>
      </c>
      <c r="O109">
        <v>53.45</v>
      </c>
      <c r="P109">
        <v>45.6</v>
      </c>
      <c r="Q109">
        <v>45.67</v>
      </c>
      <c r="R109">
        <v>30.84</v>
      </c>
      <c r="S109">
        <v>39.090000000000003</v>
      </c>
      <c r="T109">
        <v>51.17</v>
      </c>
      <c r="V109">
        <v>48.5</v>
      </c>
      <c r="W109">
        <v>39.03</v>
      </c>
      <c r="X109">
        <v>0</v>
      </c>
      <c r="Y109">
        <v>39.97</v>
      </c>
      <c r="Z109">
        <v>59.07</v>
      </c>
      <c r="AA109">
        <v>60.45</v>
      </c>
      <c r="AB109">
        <v>60.44</v>
      </c>
      <c r="AC109">
        <v>59.53</v>
      </c>
      <c r="AD109">
        <v>62.56</v>
      </c>
      <c r="AE109">
        <v>61.39</v>
      </c>
      <c r="AF109">
        <v>61.78</v>
      </c>
      <c r="AH109">
        <v>49.14</v>
      </c>
      <c r="AI109">
        <v>59.43</v>
      </c>
      <c r="AJ109">
        <v>66.27</v>
      </c>
      <c r="AK109">
        <v>63.52</v>
      </c>
      <c r="AL109">
        <v>59.33</v>
      </c>
      <c r="AM109">
        <v>61.24</v>
      </c>
      <c r="AN109">
        <v>60.58</v>
      </c>
      <c r="AO109">
        <v>59.7</v>
      </c>
      <c r="AP109">
        <v>62.57</v>
      </c>
      <c r="AQ109">
        <v>61.42</v>
      </c>
      <c r="AR109">
        <v>62.14</v>
      </c>
      <c r="AT109">
        <v>51.84</v>
      </c>
      <c r="AU109">
        <v>59.47</v>
      </c>
      <c r="AV109">
        <v>66.27</v>
      </c>
      <c r="AW109">
        <v>63.53</v>
      </c>
    </row>
    <row r="110" spans="1:49" x14ac:dyDescent="0.2">
      <c r="A110" t="s">
        <v>133</v>
      </c>
      <c r="B110">
        <v>67</v>
      </c>
      <c r="C110">
        <v>60</v>
      </c>
      <c r="D110">
        <v>60</v>
      </c>
      <c r="E110">
        <v>67</v>
      </c>
      <c r="F110">
        <v>82</v>
      </c>
      <c r="G110">
        <v>88</v>
      </c>
      <c r="H110">
        <v>93</v>
      </c>
      <c r="J110">
        <v>28</v>
      </c>
      <c r="K110">
        <v>81</v>
      </c>
      <c r="L110">
        <v>89</v>
      </c>
      <c r="M110">
        <v>106</v>
      </c>
      <c r="N110">
        <v>40.46</v>
      </c>
      <c r="O110">
        <v>39.26</v>
      </c>
      <c r="P110">
        <v>44.14</v>
      </c>
      <c r="Q110">
        <v>41.36</v>
      </c>
      <c r="R110">
        <v>52.47</v>
      </c>
      <c r="S110">
        <v>41.17</v>
      </c>
      <c r="T110">
        <v>50.55</v>
      </c>
      <c r="V110">
        <v>31.24</v>
      </c>
      <c r="W110">
        <v>38.1</v>
      </c>
      <c r="X110">
        <v>39.18</v>
      </c>
      <c r="Y110">
        <v>50.35</v>
      </c>
      <c r="Z110">
        <v>60.64</v>
      </c>
      <c r="AA110">
        <v>60.38</v>
      </c>
      <c r="AB110">
        <v>60.93</v>
      </c>
      <c r="AC110">
        <v>59.32</v>
      </c>
      <c r="AD110">
        <v>63.43</v>
      </c>
      <c r="AE110">
        <v>62.22</v>
      </c>
      <c r="AF110">
        <v>61.5</v>
      </c>
      <c r="AH110">
        <v>53.66</v>
      </c>
      <c r="AI110">
        <v>59.55</v>
      </c>
      <c r="AJ110">
        <v>63.58</v>
      </c>
      <c r="AK110">
        <v>63.42</v>
      </c>
      <c r="AL110">
        <v>60.68</v>
      </c>
      <c r="AM110">
        <v>60.41</v>
      </c>
      <c r="AN110">
        <v>61.1</v>
      </c>
      <c r="AO110">
        <v>59.38</v>
      </c>
      <c r="AP110">
        <v>63.76</v>
      </c>
      <c r="AQ110">
        <v>62.33</v>
      </c>
      <c r="AR110">
        <v>61.84</v>
      </c>
      <c r="AT110">
        <v>53.68</v>
      </c>
      <c r="AU110">
        <v>59.65</v>
      </c>
      <c r="AV110">
        <v>63.6</v>
      </c>
      <c r="AW110">
        <v>63.93</v>
      </c>
    </row>
    <row r="111" spans="1:49" x14ac:dyDescent="0.2">
      <c r="A111" t="s">
        <v>134</v>
      </c>
      <c r="B111">
        <v>74</v>
      </c>
      <c r="C111">
        <v>78</v>
      </c>
      <c r="D111">
        <v>63</v>
      </c>
      <c r="E111">
        <v>71</v>
      </c>
      <c r="F111">
        <v>82</v>
      </c>
      <c r="G111">
        <v>82</v>
      </c>
      <c r="H111">
        <v>102</v>
      </c>
      <c r="J111">
        <v>22</v>
      </c>
      <c r="K111">
        <v>79</v>
      </c>
      <c r="L111">
        <v>113</v>
      </c>
      <c r="M111">
        <v>107</v>
      </c>
      <c r="N111">
        <v>48.81</v>
      </c>
      <c r="O111">
        <v>43.68</v>
      </c>
      <c r="P111">
        <v>33.049999999999997</v>
      </c>
      <c r="Q111">
        <v>43.21</v>
      </c>
      <c r="R111">
        <v>49.52</v>
      </c>
      <c r="S111">
        <v>44.44</v>
      </c>
      <c r="T111">
        <v>42.42</v>
      </c>
      <c r="V111">
        <v>46.48</v>
      </c>
      <c r="W111">
        <v>43.4</v>
      </c>
      <c r="X111">
        <v>0</v>
      </c>
      <c r="Y111">
        <v>51.31</v>
      </c>
      <c r="Z111">
        <v>60.5</v>
      </c>
      <c r="AA111">
        <v>61.42</v>
      </c>
      <c r="AB111">
        <v>59.71</v>
      </c>
      <c r="AC111">
        <v>60.59</v>
      </c>
      <c r="AD111">
        <v>61.56</v>
      </c>
      <c r="AE111">
        <v>61.68</v>
      </c>
      <c r="AF111">
        <v>62.79</v>
      </c>
      <c r="AH111">
        <v>54.64</v>
      </c>
      <c r="AI111">
        <v>61.15</v>
      </c>
      <c r="AJ111">
        <v>65.239999999999995</v>
      </c>
      <c r="AK111">
        <v>63.7</v>
      </c>
      <c r="AL111">
        <v>60.79</v>
      </c>
      <c r="AM111">
        <v>61.49</v>
      </c>
      <c r="AN111">
        <v>59.72</v>
      </c>
      <c r="AO111">
        <v>60.67</v>
      </c>
      <c r="AP111">
        <v>61.84</v>
      </c>
      <c r="AQ111">
        <v>61.78</v>
      </c>
      <c r="AR111">
        <v>62.85</v>
      </c>
      <c r="AT111">
        <v>55.26</v>
      </c>
      <c r="AU111">
        <v>61.22</v>
      </c>
      <c r="AV111">
        <v>65.239999999999995</v>
      </c>
      <c r="AW111">
        <v>63.94</v>
      </c>
    </row>
    <row r="112" spans="1:49" x14ac:dyDescent="0.2">
      <c r="A112" t="s">
        <v>135</v>
      </c>
      <c r="B112">
        <v>56</v>
      </c>
      <c r="C112">
        <v>59</v>
      </c>
      <c r="D112">
        <v>63</v>
      </c>
      <c r="E112">
        <v>73</v>
      </c>
      <c r="F112">
        <v>83</v>
      </c>
      <c r="G112">
        <v>81</v>
      </c>
      <c r="H112">
        <v>83</v>
      </c>
      <c r="J112">
        <v>8</v>
      </c>
      <c r="K112">
        <v>95</v>
      </c>
      <c r="L112">
        <v>86</v>
      </c>
      <c r="M112">
        <v>80</v>
      </c>
      <c r="N112">
        <v>49.46</v>
      </c>
      <c r="O112">
        <v>40.119999999999997</v>
      </c>
      <c r="P112">
        <v>46.04</v>
      </c>
      <c r="Q112">
        <v>42.04</v>
      </c>
      <c r="R112">
        <v>50.37</v>
      </c>
      <c r="S112">
        <v>41.42</v>
      </c>
      <c r="T112">
        <v>45.06</v>
      </c>
      <c r="V112">
        <v>45.79</v>
      </c>
      <c r="W112">
        <v>39.25</v>
      </c>
      <c r="X112">
        <v>36.96</v>
      </c>
      <c r="Y112">
        <v>44.28</v>
      </c>
      <c r="Z112">
        <v>60.19</v>
      </c>
      <c r="AA112">
        <v>61.87</v>
      </c>
      <c r="AB112">
        <v>59.57</v>
      </c>
      <c r="AC112">
        <v>59.59</v>
      </c>
      <c r="AD112">
        <v>61.61</v>
      </c>
      <c r="AE112">
        <v>61.67</v>
      </c>
      <c r="AF112">
        <v>62.45</v>
      </c>
      <c r="AH112">
        <v>49.28</v>
      </c>
      <c r="AI112">
        <v>62.56</v>
      </c>
      <c r="AJ112">
        <v>64.17</v>
      </c>
      <c r="AK112">
        <v>62.24</v>
      </c>
      <c r="AL112">
        <v>60.54</v>
      </c>
      <c r="AM112">
        <v>61.9</v>
      </c>
      <c r="AN112">
        <v>59.99</v>
      </c>
      <c r="AO112">
        <v>59.67</v>
      </c>
      <c r="AP112">
        <v>61.95</v>
      </c>
      <c r="AQ112">
        <v>61.71</v>
      </c>
      <c r="AR112">
        <v>62.55</v>
      </c>
      <c r="AT112">
        <v>50.89</v>
      </c>
      <c r="AU112">
        <v>62.58</v>
      </c>
      <c r="AV112">
        <v>64.180000000000007</v>
      </c>
      <c r="AW112">
        <v>62.31</v>
      </c>
    </row>
    <row r="113" spans="1:49" x14ac:dyDescent="0.2">
      <c r="A113" t="s">
        <v>136</v>
      </c>
      <c r="B113">
        <v>62</v>
      </c>
      <c r="C113">
        <v>52</v>
      </c>
      <c r="D113">
        <v>60</v>
      </c>
      <c r="E113">
        <v>70</v>
      </c>
      <c r="F113">
        <v>74</v>
      </c>
      <c r="G113">
        <v>66</v>
      </c>
      <c r="H113">
        <v>79</v>
      </c>
      <c r="J113">
        <v>7</v>
      </c>
      <c r="K113">
        <v>77</v>
      </c>
      <c r="L113">
        <v>95</v>
      </c>
      <c r="M113">
        <v>100</v>
      </c>
      <c r="N113">
        <v>47.11</v>
      </c>
      <c r="O113">
        <v>46.28</v>
      </c>
      <c r="P113">
        <v>47.79</v>
      </c>
      <c r="Q113">
        <v>47.23</v>
      </c>
      <c r="R113">
        <v>48.72</v>
      </c>
      <c r="S113">
        <v>41.8</v>
      </c>
      <c r="T113">
        <v>0</v>
      </c>
      <c r="V113">
        <v>45.88</v>
      </c>
      <c r="W113">
        <v>45.29</v>
      </c>
      <c r="X113">
        <v>40.04</v>
      </c>
      <c r="Y113">
        <v>47.29</v>
      </c>
      <c r="Z113">
        <v>61.08</v>
      </c>
      <c r="AA113">
        <v>60.96</v>
      </c>
      <c r="AB113">
        <v>59.28</v>
      </c>
      <c r="AC113">
        <v>59.81</v>
      </c>
      <c r="AD113">
        <v>61.43</v>
      </c>
      <c r="AE113">
        <v>61.33</v>
      </c>
      <c r="AF113">
        <v>61.78</v>
      </c>
      <c r="AH113">
        <v>49.81</v>
      </c>
      <c r="AI113">
        <v>60.54</v>
      </c>
      <c r="AJ113">
        <v>65.23</v>
      </c>
      <c r="AK113">
        <v>62.71</v>
      </c>
      <c r="AL113">
        <v>61.25</v>
      </c>
      <c r="AM113">
        <v>61.11</v>
      </c>
      <c r="AN113">
        <v>60.04</v>
      </c>
      <c r="AO113">
        <v>60.05</v>
      </c>
      <c r="AP113">
        <v>61.65</v>
      </c>
      <c r="AQ113">
        <v>61.53</v>
      </c>
      <c r="AR113">
        <v>61.78</v>
      </c>
      <c r="AT113">
        <v>51.56</v>
      </c>
      <c r="AU113">
        <v>60.67</v>
      </c>
      <c r="AV113">
        <v>65.25</v>
      </c>
      <c r="AW113">
        <v>62.83</v>
      </c>
    </row>
    <row r="114" spans="1:49" x14ac:dyDescent="0.2">
      <c r="A114" t="s">
        <v>137</v>
      </c>
      <c r="B114">
        <v>51</v>
      </c>
      <c r="C114">
        <v>60</v>
      </c>
      <c r="D114">
        <v>67</v>
      </c>
      <c r="E114">
        <v>80</v>
      </c>
      <c r="F114">
        <v>77</v>
      </c>
      <c r="G114">
        <v>83</v>
      </c>
      <c r="H114">
        <v>77</v>
      </c>
      <c r="J114">
        <v>1</v>
      </c>
      <c r="K114">
        <v>99</v>
      </c>
      <c r="L114">
        <v>86</v>
      </c>
      <c r="M114">
        <v>113</v>
      </c>
      <c r="N114">
        <v>50.72</v>
      </c>
      <c r="O114">
        <v>52.86</v>
      </c>
      <c r="P114">
        <v>48.17</v>
      </c>
      <c r="Q114">
        <v>35.799999999999997</v>
      </c>
      <c r="R114">
        <v>36.020000000000003</v>
      </c>
      <c r="S114">
        <v>43.83</v>
      </c>
      <c r="T114">
        <v>34.65</v>
      </c>
      <c r="V114">
        <v>44.23</v>
      </c>
      <c r="W114">
        <v>50.68</v>
      </c>
      <c r="X114">
        <v>37</v>
      </c>
      <c r="Y114">
        <v>0</v>
      </c>
      <c r="Z114">
        <v>60.7</v>
      </c>
      <c r="AA114">
        <v>61.49</v>
      </c>
      <c r="AB114">
        <v>59.36</v>
      </c>
      <c r="AC114">
        <v>62.78</v>
      </c>
      <c r="AD114">
        <v>62.08</v>
      </c>
      <c r="AE114">
        <v>62.04</v>
      </c>
      <c r="AF114">
        <v>61.27</v>
      </c>
      <c r="AH114">
        <v>42.43</v>
      </c>
      <c r="AI114">
        <v>63.34</v>
      </c>
      <c r="AJ114">
        <v>64.61</v>
      </c>
      <c r="AK114">
        <v>65.03</v>
      </c>
      <c r="AL114">
        <v>61.12</v>
      </c>
      <c r="AM114">
        <v>62.04</v>
      </c>
      <c r="AN114">
        <v>59.72</v>
      </c>
      <c r="AO114">
        <v>62.79</v>
      </c>
      <c r="AP114">
        <v>62.09</v>
      </c>
      <c r="AQ114">
        <v>62.1</v>
      </c>
      <c r="AR114">
        <v>61.27</v>
      </c>
      <c r="AT114">
        <v>46.43</v>
      </c>
      <c r="AU114">
        <v>63.63</v>
      </c>
      <c r="AV114">
        <v>64.61</v>
      </c>
      <c r="AW114">
        <v>65.03</v>
      </c>
    </row>
    <row r="115" spans="1:49" x14ac:dyDescent="0.2">
      <c r="A115" t="s">
        <v>139</v>
      </c>
      <c r="B115">
        <v>60</v>
      </c>
      <c r="C115">
        <v>62</v>
      </c>
      <c r="D115">
        <v>57</v>
      </c>
      <c r="E115">
        <v>60</v>
      </c>
      <c r="F115">
        <v>65</v>
      </c>
      <c r="G115">
        <v>89</v>
      </c>
      <c r="H115">
        <v>95</v>
      </c>
      <c r="J115">
        <v>11</v>
      </c>
      <c r="K115">
        <v>76</v>
      </c>
      <c r="L115">
        <v>76</v>
      </c>
      <c r="M115">
        <v>106</v>
      </c>
      <c r="N115">
        <v>48.13</v>
      </c>
      <c r="O115">
        <v>51.82</v>
      </c>
      <c r="P115">
        <v>47.6</v>
      </c>
      <c r="Q115">
        <v>45.25</v>
      </c>
      <c r="R115">
        <v>43.58</v>
      </c>
      <c r="S115">
        <v>45.09</v>
      </c>
      <c r="T115">
        <v>41.2</v>
      </c>
      <c r="V115">
        <v>42.69</v>
      </c>
      <c r="W115">
        <v>39.18</v>
      </c>
      <c r="X115">
        <v>40.85</v>
      </c>
      <c r="Y115">
        <v>56.39</v>
      </c>
      <c r="Z115">
        <v>60.78</v>
      </c>
      <c r="AA115">
        <v>61.05</v>
      </c>
      <c r="AB115">
        <v>58.97</v>
      </c>
      <c r="AC115">
        <v>60.96</v>
      </c>
      <c r="AD115">
        <v>61.56</v>
      </c>
      <c r="AE115">
        <v>62.79</v>
      </c>
      <c r="AF115">
        <v>63.26</v>
      </c>
      <c r="AH115">
        <v>52.16</v>
      </c>
      <c r="AI115">
        <v>62.71</v>
      </c>
      <c r="AJ115">
        <v>62.53</v>
      </c>
      <c r="AK115">
        <v>68.040000000000006</v>
      </c>
      <c r="AL115">
        <v>61.01</v>
      </c>
      <c r="AM115">
        <v>61.54</v>
      </c>
      <c r="AN115">
        <v>59.28</v>
      </c>
      <c r="AO115">
        <v>61.07</v>
      </c>
      <c r="AP115">
        <v>61.63</v>
      </c>
      <c r="AQ115">
        <v>62.87</v>
      </c>
      <c r="AR115">
        <v>63.29</v>
      </c>
      <c r="AT115">
        <v>52.62</v>
      </c>
      <c r="AU115">
        <v>62.72</v>
      </c>
      <c r="AV115">
        <v>62.56</v>
      </c>
      <c r="AW115">
        <v>68.33</v>
      </c>
    </row>
    <row r="116" spans="1:49" x14ac:dyDescent="0.2">
      <c r="A116" t="s">
        <v>140</v>
      </c>
      <c r="B116">
        <v>58</v>
      </c>
      <c r="C116">
        <v>71</v>
      </c>
      <c r="D116">
        <v>73</v>
      </c>
      <c r="E116">
        <v>71</v>
      </c>
      <c r="F116">
        <v>65</v>
      </c>
      <c r="G116">
        <v>77</v>
      </c>
      <c r="H116">
        <v>91</v>
      </c>
      <c r="J116">
        <v>5</v>
      </c>
      <c r="K116">
        <v>106</v>
      </c>
      <c r="L116">
        <v>97</v>
      </c>
      <c r="M116">
        <v>116</v>
      </c>
      <c r="N116">
        <v>55.19</v>
      </c>
      <c r="O116">
        <v>50.08</v>
      </c>
      <c r="P116">
        <v>46.85</v>
      </c>
      <c r="Q116">
        <v>35.39</v>
      </c>
      <c r="R116">
        <v>42.27</v>
      </c>
      <c r="S116">
        <v>47.26</v>
      </c>
      <c r="T116">
        <v>44.84</v>
      </c>
      <c r="V116">
        <v>37.590000000000003</v>
      </c>
      <c r="W116">
        <v>49.4</v>
      </c>
      <c r="X116">
        <v>42.43</v>
      </c>
      <c r="Y116">
        <v>51.3</v>
      </c>
      <c r="Z116">
        <v>60.86</v>
      </c>
      <c r="AA116">
        <v>60.87</v>
      </c>
      <c r="AB116">
        <v>61.17</v>
      </c>
      <c r="AC116">
        <v>61.06</v>
      </c>
      <c r="AD116">
        <v>62.31</v>
      </c>
      <c r="AE116">
        <v>61.75</v>
      </c>
      <c r="AF116">
        <v>61.73</v>
      </c>
      <c r="AH116">
        <v>49.18</v>
      </c>
      <c r="AI116">
        <v>62.66</v>
      </c>
      <c r="AJ116">
        <v>64.260000000000005</v>
      </c>
      <c r="AK116">
        <v>64.739999999999995</v>
      </c>
      <c r="AL116">
        <v>61.9</v>
      </c>
      <c r="AM116">
        <v>61.21</v>
      </c>
      <c r="AN116">
        <v>61.37</v>
      </c>
      <c r="AO116">
        <v>61.07</v>
      </c>
      <c r="AP116">
        <v>62.36</v>
      </c>
      <c r="AQ116">
        <v>61.9</v>
      </c>
      <c r="AR116">
        <v>61.83</v>
      </c>
      <c r="AT116">
        <v>49.82</v>
      </c>
      <c r="AU116">
        <v>62.89</v>
      </c>
      <c r="AV116">
        <v>64.290000000000006</v>
      </c>
      <c r="AW116">
        <v>64.930000000000007</v>
      </c>
    </row>
    <row r="117" spans="1:49" x14ac:dyDescent="0.2">
      <c r="A117" t="s">
        <v>141</v>
      </c>
      <c r="B117">
        <v>70</v>
      </c>
      <c r="C117">
        <v>73</v>
      </c>
      <c r="D117">
        <v>68</v>
      </c>
      <c r="E117">
        <v>77</v>
      </c>
      <c r="F117">
        <v>68</v>
      </c>
      <c r="G117">
        <v>83</v>
      </c>
      <c r="H117">
        <v>90</v>
      </c>
      <c r="J117">
        <v>5</v>
      </c>
      <c r="K117">
        <v>84</v>
      </c>
      <c r="L117">
        <v>84</v>
      </c>
      <c r="M117">
        <v>97</v>
      </c>
      <c r="N117">
        <v>38.479999999999997</v>
      </c>
      <c r="O117">
        <v>40.25</v>
      </c>
      <c r="P117">
        <v>34.03</v>
      </c>
      <c r="Q117">
        <v>52.78</v>
      </c>
      <c r="R117">
        <v>54.2</v>
      </c>
      <c r="S117">
        <v>50.39</v>
      </c>
      <c r="T117">
        <v>54.21</v>
      </c>
      <c r="V117">
        <v>32.270000000000003</v>
      </c>
      <c r="W117">
        <v>50.6</v>
      </c>
      <c r="X117">
        <v>35.19</v>
      </c>
      <c r="Y117">
        <v>0</v>
      </c>
      <c r="Z117">
        <v>60.98</v>
      </c>
      <c r="AA117">
        <v>61.59</v>
      </c>
      <c r="AB117">
        <v>60.59</v>
      </c>
      <c r="AC117">
        <v>60.25</v>
      </c>
      <c r="AD117">
        <v>61.82</v>
      </c>
      <c r="AE117">
        <v>62.24</v>
      </c>
      <c r="AF117">
        <v>62.52</v>
      </c>
      <c r="AH117">
        <v>47.64</v>
      </c>
      <c r="AI117">
        <v>61.61</v>
      </c>
      <c r="AJ117">
        <v>63.41</v>
      </c>
      <c r="AK117">
        <v>63</v>
      </c>
      <c r="AL117">
        <v>61.01</v>
      </c>
      <c r="AM117">
        <v>61.62</v>
      </c>
      <c r="AN117">
        <v>60.66</v>
      </c>
      <c r="AO117">
        <v>60.97</v>
      </c>
      <c r="AP117">
        <v>62.51</v>
      </c>
      <c r="AQ117">
        <v>62.52</v>
      </c>
      <c r="AR117">
        <v>63.12</v>
      </c>
      <c r="AT117">
        <v>47.76</v>
      </c>
      <c r="AU117">
        <v>61.94</v>
      </c>
      <c r="AV117">
        <v>63.41</v>
      </c>
      <c r="AW117">
        <v>63</v>
      </c>
    </row>
    <row r="118" spans="1:49" x14ac:dyDescent="0.2">
      <c r="A118" t="s">
        <v>142</v>
      </c>
      <c r="B118">
        <v>48</v>
      </c>
      <c r="C118">
        <v>60</v>
      </c>
      <c r="D118">
        <v>61</v>
      </c>
      <c r="E118">
        <v>70</v>
      </c>
      <c r="F118">
        <v>76</v>
      </c>
      <c r="G118">
        <v>75</v>
      </c>
      <c r="H118">
        <v>96</v>
      </c>
      <c r="J118">
        <v>5</v>
      </c>
      <c r="K118">
        <v>62</v>
      </c>
      <c r="L118">
        <v>94</v>
      </c>
      <c r="M118">
        <v>100</v>
      </c>
      <c r="N118">
        <v>51.26</v>
      </c>
      <c r="O118">
        <v>50.68</v>
      </c>
      <c r="P118">
        <v>43.78</v>
      </c>
      <c r="Q118">
        <v>49.68</v>
      </c>
      <c r="R118">
        <v>48.12</v>
      </c>
      <c r="S118">
        <v>41.89</v>
      </c>
      <c r="T118">
        <v>46.77</v>
      </c>
      <c r="V118">
        <v>45.8</v>
      </c>
      <c r="W118">
        <v>44.27</v>
      </c>
      <c r="X118">
        <v>0</v>
      </c>
      <c r="Y118">
        <v>39.17</v>
      </c>
      <c r="Z118">
        <v>59.31</v>
      </c>
      <c r="AA118">
        <v>62.1</v>
      </c>
      <c r="AB118">
        <v>60.31</v>
      </c>
      <c r="AC118">
        <v>60.35</v>
      </c>
      <c r="AD118">
        <v>62.51</v>
      </c>
      <c r="AE118">
        <v>61.02</v>
      </c>
      <c r="AF118">
        <v>62.66</v>
      </c>
      <c r="AH118">
        <v>50.06</v>
      </c>
      <c r="AI118">
        <v>60.49</v>
      </c>
      <c r="AJ118">
        <v>63.55</v>
      </c>
      <c r="AK118">
        <v>62.21</v>
      </c>
      <c r="AL118">
        <v>59.94</v>
      </c>
      <c r="AM118">
        <v>62.4</v>
      </c>
      <c r="AN118">
        <v>60.4</v>
      </c>
      <c r="AO118">
        <v>60.71</v>
      </c>
      <c r="AP118">
        <v>62.69</v>
      </c>
      <c r="AQ118">
        <v>61.07</v>
      </c>
      <c r="AR118">
        <v>62.77</v>
      </c>
      <c r="AT118">
        <v>51.44</v>
      </c>
      <c r="AU118">
        <v>60.59</v>
      </c>
      <c r="AV118">
        <v>63.55</v>
      </c>
      <c r="AW118">
        <v>62.23</v>
      </c>
    </row>
    <row r="119" spans="1:49" x14ac:dyDescent="0.2">
      <c r="A119" t="s">
        <v>143</v>
      </c>
      <c r="B119">
        <v>56</v>
      </c>
      <c r="C119">
        <v>74</v>
      </c>
      <c r="D119">
        <v>64</v>
      </c>
      <c r="E119">
        <v>68</v>
      </c>
      <c r="F119">
        <v>82</v>
      </c>
      <c r="G119">
        <v>91</v>
      </c>
      <c r="H119">
        <v>78</v>
      </c>
      <c r="J119">
        <v>8</v>
      </c>
      <c r="K119">
        <v>0</v>
      </c>
      <c r="L119">
        <v>84</v>
      </c>
      <c r="M119">
        <v>85</v>
      </c>
      <c r="N119">
        <v>49.28</v>
      </c>
      <c r="O119">
        <v>54.2</v>
      </c>
      <c r="P119">
        <v>48.62</v>
      </c>
      <c r="Q119">
        <v>43.28</v>
      </c>
      <c r="R119">
        <v>47.96</v>
      </c>
      <c r="S119">
        <v>40.229999999999997</v>
      </c>
      <c r="T119">
        <v>38.380000000000003</v>
      </c>
      <c r="V119">
        <v>43.5</v>
      </c>
      <c r="X119">
        <v>33.54</v>
      </c>
      <c r="Y119">
        <v>32.090000000000003</v>
      </c>
      <c r="Z119">
        <v>60.17</v>
      </c>
      <c r="AA119">
        <v>63.48</v>
      </c>
      <c r="AB119">
        <v>60.35</v>
      </c>
      <c r="AC119">
        <v>61.47</v>
      </c>
      <c r="AD119">
        <v>62.78</v>
      </c>
      <c r="AE119">
        <v>61.84</v>
      </c>
      <c r="AF119">
        <v>61.25</v>
      </c>
      <c r="AH119">
        <v>45.8</v>
      </c>
      <c r="AJ119">
        <v>63.56</v>
      </c>
      <c r="AK119">
        <v>62.41</v>
      </c>
      <c r="AL119">
        <v>60.51</v>
      </c>
      <c r="AM119">
        <v>63.97</v>
      </c>
      <c r="AN119">
        <v>60.63</v>
      </c>
      <c r="AO119">
        <v>61.53</v>
      </c>
      <c r="AP119">
        <v>63.12</v>
      </c>
      <c r="AQ119">
        <v>61.87</v>
      </c>
      <c r="AR119">
        <v>61.32</v>
      </c>
      <c r="AT119">
        <v>47.81</v>
      </c>
      <c r="AV119">
        <v>63.57</v>
      </c>
      <c r="AW119">
        <v>62.44</v>
      </c>
    </row>
    <row r="120" spans="1:49" x14ac:dyDescent="0.2">
      <c r="A120" t="s">
        <v>144</v>
      </c>
      <c r="B120">
        <v>55</v>
      </c>
      <c r="C120">
        <v>76</v>
      </c>
      <c r="D120">
        <v>70</v>
      </c>
      <c r="E120">
        <v>62</v>
      </c>
      <c r="F120">
        <v>94</v>
      </c>
      <c r="G120">
        <v>74</v>
      </c>
      <c r="H120">
        <v>75</v>
      </c>
      <c r="J120">
        <v>13</v>
      </c>
      <c r="K120">
        <v>75</v>
      </c>
      <c r="L120">
        <v>99</v>
      </c>
      <c r="M120">
        <v>101</v>
      </c>
      <c r="N120">
        <v>38.57</v>
      </c>
      <c r="O120">
        <v>58.03</v>
      </c>
      <c r="P120">
        <v>47.57</v>
      </c>
      <c r="Q120">
        <v>47.02</v>
      </c>
      <c r="R120">
        <v>48.98</v>
      </c>
      <c r="S120">
        <v>50.52</v>
      </c>
      <c r="T120">
        <v>42.32</v>
      </c>
      <c r="V120">
        <v>42.1</v>
      </c>
      <c r="W120">
        <v>27.64</v>
      </c>
      <c r="X120">
        <v>0</v>
      </c>
      <c r="Y120">
        <v>47.47</v>
      </c>
      <c r="Z120">
        <v>60.5</v>
      </c>
      <c r="AA120">
        <v>63.15</v>
      </c>
      <c r="AB120">
        <v>62.53</v>
      </c>
      <c r="AC120">
        <v>59.63</v>
      </c>
      <c r="AD120">
        <v>64.22</v>
      </c>
      <c r="AE120">
        <v>61.5</v>
      </c>
      <c r="AF120">
        <v>62.67</v>
      </c>
      <c r="AH120">
        <v>52.4</v>
      </c>
      <c r="AI120">
        <v>59.92</v>
      </c>
      <c r="AJ120">
        <v>64.69</v>
      </c>
      <c r="AK120">
        <v>62.02</v>
      </c>
      <c r="AL120">
        <v>60.52</v>
      </c>
      <c r="AM120">
        <v>64.31</v>
      </c>
      <c r="AN120">
        <v>62.66</v>
      </c>
      <c r="AO120">
        <v>59.86</v>
      </c>
      <c r="AP120">
        <v>64.349999999999994</v>
      </c>
      <c r="AQ120">
        <v>61.84</v>
      </c>
      <c r="AR120">
        <v>62.71</v>
      </c>
      <c r="AT120">
        <v>52.79</v>
      </c>
      <c r="AU120">
        <v>59.92</v>
      </c>
      <c r="AV120">
        <v>64.69</v>
      </c>
      <c r="AW120">
        <v>62.17</v>
      </c>
    </row>
    <row r="121" spans="1:49" x14ac:dyDescent="0.2">
      <c r="A121" t="s">
        <v>145</v>
      </c>
      <c r="B121">
        <v>71</v>
      </c>
      <c r="C121">
        <v>66</v>
      </c>
      <c r="D121">
        <v>74</v>
      </c>
      <c r="E121">
        <v>79</v>
      </c>
      <c r="F121">
        <v>63</v>
      </c>
      <c r="G121">
        <v>73</v>
      </c>
      <c r="H121">
        <v>98</v>
      </c>
      <c r="J121">
        <v>14</v>
      </c>
      <c r="K121">
        <v>93</v>
      </c>
      <c r="L121">
        <v>67</v>
      </c>
      <c r="M121">
        <v>107</v>
      </c>
      <c r="N121">
        <v>41.81</v>
      </c>
      <c r="O121">
        <v>51.58</v>
      </c>
      <c r="P121">
        <v>46.91</v>
      </c>
      <c r="Q121">
        <v>45.37</v>
      </c>
      <c r="R121">
        <v>49.56</v>
      </c>
      <c r="S121">
        <v>35.659999999999997</v>
      </c>
      <c r="T121">
        <v>51.35</v>
      </c>
      <c r="V121">
        <v>45.39</v>
      </c>
      <c r="W121">
        <v>43.51</v>
      </c>
      <c r="X121">
        <v>49.93</v>
      </c>
      <c r="Y121">
        <v>28.84</v>
      </c>
      <c r="Z121">
        <v>61.79</v>
      </c>
      <c r="AA121">
        <v>61.58</v>
      </c>
      <c r="AB121">
        <v>59.75</v>
      </c>
      <c r="AC121">
        <v>61.55</v>
      </c>
      <c r="AD121">
        <v>61.66</v>
      </c>
      <c r="AE121">
        <v>61.01</v>
      </c>
      <c r="AF121">
        <v>63.8</v>
      </c>
      <c r="AH121">
        <v>53.48</v>
      </c>
      <c r="AI121">
        <v>60.83</v>
      </c>
      <c r="AJ121">
        <v>62.59</v>
      </c>
      <c r="AK121">
        <v>63.21</v>
      </c>
      <c r="AL121">
        <v>61.83</v>
      </c>
      <c r="AM121">
        <v>61.99</v>
      </c>
      <c r="AN121">
        <v>59.97</v>
      </c>
      <c r="AO121">
        <v>61.65</v>
      </c>
      <c r="AP121">
        <v>61.98</v>
      </c>
      <c r="AQ121">
        <v>61.02</v>
      </c>
      <c r="AR121">
        <v>64.040000000000006</v>
      </c>
      <c r="AT121">
        <v>54.32</v>
      </c>
      <c r="AU121">
        <v>60.94</v>
      </c>
      <c r="AV121">
        <v>62.82</v>
      </c>
      <c r="AW121">
        <v>63.21</v>
      </c>
    </row>
    <row r="122" spans="1:49" x14ac:dyDescent="0.2">
      <c r="A122" t="s">
        <v>147</v>
      </c>
      <c r="B122">
        <v>53</v>
      </c>
      <c r="C122">
        <v>73</v>
      </c>
      <c r="D122">
        <v>68</v>
      </c>
      <c r="E122">
        <v>59</v>
      </c>
      <c r="F122">
        <v>58</v>
      </c>
      <c r="G122">
        <v>88</v>
      </c>
      <c r="H122">
        <v>105</v>
      </c>
      <c r="J122">
        <v>9</v>
      </c>
      <c r="K122">
        <v>73</v>
      </c>
      <c r="L122">
        <v>80</v>
      </c>
      <c r="M122">
        <v>86</v>
      </c>
      <c r="N122">
        <v>51.55</v>
      </c>
      <c r="O122">
        <v>51.89</v>
      </c>
      <c r="P122">
        <v>47.63</v>
      </c>
      <c r="Q122">
        <v>42.09</v>
      </c>
      <c r="R122">
        <v>40.299999999999997</v>
      </c>
      <c r="S122">
        <v>34.840000000000003</v>
      </c>
      <c r="T122">
        <v>46.04</v>
      </c>
      <c r="V122">
        <v>43.33</v>
      </c>
      <c r="W122">
        <v>33.340000000000003</v>
      </c>
      <c r="X122">
        <v>0</v>
      </c>
      <c r="Y122">
        <v>46.18</v>
      </c>
      <c r="Z122">
        <v>58.57</v>
      </c>
      <c r="AA122">
        <v>61.89</v>
      </c>
      <c r="AB122">
        <v>60.63</v>
      </c>
      <c r="AC122">
        <v>59.11</v>
      </c>
      <c r="AD122">
        <v>60.4</v>
      </c>
      <c r="AE122">
        <v>61.6</v>
      </c>
      <c r="AF122">
        <v>62.96</v>
      </c>
      <c r="AH122">
        <v>52.04</v>
      </c>
      <c r="AI122">
        <v>60.72</v>
      </c>
      <c r="AJ122">
        <v>62.19</v>
      </c>
      <c r="AK122">
        <v>61.28</v>
      </c>
      <c r="AL122">
        <v>59.36</v>
      </c>
      <c r="AM122">
        <v>62.3</v>
      </c>
      <c r="AN122">
        <v>60.85</v>
      </c>
      <c r="AO122">
        <v>59.2</v>
      </c>
      <c r="AP122">
        <v>60.44</v>
      </c>
      <c r="AQ122">
        <v>61.61</v>
      </c>
      <c r="AR122">
        <v>63.05</v>
      </c>
      <c r="AT122">
        <v>52.59</v>
      </c>
      <c r="AU122">
        <v>60.73</v>
      </c>
      <c r="AV122">
        <v>62.19</v>
      </c>
      <c r="AW122">
        <v>61.41</v>
      </c>
    </row>
    <row r="123" spans="1:49" x14ac:dyDescent="0.2">
      <c r="A123" t="s">
        <v>148</v>
      </c>
      <c r="B123">
        <v>44</v>
      </c>
      <c r="C123">
        <v>67</v>
      </c>
      <c r="D123">
        <v>57</v>
      </c>
      <c r="E123">
        <v>63</v>
      </c>
      <c r="F123">
        <v>80</v>
      </c>
      <c r="G123">
        <v>57</v>
      </c>
      <c r="H123">
        <v>88</v>
      </c>
      <c r="J123">
        <v>11</v>
      </c>
      <c r="K123">
        <v>88</v>
      </c>
      <c r="L123">
        <v>100</v>
      </c>
      <c r="M123">
        <v>93</v>
      </c>
      <c r="N123">
        <v>33.44</v>
      </c>
      <c r="O123">
        <v>43.25</v>
      </c>
      <c r="P123">
        <v>41.45</v>
      </c>
      <c r="Q123">
        <v>49.63</v>
      </c>
      <c r="R123">
        <v>43.59</v>
      </c>
      <c r="S123">
        <v>48.07</v>
      </c>
      <c r="T123">
        <v>36.450000000000003</v>
      </c>
      <c r="V123">
        <v>36.630000000000003</v>
      </c>
      <c r="W123">
        <v>39.04</v>
      </c>
      <c r="X123">
        <v>0</v>
      </c>
      <c r="Y123">
        <v>0</v>
      </c>
      <c r="Z123">
        <v>57.4</v>
      </c>
      <c r="AA123">
        <v>62.4</v>
      </c>
      <c r="AB123">
        <v>59.23</v>
      </c>
      <c r="AC123">
        <v>60.63</v>
      </c>
      <c r="AD123">
        <v>61.75</v>
      </c>
      <c r="AE123">
        <v>60.85</v>
      </c>
      <c r="AF123">
        <v>61.95</v>
      </c>
      <c r="AH123">
        <v>52.06</v>
      </c>
      <c r="AI123">
        <v>61.7</v>
      </c>
      <c r="AJ123">
        <v>64.98</v>
      </c>
      <c r="AK123">
        <v>62.55</v>
      </c>
      <c r="AL123">
        <v>57.42</v>
      </c>
      <c r="AM123">
        <v>62.49</v>
      </c>
      <c r="AN123">
        <v>59.37</v>
      </c>
      <c r="AO123">
        <v>60.96</v>
      </c>
      <c r="AP123">
        <v>61.82</v>
      </c>
      <c r="AQ123">
        <v>61.11</v>
      </c>
      <c r="AR123">
        <v>61.96</v>
      </c>
      <c r="AT123">
        <v>52.19</v>
      </c>
      <c r="AU123">
        <v>61.72</v>
      </c>
      <c r="AV123">
        <v>64.98</v>
      </c>
      <c r="AW123">
        <v>62.55</v>
      </c>
    </row>
    <row r="124" spans="1:49" x14ac:dyDescent="0.2">
      <c r="A124" t="s">
        <v>149</v>
      </c>
      <c r="B124">
        <v>59</v>
      </c>
      <c r="C124">
        <v>60</v>
      </c>
      <c r="D124">
        <v>52</v>
      </c>
      <c r="E124">
        <v>100</v>
      </c>
      <c r="F124">
        <v>74</v>
      </c>
      <c r="G124">
        <v>94</v>
      </c>
      <c r="H124">
        <v>98</v>
      </c>
      <c r="J124">
        <v>20</v>
      </c>
      <c r="K124">
        <v>83</v>
      </c>
      <c r="L124">
        <v>100</v>
      </c>
      <c r="M124">
        <v>97</v>
      </c>
      <c r="N124">
        <v>47.42</v>
      </c>
      <c r="O124">
        <v>43.72</v>
      </c>
      <c r="P124">
        <v>38.04</v>
      </c>
      <c r="Q124">
        <v>51.12</v>
      </c>
      <c r="R124">
        <v>47.97</v>
      </c>
      <c r="S124">
        <v>54.84</v>
      </c>
      <c r="T124">
        <v>47.77</v>
      </c>
      <c r="V124">
        <v>46.48</v>
      </c>
      <c r="W124">
        <v>40.47</v>
      </c>
      <c r="X124">
        <v>41.52</v>
      </c>
      <c r="Y124">
        <v>40.18</v>
      </c>
      <c r="Z124">
        <v>60.6</v>
      </c>
      <c r="AA124">
        <v>61.09</v>
      </c>
      <c r="AB124">
        <v>58.72</v>
      </c>
      <c r="AC124">
        <v>66.73</v>
      </c>
      <c r="AD124">
        <v>62.23</v>
      </c>
      <c r="AE124">
        <v>65.09</v>
      </c>
      <c r="AF124">
        <v>61.99</v>
      </c>
      <c r="AH124">
        <v>53.84</v>
      </c>
      <c r="AI124">
        <v>61.46</v>
      </c>
      <c r="AJ124">
        <v>64.63</v>
      </c>
      <c r="AK124">
        <v>62.68</v>
      </c>
      <c r="AL124">
        <v>60.81</v>
      </c>
      <c r="AM124">
        <v>61.27</v>
      </c>
      <c r="AN124">
        <v>58.75</v>
      </c>
      <c r="AO124">
        <v>66.95</v>
      </c>
      <c r="AP124">
        <v>62.39</v>
      </c>
      <c r="AQ124">
        <v>65.489999999999995</v>
      </c>
      <c r="AR124">
        <v>62.15</v>
      </c>
      <c r="AT124">
        <v>54.57</v>
      </c>
      <c r="AU124">
        <v>61.5</v>
      </c>
      <c r="AV124">
        <v>64.650000000000006</v>
      </c>
      <c r="AW124">
        <v>62.7</v>
      </c>
    </row>
    <row r="125" spans="1:49" x14ac:dyDescent="0.2">
      <c r="A125" t="s">
        <v>150</v>
      </c>
      <c r="B125">
        <v>74</v>
      </c>
      <c r="C125">
        <v>56</v>
      </c>
      <c r="D125">
        <v>84</v>
      </c>
      <c r="E125">
        <v>77</v>
      </c>
      <c r="F125">
        <v>77</v>
      </c>
      <c r="G125">
        <v>82</v>
      </c>
      <c r="H125">
        <v>103</v>
      </c>
      <c r="J125">
        <v>15</v>
      </c>
      <c r="K125">
        <v>70</v>
      </c>
      <c r="L125">
        <v>117</v>
      </c>
      <c r="M125">
        <v>123</v>
      </c>
      <c r="N125">
        <v>56.35</v>
      </c>
      <c r="O125">
        <v>46.62</v>
      </c>
      <c r="P125">
        <v>39.24</v>
      </c>
      <c r="Q125">
        <v>43.64</v>
      </c>
      <c r="R125">
        <v>50.17</v>
      </c>
      <c r="S125">
        <v>49.12</v>
      </c>
      <c r="T125">
        <v>50.89</v>
      </c>
      <c r="V125">
        <v>39.68</v>
      </c>
      <c r="W125">
        <v>45.97</v>
      </c>
      <c r="X125">
        <v>44.6</v>
      </c>
      <c r="Y125">
        <v>30.74</v>
      </c>
      <c r="Z125">
        <v>62.25</v>
      </c>
      <c r="AA125">
        <v>61.48</v>
      </c>
      <c r="AB125">
        <v>61.74</v>
      </c>
      <c r="AC125">
        <v>62.7</v>
      </c>
      <c r="AD125">
        <v>62.55</v>
      </c>
      <c r="AE125">
        <v>62.95</v>
      </c>
      <c r="AF125">
        <v>63.18</v>
      </c>
      <c r="AH125">
        <v>50.92</v>
      </c>
      <c r="AI125">
        <v>60.76</v>
      </c>
      <c r="AJ125">
        <v>65.650000000000006</v>
      </c>
      <c r="AK125">
        <v>64.72</v>
      </c>
      <c r="AL125">
        <v>63.24</v>
      </c>
      <c r="AM125">
        <v>61.88</v>
      </c>
      <c r="AN125">
        <v>61.76</v>
      </c>
      <c r="AO125">
        <v>62.76</v>
      </c>
      <c r="AP125">
        <v>62.8</v>
      </c>
      <c r="AQ125">
        <v>63.19</v>
      </c>
      <c r="AR125">
        <v>63.43</v>
      </c>
      <c r="AT125">
        <v>51.23</v>
      </c>
      <c r="AU125">
        <v>60.9</v>
      </c>
      <c r="AV125">
        <v>65.69</v>
      </c>
      <c r="AW125">
        <v>64.72</v>
      </c>
    </row>
    <row r="126" spans="1:49" x14ac:dyDescent="0.2">
      <c r="A126" t="s">
        <v>151</v>
      </c>
      <c r="B126">
        <v>43</v>
      </c>
      <c r="C126">
        <v>72</v>
      </c>
      <c r="D126">
        <v>74</v>
      </c>
      <c r="E126">
        <v>90</v>
      </c>
      <c r="F126">
        <v>76</v>
      </c>
      <c r="G126">
        <v>88</v>
      </c>
      <c r="H126">
        <v>82</v>
      </c>
      <c r="J126">
        <v>11</v>
      </c>
      <c r="K126">
        <v>85</v>
      </c>
      <c r="L126">
        <v>96</v>
      </c>
      <c r="M126">
        <v>94</v>
      </c>
      <c r="N126">
        <v>47.55</v>
      </c>
      <c r="O126">
        <v>48.07</v>
      </c>
      <c r="P126">
        <v>41.37</v>
      </c>
      <c r="Q126">
        <v>49.82</v>
      </c>
      <c r="R126">
        <v>47.21</v>
      </c>
      <c r="S126">
        <v>44.04</v>
      </c>
      <c r="T126">
        <v>35.35</v>
      </c>
      <c r="V126">
        <v>47.89</v>
      </c>
      <c r="W126">
        <v>46.91</v>
      </c>
      <c r="X126">
        <v>67.56</v>
      </c>
      <c r="Y126">
        <v>38.58</v>
      </c>
      <c r="Z126">
        <v>59.4</v>
      </c>
      <c r="AA126">
        <v>62.3</v>
      </c>
      <c r="AB126">
        <v>61.07</v>
      </c>
      <c r="AC126">
        <v>61.71</v>
      </c>
      <c r="AD126">
        <v>63.99</v>
      </c>
      <c r="AE126">
        <v>61.8</v>
      </c>
      <c r="AF126">
        <v>62.78</v>
      </c>
      <c r="AH126">
        <v>50.64</v>
      </c>
      <c r="AI126">
        <v>60.85</v>
      </c>
      <c r="AJ126">
        <v>62.97</v>
      </c>
      <c r="AK126">
        <v>63.75</v>
      </c>
      <c r="AL126">
        <v>59.68</v>
      </c>
      <c r="AM126">
        <v>62.52</v>
      </c>
      <c r="AN126">
        <v>61.15</v>
      </c>
      <c r="AO126">
        <v>61.98</v>
      </c>
      <c r="AP126">
        <v>64.11</v>
      </c>
      <c r="AQ126">
        <v>61.87</v>
      </c>
      <c r="AR126">
        <v>62.79</v>
      </c>
      <c r="AT126">
        <v>52.49</v>
      </c>
      <c r="AU126">
        <v>61.02</v>
      </c>
      <c r="AV126">
        <v>68.86</v>
      </c>
      <c r="AW126">
        <v>63.76</v>
      </c>
    </row>
    <row r="127" spans="1:49" x14ac:dyDescent="0.2">
      <c r="A127" t="s">
        <v>152</v>
      </c>
      <c r="B127">
        <v>63</v>
      </c>
      <c r="C127">
        <v>81</v>
      </c>
      <c r="D127">
        <v>74</v>
      </c>
      <c r="E127">
        <v>55</v>
      </c>
      <c r="F127">
        <v>91</v>
      </c>
      <c r="G127">
        <v>80</v>
      </c>
      <c r="H127">
        <v>89</v>
      </c>
      <c r="J127">
        <v>17</v>
      </c>
      <c r="K127">
        <v>80</v>
      </c>
      <c r="L127">
        <v>110</v>
      </c>
      <c r="M127">
        <v>109</v>
      </c>
      <c r="N127">
        <v>57.9</v>
      </c>
      <c r="O127">
        <v>42.96</v>
      </c>
      <c r="P127">
        <v>48.91</v>
      </c>
      <c r="Q127">
        <v>55.09</v>
      </c>
      <c r="R127">
        <v>49.47</v>
      </c>
      <c r="S127">
        <v>48.69</v>
      </c>
      <c r="T127">
        <v>55.61</v>
      </c>
      <c r="V127">
        <v>40.96</v>
      </c>
      <c r="W127">
        <v>44.22</v>
      </c>
      <c r="X127">
        <v>41.2</v>
      </c>
      <c r="Y127">
        <v>47.82</v>
      </c>
      <c r="Z127">
        <v>61.88</v>
      </c>
      <c r="AA127">
        <v>60.89</v>
      </c>
      <c r="AB127">
        <v>61.6</v>
      </c>
      <c r="AC127">
        <v>59.17</v>
      </c>
      <c r="AD127">
        <v>63.72</v>
      </c>
      <c r="AE127">
        <v>62.54</v>
      </c>
      <c r="AF127">
        <v>63.39</v>
      </c>
      <c r="AH127">
        <v>51.8</v>
      </c>
      <c r="AI127">
        <v>62.8</v>
      </c>
      <c r="AJ127">
        <v>64.7</v>
      </c>
      <c r="AK127">
        <v>62.94</v>
      </c>
      <c r="AL127">
        <v>63.34</v>
      </c>
      <c r="AM127">
        <v>61.07</v>
      </c>
      <c r="AN127">
        <v>62.64</v>
      </c>
      <c r="AO127">
        <v>60.61</v>
      </c>
      <c r="AP127">
        <v>63.88</v>
      </c>
      <c r="AQ127">
        <v>62.73</v>
      </c>
      <c r="AR127">
        <v>64.11</v>
      </c>
      <c r="AT127">
        <v>52.14</v>
      </c>
      <c r="AU127">
        <v>62.86</v>
      </c>
      <c r="AV127">
        <v>64.72</v>
      </c>
      <c r="AW127">
        <v>63.07</v>
      </c>
    </row>
    <row r="128" spans="1:49" x14ac:dyDescent="0.2">
      <c r="A128" t="s">
        <v>153</v>
      </c>
      <c r="B128">
        <v>53</v>
      </c>
      <c r="C128">
        <v>74</v>
      </c>
      <c r="D128">
        <v>101</v>
      </c>
      <c r="E128">
        <v>99</v>
      </c>
      <c r="F128">
        <v>66</v>
      </c>
      <c r="G128">
        <v>78</v>
      </c>
      <c r="H128">
        <v>95</v>
      </c>
      <c r="I128">
        <v>0</v>
      </c>
      <c r="J128">
        <v>14</v>
      </c>
      <c r="K128">
        <v>90</v>
      </c>
      <c r="L128">
        <v>81</v>
      </c>
      <c r="M128">
        <v>106</v>
      </c>
      <c r="N128">
        <v>48</v>
      </c>
      <c r="O128">
        <v>49.13</v>
      </c>
      <c r="P128">
        <v>39.270000000000003</v>
      </c>
      <c r="Q128">
        <v>48.82</v>
      </c>
      <c r="R128">
        <v>49.73</v>
      </c>
      <c r="S128">
        <v>37.68</v>
      </c>
      <c r="T128">
        <v>52.68</v>
      </c>
      <c r="V128">
        <v>39.22</v>
      </c>
      <c r="W128">
        <v>44.79</v>
      </c>
      <c r="X128">
        <v>29.04</v>
      </c>
      <c r="Y128">
        <v>38.94</v>
      </c>
      <c r="Z128">
        <v>61</v>
      </c>
      <c r="AA128">
        <v>60.62</v>
      </c>
      <c r="AB128">
        <v>62.13</v>
      </c>
      <c r="AC128">
        <v>61.5</v>
      </c>
      <c r="AD128">
        <v>62.44</v>
      </c>
      <c r="AE128">
        <v>61.53</v>
      </c>
      <c r="AF128">
        <v>63.19</v>
      </c>
      <c r="AH128">
        <v>50</v>
      </c>
      <c r="AI128">
        <v>62.06</v>
      </c>
      <c r="AJ128">
        <v>62.06</v>
      </c>
      <c r="AK128">
        <v>62.69</v>
      </c>
      <c r="AL128">
        <v>61</v>
      </c>
      <c r="AM128">
        <v>61</v>
      </c>
      <c r="AN128">
        <v>62.15</v>
      </c>
      <c r="AO128">
        <v>61.77</v>
      </c>
      <c r="AP128">
        <v>62.71</v>
      </c>
      <c r="AQ128">
        <v>61.55</v>
      </c>
      <c r="AR128">
        <v>63.65</v>
      </c>
      <c r="AT128">
        <v>50.35</v>
      </c>
      <c r="AU128">
        <v>62.14</v>
      </c>
      <c r="AV128">
        <v>62.09</v>
      </c>
      <c r="AW128">
        <v>62.71</v>
      </c>
    </row>
    <row r="129" spans="1:49" x14ac:dyDescent="0.2">
      <c r="A129" t="s">
        <v>155</v>
      </c>
      <c r="B129">
        <v>65</v>
      </c>
      <c r="C129">
        <v>77</v>
      </c>
      <c r="D129">
        <v>71</v>
      </c>
      <c r="E129">
        <v>58</v>
      </c>
      <c r="F129">
        <v>0</v>
      </c>
      <c r="G129">
        <v>77</v>
      </c>
      <c r="H129">
        <v>90</v>
      </c>
      <c r="I129">
        <v>0</v>
      </c>
      <c r="J129">
        <v>24</v>
      </c>
      <c r="K129">
        <v>74</v>
      </c>
      <c r="L129">
        <v>97</v>
      </c>
      <c r="M129">
        <v>104</v>
      </c>
      <c r="N129">
        <v>55.96</v>
      </c>
      <c r="O129">
        <v>49.19</v>
      </c>
      <c r="P129">
        <v>45.16</v>
      </c>
      <c r="Q129">
        <v>48.71</v>
      </c>
      <c r="S129">
        <v>50.12</v>
      </c>
      <c r="T129">
        <v>48.75</v>
      </c>
      <c r="V129">
        <v>39.549999999999997</v>
      </c>
      <c r="W129">
        <v>42.11</v>
      </c>
      <c r="X129">
        <v>0</v>
      </c>
      <c r="Y129">
        <v>0</v>
      </c>
      <c r="Z129">
        <v>59.69</v>
      </c>
      <c r="AA129">
        <v>61.81</v>
      </c>
      <c r="AB129">
        <v>60.39</v>
      </c>
      <c r="AC129">
        <v>59.26</v>
      </c>
      <c r="AE129">
        <v>63.32</v>
      </c>
      <c r="AF129">
        <v>62.37</v>
      </c>
      <c r="AH129">
        <v>55.91</v>
      </c>
      <c r="AI129">
        <v>61.81</v>
      </c>
      <c r="AJ129">
        <v>63.61</v>
      </c>
      <c r="AK129">
        <v>62.92</v>
      </c>
      <c r="AL129">
        <v>61.22</v>
      </c>
      <c r="AM129">
        <v>62.06</v>
      </c>
      <c r="AN129">
        <v>60.52</v>
      </c>
      <c r="AO129">
        <v>59.63</v>
      </c>
      <c r="AQ129">
        <v>63.52</v>
      </c>
      <c r="AR129">
        <v>62.55</v>
      </c>
      <c r="AT129">
        <v>56.01</v>
      </c>
      <c r="AU129">
        <v>61.85</v>
      </c>
      <c r="AV129">
        <v>63.61</v>
      </c>
      <c r="AW129">
        <v>62.92</v>
      </c>
    </row>
    <row r="130" spans="1:49" x14ac:dyDescent="0.2">
      <c r="A130" t="s">
        <v>156</v>
      </c>
      <c r="B130">
        <v>56</v>
      </c>
      <c r="C130">
        <v>55</v>
      </c>
      <c r="D130">
        <v>73</v>
      </c>
      <c r="E130">
        <v>76</v>
      </c>
      <c r="F130">
        <v>0</v>
      </c>
      <c r="G130">
        <v>47</v>
      </c>
      <c r="H130">
        <v>90</v>
      </c>
      <c r="I130">
        <v>0</v>
      </c>
      <c r="J130">
        <v>14</v>
      </c>
      <c r="K130">
        <v>81</v>
      </c>
      <c r="L130">
        <v>113</v>
      </c>
      <c r="M130">
        <v>114</v>
      </c>
      <c r="N130">
        <v>53.94</v>
      </c>
      <c r="O130">
        <v>46.51</v>
      </c>
      <c r="P130">
        <v>49.76</v>
      </c>
      <c r="Q130">
        <v>33.799999999999997</v>
      </c>
      <c r="S130">
        <v>45.95</v>
      </c>
      <c r="T130">
        <v>48.96</v>
      </c>
      <c r="V130">
        <v>41.35</v>
      </c>
      <c r="W130">
        <v>47.15</v>
      </c>
      <c r="X130">
        <v>39.56</v>
      </c>
      <c r="Y130">
        <v>52.11</v>
      </c>
      <c r="Z130">
        <v>60.11</v>
      </c>
      <c r="AA130">
        <v>59.29</v>
      </c>
      <c r="AB130">
        <v>60.01</v>
      </c>
      <c r="AC130">
        <v>61.16</v>
      </c>
      <c r="AE130">
        <v>60.39</v>
      </c>
      <c r="AF130">
        <v>62.3</v>
      </c>
      <c r="AH130">
        <v>51.67</v>
      </c>
      <c r="AI130">
        <v>62.31</v>
      </c>
      <c r="AJ130">
        <v>65.78</v>
      </c>
      <c r="AK130">
        <v>63.9</v>
      </c>
      <c r="AL130">
        <v>61.05</v>
      </c>
      <c r="AM130">
        <v>59.73</v>
      </c>
      <c r="AN130">
        <v>60.4</v>
      </c>
      <c r="AO130">
        <v>61.16</v>
      </c>
      <c r="AQ130">
        <v>60.54</v>
      </c>
      <c r="AR130">
        <v>62.57</v>
      </c>
      <c r="AT130">
        <v>52.05</v>
      </c>
      <c r="AU130">
        <v>62.46</v>
      </c>
      <c r="AV130">
        <v>65.790000000000006</v>
      </c>
      <c r="AW130">
        <v>64.180000000000007</v>
      </c>
    </row>
    <row r="131" spans="1:49" x14ac:dyDescent="0.2">
      <c r="A131" t="s">
        <v>157</v>
      </c>
      <c r="B131">
        <v>64</v>
      </c>
      <c r="C131">
        <v>84</v>
      </c>
      <c r="D131">
        <v>62</v>
      </c>
      <c r="E131">
        <v>72</v>
      </c>
      <c r="F131">
        <v>0</v>
      </c>
      <c r="G131">
        <v>85</v>
      </c>
      <c r="H131">
        <v>93</v>
      </c>
      <c r="I131">
        <v>0</v>
      </c>
      <c r="J131">
        <v>12</v>
      </c>
      <c r="K131">
        <v>54</v>
      </c>
      <c r="L131">
        <v>103</v>
      </c>
      <c r="M131">
        <v>102</v>
      </c>
      <c r="N131">
        <v>51.09</v>
      </c>
      <c r="O131">
        <v>51.38</v>
      </c>
      <c r="P131">
        <v>48.45</v>
      </c>
      <c r="Q131">
        <v>55.19</v>
      </c>
      <c r="S131">
        <v>50.36</v>
      </c>
      <c r="T131">
        <v>49.59</v>
      </c>
      <c r="V131">
        <v>36.93</v>
      </c>
      <c r="W131">
        <v>47.65</v>
      </c>
      <c r="X131">
        <v>34.94</v>
      </c>
      <c r="Y131">
        <v>0</v>
      </c>
      <c r="Z131">
        <v>60.42</v>
      </c>
      <c r="AA131">
        <v>62.29</v>
      </c>
      <c r="AB131">
        <v>59.22</v>
      </c>
      <c r="AC131">
        <v>60.79</v>
      </c>
      <c r="AE131">
        <v>62.49</v>
      </c>
      <c r="AF131">
        <v>62.62</v>
      </c>
      <c r="AH131">
        <v>50.7</v>
      </c>
      <c r="AI131">
        <v>60.13</v>
      </c>
      <c r="AJ131">
        <v>63.76</v>
      </c>
      <c r="AK131">
        <v>62.94</v>
      </c>
      <c r="AL131">
        <v>60.9</v>
      </c>
      <c r="AM131">
        <v>63.07</v>
      </c>
      <c r="AN131">
        <v>59.67</v>
      </c>
      <c r="AO131">
        <v>61.85</v>
      </c>
      <c r="AQ131">
        <v>62.76</v>
      </c>
      <c r="AR131">
        <v>62.83</v>
      </c>
      <c r="AT131">
        <v>50.88</v>
      </c>
      <c r="AU131">
        <v>60.44</v>
      </c>
      <c r="AV131">
        <v>63.76</v>
      </c>
      <c r="AW131">
        <v>62.94</v>
      </c>
    </row>
    <row r="132" spans="1:49" x14ac:dyDescent="0.2">
      <c r="A132" t="s">
        <v>158</v>
      </c>
      <c r="B132">
        <v>58</v>
      </c>
      <c r="C132">
        <v>73</v>
      </c>
      <c r="D132">
        <v>44</v>
      </c>
      <c r="E132">
        <v>68</v>
      </c>
      <c r="F132">
        <v>58</v>
      </c>
      <c r="G132">
        <v>77</v>
      </c>
      <c r="H132">
        <v>93</v>
      </c>
      <c r="I132">
        <v>0</v>
      </c>
      <c r="J132">
        <v>17</v>
      </c>
      <c r="K132">
        <v>68</v>
      </c>
      <c r="L132">
        <v>125</v>
      </c>
      <c r="M132">
        <v>109</v>
      </c>
      <c r="N132">
        <v>40.520000000000003</v>
      </c>
      <c r="O132">
        <v>42.25</v>
      </c>
      <c r="P132">
        <v>53.64</v>
      </c>
      <c r="Q132">
        <v>46.27</v>
      </c>
      <c r="R132">
        <v>48.88</v>
      </c>
      <c r="S132">
        <v>51.43</v>
      </c>
      <c r="T132">
        <v>50.94</v>
      </c>
      <c r="V132">
        <v>43.28</v>
      </c>
      <c r="W132">
        <v>46.84</v>
      </c>
      <c r="X132">
        <v>39.65</v>
      </c>
      <c r="Y132">
        <v>46.98</v>
      </c>
      <c r="Z132">
        <v>61.85</v>
      </c>
      <c r="AA132">
        <v>61.43</v>
      </c>
      <c r="AB132">
        <v>57.82</v>
      </c>
      <c r="AC132">
        <v>60.57</v>
      </c>
      <c r="AD132">
        <v>60.81</v>
      </c>
      <c r="AE132">
        <v>61.58</v>
      </c>
      <c r="AF132">
        <v>62.57</v>
      </c>
      <c r="AH132">
        <v>55.25</v>
      </c>
      <c r="AI132">
        <v>60.3</v>
      </c>
      <c r="AJ132">
        <v>67.040000000000006</v>
      </c>
      <c r="AK132">
        <v>63.24</v>
      </c>
      <c r="AL132">
        <v>61.88</v>
      </c>
      <c r="AM132">
        <v>61.52</v>
      </c>
      <c r="AN132">
        <v>59.52</v>
      </c>
      <c r="AO132">
        <v>60.73</v>
      </c>
      <c r="AP132">
        <v>61.08</v>
      </c>
      <c r="AQ132">
        <v>62.13</v>
      </c>
      <c r="AR132">
        <v>63.81</v>
      </c>
      <c r="AT132">
        <v>55.52</v>
      </c>
      <c r="AU132">
        <v>60.52</v>
      </c>
      <c r="AV132">
        <v>67.11</v>
      </c>
      <c r="AW132">
        <v>63.34</v>
      </c>
    </row>
    <row r="133" spans="1:49" x14ac:dyDescent="0.2">
      <c r="A133" t="s">
        <v>159</v>
      </c>
      <c r="B133">
        <v>53</v>
      </c>
      <c r="C133">
        <v>81</v>
      </c>
      <c r="D133">
        <v>72</v>
      </c>
      <c r="E133">
        <v>78</v>
      </c>
      <c r="F133">
        <v>81</v>
      </c>
      <c r="G133">
        <v>75</v>
      </c>
      <c r="H133">
        <v>98</v>
      </c>
      <c r="I133">
        <v>0</v>
      </c>
      <c r="J133">
        <v>13</v>
      </c>
      <c r="K133">
        <v>100</v>
      </c>
      <c r="L133">
        <v>125</v>
      </c>
      <c r="M133">
        <v>87</v>
      </c>
      <c r="N133">
        <v>55.21</v>
      </c>
      <c r="O133">
        <v>48.03</v>
      </c>
      <c r="P133">
        <v>44.52</v>
      </c>
      <c r="Q133">
        <v>41.69</v>
      </c>
      <c r="R133">
        <v>53.35</v>
      </c>
      <c r="S133">
        <v>49.31</v>
      </c>
      <c r="T133">
        <v>48.9</v>
      </c>
      <c r="V133">
        <v>47.75</v>
      </c>
      <c r="W133">
        <v>0</v>
      </c>
      <c r="X133">
        <v>42.34</v>
      </c>
      <c r="Y133">
        <v>41.56</v>
      </c>
      <c r="Z133">
        <v>61.79</v>
      </c>
      <c r="AA133">
        <v>62.28</v>
      </c>
      <c r="AB133">
        <v>60.54</v>
      </c>
      <c r="AC133">
        <v>61.52</v>
      </c>
      <c r="AD133">
        <v>62.94</v>
      </c>
      <c r="AE133">
        <v>61.87</v>
      </c>
      <c r="AF133">
        <v>65.819999999999993</v>
      </c>
      <c r="AH133">
        <v>50.47</v>
      </c>
      <c r="AI133">
        <v>61.82</v>
      </c>
      <c r="AJ133">
        <v>68.73</v>
      </c>
      <c r="AK133">
        <v>61.93</v>
      </c>
      <c r="AL133">
        <v>62.65</v>
      </c>
      <c r="AM133">
        <v>62.72</v>
      </c>
      <c r="AN133">
        <v>60.98</v>
      </c>
      <c r="AO133">
        <v>61.57</v>
      </c>
      <c r="AP133">
        <v>64.58</v>
      </c>
      <c r="AQ133">
        <v>62.11</v>
      </c>
      <c r="AR133">
        <v>65.92</v>
      </c>
      <c r="AT133">
        <v>55.89</v>
      </c>
      <c r="AU133">
        <v>61.82</v>
      </c>
      <c r="AV133">
        <v>68.739999999999995</v>
      </c>
      <c r="AW133">
        <v>61.97</v>
      </c>
    </row>
    <row r="134" spans="1:49" x14ac:dyDescent="0.2">
      <c r="A134" t="s">
        <v>160</v>
      </c>
      <c r="B134">
        <v>62</v>
      </c>
      <c r="C134">
        <v>83</v>
      </c>
      <c r="D134">
        <v>65</v>
      </c>
      <c r="E134">
        <v>35</v>
      </c>
      <c r="F134">
        <v>93</v>
      </c>
      <c r="G134">
        <v>73</v>
      </c>
      <c r="H134">
        <v>106</v>
      </c>
      <c r="I134">
        <v>0</v>
      </c>
      <c r="J134">
        <v>15</v>
      </c>
      <c r="K134">
        <v>76</v>
      </c>
      <c r="L134">
        <v>112</v>
      </c>
      <c r="M134">
        <v>101</v>
      </c>
      <c r="N134">
        <v>55.68</v>
      </c>
      <c r="O134">
        <v>46.46</v>
      </c>
      <c r="P134">
        <v>37.4</v>
      </c>
      <c r="Q134">
        <v>51</v>
      </c>
      <c r="R134">
        <v>47.68</v>
      </c>
      <c r="S134">
        <v>38.409999999999997</v>
      </c>
      <c r="T134">
        <v>56.02</v>
      </c>
      <c r="V134">
        <v>47.67</v>
      </c>
      <c r="W134">
        <v>37.56</v>
      </c>
      <c r="X134">
        <v>47.59</v>
      </c>
      <c r="Y134">
        <v>32.54</v>
      </c>
      <c r="Z134">
        <v>61.69</v>
      </c>
      <c r="AA134">
        <v>63.77</v>
      </c>
      <c r="AB134">
        <v>58.75</v>
      </c>
      <c r="AC134">
        <v>57.01</v>
      </c>
      <c r="AD134">
        <v>63.49</v>
      </c>
      <c r="AE134">
        <v>62.06</v>
      </c>
      <c r="AF134">
        <v>67.25</v>
      </c>
      <c r="AH134">
        <v>53.16</v>
      </c>
      <c r="AI134">
        <v>60.51</v>
      </c>
      <c r="AJ134">
        <v>65.98</v>
      </c>
      <c r="AK134">
        <v>61.92</v>
      </c>
      <c r="AL134">
        <v>62.66</v>
      </c>
      <c r="AM134">
        <v>63.85</v>
      </c>
      <c r="AN134">
        <v>58.78</v>
      </c>
      <c r="AO134">
        <v>57.98</v>
      </c>
      <c r="AP134">
        <v>63.6</v>
      </c>
      <c r="AQ134">
        <v>62.08</v>
      </c>
      <c r="AR134">
        <v>67.83</v>
      </c>
      <c r="AT134">
        <v>54.42</v>
      </c>
      <c r="AU134">
        <v>60.54</v>
      </c>
      <c r="AV134">
        <v>66.05</v>
      </c>
      <c r="AW134">
        <v>61.92</v>
      </c>
    </row>
    <row r="135" spans="1:49" x14ac:dyDescent="0.2">
      <c r="A135" t="s">
        <v>161</v>
      </c>
      <c r="B135">
        <v>71</v>
      </c>
      <c r="C135">
        <v>74</v>
      </c>
      <c r="D135">
        <v>87</v>
      </c>
      <c r="E135">
        <v>87</v>
      </c>
      <c r="F135">
        <v>70</v>
      </c>
      <c r="G135">
        <v>75</v>
      </c>
      <c r="H135">
        <v>108</v>
      </c>
      <c r="I135">
        <v>0</v>
      </c>
      <c r="J135">
        <v>8</v>
      </c>
      <c r="K135">
        <v>81</v>
      </c>
      <c r="L135">
        <v>89</v>
      </c>
      <c r="M135">
        <v>110</v>
      </c>
      <c r="N135">
        <v>51.42</v>
      </c>
      <c r="O135">
        <v>47.8</v>
      </c>
      <c r="P135">
        <v>41.98</v>
      </c>
      <c r="Q135">
        <v>52.37</v>
      </c>
      <c r="R135">
        <v>43.05</v>
      </c>
      <c r="S135">
        <v>48.76</v>
      </c>
      <c r="T135">
        <v>59.12</v>
      </c>
      <c r="V135">
        <v>46.24</v>
      </c>
      <c r="W135">
        <v>43.02</v>
      </c>
      <c r="X135">
        <v>39.78</v>
      </c>
      <c r="Y135">
        <v>49.82</v>
      </c>
      <c r="Z135">
        <v>61.68</v>
      </c>
      <c r="AA135">
        <v>62.48</v>
      </c>
      <c r="AB135">
        <v>63.72</v>
      </c>
      <c r="AC135">
        <v>61.62</v>
      </c>
      <c r="AD135">
        <v>62.51</v>
      </c>
      <c r="AE135">
        <v>61.97</v>
      </c>
      <c r="AF135">
        <v>66.819999999999993</v>
      </c>
      <c r="AH135">
        <v>48.69</v>
      </c>
      <c r="AI135">
        <v>61.32</v>
      </c>
      <c r="AJ135">
        <v>62.92</v>
      </c>
      <c r="AK135">
        <v>64.75</v>
      </c>
      <c r="AL135">
        <v>62.07</v>
      </c>
      <c r="AM135">
        <v>62.62</v>
      </c>
      <c r="AN135">
        <v>63.75</v>
      </c>
      <c r="AO135">
        <v>62.11</v>
      </c>
      <c r="AP135">
        <v>62.58</v>
      </c>
      <c r="AQ135">
        <v>62.18</v>
      </c>
      <c r="AR135">
        <v>68.67</v>
      </c>
      <c r="AT135">
        <v>50.9</v>
      </c>
      <c r="AU135">
        <v>61.39</v>
      </c>
      <c r="AV135">
        <v>62.94</v>
      </c>
      <c r="AW135">
        <v>64.89</v>
      </c>
    </row>
    <row r="136" spans="1:49" x14ac:dyDescent="0.2">
      <c r="A136" t="s">
        <v>163</v>
      </c>
      <c r="B136">
        <v>70</v>
      </c>
      <c r="C136">
        <v>86</v>
      </c>
      <c r="D136">
        <v>70</v>
      </c>
      <c r="E136">
        <v>67</v>
      </c>
      <c r="F136">
        <v>78</v>
      </c>
      <c r="G136">
        <v>56</v>
      </c>
      <c r="H136">
        <v>82</v>
      </c>
      <c r="I136">
        <v>0</v>
      </c>
      <c r="J136">
        <v>24</v>
      </c>
      <c r="K136">
        <v>92</v>
      </c>
      <c r="L136">
        <v>107</v>
      </c>
      <c r="M136">
        <v>99</v>
      </c>
      <c r="N136">
        <v>43.05</v>
      </c>
      <c r="O136">
        <v>49.79</v>
      </c>
      <c r="P136">
        <v>39.44</v>
      </c>
      <c r="Q136">
        <v>46.6</v>
      </c>
      <c r="R136">
        <v>35.28</v>
      </c>
      <c r="S136">
        <v>50.88</v>
      </c>
      <c r="T136">
        <v>47.24</v>
      </c>
      <c r="V136">
        <v>42.78</v>
      </c>
      <c r="W136">
        <v>34.520000000000003</v>
      </c>
      <c r="X136">
        <v>40.72</v>
      </c>
      <c r="Y136">
        <v>39.450000000000003</v>
      </c>
      <c r="Z136">
        <v>60.08</v>
      </c>
      <c r="AA136">
        <v>62.26</v>
      </c>
      <c r="AB136">
        <v>59.26</v>
      </c>
      <c r="AC136">
        <v>60.05</v>
      </c>
      <c r="AD136">
        <v>62.65</v>
      </c>
      <c r="AE136">
        <v>61.33</v>
      </c>
      <c r="AF136">
        <v>61.12</v>
      </c>
      <c r="AH136">
        <v>55.98</v>
      </c>
      <c r="AI136">
        <v>61.22</v>
      </c>
      <c r="AJ136">
        <v>64.53</v>
      </c>
      <c r="AK136">
        <v>62.26</v>
      </c>
      <c r="AL136">
        <v>60.17</v>
      </c>
      <c r="AM136">
        <v>62.6</v>
      </c>
      <c r="AN136">
        <v>59.3</v>
      </c>
      <c r="AO136">
        <v>60.28</v>
      </c>
      <c r="AP136">
        <v>62.65</v>
      </c>
      <c r="AQ136">
        <v>61.74</v>
      </c>
      <c r="AR136">
        <v>61.38</v>
      </c>
      <c r="AT136">
        <v>56.18</v>
      </c>
      <c r="AU136">
        <v>61.23</v>
      </c>
      <c r="AV136">
        <v>64.540000000000006</v>
      </c>
      <c r="AW136">
        <v>62.29</v>
      </c>
    </row>
    <row r="137" spans="1:49" x14ac:dyDescent="0.2">
      <c r="A137" t="s">
        <v>164</v>
      </c>
      <c r="B137">
        <v>58</v>
      </c>
      <c r="C137">
        <v>73</v>
      </c>
      <c r="D137">
        <v>94</v>
      </c>
      <c r="E137">
        <v>69</v>
      </c>
      <c r="F137">
        <v>80</v>
      </c>
      <c r="G137">
        <v>65</v>
      </c>
      <c r="H137">
        <v>97</v>
      </c>
      <c r="I137">
        <v>0</v>
      </c>
      <c r="J137">
        <v>4</v>
      </c>
      <c r="K137">
        <v>82</v>
      </c>
      <c r="L137">
        <v>115</v>
      </c>
      <c r="M137">
        <v>108</v>
      </c>
      <c r="N137">
        <v>51.07</v>
      </c>
      <c r="O137">
        <v>50.64</v>
      </c>
      <c r="P137">
        <v>48.76</v>
      </c>
      <c r="Q137">
        <v>48.5</v>
      </c>
      <c r="R137">
        <v>49.68</v>
      </c>
      <c r="S137">
        <v>44.1</v>
      </c>
      <c r="T137">
        <v>52.02</v>
      </c>
      <c r="V137">
        <v>49.29</v>
      </c>
      <c r="W137">
        <v>37.43</v>
      </c>
      <c r="X137">
        <v>40.18</v>
      </c>
      <c r="Y137">
        <v>42.27</v>
      </c>
      <c r="Z137">
        <v>59.25</v>
      </c>
      <c r="AA137">
        <v>62.36</v>
      </c>
      <c r="AB137">
        <v>63.26</v>
      </c>
      <c r="AC137">
        <v>59.68</v>
      </c>
      <c r="AD137">
        <v>62.81</v>
      </c>
      <c r="AE137">
        <v>61.6</v>
      </c>
      <c r="AF137">
        <v>63.25</v>
      </c>
      <c r="AH137">
        <v>45.45</v>
      </c>
      <c r="AI137">
        <v>60.94</v>
      </c>
      <c r="AJ137">
        <v>66.739999999999995</v>
      </c>
      <c r="AK137">
        <v>62.08</v>
      </c>
      <c r="AL137">
        <v>59.87</v>
      </c>
      <c r="AM137">
        <v>62.88</v>
      </c>
      <c r="AN137">
        <v>63.42</v>
      </c>
      <c r="AO137">
        <v>60</v>
      </c>
      <c r="AP137">
        <v>63.03</v>
      </c>
      <c r="AQ137">
        <v>61.68</v>
      </c>
      <c r="AR137">
        <v>63.59</v>
      </c>
      <c r="AT137">
        <v>51.7</v>
      </c>
      <c r="AU137">
        <v>60.96</v>
      </c>
      <c r="AV137">
        <v>66.75</v>
      </c>
      <c r="AW137">
        <v>62.15</v>
      </c>
    </row>
    <row r="138" spans="1:49" x14ac:dyDescent="0.2">
      <c r="A138" t="s">
        <v>165</v>
      </c>
      <c r="B138">
        <v>76</v>
      </c>
      <c r="C138">
        <v>55</v>
      </c>
      <c r="D138">
        <v>62</v>
      </c>
      <c r="E138">
        <v>76</v>
      </c>
      <c r="F138">
        <v>82</v>
      </c>
      <c r="G138">
        <v>85</v>
      </c>
      <c r="H138">
        <v>98</v>
      </c>
      <c r="I138">
        <v>0</v>
      </c>
      <c r="J138">
        <v>18</v>
      </c>
      <c r="K138">
        <v>75</v>
      </c>
      <c r="L138">
        <v>116</v>
      </c>
      <c r="M138">
        <v>120</v>
      </c>
      <c r="N138">
        <v>48.05</v>
      </c>
      <c r="O138">
        <v>59.9</v>
      </c>
      <c r="P138">
        <v>41.67</v>
      </c>
      <c r="Q138">
        <v>48.96</v>
      </c>
      <c r="R138">
        <v>45.59</v>
      </c>
      <c r="S138">
        <v>47.36</v>
      </c>
      <c r="T138">
        <v>52.43</v>
      </c>
      <c r="V138">
        <v>41.48</v>
      </c>
      <c r="W138">
        <v>38</v>
      </c>
      <c r="X138">
        <v>28.84</v>
      </c>
      <c r="Y138">
        <v>43.89</v>
      </c>
      <c r="Z138">
        <v>59.7</v>
      </c>
      <c r="AA138">
        <v>58.76</v>
      </c>
      <c r="AB138">
        <v>61.5</v>
      </c>
      <c r="AC138">
        <v>61.07</v>
      </c>
      <c r="AD138">
        <v>62.62</v>
      </c>
      <c r="AE138">
        <v>61.73</v>
      </c>
      <c r="AF138">
        <v>62.55</v>
      </c>
      <c r="AH138">
        <v>53.96</v>
      </c>
      <c r="AI138">
        <v>61.25</v>
      </c>
      <c r="AJ138">
        <v>67.459999999999994</v>
      </c>
      <c r="AK138">
        <v>67.540000000000006</v>
      </c>
      <c r="AL138">
        <v>59.99</v>
      </c>
      <c r="AM138">
        <v>62.76</v>
      </c>
      <c r="AN138">
        <v>61.59</v>
      </c>
      <c r="AO138">
        <v>61.47</v>
      </c>
      <c r="AP138">
        <v>62.72</v>
      </c>
      <c r="AQ138">
        <v>61.89</v>
      </c>
      <c r="AR138">
        <v>62.98</v>
      </c>
      <c r="AT138">
        <v>54.2</v>
      </c>
      <c r="AU138">
        <v>61.27</v>
      </c>
      <c r="AV138">
        <v>67.459999999999994</v>
      </c>
      <c r="AW138">
        <v>67.55</v>
      </c>
    </row>
    <row r="139" spans="1:49" x14ac:dyDescent="0.2">
      <c r="A139" t="s">
        <v>166</v>
      </c>
      <c r="B139">
        <v>60</v>
      </c>
      <c r="C139">
        <v>71</v>
      </c>
      <c r="D139">
        <v>68</v>
      </c>
      <c r="E139">
        <v>76</v>
      </c>
      <c r="F139">
        <v>86</v>
      </c>
      <c r="G139">
        <v>73</v>
      </c>
      <c r="H139">
        <v>92</v>
      </c>
      <c r="I139">
        <v>0</v>
      </c>
      <c r="J139">
        <v>25</v>
      </c>
      <c r="K139">
        <v>75</v>
      </c>
      <c r="L139">
        <v>132</v>
      </c>
      <c r="M139">
        <v>117</v>
      </c>
      <c r="N139">
        <v>47.8</v>
      </c>
      <c r="O139">
        <v>54.22</v>
      </c>
      <c r="P139">
        <v>39.549999999999997</v>
      </c>
      <c r="Q139">
        <v>55.82</v>
      </c>
      <c r="R139">
        <v>41.98</v>
      </c>
      <c r="S139">
        <v>47.81</v>
      </c>
      <c r="T139">
        <v>42.36</v>
      </c>
      <c r="V139">
        <v>45.42</v>
      </c>
      <c r="W139">
        <v>41.89</v>
      </c>
      <c r="X139">
        <v>45.73</v>
      </c>
      <c r="Y139">
        <v>45.87</v>
      </c>
      <c r="Z139">
        <v>60.43</v>
      </c>
      <c r="AA139">
        <v>61.4</v>
      </c>
      <c r="AB139">
        <v>60.12</v>
      </c>
      <c r="AC139">
        <v>60.2</v>
      </c>
      <c r="AD139">
        <v>61.53</v>
      </c>
      <c r="AE139">
        <v>61.3</v>
      </c>
      <c r="AF139">
        <v>61.66</v>
      </c>
      <c r="AH139">
        <v>54.55</v>
      </c>
      <c r="AI139">
        <v>60.61</v>
      </c>
      <c r="AJ139">
        <v>69.89</v>
      </c>
      <c r="AK139">
        <v>63.42</v>
      </c>
      <c r="AL139">
        <v>60.66</v>
      </c>
      <c r="AM139">
        <v>62.16</v>
      </c>
      <c r="AN139">
        <v>60.16</v>
      </c>
      <c r="AO139">
        <v>61.55</v>
      </c>
      <c r="AP139">
        <v>61.58</v>
      </c>
      <c r="AQ139">
        <v>61.52</v>
      </c>
      <c r="AR139">
        <v>61.71</v>
      </c>
      <c r="AT139">
        <v>56.01</v>
      </c>
      <c r="AU139">
        <v>60.69</v>
      </c>
      <c r="AV139">
        <v>69.91</v>
      </c>
      <c r="AW139">
        <v>63.49</v>
      </c>
    </row>
    <row r="140" spans="1:49" x14ac:dyDescent="0.2">
      <c r="A140" t="s">
        <v>167</v>
      </c>
      <c r="B140">
        <v>58</v>
      </c>
      <c r="C140">
        <v>63</v>
      </c>
      <c r="D140">
        <v>72</v>
      </c>
      <c r="E140">
        <v>74</v>
      </c>
      <c r="F140">
        <v>74</v>
      </c>
      <c r="G140">
        <v>95</v>
      </c>
      <c r="H140">
        <v>98</v>
      </c>
      <c r="I140">
        <v>0</v>
      </c>
      <c r="J140">
        <v>12</v>
      </c>
      <c r="K140">
        <v>105</v>
      </c>
      <c r="L140">
        <v>111</v>
      </c>
      <c r="M140">
        <v>89</v>
      </c>
      <c r="N140">
        <v>46.61</v>
      </c>
      <c r="O140">
        <v>42.24</v>
      </c>
      <c r="P140">
        <v>49.29</v>
      </c>
      <c r="Q140">
        <v>54.78</v>
      </c>
      <c r="R140">
        <v>43.33</v>
      </c>
      <c r="S140">
        <v>42.72</v>
      </c>
      <c r="T140">
        <v>52.78</v>
      </c>
      <c r="V140">
        <v>45.14</v>
      </c>
      <c r="W140">
        <v>37.81</v>
      </c>
      <c r="X140">
        <v>0</v>
      </c>
      <c r="Y140">
        <v>46.74</v>
      </c>
      <c r="Z140">
        <v>59.41</v>
      </c>
      <c r="AA140">
        <v>61.29</v>
      </c>
      <c r="AB140">
        <v>61.01</v>
      </c>
      <c r="AC140">
        <v>59.94</v>
      </c>
      <c r="AD140">
        <v>60.83</v>
      </c>
      <c r="AE140">
        <v>62.41</v>
      </c>
      <c r="AF140">
        <v>64.260000000000005</v>
      </c>
      <c r="AH140">
        <v>55.9</v>
      </c>
      <c r="AI140">
        <v>63.24</v>
      </c>
      <c r="AJ140">
        <v>64.77</v>
      </c>
      <c r="AK140">
        <v>61.91</v>
      </c>
      <c r="AL140">
        <v>59.63</v>
      </c>
      <c r="AM140">
        <v>61.34</v>
      </c>
      <c r="AN140">
        <v>61.84</v>
      </c>
      <c r="AO140">
        <v>61.12</v>
      </c>
      <c r="AP140">
        <v>60.91</v>
      </c>
      <c r="AQ140">
        <v>62.45</v>
      </c>
      <c r="AR140">
        <v>64.56</v>
      </c>
      <c r="AT140">
        <v>56.25</v>
      </c>
      <c r="AU140">
        <v>63.26</v>
      </c>
      <c r="AV140">
        <v>64.77</v>
      </c>
      <c r="AW140">
        <v>62.04</v>
      </c>
    </row>
    <row r="141" spans="1:49" x14ac:dyDescent="0.2">
      <c r="A141" t="s">
        <v>168</v>
      </c>
      <c r="B141">
        <v>60</v>
      </c>
      <c r="C141">
        <v>67</v>
      </c>
      <c r="D141">
        <v>60</v>
      </c>
      <c r="E141">
        <v>65</v>
      </c>
      <c r="F141">
        <v>90</v>
      </c>
      <c r="G141">
        <v>77</v>
      </c>
      <c r="H141">
        <v>89</v>
      </c>
      <c r="I141">
        <v>0</v>
      </c>
      <c r="J141">
        <v>23</v>
      </c>
      <c r="K141">
        <v>78</v>
      </c>
      <c r="L141">
        <v>94</v>
      </c>
      <c r="M141">
        <v>123</v>
      </c>
      <c r="N141">
        <v>46.55</v>
      </c>
      <c r="O141">
        <v>45.63</v>
      </c>
      <c r="P141">
        <v>37.03</v>
      </c>
      <c r="Q141">
        <v>52.27</v>
      </c>
      <c r="R141">
        <v>46.02</v>
      </c>
      <c r="S141">
        <v>46.32</v>
      </c>
      <c r="T141">
        <v>36.5</v>
      </c>
      <c r="V141">
        <v>50.57</v>
      </c>
      <c r="W141">
        <v>36.94</v>
      </c>
      <c r="X141">
        <v>44.14</v>
      </c>
      <c r="Y141">
        <v>45.95</v>
      </c>
      <c r="Z141">
        <v>60.75</v>
      </c>
      <c r="AA141">
        <v>61.87</v>
      </c>
      <c r="AB141">
        <v>59.02</v>
      </c>
      <c r="AC141">
        <v>62.36</v>
      </c>
      <c r="AD141">
        <v>62.44</v>
      </c>
      <c r="AE141">
        <v>61.82</v>
      </c>
      <c r="AF141">
        <v>62.96</v>
      </c>
      <c r="AH141">
        <v>54.16</v>
      </c>
      <c r="AI141">
        <v>60.4</v>
      </c>
      <c r="AJ141">
        <v>64.53</v>
      </c>
      <c r="AK141">
        <v>63.39</v>
      </c>
      <c r="AL141">
        <v>60.91</v>
      </c>
      <c r="AM141">
        <v>61.99</v>
      </c>
      <c r="AN141">
        <v>59.05</v>
      </c>
      <c r="AO141">
        <v>62.77</v>
      </c>
      <c r="AP141">
        <v>62.53</v>
      </c>
      <c r="AQ141">
        <v>62.17</v>
      </c>
      <c r="AR141">
        <v>63</v>
      </c>
      <c r="AT141">
        <v>55.73</v>
      </c>
      <c r="AU141">
        <v>60.42</v>
      </c>
      <c r="AV141">
        <v>64.569999999999993</v>
      </c>
      <c r="AW141">
        <v>63.47</v>
      </c>
    </row>
    <row r="142" spans="1:49" x14ac:dyDescent="0.2">
      <c r="A142" t="s">
        <v>169</v>
      </c>
      <c r="B142">
        <v>49</v>
      </c>
      <c r="C142">
        <v>80</v>
      </c>
      <c r="D142">
        <v>104</v>
      </c>
      <c r="E142">
        <v>95</v>
      </c>
      <c r="F142">
        <v>67</v>
      </c>
      <c r="G142">
        <v>74</v>
      </c>
      <c r="H142">
        <v>97</v>
      </c>
      <c r="I142">
        <v>0</v>
      </c>
      <c r="J142">
        <v>22</v>
      </c>
      <c r="K142">
        <v>58</v>
      </c>
      <c r="L142">
        <v>97</v>
      </c>
      <c r="M142">
        <v>111</v>
      </c>
      <c r="N142">
        <v>49.01</v>
      </c>
      <c r="O142">
        <v>46.85</v>
      </c>
      <c r="P142">
        <v>49.5</v>
      </c>
      <c r="Q142">
        <v>53.33</v>
      </c>
      <c r="R142">
        <v>48.34</v>
      </c>
      <c r="S142">
        <v>35.24</v>
      </c>
      <c r="T142">
        <v>55</v>
      </c>
      <c r="V142">
        <v>44.69</v>
      </c>
      <c r="W142">
        <v>42.28</v>
      </c>
      <c r="X142">
        <v>31.74</v>
      </c>
      <c r="Y142">
        <v>45.87</v>
      </c>
      <c r="Z142">
        <v>60.47</v>
      </c>
      <c r="AA142">
        <v>61.52</v>
      </c>
      <c r="AB142">
        <v>60.53</v>
      </c>
      <c r="AC142">
        <v>65.489999999999995</v>
      </c>
      <c r="AD142">
        <v>62.11</v>
      </c>
      <c r="AE142">
        <v>61.61</v>
      </c>
      <c r="AF142">
        <v>63.76</v>
      </c>
      <c r="AH142">
        <v>54.63</v>
      </c>
      <c r="AI142">
        <v>60.79</v>
      </c>
      <c r="AJ142">
        <v>63.94</v>
      </c>
      <c r="AK142">
        <v>63.41</v>
      </c>
      <c r="AL142">
        <v>60.76</v>
      </c>
      <c r="AM142">
        <v>61.67</v>
      </c>
      <c r="AN142">
        <v>60.93</v>
      </c>
      <c r="AO142">
        <v>65.83</v>
      </c>
      <c r="AP142">
        <v>62.29</v>
      </c>
      <c r="AQ142">
        <v>61.62</v>
      </c>
      <c r="AR142">
        <v>64.349999999999994</v>
      </c>
      <c r="AT142">
        <v>55.05</v>
      </c>
      <c r="AU142">
        <v>60.85</v>
      </c>
      <c r="AV142">
        <v>63.94</v>
      </c>
      <c r="AW142">
        <v>63.48</v>
      </c>
    </row>
    <row r="143" spans="1:49" x14ac:dyDescent="0.2">
      <c r="A143" t="s">
        <v>171</v>
      </c>
      <c r="B143">
        <v>62</v>
      </c>
      <c r="C143">
        <v>80</v>
      </c>
      <c r="D143">
        <v>78</v>
      </c>
      <c r="E143">
        <v>60</v>
      </c>
      <c r="F143">
        <v>71</v>
      </c>
      <c r="G143">
        <v>81</v>
      </c>
      <c r="H143">
        <v>62</v>
      </c>
      <c r="I143">
        <v>0</v>
      </c>
      <c r="J143">
        <v>23</v>
      </c>
      <c r="K143">
        <v>84</v>
      </c>
      <c r="L143">
        <v>92</v>
      </c>
      <c r="M143">
        <v>95</v>
      </c>
      <c r="N143">
        <v>46.01</v>
      </c>
      <c r="O143">
        <v>42.94</v>
      </c>
      <c r="P143">
        <v>38.44</v>
      </c>
      <c r="Q143">
        <v>39.33</v>
      </c>
      <c r="R143">
        <v>36.409999999999997</v>
      </c>
      <c r="S143">
        <v>46.35</v>
      </c>
      <c r="T143">
        <v>52.02</v>
      </c>
      <c r="V143">
        <v>45.07</v>
      </c>
      <c r="W143">
        <v>40.67</v>
      </c>
      <c r="X143">
        <v>45.24</v>
      </c>
      <c r="Y143">
        <v>48.87</v>
      </c>
      <c r="Z143">
        <v>59.34</v>
      </c>
      <c r="AA143">
        <v>60.97</v>
      </c>
      <c r="AB143">
        <v>63.76</v>
      </c>
      <c r="AC143">
        <v>60.35</v>
      </c>
      <c r="AD143">
        <v>62.13</v>
      </c>
      <c r="AE143">
        <v>62.26</v>
      </c>
      <c r="AF143">
        <v>61.83</v>
      </c>
      <c r="AH143">
        <v>54.36</v>
      </c>
      <c r="AI143">
        <v>62.48</v>
      </c>
      <c r="AJ143">
        <v>63.41</v>
      </c>
      <c r="AK143">
        <v>63.65</v>
      </c>
      <c r="AL143">
        <v>59.53</v>
      </c>
      <c r="AM143">
        <v>61.04</v>
      </c>
      <c r="AN143">
        <v>63.77</v>
      </c>
      <c r="AO143">
        <v>60.43</v>
      </c>
      <c r="AP143">
        <v>62.14</v>
      </c>
      <c r="AQ143">
        <v>62.38</v>
      </c>
      <c r="AR143">
        <v>62.3</v>
      </c>
      <c r="AT143">
        <v>55</v>
      </c>
      <c r="AU143">
        <v>62.53</v>
      </c>
      <c r="AV143">
        <v>63.48</v>
      </c>
      <c r="AW143">
        <v>63.79</v>
      </c>
    </row>
    <row r="144" spans="1:49" x14ac:dyDescent="0.2">
      <c r="A144" t="s">
        <v>172</v>
      </c>
      <c r="B144">
        <v>68</v>
      </c>
      <c r="C144">
        <v>63</v>
      </c>
      <c r="D144">
        <v>118</v>
      </c>
      <c r="E144">
        <v>69</v>
      </c>
      <c r="F144">
        <v>75</v>
      </c>
      <c r="G144">
        <v>71</v>
      </c>
      <c r="H144">
        <v>90</v>
      </c>
      <c r="I144">
        <v>0</v>
      </c>
      <c r="J144">
        <v>7</v>
      </c>
      <c r="K144">
        <v>81</v>
      </c>
      <c r="L144">
        <v>108</v>
      </c>
      <c r="M144">
        <v>113</v>
      </c>
      <c r="N144">
        <v>48.04</v>
      </c>
      <c r="O144">
        <v>51.76</v>
      </c>
      <c r="P144">
        <v>46.93</v>
      </c>
      <c r="Q144">
        <v>45.41</v>
      </c>
      <c r="R144">
        <v>43.7</v>
      </c>
      <c r="S144">
        <v>44.53</v>
      </c>
      <c r="T144">
        <v>46.74</v>
      </c>
      <c r="V144">
        <v>42.63</v>
      </c>
      <c r="W144">
        <v>37.159999999999997</v>
      </c>
      <c r="X144">
        <v>51.34</v>
      </c>
      <c r="Y144">
        <v>52.34</v>
      </c>
      <c r="Z144">
        <v>60.83</v>
      </c>
      <c r="AA144">
        <v>59.9</v>
      </c>
      <c r="AB144">
        <v>65.23</v>
      </c>
      <c r="AC144">
        <v>59.8</v>
      </c>
      <c r="AD144">
        <v>63.33</v>
      </c>
      <c r="AE144">
        <v>61.62</v>
      </c>
      <c r="AF144">
        <v>62.32</v>
      </c>
      <c r="AH144">
        <v>48.5</v>
      </c>
      <c r="AI144">
        <v>62.49</v>
      </c>
      <c r="AJ144">
        <v>66.11</v>
      </c>
      <c r="AK144">
        <v>63.86</v>
      </c>
      <c r="AL144">
        <v>61.05</v>
      </c>
      <c r="AM144">
        <v>60.52</v>
      </c>
      <c r="AN144">
        <v>65.3</v>
      </c>
      <c r="AO144">
        <v>59.96</v>
      </c>
      <c r="AP144">
        <v>63.38</v>
      </c>
      <c r="AQ144">
        <v>61.7</v>
      </c>
      <c r="AR144">
        <v>62.46</v>
      </c>
      <c r="AT144">
        <v>49.8</v>
      </c>
      <c r="AU144">
        <v>62.56</v>
      </c>
      <c r="AV144">
        <v>66.260000000000005</v>
      </c>
      <c r="AW144">
        <v>64.16</v>
      </c>
    </row>
    <row r="145" spans="1:49" x14ac:dyDescent="0.2">
      <c r="A145" t="s">
        <v>173</v>
      </c>
      <c r="B145">
        <v>64</v>
      </c>
      <c r="C145">
        <v>85</v>
      </c>
      <c r="D145">
        <v>74</v>
      </c>
      <c r="E145">
        <v>120</v>
      </c>
      <c r="F145">
        <v>80</v>
      </c>
      <c r="G145">
        <v>82</v>
      </c>
      <c r="H145">
        <v>85</v>
      </c>
      <c r="I145">
        <v>0</v>
      </c>
      <c r="J145">
        <v>18</v>
      </c>
      <c r="K145">
        <v>82</v>
      </c>
      <c r="L145">
        <v>86</v>
      </c>
      <c r="M145">
        <v>103</v>
      </c>
      <c r="N145">
        <v>43.25</v>
      </c>
      <c r="O145">
        <v>40.04</v>
      </c>
      <c r="P145">
        <v>43.96</v>
      </c>
      <c r="Q145">
        <v>49.47</v>
      </c>
      <c r="R145">
        <v>44.4</v>
      </c>
      <c r="S145">
        <v>46.54</v>
      </c>
      <c r="T145">
        <v>46.62</v>
      </c>
      <c r="V145">
        <v>40.08</v>
      </c>
      <c r="W145">
        <v>0</v>
      </c>
      <c r="X145">
        <v>39.76</v>
      </c>
      <c r="Y145">
        <v>43.65</v>
      </c>
      <c r="Z145">
        <v>60.56</v>
      </c>
      <c r="AA145">
        <v>62.84</v>
      </c>
      <c r="AB145">
        <v>63.35</v>
      </c>
      <c r="AC145">
        <v>64.92</v>
      </c>
      <c r="AD145">
        <v>63.38</v>
      </c>
      <c r="AE145">
        <v>62.15</v>
      </c>
      <c r="AF145">
        <v>62.29</v>
      </c>
      <c r="AH145">
        <v>54.66</v>
      </c>
      <c r="AI145">
        <v>62.71</v>
      </c>
      <c r="AJ145">
        <v>65.33</v>
      </c>
      <c r="AK145">
        <v>63.12</v>
      </c>
      <c r="AL145">
        <v>60.64</v>
      </c>
      <c r="AM145">
        <v>62.86</v>
      </c>
      <c r="AN145">
        <v>63.4</v>
      </c>
      <c r="AO145">
        <v>65.05</v>
      </c>
      <c r="AP145">
        <v>63.44</v>
      </c>
      <c r="AQ145">
        <v>62.29</v>
      </c>
      <c r="AR145">
        <v>62.81</v>
      </c>
      <c r="AT145">
        <v>54.95</v>
      </c>
      <c r="AU145">
        <v>62.71</v>
      </c>
      <c r="AV145">
        <v>65.34</v>
      </c>
      <c r="AW145">
        <v>63.17</v>
      </c>
    </row>
    <row r="146" spans="1:49" x14ac:dyDescent="0.2">
      <c r="A146" t="s">
        <v>174</v>
      </c>
      <c r="B146">
        <v>74</v>
      </c>
      <c r="C146">
        <v>51</v>
      </c>
      <c r="D146">
        <v>79</v>
      </c>
      <c r="E146">
        <v>72</v>
      </c>
      <c r="F146">
        <v>89</v>
      </c>
      <c r="G146">
        <v>89</v>
      </c>
      <c r="H146">
        <v>96</v>
      </c>
      <c r="I146">
        <v>0</v>
      </c>
      <c r="J146">
        <v>22</v>
      </c>
      <c r="K146">
        <v>95</v>
      </c>
      <c r="L146">
        <v>101</v>
      </c>
      <c r="M146">
        <v>112</v>
      </c>
      <c r="N146">
        <v>57.16</v>
      </c>
      <c r="O146">
        <v>40.96</v>
      </c>
      <c r="P146">
        <v>49.28</v>
      </c>
      <c r="Q146">
        <v>53.26</v>
      </c>
      <c r="R146">
        <v>43.56</v>
      </c>
      <c r="S146">
        <v>48.79</v>
      </c>
      <c r="T146">
        <v>49.39</v>
      </c>
      <c r="V146">
        <v>47.4</v>
      </c>
      <c r="W146">
        <v>42.1</v>
      </c>
      <c r="X146">
        <v>43.4</v>
      </c>
      <c r="Y146">
        <v>45.93</v>
      </c>
      <c r="Z146">
        <v>60.5</v>
      </c>
      <c r="AA146">
        <v>60.42</v>
      </c>
      <c r="AB146">
        <v>63.83</v>
      </c>
      <c r="AC146">
        <v>61.15</v>
      </c>
      <c r="AD146">
        <v>63.1</v>
      </c>
      <c r="AE146">
        <v>62.52</v>
      </c>
      <c r="AF146">
        <v>62.82</v>
      </c>
      <c r="AH146">
        <v>54.72</v>
      </c>
      <c r="AI146">
        <v>62.94</v>
      </c>
      <c r="AJ146">
        <v>65.25</v>
      </c>
      <c r="AK146">
        <v>62.67</v>
      </c>
      <c r="AL146">
        <v>62.15</v>
      </c>
      <c r="AM146">
        <v>60.47</v>
      </c>
      <c r="AN146">
        <v>63.98</v>
      </c>
      <c r="AO146">
        <v>62.97</v>
      </c>
      <c r="AP146">
        <v>63.18</v>
      </c>
      <c r="AQ146">
        <v>62.7</v>
      </c>
      <c r="AR146">
        <v>63.04</v>
      </c>
      <c r="AT146">
        <v>55.46</v>
      </c>
      <c r="AU146">
        <v>62.98</v>
      </c>
      <c r="AV146">
        <v>65.28</v>
      </c>
      <c r="AW146">
        <v>62.76</v>
      </c>
    </row>
    <row r="147" spans="1:49" x14ac:dyDescent="0.2">
      <c r="A147" t="s">
        <v>175</v>
      </c>
      <c r="B147">
        <v>69</v>
      </c>
      <c r="C147">
        <v>65</v>
      </c>
      <c r="D147">
        <v>57</v>
      </c>
      <c r="E147">
        <v>84</v>
      </c>
      <c r="F147">
        <v>92</v>
      </c>
      <c r="G147">
        <v>94</v>
      </c>
      <c r="H147">
        <v>106</v>
      </c>
      <c r="I147">
        <v>0</v>
      </c>
      <c r="J147">
        <v>15</v>
      </c>
      <c r="K147">
        <v>80</v>
      </c>
      <c r="L147">
        <v>113</v>
      </c>
      <c r="M147">
        <v>99</v>
      </c>
      <c r="N147">
        <v>48.05</v>
      </c>
      <c r="O147">
        <v>45.25</v>
      </c>
      <c r="P147">
        <v>44.56</v>
      </c>
      <c r="Q147">
        <v>54.38</v>
      </c>
      <c r="R147">
        <v>47.03</v>
      </c>
      <c r="S147">
        <v>45.51</v>
      </c>
      <c r="T147">
        <v>35.020000000000003</v>
      </c>
      <c r="V147">
        <v>41.11</v>
      </c>
      <c r="W147">
        <v>56.81</v>
      </c>
      <c r="X147">
        <v>46.97</v>
      </c>
      <c r="Y147">
        <v>52.05</v>
      </c>
      <c r="Z147">
        <v>61.63</v>
      </c>
      <c r="AA147">
        <v>61.96</v>
      </c>
      <c r="AB147">
        <v>60.37</v>
      </c>
      <c r="AC147">
        <v>62.26</v>
      </c>
      <c r="AD147">
        <v>61.67</v>
      </c>
      <c r="AE147">
        <v>62.33</v>
      </c>
      <c r="AF147">
        <v>65.52</v>
      </c>
      <c r="AH147">
        <v>52.58</v>
      </c>
      <c r="AI147">
        <v>62.3</v>
      </c>
      <c r="AJ147">
        <v>64.67</v>
      </c>
      <c r="AK147">
        <v>63.16</v>
      </c>
      <c r="AL147">
        <v>61.81</v>
      </c>
      <c r="AM147">
        <v>62.05</v>
      </c>
      <c r="AN147">
        <v>60.48</v>
      </c>
      <c r="AO147">
        <v>63.64</v>
      </c>
      <c r="AP147">
        <v>61.82</v>
      </c>
      <c r="AQ147">
        <v>62.42</v>
      </c>
      <c r="AR147">
        <v>65.52</v>
      </c>
      <c r="AT147">
        <v>52.88</v>
      </c>
      <c r="AU147">
        <v>63.4</v>
      </c>
      <c r="AV147">
        <v>64.75</v>
      </c>
      <c r="AW147">
        <v>63.49</v>
      </c>
    </row>
    <row r="148" spans="1:49" x14ac:dyDescent="0.2">
      <c r="A148" t="s">
        <v>176</v>
      </c>
      <c r="B148">
        <v>53</v>
      </c>
      <c r="C148">
        <v>81</v>
      </c>
      <c r="D148">
        <v>81</v>
      </c>
      <c r="E148">
        <v>63</v>
      </c>
      <c r="F148">
        <v>79</v>
      </c>
      <c r="G148">
        <v>71</v>
      </c>
      <c r="H148">
        <v>92</v>
      </c>
      <c r="I148">
        <v>0</v>
      </c>
      <c r="J148">
        <v>25</v>
      </c>
      <c r="K148">
        <v>79</v>
      </c>
      <c r="L148">
        <v>113</v>
      </c>
      <c r="M148">
        <v>62</v>
      </c>
      <c r="N148">
        <v>48.74</v>
      </c>
      <c r="O148">
        <v>46.94</v>
      </c>
      <c r="P148">
        <v>35.590000000000003</v>
      </c>
      <c r="Q148">
        <v>54.37</v>
      </c>
      <c r="R148">
        <v>43.19</v>
      </c>
      <c r="S148">
        <v>52.26</v>
      </c>
      <c r="T148">
        <v>36.68</v>
      </c>
      <c r="V148">
        <v>43.93</v>
      </c>
      <c r="W148">
        <v>43.38</v>
      </c>
      <c r="X148">
        <v>0</v>
      </c>
      <c r="Y148">
        <v>45.63</v>
      </c>
      <c r="Z148">
        <v>62.13</v>
      </c>
      <c r="AA148">
        <v>63.78</v>
      </c>
      <c r="AB148">
        <v>61.77</v>
      </c>
      <c r="AC148">
        <v>60.62</v>
      </c>
      <c r="AD148">
        <v>61.98</v>
      </c>
      <c r="AE148">
        <v>61.36</v>
      </c>
      <c r="AF148">
        <v>64.28</v>
      </c>
      <c r="AH148">
        <v>54.55</v>
      </c>
      <c r="AI148">
        <v>65.53</v>
      </c>
      <c r="AJ148">
        <v>66.05</v>
      </c>
      <c r="AK148">
        <v>61.56</v>
      </c>
      <c r="AL148">
        <v>62.32</v>
      </c>
      <c r="AM148">
        <v>63.87</v>
      </c>
      <c r="AN148">
        <v>61.78</v>
      </c>
      <c r="AO148">
        <v>61.54</v>
      </c>
      <c r="AP148">
        <v>62.04</v>
      </c>
      <c r="AQ148">
        <v>61.86</v>
      </c>
      <c r="AR148">
        <v>64.290000000000006</v>
      </c>
      <c r="AT148">
        <v>54.92</v>
      </c>
      <c r="AU148">
        <v>65.56</v>
      </c>
      <c r="AV148">
        <v>66.05</v>
      </c>
      <c r="AW148">
        <v>61.67</v>
      </c>
    </row>
    <row r="149" spans="1:49" x14ac:dyDescent="0.2">
      <c r="A149" t="s">
        <v>177</v>
      </c>
      <c r="B149">
        <v>76</v>
      </c>
      <c r="C149">
        <v>85</v>
      </c>
      <c r="D149">
        <v>86</v>
      </c>
      <c r="E149">
        <v>87</v>
      </c>
      <c r="F149">
        <v>71</v>
      </c>
      <c r="G149">
        <v>75</v>
      </c>
      <c r="H149">
        <v>111</v>
      </c>
      <c r="I149">
        <v>0</v>
      </c>
      <c r="J149">
        <v>16</v>
      </c>
      <c r="K149">
        <v>75</v>
      </c>
      <c r="L149">
        <v>97</v>
      </c>
      <c r="M149">
        <v>0</v>
      </c>
      <c r="N149">
        <v>45.15</v>
      </c>
      <c r="O149">
        <v>48.24</v>
      </c>
      <c r="P149">
        <v>42.04</v>
      </c>
      <c r="Q149">
        <v>51.19</v>
      </c>
      <c r="R149">
        <v>40.04</v>
      </c>
      <c r="S149">
        <v>38.25</v>
      </c>
      <c r="T149">
        <v>49.73</v>
      </c>
      <c r="V149">
        <v>35.08</v>
      </c>
      <c r="W149">
        <v>0</v>
      </c>
      <c r="X149">
        <v>45.27</v>
      </c>
      <c r="Z149">
        <v>61.54</v>
      </c>
      <c r="AA149">
        <v>62.99</v>
      </c>
      <c r="AB149">
        <v>60.69</v>
      </c>
      <c r="AC149">
        <v>63.1</v>
      </c>
      <c r="AD149">
        <v>62.21</v>
      </c>
      <c r="AE149">
        <v>61.7</v>
      </c>
      <c r="AF149">
        <v>63.93</v>
      </c>
      <c r="AH149">
        <v>51.43</v>
      </c>
      <c r="AI149">
        <v>61.42</v>
      </c>
      <c r="AJ149">
        <v>63.07</v>
      </c>
      <c r="AL149">
        <v>61.63</v>
      </c>
      <c r="AM149">
        <v>63.15</v>
      </c>
      <c r="AN149">
        <v>60.75</v>
      </c>
      <c r="AO149">
        <v>63.4</v>
      </c>
      <c r="AP149">
        <v>62.24</v>
      </c>
      <c r="AQ149">
        <v>61.72</v>
      </c>
      <c r="AR149">
        <v>64.13</v>
      </c>
      <c r="AT149">
        <v>51.52</v>
      </c>
      <c r="AU149">
        <v>61.42</v>
      </c>
      <c r="AV149">
        <v>63.14</v>
      </c>
    </row>
    <row r="150" spans="1:49" x14ac:dyDescent="0.2">
      <c r="A150" t="s">
        <v>179</v>
      </c>
      <c r="B150">
        <v>80</v>
      </c>
      <c r="C150">
        <v>96</v>
      </c>
      <c r="D150">
        <v>76</v>
      </c>
      <c r="E150">
        <v>53</v>
      </c>
      <c r="F150">
        <v>67</v>
      </c>
      <c r="G150">
        <v>100</v>
      </c>
      <c r="H150">
        <v>96</v>
      </c>
      <c r="I150">
        <v>0</v>
      </c>
      <c r="J150">
        <v>0</v>
      </c>
      <c r="K150">
        <v>83</v>
      </c>
      <c r="L150">
        <v>95</v>
      </c>
      <c r="M150">
        <v>0</v>
      </c>
      <c r="N150">
        <v>36.25</v>
      </c>
      <c r="O150">
        <v>46.46</v>
      </c>
      <c r="P150">
        <v>43.27</v>
      </c>
      <c r="Q150">
        <v>41.03</v>
      </c>
      <c r="R150">
        <v>32.58</v>
      </c>
      <c r="S150">
        <v>46.34</v>
      </c>
      <c r="T150">
        <v>50.64</v>
      </c>
      <c r="V150">
        <v>0</v>
      </c>
      <c r="W150">
        <v>34.03</v>
      </c>
      <c r="X150">
        <v>38</v>
      </c>
      <c r="Z150">
        <v>61.8</v>
      </c>
      <c r="AA150">
        <v>62.48</v>
      </c>
      <c r="AB150">
        <v>60.86</v>
      </c>
      <c r="AC150">
        <v>60.04</v>
      </c>
      <c r="AD150">
        <v>61.25</v>
      </c>
      <c r="AE150">
        <v>62.5</v>
      </c>
      <c r="AF150">
        <v>65.099999999999994</v>
      </c>
      <c r="AH150">
        <v>0</v>
      </c>
      <c r="AI150">
        <v>62.55</v>
      </c>
      <c r="AJ150">
        <v>63.1</v>
      </c>
      <c r="AL150">
        <v>61.81</v>
      </c>
      <c r="AM150">
        <v>62.58</v>
      </c>
      <c r="AN150">
        <v>60.94</v>
      </c>
      <c r="AO150">
        <v>60.09</v>
      </c>
      <c r="AP150">
        <v>61.26</v>
      </c>
      <c r="AQ150">
        <v>62.6</v>
      </c>
      <c r="AR150">
        <v>65.260000000000005</v>
      </c>
      <c r="AT150">
        <v>0</v>
      </c>
      <c r="AU150">
        <v>62.6</v>
      </c>
      <c r="AV150">
        <v>63.15</v>
      </c>
    </row>
    <row r="151" spans="1:49" x14ac:dyDescent="0.2">
      <c r="A151" t="s">
        <v>180</v>
      </c>
      <c r="B151">
        <v>90</v>
      </c>
      <c r="C151">
        <v>63</v>
      </c>
      <c r="D151">
        <v>79</v>
      </c>
      <c r="E151">
        <v>79</v>
      </c>
      <c r="F151">
        <v>82</v>
      </c>
      <c r="G151">
        <v>75</v>
      </c>
      <c r="H151">
        <v>117</v>
      </c>
      <c r="I151">
        <v>0</v>
      </c>
      <c r="J151">
        <v>0</v>
      </c>
      <c r="K151">
        <v>91</v>
      </c>
      <c r="L151">
        <v>110</v>
      </c>
      <c r="M151">
        <v>0</v>
      </c>
      <c r="N151">
        <v>44.08</v>
      </c>
      <c r="O151">
        <v>46.41</v>
      </c>
      <c r="P151">
        <v>44.98</v>
      </c>
      <c r="Q151">
        <v>51.75</v>
      </c>
      <c r="R151">
        <v>40.26</v>
      </c>
      <c r="S151">
        <v>48.11</v>
      </c>
      <c r="T151">
        <v>50.21</v>
      </c>
      <c r="V151">
        <v>0</v>
      </c>
      <c r="W151">
        <v>0</v>
      </c>
      <c r="X151">
        <v>38.44</v>
      </c>
      <c r="Z151">
        <v>62.36</v>
      </c>
      <c r="AA151">
        <v>62.04</v>
      </c>
      <c r="AB151">
        <v>61.5</v>
      </c>
      <c r="AC151">
        <v>61.67</v>
      </c>
      <c r="AD151">
        <v>62.13</v>
      </c>
      <c r="AE151">
        <v>61.99</v>
      </c>
      <c r="AF151">
        <v>67.2</v>
      </c>
      <c r="AH151">
        <v>0</v>
      </c>
      <c r="AI151">
        <v>63.23</v>
      </c>
      <c r="AJ151">
        <v>65.73</v>
      </c>
      <c r="AL151">
        <v>62.43</v>
      </c>
      <c r="AM151">
        <v>62.16</v>
      </c>
      <c r="AN151">
        <v>61.6</v>
      </c>
      <c r="AO151">
        <v>62.09</v>
      </c>
      <c r="AP151">
        <v>62.15</v>
      </c>
      <c r="AQ151">
        <v>62.16</v>
      </c>
      <c r="AR151">
        <v>67.290000000000006</v>
      </c>
      <c r="AT151">
        <v>0</v>
      </c>
      <c r="AU151">
        <v>63.23</v>
      </c>
      <c r="AV151">
        <v>65.739999999999995</v>
      </c>
    </row>
    <row r="152" spans="1:49" x14ac:dyDescent="0.2">
      <c r="A152" t="s">
        <v>181</v>
      </c>
      <c r="B152">
        <v>66</v>
      </c>
      <c r="C152">
        <v>62</v>
      </c>
      <c r="D152">
        <v>70</v>
      </c>
      <c r="E152">
        <v>97</v>
      </c>
      <c r="F152">
        <v>77</v>
      </c>
      <c r="G152">
        <v>90</v>
      </c>
      <c r="H152">
        <v>102</v>
      </c>
      <c r="I152">
        <v>0</v>
      </c>
      <c r="J152">
        <v>0</v>
      </c>
      <c r="K152">
        <v>79</v>
      </c>
      <c r="L152">
        <v>92</v>
      </c>
      <c r="M152">
        <v>85</v>
      </c>
      <c r="N152">
        <v>52.78</v>
      </c>
      <c r="O152">
        <v>42.32</v>
      </c>
      <c r="P152">
        <v>36.44</v>
      </c>
      <c r="Q152">
        <v>45.44</v>
      </c>
      <c r="R152">
        <v>43.93</v>
      </c>
      <c r="S152">
        <v>40.020000000000003</v>
      </c>
      <c r="T152">
        <v>46.99</v>
      </c>
      <c r="V152">
        <v>0</v>
      </c>
      <c r="W152">
        <v>0</v>
      </c>
      <c r="X152">
        <v>38.43</v>
      </c>
      <c r="Y152">
        <v>39.409999999999997</v>
      </c>
      <c r="Z152">
        <v>61.35</v>
      </c>
      <c r="AA152">
        <v>62.47</v>
      </c>
      <c r="AB152">
        <v>60.2</v>
      </c>
      <c r="AC152">
        <v>61.7</v>
      </c>
      <c r="AD152">
        <v>62.41</v>
      </c>
      <c r="AE152">
        <v>61.99</v>
      </c>
      <c r="AF152">
        <v>62.45</v>
      </c>
      <c r="AH152">
        <v>0</v>
      </c>
      <c r="AI152">
        <v>62.52</v>
      </c>
      <c r="AJ152">
        <v>63.28</v>
      </c>
      <c r="AK152">
        <v>62.79</v>
      </c>
      <c r="AL152">
        <v>61.91</v>
      </c>
      <c r="AM152">
        <v>62.56</v>
      </c>
      <c r="AN152">
        <v>60.22</v>
      </c>
      <c r="AO152">
        <v>61.8</v>
      </c>
      <c r="AP152">
        <v>62.47</v>
      </c>
      <c r="AQ152">
        <v>62.16</v>
      </c>
      <c r="AR152">
        <v>62.64</v>
      </c>
      <c r="AT152">
        <v>0</v>
      </c>
      <c r="AU152">
        <v>62.52</v>
      </c>
      <c r="AV152">
        <v>63.3</v>
      </c>
      <c r="AW152">
        <v>62.81</v>
      </c>
    </row>
    <row r="153" spans="1:49" x14ac:dyDescent="0.2">
      <c r="A153" t="s">
        <v>182</v>
      </c>
      <c r="B153">
        <v>67</v>
      </c>
      <c r="C153">
        <v>73</v>
      </c>
      <c r="D153">
        <v>71</v>
      </c>
      <c r="E153">
        <v>72</v>
      </c>
      <c r="F153">
        <v>80</v>
      </c>
      <c r="G153">
        <v>78</v>
      </c>
      <c r="H153">
        <v>104</v>
      </c>
      <c r="I153">
        <v>0</v>
      </c>
      <c r="J153">
        <v>0</v>
      </c>
      <c r="K153">
        <v>84</v>
      </c>
      <c r="L153">
        <v>110</v>
      </c>
      <c r="M153">
        <v>114</v>
      </c>
      <c r="N153">
        <v>42.73</v>
      </c>
      <c r="O153">
        <v>44.43</v>
      </c>
      <c r="P153">
        <v>42.51</v>
      </c>
      <c r="Q153">
        <v>48.53</v>
      </c>
      <c r="R153">
        <v>44.51</v>
      </c>
      <c r="S153">
        <v>45.45</v>
      </c>
      <c r="T153">
        <v>43.4</v>
      </c>
      <c r="V153">
        <v>0</v>
      </c>
      <c r="W153">
        <v>33.54</v>
      </c>
      <c r="X153">
        <v>44.38</v>
      </c>
      <c r="Y153">
        <v>45.75</v>
      </c>
      <c r="Z153">
        <v>61.32</v>
      </c>
      <c r="AA153">
        <v>62.64</v>
      </c>
      <c r="AB153">
        <v>60.42</v>
      </c>
      <c r="AC153">
        <v>61.54</v>
      </c>
      <c r="AD153">
        <v>61.93</v>
      </c>
      <c r="AE153">
        <v>61.23</v>
      </c>
      <c r="AF153">
        <v>62.51</v>
      </c>
      <c r="AH153">
        <v>0</v>
      </c>
      <c r="AI153">
        <v>63.05</v>
      </c>
      <c r="AJ153">
        <v>64.77</v>
      </c>
      <c r="AK153">
        <v>64.83</v>
      </c>
      <c r="AL153">
        <v>61.38</v>
      </c>
      <c r="AM153">
        <v>62.7</v>
      </c>
      <c r="AN153">
        <v>60.49</v>
      </c>
      <c r="AO153">
        <v>61.75</v>
      </c>
      <c r="AP153">
        <v>62.01</v>
      </c>
      <c r="AQ153">
        <v>61.44</v>
      </c>
      <c r="AR153">
        <v>62.56</v>
      </c>
      <c r="AT153">
        <v>0</v>
      </c>
      <c r="AU153">
        <v>63.05</v>
      </c>
      <c r="AV153">
        <v>64.81</v>
      </c>
      <c r="AW153">
        <v>64.88</v>
      </c>
    </row>
    <row r="154" spans="1:49" x14ac:dyDescent="0.2">
      <c r="A154" t="s">
        <v>183</v>
      </c>
      <c r="B154">
        <v>67</v>
      </c>
      <c r="C154">
        <v>75</v>
      </c>
      <c r="D154">
        <v>74</v>
      </c>
      <c r="E154">
        <v>69</v>
      </c>
      <c r="F154">
        <v>84</v>
      </c>
      <c r="G154">
        <v>0</v>
      </c>
      <c r="H154">
        <v>82</v>
      </c>
      <c r="I154">
        <v>0</v>
      </c>
      <c r="J154">
        <v>0</v>
      </c>
      <c r="K154">
        <v>81</v>
      </c>
      <c r="L154">
        <v>106</v>
      </c>
      <c r="M154">
        <v>101</v>
      </c>
      <c r="N154">
        <v>53.29</v>
      </c>
      <c r="O154">
        <v>37.1</v>
      </c>
      <c r="P154">
        <v>37.049999999999997</v>
      </c>
      <c r="Q154">
        <v>54.98</v>
      </c>
      <c r="R154">
        <v>43.66</v>
      </c>
      <c r="T154">
        <v>0</v>
      </c>
      <c r="W154">
        <v>44.05</v>
      </c>
      <c r="X154">
        <v>44.23</v>
      </c>
      <c r="Y154">
        <v>40.409999999999997</v>
      </c>
      <c r="Z154">
        <v>61.36</v>
      </c>
      <c r="AA154">
        <v>62.53</v>
      </c>
      <c r="AB154">
        <v>60.05</v>
      </c>
      <c r="AC154">
        <v>61.05</v>
      </c>
      <c r="AD154">
        <v>62.33</v>
      </c>
      <c r="AF154">
        <v>62.5</v>
      </c>
      <c r="AI154">
        <v>61.34</v>
      </c>
      <c r="AJ154">
        <v>64.790000000000006</v>
      </c>
      <c r="AK154">
        <v>62.71</v>
      </c>
      <c r="AL154">
        <v>61.98</v>
      </c>
      <c r="AM154">
        <v>62.54</v>
      </c>
      <c r="AN154">
        <v>60.07</v>
      </c>
      <c r="AO154">
        <v>62.09</v>
      </c>
      <c r="AP154">
        <v>62.41</v>
      </c>
      <c r="AR154">
        <v>62.5</v>
      </c>
      <c r="AU154">
        <v>61.42</v>
      </c>
      <c r="AV154">
        <v>64.819999999999993</v>
      </c>
      <c r="AW154">
        <v>62.74</v>
      </c>
    </row>
    <row r="155" spans="1:49" x14ac:dyDescent="0.2">
      <c r="A155" t="s">
        <v>184</v>
      </c>
      <c r="B155">
        <v>58</v>
      </c>
      <c r="C155">
        <v>80</v>
      </c>
      <c r="D155">
        <v>74</v>
      </c>
      <c r="E155">
        <v>88</v>
      </c>
      <c r="F155">
        <v>84</v>
      </c>
      <c r="G155">
        <v>76</v>
      </c>
      <c r="H155">
        <v>93</v>
      </c>
      <c r="I155">
        <v>0</v>
      </c>
      <c r="J155">
        <v>0</v>
      </c>
      <c r="K155">
        <v>75</v>
      </c>
      <c r="L155">
        <v>100</v>
      </c>
      <c r="M155">
        <v>113</v>
      </c>
      <c r="N155">
        <v>52.05</v>
      </c>
      <c r="O155">
        <v>30.35</v>
      </c>
      <c r="P155">
        <v>37.83</v>
      </c>
      <c r="Q155">
        <v>49.91</v>
      </c>
      <c r="R155">
        <v>40.950000000000003</v>
      </c>
      <c r="S155">
        <v>35.520000000000003</v>
      </c>
      <c r="T155">
        <v>50.6</v>
      </c>
      <c r="W155">
        <v>0</v>
      </c>
      <c r="X155">
        <v>40.53</v>
      </c>
      <c r="Y155">
        <v>47.93</v>
      </c>
      <c r="Z155">
        <v>61.2</v>
      </c>
      <c r="AA155">
        <v>61.25</v>
      </c>
      <c r="AB155">
        <v>60.94</v>
      </c>
      <c r="AC155">
        <v>64.959999999999994</v>
      </c>
      <c r="AD155">
        <v>62.49</v>
      </c>
      <c r="AE155">
        <v>61.71</v>
      </c>
      <c r="AF155">
        <v>62.3</v>
      </c>
      <c r="AI155">
        <v>61.68</v>
      </c>
      <c r="AJ155">
        <v>62.95</v>
      </c>
      <c r="AK155">
        <v>63.77</v>
      </c>
      <c r="AL155">
        <v>61.69</v>
      </c>
      <c r="AM155">
        <v>61.29</v>
      </c>
      <c r="AN155">
        <v>60.96</v>
      </c>
      <c r="AO155">
        <v>65.09</v>
      </c>
      <c r="AP155">
        <v>62.52</v>
      </c>
      <c r="AQ155">
        <v>61.79</v>
      </c>
      <c r="AR155">
        <v>62.6</v>
      </c>
      <c r="AU155">
        <v>61.68</v>
      </c>
      <c r="AV155">
        <v>62.97</v>
      </c>
      <c r="AW155">
        <v>63.88</v>
      </c>
    </row>
    <row r="156" spans="1:49" x14ac:dyDescent="0.2">
      <c r="A156" t="s">
        <v>185</v>
      </c>
      <c r="B156">
        <v>63</v>
      </c>
      <c r="C156">
        <v>72</v>
      </c>
      <c r="D156">
        <v>77</v>
      </c>
      <c r="E156">
        <v>76</v>
      </c>
      <c r="F156">
        <v>69</v>
      </c>
      <c r="G156">
        <v>84</v>
      </c>
      <c r="H156">
        <v>98</v>
      </c>
      <c r="I156">
        <v>0</v>
      </c>
      <c r="J156">
        <v>19</v>
      </c>
      <c r="K156">
        <v>78</v>
      </c>
      <c r="L156">
        <v>102</v>
      </c>
      <c r="M156">
        <v>107</v>
      </c>
      <c r="N156">
        <v>55.3</v>
      </c>
      <c r="O156">
        <v>47.85</v>
      </c>
      <c r="P156">
        <v>35.450000000000003</v>
      </c>
      <c r="Q156">
        <v>46.46</v>
      </c>
      <c r="R156">
        <v>54</v>
      </c>
      <c r="S156">
        <v>41.79</v>
      </c>
      <c r="T156">
        <v>45.6</v>
      </c>
      <c r="V156">
        <v>0</v>
      </c>
      <c r="W156">
        <v>37.549999999999997</v>
      </c>
      <c r="X156">
        <v>46.05</v>
      </c>
      <c r="Y156">
        <v>44.95</v>
      </c>
      <c r="Z156">
        <v>59.68</v>
      </c>
      <c r="AA156">
        <v>61.61</v>
      </c>
      <c r="AB156">
        <v>60.88</v>
      </c>
      <c r="AC156">
        <v>61.1</v>
      </c>
      <c r="AD156">
        <v>62.44</v>
      </c>
      <c r="AE156">
        <v>61.6</v>
      </c>
      <c r="AF156">
        <v>62.7</v>
      </c>
      <c r="AH156">
        <v>52.01</v>
      </c>
      <c r="AI156">
        <v>64.650000000000006</v>
      </c>
      <c r="AJ156">
        <v>63.9</v>
      </c>
      <c r="AK156">
        <v>64.03</v>
      </c>
      <c r="AL156">
        <v>61.03</v>
      </c>
      <c r="AM156">
        <v>61.79</v>
      </c>
      <c r="AN156">
        <v>60.89</v>
      </c>
      <c r="AO156">
        <v>61.48</v>
      </c>
      <c r="AP156">
        <v>63.02</v>
      </c>
      <c r="AQ156">
        <v>61.71</v>
      </c>
      <c r="AR156">
        <v>62.8</v>
      </c>
      <c r="AT156">
        <v>52.01</v>
      </c>
      <c r="AU156">
        <v>64.73</v>
      </c>
      <c r="AV156">
        <v>63.97</v>
      </c>
      <c r="AW156">
        <v>64.09</v>
      </c>
    </row>
    <row r="157" spans="1:49" x14ac:dyDescent="0.2">
      <c r="A157" t="s">
        <v>187</v>
      </c>
      <c r="B157">
        <v>74</v>
      </c>
      <c r="C157">
        <v>70</v>
      </c>
      <c r="E157">
        <v>71</v>
      </c>
      <c r="F157">
        <v>82</v>
      </c>
      <c r="G157">
        <v>76</v>
      </c>
      <c r="H157">
        <v>88</v>
      </c>
      <c r="I157">
        <v>0</v>
      </c>
      <c r="J157">
        <v>56</v>
      </c>
      <c r="K157">
        <v>82</v>
      </c>
      <c r="L157">
        <v>64</v>
      </c>
      <c r="M157">
        <v>95</v>
      </c>
      <c r="N157">
        <v>45.71</v>
      </c>
      <c r="O157">
        <v>43.95</v>
      </c>
      <c r="Q157">
        <v>41.74</v>
      </c>
      <c r="R157">
        <v>41.2</v>
      </c>
      <c r="S157">
        <v>51.14</v>
      </c>
      <c r="T157">
        <v>46</v>
      </c>
      <c r="V157">
        <v>35.979999999999997</v>
      </c>
      <c r="W157">
        <v>0</v>
      </c>
      <c r="X157">
        <v>43.97</v>
      </c>
      <c r="Y157">
        <v>42.18</v>
      </c>
      <c r="Z157">
        <v>61.71</v>
      </c>
      <c r="AA157">
        <v>61.8</v>
      </c>
      <c r="AC157">
        <v>60.37</v>
      </c>
      <c r="AD157">
        <v>62.23</v>
      </c>
      <c r="AE157">
        <v>62.16</v>
      </c>
      <c r="AF157">
        <v>62</v>
      </c>
      <c r="AH157">
        <v>58.94</v>
      </c>
      <c r="AI157">
        <v>62.63</v>
      </c>
      <c r="AJ157">
        <v>61.09</v>
      </c>
      <c r="AK157">
        <v>62.34</v>
      </c>
      <c r="AL157">
        <v>61.82</v>
      </c>
      <c r="AM157">
        <v>61.87</v>
      </c>
      <c r="AO157">
        <v>60.46</v>
      </c>
      <c r="AP157">
        <v>62.27</v>
      </c>
      <c r="AQ157">
        <v>62.49</v>
      </c>
      <c r="AR157">
        <v>62.1</v>
      </c>
      <c r="AT157">
        <v>58.96</v>
      </c>
      <c r="AU157">
        <v>62.63</v>
      </c>
      <c r="AV157">
        <v>61.18</v>
      </c>
      <c r="AW157">
        <v>62.38</v>
      </c>
    </row>
    <row r="158" spans="1:49" x14ac:dyDescent="0.2">
      <c r="A158" t="s">
        <v>188</v>
      </c>
      <c r="B158">
        <v>56</v>
      </c>
      <c r="C158">
        <v>77</v>
      </c>
      <c r="E158">
        <v>82</v>
      </c>
      <c r="F158">
        <v>96</v>
      </c>
      <c r="G158">
        <v>97</v>
      </c>
      <c r="H158">
        <v>90</v>
      </c>
      <c r="I158">
        <v>0</v>
      </c>
      <c r="J158">
        <v>23</v>
      </c>
      <c r="K158">
        <v>95</v>
      </c>
      <c r="L158">
        <v>106</v>
      </c>
      <c r="M158">
        <v>113</v>
      </c>
      <c r="N158">
        <v>46.11</v>
      </c>
      <c r="O158">
        <v>42.11</v>
      </c>
      <c r="Q158">
        <v>47.14</v>
      </c>
      <c r="R158">
        <v>45.96</v>
      </c>
      <c r="S158">
        <v>41.94</v>
      </c>
      <c r="T158">
        <v>47.2</v>
      </c>
      <c r="V158">
        <v>37.049999999999997</v>
      </c>
      <c r="W158">
        <v>40.92</v>
      </c>
      <c r="X158">
        <v>31.8</v>
      </c>
      <c r="Y158">
        <v>37.65</v>
      </c>
      <c r="Z158">
        <v>59.2</v>
      </c>
      <c r="AA158">
        <v>62.14</v>
      </c>
      <c r="AC158">
        <v>63.79</v>
      </c>
      <c r="AD158">
        <v>62.91</v>
      </c>
      <c r="AE158">
        <v>62.63</v>
      </c>
      <c r="AF158">
        <v>61.6</v>
      </c>
      <c r="AH158">
        <v>56.53</v>
      </c>
      <c r="AI158">
        <v>62.47</v>
      </c>
      <c r="AJ158">
        <v>66.95</v>
      </c>
      <c r="AK158">
        <v>62.83</v>
      </c>
      <c r="AL158">
        <v>59.41</v>
      </c>
      <c r="AM158">
        <v>62.18</v>
      </c>
      <c r="AO158">
        <v>63.89</v>
      </c>
      <c r="AP158">
        <v>63</v>
      </c>
      <c r="AQ158">
        <v>62.66</v>
      </c>
      <c r="AR158">
        <v>61.8</v>
      </c>
      <c r="AT158">
        <v>56.58</v>
      </c>
      <c r="AU158">
        <v>62.54</v>
      </c>
      <c r="AV158">
        <v>66.95</v>
      </c>
      <c r="AW158">
        <v>62.84</v>
      </c>
    </row>
    <row r="159" spans="1:49" x14ac:dyDescent="0.2">
      <c r="A159" t="s">
        <v>189</v>
      </c>
      <c r="B159">
        <v>67</v>
      </c>
      <c r="C159">
        <v>66</v>
      </c>
      <c r="E159">
        <v>95</v>
      </c>
      <c r="F159">
        <v>74</v>
      </c>
      <c r="G159">
        <v>85</v>
      </c>
      <c r="H159">
        <v>115</v>
      </c>
      <c r="I159">
        <v>0</v>
      </c>
      <c r="J159">
        <v>42</v>
      </c>
      <c r="K159">
        <v>94</v>
      </c>
      <c r="L159">
        <v>83</v>
      </c>
      <c r="M159">
        <v>106</v>
      </c>
      <c r="N159">
        <v>42.43</v>
      </c>
      <c r="O159">
        <v>49.58</v>
      </c>
      <c r="Q159">
        <v>54.21</v>
      </c>
      <c r="R159">
        <v>44.23</v>
      </c>
      <c r="S159">
        <v>40.01</v>
      </c>
      <c r="T159">
        <v>47.8</v>
      </c>
      <c r="V159">
        <v>44.22</v>
      </c>
      <c r="W159">
        <v>45.63</v>
      </c>
      <c r="X159">
        <v>47.15</v>
      </c>
      <c r="Y159">
        <v>55.45</v>
      </c>
      <c r="Z159">
        <v>60.88</v>
      </c>
      <c r="AA159">
        <v>62.19</v>
      </c>
      <c r="AC159">
        <v>62.69</v>
      </c>
      <c r="AD159">
        <v>63.11</v>
      </c>
      <c r="AE159">
        <v>62.83</v>
      </c>
      <c r="AF159">
        <v>63</v>
      </c>
      <c r="AH159">
        <v>57.55</v>
      </c>
      <c r="AI159">
        <v>63.99</v>
      </c>
      <c r="AJ159">
        <v>65.16</v>
      </c>
      <c r="AK159">
        <v>63.22</v>
      </c>
      <c r="AL159">
        <v>60.94</v>
      </c>
      <c r="AM159">
        <v>63.23</v>
      </c>
      <c r="AO159">
        <v>63.77</v>
      </c>
      <c r="AP159">
        <v>63.23</v>
      </c>
      <c r="AQ159">
        <v>62.91</v>
      </c>
      <c r="AR159">
        <v>63.1</v>
      </c>
      <c r="AT159">
        <v>57.75</v>
      </c>
      <c r="AU159">
        <v>64.14</v>
      </c>
      <c r="AV159">
        <v>65.22</v>
      </c>
      <c r="AW159">
        <v>63.89</v>
      </c>
    </row>
    <row r="160" spans="1:49" x14ac:dyDescent="0.2">
      <c r="A160" t="s">
        <v>190</v>
      </c>
      <c r="B160">
        <v>80</v>
      </c>
      <c r="C160">
        <v>74</v>
      </c>
      <c r="E160">
        <v>65</v>
      </c>
      <c r="F160">
        <v>74</v>
      </c>
      <c r="G160">
        <v>95</v>
      </c>
      <c r="H160">
        <v>99</v>
      </c>
      <c r="I160">
        <v>0</v>
      </c>
      <c r="J160">
        <v>64</v>
      </c>
      <c r="K160">
        <v>90</v>
      </c>
      <c r="L160">
        <v>97</v>
      </c>
      <c r="M160">
        <v>102</v>
      </c>
      <c r="N160">
        <v>56.13</v>
      </c>
      <c r="O160">
        <v>52.94</v>
      </c>
      <c r="Q160">
        <v>52.4</v>
      </c>
      <c r="R160">
        <v>45.35</v>
      </c>
      <c r="S160">
        <v>43.85</v>
      </c>
      <c r="T160">
        <v>42.8</v>
      </c>
      <c r="V160">
        <v>45.33</v>
      </c>
      <c r="W160">
        <v>43.88</v>
      </c>
      <c r="X160">
        <v>51.98</v>
      </c>
      <c r="Y160">
        <v>0</v>
      </c>
      <c r="Z160">
        <v>63.07</v>
      </c>
      <c r="AA160">
        <v>62.51</v>
      </c>
      <c r="AC160">
        <v>60.23</v>
      </c>
      <c r="AD160">
        <v>63.43</v>
      </c>
      <c r="AE160">
        <v>65.650000000000006</v>
      </c>
      <c r="AF160">
        <v>62.1</v>
      </c>
      <c r="AH160">
        <v>61.34</v>
      </c>
      <c r="AI160">
        <v>64.84</v>
      </c>
      <c r="AJ160">
        <v>63.75</v>
      </c>
      <c r="AK160">
        <v>62.86</v>
      </c>
      <c r="AL160">
        <v>63.87</v>
      </c>
      <c r="AM160">
        <v>63.46</v>
      </c>
      <c r="AO160">
        <v>60.89</v>
      </c>
      <c r="AP160">
        <v>63.51</v>
      </c>
      <c r="AQ160">
        <v>65.680000000000007</v>
      </c>
      <c r="AR160">
        <v>62.1</v>
      </c>
      <c r="AT160">
        <v>61.52</v>
      </c>
      <c r="AU160">
        <v>64.87</v>
      </c>
      <c r="AV160">
        <v>64.03</v>
      </c>
      <c r="AW160">
        <v>62.86</v>
      </c>
    </row>
    <row r="161" spans="1:49" x14ac:dyDescent="0.2">
      <c r="A161" t="s">
        <v>191</v>
      </c>
      <c r="B161">
        <v>53</v>
      </c>
      <c r="C161">
        <v>79</v>
      </c>
      <c r="E161">
        <v>9</v>
      </c>
      <c r="F161">
        <v>84</v>
      </c>
      <c r="G161">
        <v>73</v>
      </c>
      <c r="H161">
        <v>89</v>
      </c>
      <c r="I161">
        <v>0</v>
      </c>
      <c r="J161">
        <v>31</v>
      </c>
      <c r="K161">
        <v>104</v>
      </c>
      <c r="L161">
        <v>101</v>
      </c>
      <c r="M161">
        <v>99</v>
      </c>
      <c r="N161">
        <v>45.85</v>
      </c>
      <c r="O161">
        <v>50.05</v>
      </c>
      <c r="Q161">
        <v>43.03</v>
      </c>
      <c r="R161">
        <v>37.96</v>
      </c>
      <c r="S161">
        <v>49.12</v>
      </c>
      <c r="T161">
        <v>0</v>
      </c>
      <c r="V161">
        <v>49.91</v>
      </c>
      <c r="W161">
        <v>38.42</v>
      </c>
      <c r="X161">
        <v>56.07</v>
      </c>
      <c r="Y161">
        <v>34.44</v>
      </c>
      <c r="Z161">
        <v>60.27</v>
      </c>
      <c r="AA161">
        <v>61.54</v>
      </c>
      <c r="AC161">
        <v>58.98</v>
      </c>
      <c r="AD161">
        <v>62.78</v>
      </c>
      <c r="AE161">
        <v>64.430000000000007</v>
      </c>
      <c r="AF161">
        <v>63</v>
      </c>
      <c r="AH161">
        <v>57.21</v>
      </c>
      <c r="AI161">
        <v>65.2</v>
      </c>
      <c r="AJ161">
        <v>64.650000000000006</v>
      </c>
      <c r="AK161">
        <v>63.09</v>
      </c>
      <c r="AL161">
        <v>60.42</v>
      </c>
      <c r="AM161">
        <v>61.84</v>
      </c>
      <c r="AO161">
        <v>59.09</v>
      </c>
      <c r="AP161">
        <v>62.8</v>
      </c>
      <c r="AQ161">
        <v>65.06</v>
      </c>
      <c r="AR161">
        <v>63</v>
      </c>
      <c r="AT161">
        <v>57.95</v>
      </c>
      <c r="AU161">
        <v>65.290000000000006</v>
      </c>
      <c r="AV161">
        <v>65.25</v>
      </c>
      <c r="AW161">
        <v>63.1</v>
      </c>
    </row>
    <row r="162" spans="1:49" x14ac:dyDescent="0.2">
      <c r="A162" t="s">
        <v>192</v>
      </c>
      <c r="B162">
        <v>73</v>
      </c>
      <c r="C162">
        <v>70</v>
      </c>
      <c r="E162">
        <v>77</v>
      </c>
      <c r="F162">
        <v>96</v>
      </c>
      <c r="G162">
        <v>89</v>
      </c>
      <c r="H162">
        <v>94</v>
      </c>
      <c r="I162">
        <v>0</v>
      </c>
      <c r="J162">
        <v>34</v>
      </c>
      <c r="K162">
        <v>105</v>
      </c>
      <c r="L162">
        <v>110</v>
      </c>
      <c r="M162">
        <v>114</v>
      </c>
      <c r="N162">
        <v>44</v>
      </c>
      <c r="O162">
        <v>44.97</v>
      </c>
      <c r="Q162">
        <v>52.17</v>
      </c>
      <c r="R162">
        <v>40.01</v>
      </c>
      <c r="S162">
        <v>35.6</v>
      </c>
      <c r="T162">
        <v>0</v>
      </c>
      <c r="U162">
        <v>40.18</v>
      </c>
      <c r="V162">
        <v>47.72</v>
      </c>
      <c r="W162">
        <v>46.02</v>
      </c>
      <c r="X162">
        <v>46.31</v>
      </c>
      <c r="Y162">
        <v>0</v>
      </c>
      <c r="Z162">
        <v>62</v>
      </c>
      <c r="AA162">
        <v>62.15</v>
      </c>
      <c r="AC162">
        <v>61.81</v>
      </c>
      <c r="AD162">
        <v>62.91</v>
      </c>
      <c r="AE162">
        <v>62.39</v>
      </c>
      <c r="AF162">
        <v>62.7</v>
      </c>
      <c r="AG162">
        <v>0</v>
      </c>
      <c r="AH162">
        <v>56.9</v>
      </c>
      <c r="AI162">
        <v>65.62</v>
      </c>
      <c r="AJ162">
        <v>65.760000000000005</v>
      </c>
      <c r="AK162">
        <v>62.95</v>
      </c>
      <c r="AL162">
        <v>62</v>
      </c>
      <c r="AM162">
        <v>62.24</v>
      </c>
      <c r="AO162">
        <v>62.25</v>
      </c>
      <c r="AP162">
        <v>62.93</v>
      </c>
      <c r="AQ162">
        <v>62.4</v>
      </c>
      <c r="AR162">
        <v>62.7</v>
      </c>
      <c r="AS162">
        <v>40.18</v>
      </c>
      <c r="AT162">
        <v>57.4</v>
      </c>
      <c r="AU162">
        <v>66</v>
      </c>
      <c r="AV162">
        <v>65.81</v>
      </c>
      <c r="AW162">
        <v>62.95</v>
      </c>
    </row>
    <row r="163" spans="1:49" x14ac:dyDescent="0.2">
      <c r="A163" t="s">
        <v>193</v>
      </c>
      <c r="B163">
        <v>73</v>
      </c>
      <c r="C163">
        <v>69</v>
      </c>
      <c r="E163">
        <v>99</v>
      </c>
      <c r="F163">
        <v>76</v>
      </c>
      <c r="G163">
        <v>83</v>
      </c>
      <c r="H163">
        <v>104</v>
      </c>
      <c r="I163">
        <v>1</v>
      </c>
      <c r="J163">
        <v>29</v>
      </c>
      <c r="K163">
        <v>95</v>
      </c>
      <c r="L163">
        <v>110</v>
      </c>
      <c r="M163">
        <v>120</v>
      </c>
      <c r="N163">
        <v>47.66</v>
      </c>
      <c r="O163">
        <v>48.67</v>
      </c>
      <c r="Q163">
        <v>53.27</v>
      </c>
      <c r="R163">
        <v>32.81</v>
      </c>
      <c r="S163">
        <v>34.89</v>
      </c>
      <c r="T163">
        <v>42.4</v>
      </c>
      <c r="U163">
        <v>48.44</v>
      </c>
      <c r="V163">
        <v>42.34</v>
      </c>
      <c r="W163">
        <v>38.979999999999997</v>
      </c>
      <c r="X163">
        <v>39.049999999999997</v>
      </c>
      <c r="Y163">
        <v>50.15</v>
      </c>
      <c r="Z163">
        <v>62.23</v>
      </c>
      <c r="AA163">
        <v>60.61</v>
      </c>
      <c r="AC163">
        <v>62.95</v>
      </c>
      <c r="AD163">
        <v>62.12</v>
      </c>
      <c r="AE163">
        <v>62.57</v>
      </c>
      <c r="AF163">
        <v>63</v>
      </c>
      <c r="AG163">
        <v>34.04</v>
      </c>
      <c r="AH163">
        <v>56.1</v>
      </c>
      <c r="AI163">
        <v>63.74</v>
      </c>
      <c r="AJ163">
        <v>66.41</v>
      </c>
      <c r="AK163">
        <v>64.13</v>
      </c>
      <c r="AL163">
        <v>62.38</v>
      </c>
      <c r="AM163">
        <v>60.88</v>
      </c>
      <c r="AO163">
        <v>63.4</v>
      </c>
      <c r="AP163">
        <v>62.15</v>
      </c>
      <c r="AQ163">
        <v>62.58</v>
      </c>
      <c r="AR163">
        <v>63.1</v>
      </c>
      <c r="AS163">
        <v>48.93</v>
      </c>
      <c r="AT163">
        <v>56.28</v>
      </c>
      <c r="AU163">
        <v>63.85</v>
      </c>
      <c r="AV163">
        <v>66.47</v>
      </c>
      <c r="AW163">
        <v>64.34</v>
      </c>
    </row>
    <row r="164" spans="1:49" x14ac:dyDescent="0.2">
      <c r="A164" t="s">
        <v>195</v>
      </c>
      <c r="B164">
        <v>54</v>
      </c>
      <c r="C164">
        <v>68</v>
      </c>
      <c r="D164">
        <v>71</v>
      </c>
      <c r="E164">
        <v>69</v>
      </c>
      <c r="F164">
        <v>84</v>
      </c>
      <c r="G164">
        <v>84</v>
      </c>
      <c r="H164">
        <v>94</v>
      </c>
      <c r="I164">
        <v>8</v>
      </c>
      <c r="J164">
        <v>45</v>
      </c>
      <c r="K164">
        <v>88</v>
      </c>
      <c r="L164">
        <v>129</v>
      </c>
      <c r="M164">
        <v>103</v>
      </c>
      <c r="N164">
        <v>52.53</v>
      </c>
      <c r="O164">
        <v>44.07</v>
      </c>
      <c r="P164">
        <v>43.8</v>
      </c>
      <c r="Q164">
        <v>49.23</v>
      </c>
      <c r="R164">
        <v>30.84</v>
      </c>
      <c r="S164">
        <v>51.34</v>
      </c>
      <c r="T164">
        <v>50.3</v>
      </c>
      <c r="U164">
        <v>48.75</v>
      </c>
      <c r="V164">
        <v>49.25</v>
      </c>
      <c r="W164">
        <v>38.619999999999997</v>
      </c>
      <c r="X164">
        <v>36.24</v>
      </c>
      <c r="Y164">
        <v>50</v>
      </c>
      <c r="Z164">
        <v>60.19</v>
      </c>
      <c r="AA164">
        <v>61.09</v>
      </c>
      <c r="AB164">
        <v>61.05</v>
      </c>
      <c r="AC164">
        <v>62.15</v>
      </c>
      <c r="AD164">
        <v>62.11</v>
      </c>
      <c r="AE164">
        <v>62.56</v>
      </c>
      <c r="AF164">
        <v>62.2</v>
      </c>
      <c r="AG164">
        <v>44.75</v>
      </c>
      <c r="AH164">
        <v>57.41</v>
      </c>
      <c r="AI164">
        <v>62.53</v>
      </c>
      <c r="AJ164">
        <v>67.08</v>
      </c>
      <c r="AK164">
        <v>63.02</v>
      </c>
      <c r="AL164">
        <v>60.88</v>
      </c>
      <c r="AM164">
        <v>61.19</v>
      </c>
      <c r="AN164">
        <v>61.13</v>
      </c>
      <c r="AO164">
        <v>62.42</v>
      </c>
      <c r="AP164">
        <v>62.14</v>
      </c>
      <c r="AQ164">
        <v>63.23</v>
      </c>
      <c r="AR164">
        <v>62.4</v>
      </c>
      <c r="AS164">
        <v>50.21</v>
      </c>
      <c r="AT164">
        <v>58.03</v>
      </c>
      <c r="AU164">
        <v>62.55</v>
      </c>
      <c r="AV164">
        <v>67.08</v>
      </c>
      <c r="AW164">
        <v>63.32</v>
      </c>
    </row>
    <row r="165" spans="1:49" x14ac:dyDescent="0.2">
      <c r="A165" t="s">
        <v>196</v>
      </c>
      <c r="B165">
        <v>60</v>
      </c>
      <c r="C165">
        <v>68</v>
      </c>
      <c r="D165">
        <v>74</v>
      </c>
      <c r="E165">
        <v>74</v>
      </c>
      <c r="F165">
        <v>82</v>
      </c>
      <c r="G165">
        <v>79</v>
      </c>
      <c r="H165">
        <v>108</v>
      </c>
      <c r="I165">
        <v>1</v>
      </c>
      <c r="J165">
        <v>36</v>
      </c>
      <c r="K165">
        <v>93</v>
      </c>
      <c r="L165">
        <v>104</v>
      </c>
      <c r="M165">
        <v>104</v>
      </c>
      <c r="N165">
        <v>48.04</v>
      </c>
      <c r="O165">
        <v>48.11</v>
      </c>
      <c r="P165">
        <v>41.15</v>
      </c>
      <c r="Q165">
        <v>49.48</v>
      </c>
      <c r="R165">
        <v>43.26</v>
      </c>
      <c r="S165">
        <v>46.34</v>
      </c>
      <c r="T165">
        <v>39.1</v>
      </c>
      <c r="U165">
        <v>46.11</v>
      </c>
      <c r="V165">
        <v>37.119999999999997</v>
      </c>
      <c r="W165">
        <v>26.54</v>
      </c>
      <c r="X165">
        <v>48.57</v>
      </c>
      <c r="Y165">
        <v>44.65</v>
      </c>
      <c r="Z165">
        <v>59.97</v>
      </c>
      <c r="AA165">
        <v>61.2</v>
      </c>
      <c r="AB165">
        <v>60.39</v>
      </c>
      <c r="AC165">
        <v>62.3</v>
      </c>
      <c r="AD165">
        <v>62.59</v>
      </c>
      <c r="AE165">
        <v>61.81</v>
      </c>
      <c r="AF165">
        <v>62.2</v>
      </c>
      <c r="AG165">
        <v>40.33</v>
      </c>
      <c r="AH165">
        <v>56.46</v>
      </c>
      <c r="AI165">
        <v>62.29</v>
      </c>
      <c r="AJ165">
        <v>62.81</v>
      </c>
      <c r="AK165">
        <v>62.8</v>
      </c>
      <c r="AL165">
        <v>60.24</v>
      </c>
      <c r="AM165">
        <v>61.43</v>
      </c>
      <c r="AN165">
        <v>60.44</v>
      </c>
      <c r="AO165">
        <v>62.52</v>
      </c>
      <c r="AP165">
        <v>62.64</v>
      </c>
      <c r="AQ165">
        <v>61.93</v>
      </c>
      <c r="AR165">
        <v>62.2</v>
      </c>
      <c r="AS165">
        <v>47.98</v>
      </c>
      <c r="AT165">
        <v>56.51</v>
      </c>
      <c r="AU165">
        <v>62.29</v>
      </c>
      <c r="AV165">
        <v>63.07</v>
      </c>
      <c r="AW165">
        <v>62.87</v>
      </c>
    </row>
    <row r="166" spans="1:49" x14ac:dyDescent="0.2">
      <c r="A166" t="s">
        <v>197</v>
      </c>
      <c r="B166">
        <v>83</v>
      </c>
      <c r="C166">
        <v>75</v>
      </c>
      <c r="D166">
        <v>66</v>
      </c>
      <c r="E166">
        <v>83</v>
      </c>
      <c r="F166">
        <v>93</v>
      </c>
      <c r="G166">
        <v>79</v>
      </c>
      <c r="H166">
        <v>105</v>
      </c>
      <c r="I166">
        <v>0</v>
      </c>
      <c r="J166">
        <v>53</v>
      </c>
      <c r="K166">
        <v>109</v>
      </c>
      <c r="L166">
        <v>114</v>
      </c>
      <c r="M166">
        <v>113</v>
      </c>
      <c r="N166">
        <v>41.78</v>
      </c>
      <c r="O166">
        <v>41.7</v>
      </c>
      <c r="P166">
        <v>43.99</v>
      </c>
      <c r="Q166">
        <v>49.75</v>
      </c>
      <c r="R166">
        <v>43.28</v>
      </c>
      <c r="S166">
        <v>47.49</v>
      </c>
      <c r="T166">
        <v>48.4</v>
      </c>
      <c r="U166">
        <v>42.49</v>
      </c>
      <c r="V166">
        <v>35.43</v>
      </c>
      <c r="W166">
        <v>36.43</v>
      </c>
      <c r="X166">
        <v>52.99</v>
      </c>
      <c r="Y166">
        <v>47.67</v>
      </c>
      <c r="Z166">
        <v>61.49</v>
      </c>
      <c r="AA166">
        <v>61.77</v>
      </c>
      <c r="AB166">
        <v>60.26</v>
      </c>
      <c r="AC166">
        <v>62.91</v>
      </c>
      <c r="AD166">
        <v>62.34</v>
      </c>
      <c r="AE166">
        <v>62.78</v>
      </c>
      <c r="AF166">
        <v>62.6</v>
      </c>
      <c r="AG166">
        <v>0</v>
      </c>
      <c r="AH166">
        <v>59.22</v>
      </c>
      <c r="AI166">
        <v>65.78</v>
      </c>
      <c r="AJ166">
        <v>66.760000000000005</v>
      </c>
      <c r="AK166">
        <v>63.6</v>
      </c>
      <c r="AL166">
        <v>61.54</v>
      </c>
      <c r="AM166">
        <v>61.96</v>
      </c>
      <c r="AN166">
        <v>60.42</v>
      </c>
      <c r="AO166">
        <v>63.12</v>
      </c>
      <c r="AP166">
        <v>62.4</v>
      </c>
      <c r="AQ166">
        <v>62.92</v>
      </c>
      <c r="AR166">
        <v>62.7</v>
      </c>
      <c r="AS166">
        <v>45.69</v>
      </c>
      <c r="AT166">
        <v>59.24</v>
      </c>
      <c r="AU166">
        <v>65.78</v>
      </c>
      <c r="AV166">
        <v>66.94</v>
      </c>
      <c r="AW166">
        <v>63.75</v>
      </c>
    </row>
    <row r="167" spans="1:49" x14ac:dyDescent="0.2">
      <c r="A167" t="s">
        <v>198</v>
      </c>
      <c r="B167">
        <v>89</v>
      </c>
      <c r="C167">
        <v>59</v>
      </c>
      <c r="D167">
        <v>81</v>
      </c>
      <c r="E167">
        <v>83</v>
      </c>
      <c r="F167">
        <v>93</v>
      </c>
      <c r="G167">
        <v>90</v>
      </c>
      <c r="H167">
        <v>102</v>
      </c>
      <c r="I167">
        <v>5</v>
      </c>
      <c r="J167">
        <v>59</v>
      </c>
      <c r="K167">
        <v>87</v>
      </c>
      <c r="L167">
        <v>102</v>
      </c>
      <c r="M167">
        <v>117</v>
      </c>
      <c r="N167">
        <v>44.96</v>
      </c>
      <c r="O167">
        <v>49.87</v>
      </c>
      <c r="P167">
        <v>40.68</v>
      </c>
      <c r="Q167">
        <v>63.97</v>
      </c>
      <c r="R167">
        <v>47.19</v>
      </c>
      <c r="S167">
        <v>48.37</v>
      </c>
      <c r="T167">
        <v>33.799999999999997</v>
      </c>
      <c r="U167">
        <v>34.869999999999997</v>
      </c>
      <c r="V167">
        <v>44.74</v>
      </c>
      <c r="W167">
        <v>38.770000000000003</v>
      </c>
      <c r="X167">
        <v>32.340000000000003</v>
      </c>
      <c r="Y167">
        <v>0</v>
      </c>
      <c r="Z167">
        <v>61.59</v>
      </c>
      <c r="AA167">
        <v>62.85</v>
      </c>
      <c r="AB167">
        <v>62.36</v>
      </c>
      <c r="AC167">
        <v>64.69</v>
      </c>
      <c r="AD167">
        <v>64.569999999999993</v>
      </c>
      <c r="AE167">
        <v>63.19</v>
      </c>
      <c r="AF167">
        <v>62.5</v>
      </c>
      <c r="AG167">
        <v>46.23</v>
      </c>
      <c r="AH167">
        <v>58.12</v>
      </c>
      <c r="AI167">
        <v>63.51</v>
      </c>
      <c r="AJ167">
        <v>62.97</v>
      </c>
      <c r="AK167">
        <v>64.03</v>
      </c>
      <c r="AL167">
        <v>61.68</v>
      </c>
      <c r="AM167">
        <v>63.52</v>
      </c>
      <c r="AN167">
        <v>62.41</v>
      </c>
      <c r="AO167">
        <v>71.819999999999993</v>
      </c>
      <c r="AP167">
        <v>64.78</v>
      </c>
      <c r="AQ167">
        <v>63.33</v>
      </c>
      <c r="AR167">
        <v>62.6</v>
      </c>
      <c r="AS167">
        <v>46.54</v>
      </c>
      <c r="AT167">
        <v>58.31</v>
      </c>
      <c r="AU167">
        <v>63.52</v>
      </c>
      <c r="AV167">
        <v>62.97</v>
      </c>
      <c r="AW167">
        <v>64.03</v>
      </c>
    </row>
    <row r="168" spans="1:49" x14ac:dyDescent="0.2">
      <c r="A168" t="s">
        <v>199</v>
      </c>
      <c r="B168">
        <v>66</v>
      </c>
      <c r="C168">
        <v>78</v>
      </c>
      <c r="D168">
        <v>70</v>
      </c>
      <c r="E168">
        <v>98</v>
      </c>
      <c r="F168">
        <v>92</v>
      </c>
      <c r="G168">
        <v>99</v>
      </c>
      <c r="H168">
        <v>84</v>
      </c>
      <c r="I168">
        <v>4</v>
      </c>
      <c r="J168">
        <v>33</v>
      </c>
      <c r="K168">
        <v>96</v>
      </c>
      <c r="L168">
        <v>109</v>
      </c>
      <c r="M168">
        <v>100</v>
      </c>
      <c r="N168">
        <v>50.31</v>
      </c>
      <c r="O168">
        <v>44.05</v>
      </c>
      <c r="P168">
        <v>49.85</v>
      </c>
      <c r="Q168">
        <v>49.84</v>
      </c>
      <c r="R168">
        <v>43.26</v>
      </c>
      <c r="S168">
        <v>43.43</v>
      </c>
      <c r="T168">
        <v>41.8</v>
      </c>
      <c r="U168">
        <v>41.13</v>
      </c>
      <c r="V168">
        <v>47.26</v>
      </c>
      <c r="W168">
        <v>61.23</v>
      </c>
      <c r="X168">
        <v>45.02</v>
      </c>
      <c r="Y168">
        <v>39.92</v>
      </c>
      <c r="Z168">
        <v>61.23</v>
      </c>
      <c r="AA168">
        <v>64.39</v>
      </c>
      <c r="AB168">
        <v>62.17</v>
      </c>
      <c r="AC168">
        <v>64.28</v>
      </c>
      <c r="AD168">
        <v>63</v>
      </c>
      <c r="AE168">
        <v>62.96</v>
      </c>
      <c r="AF168">
        <v>62.1</v>
      </c>
      <c r="AG168">
        <v>45.44</v>
      </c>
      <c r="AH168">
        <v>55.99</v>
      </c>
      <c r="AI168">
        <v>63.41</v>
      </c>
      <c r="AJ168">
        <v>65.02</v>
      </c>
      <c r="AK168">
        <v>62.79</v>
      </c>
      <c r="AL168">
        <v>61.56</v>
      </c>
      <c r="AM168">
        <v>64.73</v>
      </c>
      <c r="AN168">
        <v>62.42</v>
      </c>
      <c r="AO168">
        <v>64.430000000000007</v>
      </c>
      <c r="AP168">
        <v>63.05</v>
      </c>
      <c r="AQ168">
        <v>63</v>
      </c>
      <c r="AR168">
        <v>62.1</v>
      </c>
      <c r="AS168">
        <v>46.81</v>
      </c>
      <c r="AT168">
        <v>56.53</v>
      </c>
      <c r="AU168">
        <v>65.47</v>
      </c>
      <c r="AV168">
        <v>65.33</v>
      </c>
      <c r="AW168">
        <v>62.81</v>
      </c>
    </row>
    <row r="169" spans="1:49" x14ac:dyDescent="0.2">
      <c r="A169" t="s">
        <v>200</v>
      </c>
      <c r="B169">
        <v>55</v>
      </c>
      <c r="C169">
        <v>89</v>
      </c>
      <c r="D169">
        <v>66</v>
      </c>
      <c r="E169">
        <v>76</v>
      </c>
      <c r="F169">
        <v>88</v>
      </c>
      <c r="G169">
        <v>89</v>
      </c>
      <c r="H169">
        <v>99</v>
      </c>
      <c r="I169">
        <v>1</v>
      </c>
      <c r="J169">
        <v>47</v>
      </c>
      <c r="K169">
        <v>75</v>
      </c>
      <c r="L169">
        <v>103</v>
      </c>
      <c r="M169">
        <v>122</v>
      </c>
      <c r="N169">
        <v>42.55</v>
      </c>
      <c r="O169">
        <v>50.48</v>
      </c>
      <c r="P169">
        <v>49.02</v>
      </c>
      <c r="Q169">
        <v>51.25</v>
      </c>
      <c r="R169">
        <v>49</v>
      </c>
      <c r="S169">
        <v>36.24</v>
      </c>
      <c r="T169">
        <v>48.6</v>
      </c>
      <c r="U169">
        <v>39.380000000000003</v>
      </c>
      <c r="V169">
        <v>42.71</v>
      </c>
      <c r="W169">
        <v>31.64</v>
      </c>
      <c r="X169">
        <v>0</v>
      </c>
      <c r="Y169">
        <v>0</v>
      </c>
      <c r="Z169">
        <v>60.3</v>
      </c>
      <c r="AA169">
        <v>63.03</v>
      </c>
      <c r="AB169">
        <v>59.96</v>
      </c>
      <c r="AC169">
        <v>63.77</v>
      </c>
      <c r="AD169">
        <v>63.15</v>
      </c>
      <c r="AE169">
        <v>63.34</v>
      </c>
      <c r="AF169">
        <v>62.3</v>
      </c>
      <c r="AG169">
        <v>35.64</v>
      </c>
      <c r="AH169">
        <v>57.72</v>
      </c>
      <c r="AI169">
        <v>62.17</v>
      </c>
      <c r="AJ169">
        <v>65.540000000000006</v>
      </c>
      <c r="AK169">
        <v>63.62</v>
      </c>
      <c r="AL169">
        <v>60.38</v>
      </c>
      <c r="AM169">
        <v>63.27</v>
      </c>
      <c r="AN169">
        <v>60.3</v>
      </c>
      <c r="AO169">
        <v>64.010000000000005</v>
      </c>
      <c r="AP169">
        <v>63.5</v>
      </c>
      <c r="AQ169">
        <v>63.37</v>
      </c>
      <c r="AR169">
        <v>62.5</v>
      </c>
      <c r="AS169">
        <v>40.909999999999997</v>
      </c>
      <c r="AT169">
        <v>57.85</v>
      </c>
      <c r="AU169">
        <v>62.21</v>
      </c>
      <c r="AV169">
        <v>65.540000000000006</v>
      </c>
      <c r="AW169">
        <v>63.62</v>
      </c>
    </row>
    <row r="170" spans="1:49" x14ac:dyDescent="0.2">
      <c r="A170" t="s">
        <v>201</v>
      </c>
      <c r="B170">
        <v>63</v>
      </c>
      <c r="C170">
        <v>65</v>
      </c>
      <c r="D170">
        <v>91</v>
      </c>
      <c r="E170">
        <v>91</v>
      </c>
      <c r="F170">
        <v>73</v>
      </c>
      <c r="G170">
        <v>81</v>
      </c>
      <c r="H170">
        <v>104</v>
      </c>
      <c r="I170">
        <v>9</v>
      </c>
      <c r="J170">
        <v>30</v>
      </c>
      <c r="K170">
        <v>94</v>
      </c>
      <c r="L170">
        <v>91</v>
      </c>
      <c r="M170">
        <v>112</v>
      </c>
      <c r="N170">
        <v>51.23</v>
      </c>
      <c r="O170">
        <v>45.41</v>
      </c>
      <c r="P170">
        <v>42.06</v>
      </c>
      <c r="Q170">
        <v>47.32</v>
      </c>
      <c r="R170">
        <v>52.18</v>
      </c>
      <c r="S170">
        <v>41.08</v>
      </c>
      <c r="T170">
        <v>47.9</v>
      </c>
      <c r="U170">
        <v>43.13</v>
      </c>
      <c r="V170">
        <v>48.79</v>
      </c>
      <c r="W170">
        <v>45.64</v>
      </c>
      <c r="X170">
        <v>42.76</v>
      </c>
      <c r="Y170">
        <v>41.65</v>
      </c>
      <c r="Z170">
        <v>60.14</v>
      </c>
      <c r="AA170">
        <v>62.12</v>
      </c>
      <c r="AB170">
        <v>61.45</v>
      </c>
      <c r="AC170">
        <v>62.99</v>
      </c>
      <c r="AD170">
        <v>62.41</v>
      </c>
      <c r="AE170">
        <v>62.28</v>
      </c>
      <c r="AF170">
        <v>62.6</v>
      </c>
      <c r="AG170">
        <v>52.11</v>
      </c>
      <c r="AH170">
        <v>54.79</v>
      </c>
      <c r="AI170">
        <v>63.87</v>
      </c>
      <c r="AJ170">
        <v>62.85</v>
      </c>
      <c r="AK170">
        <v>62.91</v>
      </c>
      <c r="AL170">
        <v>60.67</v>
      </c>
      <c r="AM170">
        <v>62.21</v>
      </c>
      <c r="AN170">
        <v>61.5</v>
      </c>
      <c r="AO170">
        <v>63.18</v>
      </c>
      <c r="AP170">
        <v>62.8</v>
      </c>
      <c r="AQ170">
        <v>62.31</v>
      </c>
      <c r="AR170">
        <v>62.7</v>
      </c>
      <c r="AS170">
        <v>53.3</v>
      </c>
      <c r="AT170">
        <v>55.94</v>
      </c>
      <c r="AU170">
        <v>64.36</v>
      </c>
      <c r="AV170">
        <v>63.12</v>
      </c>
      <c r="AW170">
        <v>62.94</v>
      </c>
    </row>
    <row r="171" spans="1:49" x14ac:dyDescent="0.2">
      <c r="A171" t="s">
        <v>203</v>
      </c>
      <c r="B171">
        <v>64</v>
      </c>
      <c r="C171">
        <v>88</v>
      </c>
      <c r="D171">
        <v>74</v>
      </c>
      <c r="E171">
        <v>73</v>
      </c>
      <c r="F171">
        <v>83</v>
      </c>
      <c r="G171">
        <v>96</v>
      </c>
      <c r="H171">
        <v>0</v>
      </c>
      <c r="I171">
        <v>1</v>
      </c>
      <c r="J171">
        <v>45</v>
      </c>
      <c r="K171">
        <v>100</v>
      </c>
      <c r="L171">
        <v>103</v>
      </c>
      <c r="M171">
        <v>98</v>
      </c>
      <c r="N171">
        <v>45.58</v>
      </c>
      <c r="O171">
        <v>49.41</v>
      </c>
      <c r="P171">
        <v>37.97</v>
      </c>
      <c r="Q171">
        <v>49.45</v>
      </c>
      <c r="R171">
        <v>0</v>
      </c>
      <c r="S171">
        <v>48.07</v>
      </c>
      <c r="U171">
        <v>37.61</v>
      </c>
      <c r="V171">
        <v>43.82</v>
      </c>
      <c r="W171">
        <v>33.74</v>
      </c>
      <c r="X171">
        <v>0</v>
      </c>
      <c r="Y171">
        <v>43.1</v>
      </c>
      <c r="Z171">
        <v>60.09</v>
      </c>
      <c r="AA171">
        <v>62.58</v>
      </c>
      <c r="AB171">
        <v>60.27</v>
      </c>
      <c r="AC171">
        <v>64.680000000000007</v>
      </c>
      <c r="AD171">
        <v>61.68</v>
      </c>
      <c r="AE171">
        <v>63.25</v>
      </c>
      <c r="AG171">
        <v>29.54</v>
      </c>
      <c r="AH171">
        <v>57.94</v>
      </c>
      <c r="AI171">
        <v>65.2</v>
      </c>
      <c r="AJ171">
        <v>63.37</v>
      </c>
      <c r="AK171">
        <v>61.94</v>
      </c>
      <c r="AL171">
        <v>60.25</v>
      </c>
      <c r="AM171">
        <v>62.84</v>
      </c>
      <c r="AN171">
        <v>60.29</v>
      </c>
      <c r="AO171">
        <v>65.23</v>
      </c>
      <c r="AP171">
        <v>61.68</v>
      </c>
      <c r="AQ171">
        <v>63.38</v>
      </c>
      <c r="AS171">
        <v>38.24</v>
      </c>
      <c r="AT171">
        <v>58.32</v>
      </c>
      <c r="AU171">
        <v>65.23</v>
      </c>
      <c r="AV171">
        <v>63.37</v>
      </c>
      <c r="AW171">
        <v>62</v>
      </c>
    </row>
    <row r="172" spans="1:49" x14ac:dyDescent="0.2">
      <c r="A172" t="s">
        <v>204</v>
      </c>
      <c r="B172">
        <v>71</v>
      </c>
      <c r="C172">
        <v>84</v>
      </c>
      <c r="D172">
        <v>85</v>
      </c>
      <c r="E172">
        <v>82</v>
      </c>
      <c r="F172">
        <v>93</v>
      </c>
      <c r="G172">
        <v>85</v>
      </c>
      <c r="H172">
        <v>100</v>
      </c>
      <c r="I172">
        <v>11</v>
      </c>
      <c r="J172">
        <v>23</v>
      </c>
      <c r="K172">
        <v>108</v>
      </c>
      <c r="L172">
        <v>113</v>
      </c>
      <c r="M172">
        <v>118</v>
      </c>
      <c r="N172">
        <v>52.65</v>
      </c>
      <c r="O172">
        <v>46.08</v>
      </c>
      <c r="P172">
        <v>42.74</v>
      </c>
      <c r="Q172">
        <v>51.22</v>
      </c>
      <c r="R172">
        <v>38.96</v>
      </c>
      <c r="S172">
        <v>41.98</v>
      </c>
      <c r="T172">
        <v>45</v>
      </c>
      <c r="U172">
        <v>31.37</v>
      </c>
      <c r="V172">
        <v>33.25</v>
      </c>
      <c r="W172">
        <v>44.28</v>
      </c>
      <c r="X172">
        <v>50.17</v>
      </c>
      <c r="Y172">
        <v>47.47</v>
      </c>
      <c r="Z172">
        <v>60.35</v>
      </c>
      <c r="AA172">
        <v>63.51</v>
      </c>
      <c r="AB172">
        <v>61.87</v>
      </c>
      <c r="AC172">
        <v>63.53</v>
      </c>
      <c r="AD172">
        <v>62.7</v>
      </c>
      <c r="AE172">
        <v>61.72</v>
      </c>
      <c r="AF172">
        <v>62.9</v>
      </c>
      <c r="AG172">
        <v>49.12</v>
      </c>
      <c r="AH172">
        <v>54.97</v>
      </c>
      <c r="AI172">
        <v>63.55</v>
      </c>
      <c r="AJ172">
        <v>63.54</v>
      </c>
      <c r="AK172">
        <v>63.13</v>
      </c>
      <c r="AL172">
        <v>61.03</v>
      </c>
      <c r="AM172">
        <v>63.59</v>
      </c>
      <c r="AN172">
        <v>61.93</v>
      </c>
      <c r="AO172">
        <v>63.78</v>
      </c>
      <c r="AP172">
        <v>62.72</v>
      </c>
      <c r="AQ172">
        <v>61.77</v>
      </c>
      <c r="AR172">
        <v>63</v>
      </c>
      <c r="AS172">
        <v>49.61</v>
      </c>
      <c r="AT172">
        <v>55</v>
      </c>
      <c r="AU172">
        <v>63.64</v>
      </c>
      <c r="AV172">
        <v>63.73</v>
      </c>
      <c r="AW172">
        <v>63.25</v>
      </c>
    </row>
    <row r="173" spans="1:49" x14ac:dyDescent="0.2">
      <c r="A173" t="s">
        <v>205</v>
      </c>
      <c r="B173">
        <v>72</v>
      </c>
      <c r="C173">
        <v>86</v>
      </c>
      <c r="D173">
        <v>75</v>
      </c>
      <c r="E173">
        <v>89</v>
      </c>
      <c r="F173">
        <v>85</v>
      </c>
      <c r="G173">
        <v>88</v>
      </c>
      <c r="H173">
        <v>97</v>
      </c>
      <c r="I173">
        <v>0</v>
      </c>
      <c r="J173">
        <v>49</v>
      </c>
      <c r="K173">
        <v>86</v>
      </c>
      <c r="L173">
        <v>79</v>
      </c>
      <c r="M173">
        <v>108</v>
      </c>
      <c r="N173">
        <v>38.57</v>
      </c>
      <c r="O173">
        <v>45.37</v>
      </c>
      <c r="P173">
        <v>44.65</v>
      </c>
      <c r="Q173">
        <v>52.79</v>
      </c>
      <c r="R173">
        <v>47.85</v>
      </c>
      <c r="S173">
        <v>43.53</v>
      </c>
      <c r="T173">
        <v>47.6</v>
      </c>
      <c r="U173">
        <v>40.770000000000003</v>
      </c>
      <c r="V173">
        <v>29.34</v>
      </c>
      <c r="W173">
        <v>38.08</v>
      </c>
      <c r="X173">
        <v>34.07</v>
      </c>
      <c r="Y173">
        <v>42.21</v>
      </c>
      <c r="Z173">
        <v>60.42</v>
      </c>
      <c r="AA173">
        <v>62.7</v>
      </c>
      <c r="AB173">
        <v>60.54</v>
      </c>
      <c r="AC173">
        <v>62.04</v>
      </c>
      <c r="AD173">
        <v>62.02</v>
      </c>
      <c r="AE173">
        <v>61.78</v>
      </c>
      <c r="AF173">
        <v>62.1</v>
      </c>
      <c r="AG173">
        <v>0</v>
      </c>
      <c r="AH173">
        <v>58.02</v>
      </c>
      <c r="AI173">
        <v>62.96</v>
      </c>
      <c r="AJ173">
        <v>60.96</v>
      </c>
      <c r="AK173">
        <v>63.06</v>
      </c>
      <c r="AL173">
        <v>60.45</v>
      </c>
      <c r="AM173">
        <v>62.78</v>
      </c>
      <c r="AN173">
        <v>60.67</v>
      </c>
      <c r="AO173">
        <v>62.53</v>
      </c>
      <c r="AP173">
        <v>62.18</v>
      </c>
      <c r="AQ173">
        <v>61.84</v>
      </c>
      <c r="AR173">
        <v>62.3</v>
      </c>
      <c r="AS173">
        <v>42.17</v>
      </c>
      <c r="AT173">
        <v>58.03</v>
      </c>
      <c r="AU173">
        <v>63.02</v>
      </c>
      <c r="AV173">
        <v>60.97</v>
      </c>
      <c r="AW173">
        <v>63.09</v>
      </c>
    </row>
    <row r="174" spans="1:49" x14ac:dyDescent="0.2">
      <c r="A174" t="s">
        <v>206</v>
      </c>
      <c r="B174">
        <v>78</v>
      </c>
      <c r="C174">
        <v>80</v>
      </c>
      <c r="D174">
        <v>84</v>
      </c>
      <c r="E174">
        <v>68</v>
      </c>
      <c r="F174">
        <v>85</v>
      </c>
      <c r="G174">
        <v>89</v>
      </c>
      <c r="H174">
        <v>106</v>
      </c>
      <c r="I174">
        <v>8</v>
      </c>
      <c r="J174">
        <v>57</v>
      </c>
      <c r="K174">
        <v>87</v>
      </c>
      <c r="L174">
        <v>104</v>
      </c>
      <c r="M174">
        <v>102</v>
      </c>
      <c r="N174">
        <v>42.11</v>
      </c>
      <c r="O174">
        <v>46.74</v>
      </c>
      <c r="P174">
        <v>35.47</v>
      </c>
      <c r="Q174">
        <v>44.56</v>
      </c>
      <c r="R174">
        <v>52.95</v>
      </c>
      <c r="S174">
        <v>48.16</v>
      </c>
      <c r="T174">
        <v>41.4</v>
      </c>
      <c r="U174">
        <v>42.67</v>
      </c>
      <c r="V174">
        <v>41.69</v>
      </c>
      <c r="W174">
        <v>0</v>
      </c>
      <c r="X174">
        <v>44.36</v>
      </c>
      <c r="Y174">
        <v>0</v>
      </c>
      <c r="Z174">
        <v>61.29</v>
      </c>
      <c r="AA174">
        <v>63.7</v>
      </c>
      <c r="AB174">
        <v>62.05</v>
      </c>
      <c r="AC174">
        <v>61.05</v>
      </c>
      <c r="AD174">
        <v>62.1</v>
      </c>
      <c r="AE174">
        <v>62.68</v>
      </c>
      <c r="AF174">
        <v>62.6</v>
      </c>
      <c r="AG174">
        <v>49.57</v>
      </c>
      <c r="AH174">
        <v>59.19</v>
      </c>
      <c r="AI174">
        <v>63.04</v>
      </c>
      <c r="AJ174">
        <v>63.04</v>
      </c>
      <c r="AK174">
        <v>62.34</v>
      </c>
      <c r="AL174">
        <v>61.34</v>
      </c>
      <c r="AM174">
        <v>63.83</v>
      </c>
      <c r="AN174">
        <v>62.06</v>
      </c>
      <c r="AO174">
        <v>61.15</v>
      </c>
      <c r="AP174">
        <v>62.85</v>
      </c>
      <c r="AQ174">
        <v>62.83</v>
      </c>
      <c r="AR174">
        <v>62.7</v>
      </c>
      <c r="AS174">
        <v>52.7</v>
      </c>
      <c r="AT174">
        <v>59.46</v>
      </c>
      <c r="AU174">
        <v>63.04</v>
      </c>
      <c r="AV174">
        <v>63.12</v>
      </c>
      <c r="AW174">
        <v>62.34</v>
      </c>
    </row>
    <row r="175" spans="1:49" x14ac:dyDescent="0.2">
      <c r="A175" t="s">
        <v>207</v>
      </c>
      <c r="B175">
        <v>61</v>
      </c>
      <c r="C175">
        <v>63</v>
      </c>
      <c r="D175">
        <v>74</v>
      </c>
      <c r="E175">
        <v>87</v>
      </c>
      <c r="F175">
        <v>108</v>
      </c>
      <c r="G175">
        <v>103</v>
      </c>
      <c r="H175">
        <v>86</v>
      </c>
      <c r="I175">
        <v>11</v>
      </c>
      <c r="J175">
        <v>42</v>
      </c>
      <c r="K175">
        <v>94</v>
      </c>
      <c r="L175">
        <v>99</v>
      </c>
      <c r="M175">
        <v>90</v>
      </c>
      <c r="N175">
        <v>50.3</v>
      </c>
      <c r="O175">
        <v>51.23</v>
      </c>
      <c r="P175">
        <v>34.67</v>
      </c>
      <c r="Q175">
        <v>48.81</v>
      </c>
      <c r="R175">
        <v>50.75</v>
      </c>
      <c r="S175">
        <v>41.52</v>
      </c>
      <c r="T175">
        <v>51.7</v>
      </c>
      <c r="U175">
        <v>40.01</v>
      </c>
      <c r="V175">
        <v>41.66</v>
      </c>
      <c r="W175">
        <v>44.26</v>
      </c>
      <c r="X175">
        <v>49.19</v>
      </c>
      <c r="Y175">
        <v>44.13</v>
      </c>
      <c r="Z175">
        <v>61.51</v>
      </c>
      <c r="AA175">
        <v>62.57</v>
      </c>
      <c r="AB175">
        <v>61.71</v>
      </c>
      <c r="AC175">
        <v>62.16</v>
      </c>
      <c r="AD175">
        <v>63.53</v>
      </c>
      <c r="AE175">
        <v>63.04</v>
      </c>
      <c r="AF175">
        <v>64.5</v>
      </c>
      <c r="AG175">
        <v>51.78</v>
      </c>
      <c r="AH175">
        <v>57.03</v>
      </c>
      <c r="AI175">
        <v>64.52</v>
      </c>
      <c r="AJ175">
        <v>62.69</v>
      </c>
      <c r="AK175">
        <v>63.22</v>
      </c>
      <c r="AL175">
        <v>61.83</v>
      </c>
      <c r="AM175">
        <v>62.88</v>
      </c>
      <c r="AN175">
        <v>61.73</v>
      </c>
      <c r="AO175">
        <v>62.36</v>
      </c>
      <c r="AP175">
        <v>64.25</v>
      </c>
      <c r="AQ175">
        <v>63.08</v>
      </c>
      <c r="AR175">
        <v>64.7</v>
      </c>
      <c r="AS175">
        <v>52.98</v>
      </c>
      <c r="AT175">
        <v>57.15</v>
      </c>
      <c r="AU175">
        <v>64.56</v>
      </c>
      <c r="AV175">
        <v>63.15</v>
      </c>
      <c r="AW175">
        <v>63.27</v>
      </c>
    </row>
    <row r="176" spans="1:49" x14ac:dyDescent="0.2">
      <c r="A176" t="s">
        <v>208</v>
      </c>
      <c r="B176">
        <v>71</v>
      </c>
      <c r="C176">
        <v>98</v>
      </c>
      <c r="D176">
        <v>76</v>
      </c>
      <c r="E176">
        <v>88</v>
      </c>
      <c r="F176">
        <v>90</v>
      </c>
      <c r="G176">
        <v>86</v>
      </c>
      <c r="H176">
        <v>115</v>
      </c>
      <c r="I176">
        <v>0</v>
      </c>
      <c r="J176">
        <v>44</v>
      </c>
      <c r="K176">
        <v>86</v>
      </c>
      <c r="L176">
        <v>111</v>
      </c>
      <c r="M176">
        <v>119</v>
      </c>
      <c r="N176">
        <v>49.59</v>
      </c>
      <c r="O176">
        <v>50.98</v>
      </c>
      <c r="P176">
        <v>43.13</v>
      </c>
      <c r="Q176">
        <v>54.8</v>
      </c>
      <c r="R176">
        <v>51.73</v>
      </c>
      <c r="S176">
        <v>44.49</v>
      </c>
      <c r="T176">
        <v>34.9</v>
      </c>
      <c r="U176">
        <v>39.68</v>
      </c>
      <c r="V176">
        <v>0</v>
      </c>
      <c r="W176">
        <v>56.56</v>
      </c>
      <c r="X176">
        <v>44.41</v>
      </c>
      <c r="Y176">
        <v>48.46</v>
      </c>
      <c r="Z176">
        <v>62.08</v>
      </c>
      <c r="AA176">
        <v>63.04</v>
      </c>
      <c r="AB176">
        <v>60.75</v>
      </c>
      <c r="AC176">
        <v>63.5</v>
      </c>
      <c r="AD176">
        <v>63.05</v>
      </c>
      <c r="AE176">
        <v>61.9</v>
      </c>
      <c r="AF176">
        <v>64.2</v>
      </c>
      <c r="AG176">
        <v>0</v>
      </c>
      <c r="AH176">
        <v>58.87</v>
      </c>
      <c r="AI176">
        <v>62.98</v>
      </c>
      <c r="AJ176">
        <v>64.17</v>
      </c>
      <c r="AK176">
        <v>64.61</v>
      </c>
      <c r="AL176">
        <v>62.31</v>
      </c>
      <c r="AM176">
        <v>63.3</v>
      </c>
      <c r="AN176">
        <v>60.82</v>
      </c>
      <c r="AO176">
        <v>64.05</v>
      </c>
      <c r="AP176">
        <v>63.36</v>
      </c>
      <c r="AQ176">
        <v>61.98</v>
      </c>
      <c r="AR176">
        <v>64.2</v>
      </c>
      <c r="AS176">
        <v>39.68</v>
      </c>
      <c r="AT176">
        <v>58.87</v>
      </c>
      <c r="AU176">
        <v>65.599999999999994</v>
      </c>
      <c r="AV176">
        <v>64.25</v>
      </c>
      <c r="AW176">
        <v>64.72</v>
      </c>
    </row>
    <row r="177" spans="1:49" x14ac:dyDescent="0.2">
      <c r="A177" t="s">
        <v>209</v>
      </c>
      <c r="B177">
        <v>86</v>
      </c>
      <c r="C177">
        <v>65</v>
      </c>
      <c r="D177">
        <v>71</v>
      </c>
      <c r="E177">
        <v>84</v>
      </c>
      <c r="F177">
        <v>75</v>
      </c>
      <c r="G177">
        <v>100</v>
      </c>
      <c r="H177">
        <v>110</v>
      </c>
      <c r="I177">
        <v>18</v>
      </c>
      <c r="J177">
        <v>37</v>
      </c>
      <c r="K177">
        <v>85</v>
      </c>
      <c r="L177">
        <v>96</v>
      </c>
      <c r="M177">
        <v>132</v>
      </c>
      <c r="N177">
        <v>53.32</v>
      </c>
      <c r="O177">
        <v>47.57</v>
      </c>
      <c r="P177">
        <v>46.05</v>
      </c>
      <c r="Q177">
        <v>55.79</v>
      </c>
      <c r="R177">
        <v>40.32</v>
      </c>
      <c r="S177">
        <v>31.95</v>
      </c>
      <c r="T177">
        <v>45.6</v>
      </c>
      <c r="U177">
        <v>43.16</v>
      </c>
      <c r="V177">
        <v>43.89</v>
      </c>
      <c r="W177">
        <v>54.32</v>
      </c>
      <c r="X177">
        <v>45.91</v>
      </c>
      <c r="Y177">
        <v>49.21</v>
      </c>
      <c r="Z177">
        <v>62.76</v>
      </c>
      <c r="AA177">
        <v>62.62</v>
      </c>
      <c r="AB177">
        <v>61.91</v>
      </c>
      <c r="AC177">
        <v>62.88</v>
      </c>
      <c r="AD177">
        <v>61.87</v>
      </c>
      <c r="AE177">
        <v>62.66</v>
      </c>
      <c r="AF177">
        <v>63.5</v>
      </c>
      <c r="AG177">
        <v>51.68</v>
      </c>
      <c r="AH177">
        <v>58.4</v>
      </c>
      <c r="AI177">
        <v>65.569999999999993</v>
      </c>
      <c r="AJ177">
        <v>63.05</v>
      </c>
      <c r="AK177">
        <v>70.38</v>
      </c>
      <c r="AL177">
        <v>63.23</v>
      </c>
      <c r="AM177">
        <v>62.75</v>
      </c>
      <c r="AN177">
        <v>62.05</v>
      </c>
      <c r="AO177">
        <v>63.65</v>
      </c>
      <c r="AP177">
        <v>61.9</v>
      </c>
      <c r="AQ177">
        <v>62.66</v>
      </c>
      <c r="AR177">
        <v>63.5</v>
      </c>
      <c r="AS177">
        <v>53.4</v>
      </c>
      <c r="AT177">
        <v>58.55</v>
      </c>
      <c r="AU177">
        <v>66.23</v>
      </c>
      <c r="AV177">
        <v>63.43</v>
      </c>
      <c r="AW177">
        <v>70.41</v>
      </c>
    </row>
    <row r="178" spans="1:49" x14ac:dyDescent="0.2">
      <c r="A178" t="s">
        <v>211</v>
      </c>
      <c r="B178">
        <v>66</v>
      </c>
      <c r="C178">
        <v>86</v>
      </c>
      <c r="D178">
        <v>74</v>
      </c>
      <c r="E178">
        <v>91</v>
      </c>
      <c r="F178">
        <v>80</v>
      </c>
      <c r="G178">
        <v>92</v>
      </c>
      <c r="H178">
        <v>108</v>
      </c>
      <c r="I178">
        <v>8</v>
      </c>
      <c r="J178">
        <v>59</v>
      </c>
      <c r="K178">
        <v>91</v>
      </c>
      <c r="L178">
        <v>102</v>
      </c>
      <c r="M178">
        <v>125</v>
      </c>
      <c r="N178">
        <v>52.55</v>
      </c>
      <c r="O178">
        <v>49.2</v>
      </c>
      <c r="P178">
        <v>39.19</v>
      </c>
      <c r="Q178">
        <v>45.49</v>
      </c>
      <c r="R178">
        <v>45.86</v>
      </c>
      <c r="S178">
        <v>42.64</v>
      </c>
      <c r="T178">
        <v>38.9</v>
      </c>
      <c r="U178">
        <v>36.43</v>
      </c>
      <c r="V178">
        <v>53.25</v>
      </c>
      <c r="W178">
        <v>50.56</v>
      </c>
      <c r="X178">
        <v>35.22</v>
      </c>
      <c r="Y178">
        <v>51.7</v>
      </c>
      <c r="Z178">
        <v>60.45</v>
      </c>
      <c r="AA178">
        <v>64.11</v>
      </c>
      <c r="AB178">
        <v>60.77</v>
      </c>
      <c r="AC178">
        <v>64.45</v>
      </c>
      <c r="AD178">
        <v>64.290000000000006</v>
      </c>
      <c r="AE178">
        <v>62.92</v>
      </c>
      <c r="AF178">
        <v>64</v>
      </c>
      <c r="AG178">
        <v>47.5</v>
      </c>
      <c r="AH178">
        <v>59.67</v>
      </c>
      <c r="AI178">
        <v>64.95</v>
      </c>
      <c r="AJ178">
        <v>62.65</v>
      </c>
      <c r="AK178">
        <v>68.64</v>
      </c>
      <c r="AL178">
        <v>61.1</v>
      </c>
      <c r="AM178">
        <v>65.11</v>
      </c>
      <c r="AN178">
        <v>60.8</v>
      </c>
      <c r="AO178">
        <v>64.540000000000006</v>
      </c>
      <c r="AP178">
        <v>64.349999999999994</v>
      </c>
      <c r="AQ178">
        <v>63.14</v>
      </c>
      <c r="AR178">
        <v>64</v>
      </c>
      <c r="AS178">
        <v>47.83</v>
      </c>
      <c r="AT178">
        <v>60.65</v>
      </c>
      <c r="AU178">
        <v>65.81</v>
      </c>
      <c r="AV178">
        <v>62.69</v>
      </c>
      <c r="AW178">
        <v>68.8</v>
      </c>
    </row>
    <row r="179" spans="1:49" x14ac:dyDescent="0.2">
      <c r="A179" t="s">
        <v>212</v>
      </c>
      <c r="B179">
        <v>72</v>
      </c>
      <c r="C179">
        <v>81</v>
      </c>
      <c r="D179">
        <v>88</v>
      </c>
      <c r="E179">
        <v>101</v>
      </c>
      <c r="F179">
        <v>86</v>
      </c>
      <c r="G179">
        <v>93</v>
      </c>
      <c r="H179">
        <v>104</v>
      </c>
      <c r="I179">
        <v>13</v>
      </c>
      <c r="J179">
        <v>50</v>
      </c>
      <c r="K179">
        <v>87</v>
      </c>
      <c r="L179">
        <v>109</v>
      </c>
      <c r="M179">
        <v>111</v>
      </c>
      <c r="N179">
        <v>57.19</v>
      </c>
      <c r="O179">
        <v>45.63</v>
      </c>
      <c r="P179">
        <v>36.049999999999997</v>
      </c>
      <c r="Q179">
        <v>50.21</v>
      </c>
      <c r="R179">
        <v>54.41</v>
      </c>
      <c r="S179">
        <v>45.79</v>
      </c>
      <c r="T179">
        <v>40</v>
      </c>
      <c r="U179">
        <v>38.72</v>
      </c>
      <c r="V179">
        <v>40.51</v>
      </c>
      <c r="W179">
        <v>38.07</v>
      </c>
      <c r="X179">
        <v>31.61</v>
      </c>
      <c r="Y179">
        <v>48.27</v>
      </c>
      <c r="Z179">
        <v>60.9</v>
      </c>
      <c r="AA179">
        <v>63.5</v>
      </c>
      <c r="AB179">
        <v>61.58</v>
      </c>
      <c r="AC179">
        <v>65.56</v>
      </c>
      <c r="AD179">
        <v>62.64</v>
      </c>
      <c r="AE179">
        <v>62.53</v>
      </c>
      <c r="AF179">
        <v>62.3</v>
      </c>
      <c r="AG179">
        <v>52.08</v>
      </c>
      <c r="AH179">
        <v>59.06</v>
      </c>
      <c r="AI179">
        <v>62.24</v>
      </c>
      <c r="AJ179">
        <v>62.53</v>
      </c>
      <c r="AK179">
        <v>63.52</v>
      </c>
      <c r="AL179">
        <v>62.44</v>
      </c>
      <c r="AM179">
        <v>63.57</v>
      </c>
      <c r="AN179">
        <v>61.59</v>
      </c>
      <c r="AO179">
        <v>65.680000000000007</v>
      </c>
      <c r="AP179">
        <v>63.25</v>
      </c>
      <c r="AQ179">
        <v>62.67</v>
      </c>
      <c r="AR179">
        <v>62.3</v>
      </c>
      <c r="AS179">
        <v>52.27</v>
      </c>
      <c r="AT179">
        <v>59.29</v>
      </c>
      <c r="AU179">
        <v>62.25</v>
      </c>
      <c r="AV179">
        <v>62.54</v>
      </c>
      <c r="AW179">
        <v>63.69</v>
      </c>
    </row>
    <row r="180" spans="1:49" x14ac:dyDescent="0.2">
      <c r="A180" t="s">
        <v>213</v>
      </c>
      <c r="B180">
        <v>89</v>
      </c>
      <c r="C180">
        <v>84</v>
      </c>
      <c r="D180">
        <v>69</v>
      </c>
      <c r="E180">
        <v>106</v>
      </c>
      <c r="F180">
        <v>90</v>
      </c>
      <c r="G180">
        <v>84</v>
      </c>
      <c r="H180">
        <v>102</v>
      </c>
      <c r="I180">
        <v>1</v>
      </c>
      <c r="J180">
        <v>53</v>
      </c>
      <c r="K180">
        <v>91</v>
      </c>
      <c r="L180">
        <v>102</v>
      </c>
      <c r="M180">
        <v>90</v>
      </c>
      <c r="N180">
        <v>54.57</v>
      </c>
      <c r="O180">
        <v>48.61</v>
      </c>
      <c r="P180">
        <v>36.4</v>
      </c>
      <c r="Q180">
        <v>48.34</v>
      </c>
      <c r="R180">
        <v>54.39</v>
      </c>
      <c r="S180">
        <v>42.77</v>
      </c>
      <c r="T180">
        <v>45</v>
      </c>
      <c r="U180">
        <v>37.74</v>
      </c>
      <c r="V180">
        <v>0</v>
      </c>
      <c r="W180">
        <v>43.65</v>
      </c>
      <c r="X180">
        <v>50.54</v>
      </c>
      <c r="Y180">
        <v>52.93</v>
      </c>
      <c r="Z180">
        <v>63.08</v>
      </c>
      <c r="AA180">
        <v>62.87</v>
      </c>
      <c r="AB180">
        <v>61.27</v>
      </c>
      <c r="AC180">
        <v>64.459999999999994</v>
      </c>
      <c r="AD180">
        <v>64.75</v>
      </c>
      <c r="AE180">
        <v>61.17</v>
      </c>
      <c r="AF180">
        <v>62.1</v>
      </c>
      <c r="AG180">
        <v>34.54</v>
      </c>
      <c r="AH180">
        <v>58.21</v>
      </c>
      <c r="AI180">
        <v>62.8</v>
      </c>
      <c r="AJ180">
        <v>62.81</v>
      </c>
      <c r="AK180">
        <v>62.27</v>
      </c>
      <c r="AL180">
        <v>63.65</v>
      </c>
      <c r="AM180">
        <v>63.82</v>
      </c>
      <c r="AN180">
        <v>61.32</v>
      </c>
      <c r="AO180">
        <v>64.62</v>
      </c>
      <c r="AP180">
        <v>65.14</v>
      </c>
      <c r="AQ180">
        <v>61.28</v>
      </c>
      <c r="AR180">
        <v>62.2</v>
      </c>
      <c r="AS180">
        <v>39.44</v>
      </c>
      <c r="AT180">
        <v>58.21</v>
      </c>
      <c r="AU180">
        <v>62.86</v>
      </c>
      <c r="AV180">
        <v>63.06</v>
      </c>
      <c r="AW180">
        <v>62.75</v>
      </c>
    </row>
    <row r="181" spans="1:49" x14ac:dyDescent="0.2">
      <c r="A181" t="s">
        <v>214</v>
      </c>
      <c r="B181">
        <v>64</v>
      </c>
      <c r="C181">
        <v>68</v>
      </c>
      <c r="D181">
        <v>79</v>
      </c>
      <c r="E181">
        <v>75</v>
      </c>
      <c r="F181">
        <v>81</v>
      </c>
      <c r="G181">
        <v>98</v>
      </c>
      <c r="H181">
        <v>111</v>
      </c>
      <c r="I181">
        <v>5</v>
      </c>
      <c r="J181">
        <v>69</v>
      </c>
      <c r="K181">
        <v>83</v>
      </c>
      <c r="L181">
        <v>110</v>
      </c>
      <c r="M181">
        <v>96</v>
      </c>
      <c r="N181">
        <v>54.05</v>
      </c>
      <c r="O181">
        <v>46.95</v>
      </c>
      <c r="P181">
        <v>38.51</v>
      </c>
      <c r="Q181">
        <v>38.69</v>
      </c>
      <c r="R181">
        <v>51.79</v>
      </c>
      <c r="S181">
        <v>45.38</v>
      </c>
      <c r="T181">
        <v>48.1</v>
      </c>
      <c r="U181">
        <v>0</v>
      </c>
      <c r="V181">
        <v>39.58</v>
      </c>
      <c r="W181">
        <v>43.66</v>
      </c>
      <c r="X181">
        <v>35.369999999999997</v>
      </c>
      <c r="Y181">
        <v>44.78</v>
      </c>
      <c r="Z181">
        <v>62.34</v>
      </c>
      <c r="AA181">
        <v>62.61</v>
      </c>
      <c r="AB181">
        <v>62.06</v>
      </c>
      <c r="AC181">
        <v>61.03</v>
      </c>
      <c r="AD181">
        <v>61.72</v>
      </c>
      <c r="AE181">
        <v>62.41</v>
      </c>
      <c r="AF181">
        <v>62.7</v>
      </c>
      <c r="AG181">
        <v>49.26</v>
      </c>
      <c r="AH181">
        <v>58.9</v>
      </c>
      <c r="AI181">
        <v>62.42</v>
      </c>
      <c r="AJ181">
        <v>62.28</v>
      </c>
      <c r="AK181">
        <v>63.28</v>
      </c>
      <c r="AL181">
        <v>62.94</v>
      </c>
      <c r="AM181">
        <v>62.76</v>
      </c>
      <c r="AN181">
        <v>62.08</v>
      </c>
      <c r="AO181">
        <v>61.05</v>
      </c>
      <c r="AP181">
        <v>62.19</v>
      </c>
      <c r="AQ181">
        <v>62.5</v>
      </c>
      <c r="AR181">
        <v>62.8</v>
      </c>
      <c r="AS181">
        <v>49.26</v>
      </c>
      <c r="AT181">
        <v>59</v>
      </c>
      <c r="AU181">
        <v>62.47</v>
      </c>
      <c r="AV181">
        <v>62.29</v>
      </c>
      <c r="AW181">
        <v>63.38</v>
      </c>
    </row>
    <row r="182" spans="1:49" x14ac:dyDescent="0.2">
      <c r="A182" t="s">
        <v>215</v>
      </c>
      <c r="B182">
        <v>66</v>
      </c>
      <c r="C182">
        <v>85</v>
      </c>
      <c r="D182">
        <v>71</v>
      </c>
      <c r="E182">
        <v>83</v>
      </c>
      <c r="F182">
        <v>100</v>
      </c>
      <c r="G182">
        <v>102</v>
      </c>
      <c r="H182">
        <v>96</v>
      </c>
      <c r="I182">
        <v>13</v>
      </c>
      <c r="J182">
        <v>50</v>
      </c>
      <c r="K182">
        <v>117</v>
      </c>
      <c r="L182">
        <v>107</v>
      </c>
      <c r="M182">
        <v>101</v>
      </c>
      <c r="N182">
        <v>50.18</v>
      </c>
      <c r="O182">
        <v>44.2</v>
      </c>
      <c r="P182">
        <v>48.14</v>
      </c>
      <c r="Q182">
        <v>45.82</v>
      </c>
      <c r="R182">
        <v>56.17</v>
      </c>
      <c r="S182">
        <v>44.74</v>
      </c>
      <c r="T182">
        <v>37.299999999999997</v>
      </c>
      <c r="U182">
        <v>0</v>
      </c>
      <c r="V182">
        <v>45.39</v>
      </c>
      <c r="W182">
        <v>40.549999999999997</v>
      </c>
      <c r="X182">
        <v>52.29</v>
      </c>
      <c r="Y182">
        <v>36.24</v>
      </c>
      <c r="Z182">
        <v>60.81</v>
      </c>
      <c r="AA182">
        <v>62.86</v>
      </c>
      <c r="AB182">
        <v>60.17</v>
      </c>
      <c r="AC182">
        <v>61.49</v>
      </c>
      <c r="AD182">
        <v>63.28</v>
      </c>
      <c r="AE182">
        <v>62.47</v>
      </c>
      <c r="AF182">
        <v>69.2</v>
      </c>
      <c r="AG182">
        <v>51.3</v>
      </c>
      <c r="AH182">
        <v>58.36</v>
      </c>
      <c r="AI182">
        <v>68.19</v>
      </c>
      <c r="AJ182">
        <v>62.04</v>
      </c>
      <c r="AK182">
        <v>61.77</v>
      </c>
      <c r="AL182">
        <v>61.17</v>
      </c>
      <c r="AM182">
        <v>63.13</v>
      </c>
      <c r="AN182">
        <v>60.43</v>
      </c>
      <c r="AO182">
        <v>61.83</v>
      </c>
      <c r="AP182">
        <v>64.05</v>
      </c>
      <c r="AQ182">
        <v>62.56</v>
      </c>
      <c r="AR182">
        <v>69.3</v>
      </c>
      <c r="AS182">
        <v>51.3</v>
      </c>
      <c r="AT182">
        <v>58.64</v>
      </c>
      <c r="AU182">
        <v>68.2</v>
      </c>
      <c r="AV182">
        <v>62.8</v>
      </c>
      <c r="AW182">
        <v>61.78</v>
      </c>
    </row>
    <row r="183" spans="1:49" x14ac:dyDescent="0.2">
      <c r="A183" t="s">
        <v>216</v>
      </c>
      <c r="B183">
        <v>65</v>
      </c>
      <c r="C183">
        <v>87</v>
      </c>
      <c r="D183">
        <v>72</v>
      </c>
      <c r="E183">
        <v>108</v>
      </c>
      <c r="F183">
        <v>87</v>
      </c>
      <c r="G183">
        <v>87</v>
      </c>
      <c r="H183">
        <v>106</v>
      </c>
      <c r="I183">
        <v>5</v>
      </c>
      <c r="J183">
        <v>57</v>
      </c>
      <c r="K183">
        <v>85</v>
      </c>
      <c r="L183">
        <v>99</v>
      </c>
      <c r="M183">
        <v>123</v>
      </c>
      <c r="N183">
        <v>46.71</v>
      </c>
      <c r="O183">
        <v>53.65</v>
      </c>
      <c r="P183">
        <v>32.049999999999997</v>
      </c>
      <c r="Q183">
        <v>49.1</v>
      </c>
      <c r="R183">
        <v>51.49</v>
      </c>
      <c r="S183">
        <v>44.45</v>
      </c>
      <c r="T183">
        <v>0</v>
      </c>
      <c r="U183">
        <v>41.49</v>
      </c>
      <c r="V183">
        <v>45.67</v>
      </c>
      <c r="W183">
        <v>53.89</v>
      </c>
      <c r="X183">
        <v>44.04</v>
      </c>
      <c r="Y183">
        <v>46.68</v>
      </c>
      <c r="Z183">
        <v>61.12</v>
      </c>
      <c r="AA183">
        <v>62.36</v>
      </c>
      <c r="AB183">
        <v>60.48</v>
      </c>
      <c r="AC183">
        <v>65.73</v>
      </c>
      <c r="AD183">
        <v>63.59</v>
      </c>
      <c r="AE183">
        <v>62.99</v>
      </c>
      <c r="AF183">
        <v>63</v>
      </c>
      <c r="AG183">
        <v>45.64</v>
      </c>
      <c r="AH183">
        <v>58.42</v>
      </c>
      <c r="AI183">
        <v>62.23</v>
      </c>
      <c r="AJ183">
        <v>63.54</v>
      </c>
      <c r="AK183">
        <v>63.73</v>
      </c>
      <c r="AL183">
        <v>61.27</v>
      </c>
      <c r="AM183">
        <v>64.77</v>
      </c>
      <c r="AN183">
        <v>60.49</v>
      </c>
      <c r="AO183">
        <v>65.989999999999995</v>
      </c>
      <c r="AP183">
        <v>63.85</v>
      </c>
      <c r="AQ183">
        <v>63.05</v>
      </c>
      <c r="AR183">
        <v>63</v>
      </c>
      <c r="AS183">
        <v>47.06</v>
      </c>
      <c r="AT183">
        <v>58.64</v>
      </c>
      <c r="AU183">
        <v>65.39</v>
      </c>
      <c r="AV183">
        <v>63.59</v>
      </c>
      <c r="AW183">
        <v>63.81</v>
      </c>
    </row>
    <row r="184" spans="1:49" x14ac:dyDescent="0.2">
      <c r="A184" t="s">
        <v>217</v>
      </c>
      <c r="B184">
        <v>76</v>
      </c>
      <c r="C184">
        <v>66</v>
      </c>
      <c r="D184">
        <v>65</v>
      </c>
      <c r="E184">
        <v>99</v>
      </c>
      <c r="F184">
        <v>80</v>
      </c>
      <c r="G184">
        <v>96</v>
      </c>
      <c r="H184">
        <v>112</v>
      </c>
      <c r="I184">
        <v>29</v>
      </c>
      <c r="J184">
        <v>48</v>
      </c>
      <c r="K184">
        <v>96</v>
      </c>
      <c r="L184">
        <v>97</v>
      </c>
      <c r="M184">
        <v>112</v>
      </c>
      <c r="N184">
        <v>45.01</v>
      </c>
      <c r="O184">
        <v>51.21</v>
      </c>
      <c r="P184">
        <v>47.58</v>
      </c>
      <c r="Q184">
        <v>43.97</v>
      </c>
      <c r="R184">
        <v>43.36</v>
      </c>
      <c r="S184">
        <v>45.48</v>
      </c>
      <c r="T184">
        <v>48.45</v>
      </c>
      <c r="U184">
        <v>45.85</v>
      </c>
      <c r="V184">
        <v>51.68</v>
      </c>
      <c r="W184">
        <v>53</v>
      </c>
      <c r="X184">
        <v>0</v>
      </c>
      <c r="Y184">
        <v>52.77</v>
      </c>
      <c r="Z184">
        <v>61.69</v>
      </c>
      <c r="AA184">
        <v>60.72</v>
      </c>
      <c r="AB184">
        <v>60.33</v>
      </c>
      <c r="AC184">
        <v>62.75</v>
      </c>
      <c r="AD184">
        <v>63.31</v>
      </c>
      <c r="AE184">
        <v>62.81</v>
      </c>
      <c r="AF184">
        <v>63.02</v>
      </c>
      <c r="AG184">
        <v>55.86</v>
      </c>
      <c r="AH184">
        <v>59.25</v>
      </c>
      <c r="AI184">
        <v>65.41</v>
      </c>
      <c r="AJ184">
        <v>64.14</v>
      </c>
      <c r="AK184">
        <v>63.19</v>
      </c>
      <c r="AL184">
        <v>61.79</v>
      </c>
      <c r="AM184">
        <v>61.18</v>
      </c>
      <c r="AN184">
        <v>60.55</v>
      </c>
      <c r="AO184">
        <v>62.81</v>
      </c>
      <c r="AP184">
        <v>63.36</v>
      </c>
      <c r="AQ184">
        <v>62.95</v>
      </c>
      <c r="AR184">
        <v>63.17</v>
      </c>
      <c r="AS184">
        <v>56.27</v>
      </c>
      <c r="AT184">
        <v>59.95</v>
      </c>
      <c r="AU184">
        <v>66.06</v>
      </c>
      <c r="AV184">
        <v>64.14</v>
      </c>
      <c r="AW184">
        <v>63.57</v>
      </c>
    </row>
    <row r="185" spans="1:49" x14ac:dyDescent="0.2">
      <c r="A185" t="s">
        <v>219</v>
      </c>
      <c r="B185">
        <v>63</v>
      </c>
      <c r="C185">
        <v>99</v>
      </c>
      <c r="D185">
        <v>70</v>
      </c>
      <c r="E185">
        <v>83</v>
      </c>
      <c r="F185">
        <v>79</v>
      </c>
      <c r="G185">
        <v>94</v>
      </c>
      <c r="H185">
        <v>99</v>
      </c>
      <c r="I185">
        <v>18</v>
      </c>
      <c r="J185">
        <v>80</v>
      </c>
      <c r="K185">
        <v>89</v>
      </c>
      <c r="L185">
        <v>109</v>
      </c>
      <c r="M185">
        <v>118</v>
      </c>
      <c r="N185">
        <v>45.43</v>
      </c>
      <c r="O185">
        <v>49.31</v>
      </c>
      <c r="P185">
        <v>45.97</v>
      </c>
      <c r="Q185">
        <v>44.64</v>
      </c>
      <c r="R185">
        <v>43.47</v>
      </c>
      <c r="S185">
        <v>50.81</v>
      </c>
      <c r="T185">
        <v>47.92</v>
      </c>
      <c r="U185">
        <v>43.34</v>
      </c>
      <c r="V185">
        <v>50.13</v>
      </c>
      <c r="W185">
        <v>50.2</v>
      </c>
      <c r="X185">
        <v>32.44</v>
      </c>
      <c r="Y185">
        <v>44.33</v>
      </c>
      <c r="Z185">
        <v>61.01</v>
      </c>
      <c r="AA185">
        <v>64.22</v>
      </c>
      <c r="AB185">
        <v>60.67</v>
      </c>
      <c r="AC185">
        <v>62.05</v>
      </c>
      <c r="AD185">
        <v>62.06</v>
      </c>
      <c r="AE185">
        <v>63.18</v>
      </c>
      <c r="AF185">
        <v>62.51</v>
      </c>
      <c r="AG185">
        <v>59.16</v>
      </c>
      <c r="AH185">
        <v>60.71</v>
      </c>
      <c r="AI185">
        <v>63.31</v>
      </c>
      <c r="AJ185">
        <v>63.65</v>
      </c>
      <c r="AK185">
        <v>63.32</v>
      </c>
      <c r="AL185">
        <v>61.13</v>
      </c>
      <c r="AM185">
        <v>64.36</v>
      </c>
      <c r="AN185">
        <v>60.82</v>
      </c>
      <c r="AO185">
        <v>62.12</v>
      </c>
      <c r="AP185">
        <v>62.12</v>
      </c>
      <c r="AQ185">
        <v>63.43</v>
      </c>
      <c r="AR185">
        <v>62.66</v>
      </c>
      <c r="AS185">
        <v>59.37</v>
      </c>
      <c r="AT185">
        <v>61.07</v>
      </c>
      <c r="AU185">
        <v>63.53</v>
      </c>
      <c r="AV185">
        <v>63.65</v>
      </c>
      <c r="AW185">
        <v>63.42</v>
      </c>
    </row>
    <row r="186" spans="1:49" x14ac:dyDescent="0.2">
      <c r="A186" t="s">
        <v>220</v>
      </c>
      <c r="B186">
        <v>54</v>
      </c>
      <c r="C186">
        <v>83</v>
      </c>
      <c r="D186">
        <v>87</v>
      </c>
      <c r="E186">
        <v>86</v>
      </c>
      <c r="F186">
        <v>87</v>
      </c>
      <c r="G186">
        <v>97</v>
      </c>
      <c r="H186">
        <v>118</v>
      </c>
      <c r="I186">
        <v>9</v>
      </c>
      <c r="J186">
        <v>45</v>
      </c>
      <c r="K186">
        <v>90</v>
      </c>
      <c r="L186">
        <v>100</v>
      </c>
      <c r="M186">
        <v>123</v>
      </c>
      <c r="N186">
        <v>50.99</v>
      </c>
      <c r="O186">
        <v>42.98</v>
      </c>
      <c r="P186">
        <v>45.66</v>
      </c>
      <c r="Q186">
        <v>47.63</v>
      </c>
      <c r="R186">
        <v>43.69</v>
      </c>
      <c r="S186">
        <v>52.62</v>
      </c>
      <c r="T186">
        <v>49.98</v>
      </c>
      <c r="U186">
        <v>45</v>
      </c>
      <c r="V186">
        <v>45</v>
      </c>
      <c r="W186">
        <v>49.39</v>
      </c>
      <c r="X186">
        <v>50</v>
      </c>
      <c r="Y186">
        <v>46.94</v>
      </c>
      <c r="Z186">
        <v>60.37</v>
      </c>
      <c r="AA186">
        <v>63.62</v>
      </c>
      <c r="AB186">
        <v>61.18</v>
      </c>
      <c r="AC186">
        <v>63.37</v>
      </c>
      <c r="AD186">
        <v>63.3</v>
      </c>
      <c r="AE186">
        <v>64.510000000000005</v>
      </c>
      <c r="AF186">
        <v>63.98</v>
      </c>
      <c r="AG186">
        <v>51.2</v>
      </c>
      <c r="AH186">
        <v>57.87</v>
      </c>
      <c r="AI186">
        <v>63.06</v>
      </c>
      <c r="AJ186">
        <v>63.58</v>
      </c>
      <c r="AK186">
        <v>63.21</v>
      </c>
      <c r="AL186">
        <v>60.84</v>
      </c>
      <c r="AM186">
        <v>63.88</v>
      </c>
      <c r="AN186">
        <v>61.3</v>
      </c>
      <c r="AO186">
        <v>63.48</v>
      </c>
      <c r="AP186">
        <v>63.34</v>
      </c>
      <c r="AQ186">
        <v>64.790000000000006</v>
      </c>
      <c r="AR186">
        <v>64.17</v>
      </c>
      <c r="AS186">
        <v>53.08</v>
      </c>
      <c r="AT186">
        <v>58.35</v>
      </c>
      <c r="AU186">
        <v>63.25</v>
      </c>
      <c r="AV186">
        <v>63.76</v>
      </c>
      <c r="AW186">
        <v>63.31</v>
      </c>
    </row>
    <row r="187" spans="1:49" x14ac:dyDescent="0.2">
      <c r="A187" t="s">
        <v>221</v>
      </c>
      <c r="B187">
        <v>75</v>
      </c>
      <c r="C187">
        <v>78</v>
      </c>
      <c r="D187">
        <v>69</v>
      </c>
      <c r="E187">
        <v>81</v>
      </c>
      <c r="F187">
        <v>87</v>
      </c>
      <c r="G187">
        <v>89</v>
      </c>
      <c r="H187">
        <v>96</v>
      </c>
      <c r="I187">
        <v>26</v>
      </c>
      <c r="J187">
        <v>76</v>
      </c>
      <c r="K187">
        <v>100</v>
      </c>
      <c r="L187">
        <v>92</v>
      </c>
      <c r="M187">
        <v>108</v>
      </c>
      <c r="N187">
        <v>48.13</v>
      </c>
      <c r="O187">
        <v>48.72</v>
      </c>
      <c r="P187">
        <v>44.67</v>
      </c>
      <c r="Q187">
        <v>43.78</v>
      </c>
      <c r="R187">
        <v>47.9</v>
      </c>
      <c r="S187">
        <v>54.4</v>
      </c>
      <c r="T187">
        <v>44.11</v>
      </c>
      <c r="U187">
        <v>34.75</v>
      </c>
      <c r="V187">
        <v>41.03</v>
      </c>
      <c r="W187">
        <v>48.09</v>
      </c>
      <c r="X187">
        <v>39.68</v>
      </c>
      <c r="Y187">
        <v>52.48</v>
      </c>
      <c r="Z187">
        <v>62.23</v>
      </c>
      <c r="AA187">
        <v>62</v>
      </c>
      <c r="AB187">
        <v>60.96</v>
      </c>
      <c r="AC187">
        <v>61.61</v>
      </c>
      <c r="AD187">
        <v>62.64</v>
      </c>
      <c r="AE187">
        <v>62.03</v>
      </c>
      <c r="AF187">
        <v>62.2</v>
      </c>
      <c r="AG187">
        <v>55.62</v>
      </c>
      <c r="AH187">
        <v>62.93</v>
      </c>
      <c r="AI187">
        <v>65.930000000000007</v>
      </c>
      <c r="AJ187">
        <v>62.32</v>
      </c>
      <c r="AK187">
        <v>63.01</v>
      </c>
      <c r="AL187">
        <v>62.4</v>
      </c>
      <c r="AM187">
        <v>62.23</v>
      </c>
      <c r="AN187">
        <v>61.06</v>
      </c>
      <c r="AO187">
        <v>61.68</v>
      </c>
      <c r="AP187">
        <v>62.79</v>
      </c>
      <c r="AQ187">
        <v>62.72</v>
      </c>
      <c r="AR187">
        <v>62.27</v>
      </c>
      <c r="AS187">
        <v>55.7</v>
      </c>
      <c r="AT187">
        <v>62.98</v>
      </c>
      <c r="AU187">
        <v>66</v>
      </c>
      <c r="AV187">
        <v>62.35</v>
      </c>
      <c r="AW187">
        <v>64.88</v>
      </c>
    </row>
    <row r="188" spans="1:49" x14ac:dyDescent="0.2">
      <c r="A188" t="s">
        <v>222</v>
      </c>
      <c r="B188">
        <v>72</v>
      </c>
      <c r="C188">
        <v>81</v>
      </c>
      <c r="D188">
        <v>73</v>
      </c>
      <c r="E188">
        <v>80</v>
      </c>
      <c r="F188">
        <v>89</v>
      </c>
      <c r="G188">
        <v>102</v>
      </c>
      <c r="H188">
        <v>112</v>
      </c>
      <c r="I188">
        <v>35</v>
      </c>
      <c r="J188">
        <v>77</v>
      </c>
      <c r="K188">
        <v>95</v>
      </c>
      <c r="L188">
        <v>104</v>
      </c>
      <c r="M188">
        <v>103</v>
      </c>
      <c r="N188">
        <v>43.02</v>
      </c>
      <c r="O188">
        <v>51.46</v>
      </c>
      <c r="P188">
        <v>33.880000000000003</v>
      </c>
      <c r="Q188">
        <v>45.67</v>
      </c>
      <c r="R188">
        <v>0</v>
      </c>
      <c r="S188">
        <v>56.56</v>
      </c>
      <c r="T188">
        <v>46.57</v>
      </c>
      <c r="U188">
        <v>40.93</v>
      </c>
      <c r="V188">
        <v>52.68</v>
      </c>
      <c r="W188">
        <v>46.39</v>
      </c>
      <c r="X188">
        <v>49.67</v>
      </c>
      <c r="Y188">
        <v>45.29</v>
      </c>
      <c r="Z188">
        <v>61.55</v>
      </c>
      <c r="AA188">
        <v>63.16</v>
      </c>
      <c r="AB188">
        <v>60.87</v>
      </c>
      <c r="AC188">
        <v>62.73</v>
      </c>
      <c r="AD188">
        <v>62.59</v>
      </c>
      <c r="AE188">
        <v>62.93</v>
      </c>
      <c r="AF188">
        <v>62.78</v>
      </c>
      <c r="AG188">
        <v>56.72</v>
      </c>
      <c r="AH188">
        <v>60.95</v>
      </c>
      <c r="AI188">
        <v>63.66</v>
      </c>
      <c r="AJ188">
        <v>63.2</v>
      </c>
      <c r="AK188">
        <v>62.32</v>
      </c>
      <c r="AL188">
        <v>61.61</v>
      </c>
      <c r="AM188">
        <v>63.45</v>
      </c>
      <c r="AN188">
        <v>60.88</v>
      </c>
      <c r="AO188">
        <v>62.87</v>
      </c>
      <c r="AP188">
        <v>62.59</v>
      </c>
      <c r="AQ188">
        <v>63.83</v>
      </c>
      <c r="AR188">
        <v>62.94</v>
      </c>
      <c r="AS188">
        <v>56.84</v>
      </c>
      <c r="AT188">
        <v>61.56</v>
      </c>
      <c r="AU188">
        <v>63.74</v>
      </c>
      <c r="AV188">
        <v>63.43</v>
      </c>
      <c r="AW188">
        <v>63.02</v>
      </c>
    </row>
    <row r="189" spans="1:49" x14ac:dyDescent="0.2">
      <c r="A189" t="s">
        <v>223</v>
      </c>
      <c r="B189">
        <v>79</v>
      </c>
      <c r="C189">
        <v>73</v>
      </c>
      <c r="D189">
        <v>74</v>
      </c>
      <c r="E189">
        <v>88</v>
      </c>
      <c r="F189">
        <v>90</v>
      </c>
      <c r="G189">
        <v>95</v>
      </c>
      <c r="H189">
        <v>100</v>
      </c>
      <c r="I189">
        <v>34</v>
      </c>
      <c r="J189">
        <v>40</v>
      </c>
      <c r="K189">
        <v>101</v>
      </c>
      <c r="L189">
        <v>110</v>
      </c>
      <c r="M189">
        <v>97</v>
      </c>
      <c r="N189">
        <v>49.66</v>
      </c>
      <c r="O189">
        <v>46.19</v>
      </c>
      <c r="P189">
        <v>41.85</v>
      </c>
      <c r="Q189">
        <v>50.09</v>
      </c>
      <c r="R189">
        <v>37.090000000000003</v>
      </c>
      <c r="S189">
        <v>54.28</v>
      </c>
      <c r="T189">
        <v>42.74</v>
      </c>
      <c r="U189">
        <v>44.77</v>
      </c>
      <c r="V189">
        <v>54.84</v>
      </c>
      <c r="W189">
        <v>54.79</v>
      </c>
      <c r="X189">
        <v>50.75</v>
      </c>
      <c r="Y189">
        <v>30.6</v>
      </c>
      <c r="Z189">
        <v>61.64</v>
      </c>
      <c r="AA189">
        <v>63.14</v>
      </c>
      <c r="AB189">
        <v>60.65</v>
      </c>
      <c r="AC189">
        <v>61.94</v>
      </c>
      <c r="AD189">
        <v>62.82</v>
      </c>
      <c r="AE189">
        <v>62.34</v>
      </c>
      <c r="AF189">
        <v>62.93</v>
      </c>
      <c r="AG189">
        <v>56</v>
      </c>
      <c r="AH189">
        <v>59.3</v>
      </c>
      <c r="AI189">
        <v>62.4</v>
      </c>
      <c r="AJ189">
        <v>63.16</v>
      </c>
      <c r="AK189">
        <v>62.53</v>
      </c>
      <c r="AL189">
        <v>61.91</v>
      </c>
      <c r="AM189">
        <v>63.22</v>
      </c>
      <c r="AN189">
        <v>60.71</v>
      </c>
      <c r="AO189">
        <v>62.21</v>
      </c>
      <c r="AP189">
        <v>62.83</v>
      </c>
      <c r="AQ189">
        <v>62.97</v>
      </c>
      <c r="AR189">
        <v>62.98</v>
      </c>
      <c r="AS189">
        <v>56.32</v>
      </c>
      <c r="AT189">
        <v>61.33</v>
      </c>
      <c r="AU189">
        <v>63.36</v>
      </c>
      <c r="AV189">
        <v>63.41</v>
      </c>
      <c r="AW189">
        <v>62.53</v>
      </c>
    </row>
    <row r="190" spans="1:49" x14ac:dyDescent="0.2">
      <c r="A190" t="s">
        <v>224</v>
      </c>
      <c r="B190">
        <v>68</v>
      </c>
      <c r="C190">
        <v>69</v>
      </c>
      <c r="D190">
        <v>84</v>
      </c>
      <c r="E190">
        <v>91</v>
      </c>
      <c r="F190">
        <v>41</v>
      </c>
      <c r="G190">
        <v>87</v>
      </c>
      <c r="H190">
        <v>94</v>
      </c>
      <c r="I190">
        <v>30</v>
      </c>
      <c r="J190">
        <v>71</v>
      </c>
      <c r="K190">
        <v>91</v>
      </c>
      <c r="L190">
        <v>93</v>
      </c>
      <c r="M190">
        <v>130</v>
      </c>
      <c r="N190">
        <v>43.27</v>
      </c>
      <c r="O190">
        <v>45.03</v>
      </c>
      <c r="P190">
        <v>44.76</v>
      </c>
      <c r="Q190">
        <v>47.29</v>
      </c>
      <c r="R190">
        <v>60.22</v>
      </c>
      <c r="S190">
        <v>42.2</v>
      </c>
      <c r="T190">
        <v>52.41</v>
      </c>
      <c r="U190">
        <v>47.97</v>
      </c>
      <c r="V190">
        <v>56.27</v>
      </c>
      <c r="W190">
        <v>52.55</v>
      </c>
      <c r="X190">
        <v>42.25</v>
      </c>
      <c r="Y190">
        <v>35.54</v>
      </c>
      <c r="Z190">
        <v>61.93</v>
      </c>
      <c r="AA190">
        <v>61.89</v>
      </c>
      <c r="AB190">
        <v>61.43</v>
      </c>
      <c r="AC190">
        <v>62.34</v>
      </c>
      <c r="AD190">
        <v>58.71</v>
      </c>
      <c r="AE190">
        <v>62.63</v>
      </c>
      <c r="AF190">
        <v>62.57</v>
      </c>
      <c r="AG190">
        <v>55.84</v>
      </c>
      <c r="AH190">
        <v>59.54</v>
      </c>
      <c r="AI190">
        <v>62.5</v>
      </c>
      <c r="AJ190">
        <v>62.58</v>
      </c>
      <c r="AK190">
        <v>63.57</v>
      </c>
      <c r="AL190">
        <v>61.99</v>
      </c>
      <c r="AM190">
        <v>61.98</v>
      </c>
      <c r="AN190">
        <v>61.53</v>
      </c>
      <c r="AO190">
        <v>62.48</v>
      </c>
      <c r="AP190">
        <v>62.54</v>
      </c>
      <c r="AQ190">
        <v>62.67</v>
      </c>
      <c r="AR190">
        <v>62.97</v>
      </c>
      <c r="AS190">
        <v>56.5</v>
      </c>
      <c r="AT190">
        <v>64.86</v>
      </c>
      <c r="AU190">
        <v>62.92</v>
      </c>
      <c r="AV190">
        <v>62.75</v>
      </c>
      <c r="AW190">
        <v>63.58</v>
      </c>
    </row>
    <row r="191" spans="1:49" x14ac:dyDescent="0.2">
      <c r="A191" t="s">
        <v>225</v>
      </c>
      <c r="B191">
        <v>77</v>
      </c>
      <c r="C191">
        <v>0</v>
      </c>
      <c r="D191">
        <v>67</v>
      </c>
      <c r="E191">
        <v>78</v>
      </c>
      <c r="F191">
        <v>59</v>
      </c>
      <c r="G191">
        <v>108</v>
      </c>
      <c r="H191">
        <v>106</v>
      </c>
      <c r="I191">
        <v>16</v>
      </c>
      <c r="J191">
        <v>60</v>
      </c>
      <c r="K191">
        <v>94</v>
      </c>
      <c r="L191">
        <v>98</v>
      </c>
      <c r="M191">
        <v>112</v>
      </c>
      <c r="N191">
        <v>46.65</v>
      </c>
      <c r="P191">
        <v>51.11</v>
      </c>
      <c r="Q191">
        <v>50.59</v>
      </c>
      <c r="R191">
        <v>57.46</v>
      </c>
      <c r="S191">
        <v>0</v>
      </c>
      <c r="T191">
        <v>51.79</v>
      </c>
      <c r="U191">
        <v>49.54</v>
      </c>
      <c r="V191">
        <v>56.51</v>
      </c>
      <c r="W191">
        <v>37.299999999999997</v>
      </c>
      <c r="X191">
        <v>0</v>
      </c>
      <c r="Y191">
        <v>41.38</v>
      </c>
      <c r="Z191">
        <v>61.2</v>
      </c>
      <c r="AB191">
        <v>60.81</v>
      </c>
      <c r="AC191">
        <v>62.12</v>
      </c>
      <c r="AD191">
        <v>62.05</v>
      </c>
      <c r="AE191">
        <v>62.31</v>
      </c>
      <c r="AF191">
        <v>63.38</v>
      </c>
      <c r="AG191">
        <v>53.18</v>
      </c>
      <c r="AH191">
        <v>59.04</v>
      </c>
      <c r="AI191">
        <v>63.07</v>
      </c>
      <c r="AJ191">
        <v>62.59</v>
      </c>
      <c r="AK191">
        <v>63.78</v>
      </c>
      <c r="AL191">
        <v>61.35</v>
      </c>
      <c r="AN191">
        <v>61.25</v>
      </c>
      <c r="AO191">
        <v>62.41</v>
      </c>
      <c r="AP191">
        <v>63.34</v>
      </c>
      <c r="AQ191">
        <v>62.31</v>
      </c>
      <c r="AR191">
        <v>63.68</v>
      </c>
      <c r="AS191">
        <v>54.84</v>
      </c>
      <c r="AT191">
        <v>60.99</v>
      </c>
      <c r="AU191">
        <v>63.08</v>
      </c>
      <c r="AV191">
        <v>62.59</v>
      </c>
      <c r="AW191">
        <v>63.81</v>
      </c>
    </row>
    <row r="192" spans="1:49" x14ac:dyDescent="0.2">
      <c r="A192" t="s">
        <v>227</v>
      </c>
      <c r="B192">
        <v>62</v>
      </c>
      <c r="C192">
        <v>0</v>
      </c>
      <c r="D192">
        <v>83</v>
      </c>
      <c r="E192">
        <v>83</v>
      </c>
      <c r="F192">
        <v>79</v>
      </c>
      <c r="G192">
        <v>97</v>
      </c>
      <c r="H192">
        <v>86</v>
      </c>
      <c r="I192">
        <v>20</v>
      </c>
      <c r="J192">
        <v>78</v>
      </c>
      <c r="K192">
        <v>87</v>
      </c>
      <c r="L192">
        <v>106</v>
      </c>
      <c r="M192">
        <v>103</v>
      </c>
      <c r="N192">
        <v>42.27</v>
      </c>
      <c r="P192">
        <v>46.44</v>
      </c>
      <c r="Q192">
        <v>44.59</v>
      </c>
      <c r="R192">
        <v>44.89</v>
      </c>
      <c r="S192">
        <v>47.48</v>
      </c>
      <c r="T192">
        <v>50.66</v>
      </c>
      <c r="U192">
        <v>51.38</v>
      </c>
      <c r="V192">
        <v>54.48</v>
      </c>
      <c r="W192">
        <v>39.24</v>
      </c>
      <c r="X192">
        <v>31.85</v>
      </c>
      <c r="Y192">
        <v>41.27</v>
      </c>
      <c r="Z192">
        <v>60.39</v>
      </c>
      <c r="AB192">
        <v>59.83</v>
      </c>
      <c r="AC192">
        <v>62.06</v>
      </c>
      <c r="AD192">
        <v>62.11</v>
      </c>
      <c r="AE192">
        <v>63.33</v>
      </c>
      <c r="AF192">
        <v>62.31</v>
      </c>
      <c r="AG192">
        <v>52.73</v>
      </c>
      <c r="AH192">
        <v>60.56</v>
      </c>
      <c r="AI192">
        <v>62.12</v>
      </c>
      <c r="AJ192">
        <v>63.63</v>
      </c>
      <c r="AK192">
        <v>63.38</v>
      </c>
      <c r="AL192">
        <v>60.45</v>
      </c>
      <c r="AN192">
        <v>60.02</v>
      </c>
      <c r="AO192">
        <v>62.13</v>
      </c>
      <c r="AP192">
        <v>62.23</v>
      </c>
      <c r="AQ192">
        <v>63.45</v>
      </c>
      <c r="AR192">
        <v>62.6</v>
      </c>
      <c r="AS192">
        <v>55.12</v>
      </c>
      <c r="AT192">
        <v>61.54</v>
      </c>
      <c r="AU192">
        <v>62.15</v>
      </c>
      <c r="AV192">
        <v>63.64</v>
      </c>
      <c r="AW192">
        <v>63.41</v>
      </c>
    </row>
    <row r="193" spans="1:49" x14ac:dyDescent="0.2">
      <c r="A193" t="s">
        <v>228</v>
      </c>
      <c r="B193">
        <v>69</v>
      </c>
      <c r="C193">
        <v>0</v>
      </c>
      <c r="D193">
        <v>87</v>
      </c>
      <c r="E193">
        <v>90</v>
      </c>
      <c r="F193">
        <v>95</v>
      </c>
      <c r="G193">
        <v>84</v>
      </c>
      <c r="H193">
        <v>109</v>
      </c>
      <c r="I193">
        <v>29</v>
      </c>
      <c r="J193">
        <v>54</v>
      </c>
      <c r="K193">
        <v>96</v>
      </c>
      <c r="L193">
        <v>114</v>
      </c>
      <c r="M193">
        <v>110</v>
      </c>
      <c r="N193">
        <v>45.52</v>
      </c>
      <c r="P193">
        <v>46.93</v>
      </c>
      <c r="Q193">
        <v>41.92</v>
      </c>
      <c r="R193">
        <v>45.32</v>
      </c>
      <c r="S193">
        <v>44.46</v>
      </c>
      <c r="T193">
        <v>53.05</v>
      </c>
      <c r="U193">
        <v>54.26</v>
      </c>
      <c r="V193">
        <v>54.86</v>
      </c>
      <c r="W193">
        <v>0</v>
      </c>
      <c r="X193">
        <v>35.24</v>
      </c>
      <c r="Y193">
        <v>42.4</v>
      </c>
      <c r="Z193">
        <v>61.27</v>
      </c>
      <c r="AB193">
        <v>60.84</v>
      </c>
      <c r="AC193">
        <v>61.93</v>
      </c>
      <c r="AD193">
        <v>63.33</v>
      </c>
      <c r="AE193">
        <v>61.88</v>
      </c>
      <c r="AF193">
        <v>62.61</v>
      </c>
      <c r="AG193">
        <v>55.29</v>
      </c>
      <c r="AH193">
        <v>59.84</v>
      </c>
      <c r="AI193">
        <v>64.28</v>
      </c>
      <c r="AJ193">
        <v>62.76</v>
      </c>
      <c r="AK193">
        <v>63.43</v>
      </c>
      <c r="AL193">
        <v>61.38</v>
      </c>
      <c r="AN193">
        <v>61.03</v>
      </c>
      <c r="AO193">
        <v>61.97</v>
      </c>
      <c r="AP193">
        <v>63.39</v>
      </c>
      <c r="AQ193">
        <v>61.96</v>
      </c>
      <c r="AR193">
        <v>63.06</v>
      </c>
      <c r="AS193">
        <v>57.81</v>
      </c>
      <c r="AT193">
        <v>61.07</v>
      </c>
      <c r="AU193">
        <v>64.28</v>
      </c>
      <c r="AV193">
        <v>62.77</v>
      </c>
      <c r="AW193">
        <v>63.46</v>
      </c>
    </row>
    <row r="194" spans="1:49" x14ac:dyDescent="0.2">
      <c r="A194" t="s">
        <v>229</v>
      </c>
      <c r="B194">
        <v>73</v>
      </c>
      <c r="C194">
        <v>63</v>
      </c>
      <c r="D194">
        <v>76</v>
      </c>
      <c r="E194">
        <v>90</v>
      </c>
      <c r="F194">
        <v>88</v>
      </c>
      <c r="G194">
        <v>78</v>
      </c>
      <c r="H194">
        <v>106</v>
      </c>
      <c r="I194">
        <v>26</v>
      </c>
      <c r="J194">
        <v>78</v>
      </c>
      <c r="K194">
        <v>103</v>
      </c>
      <c r="L194">
        <v>94</v>
      </c>
      <c r="M194">
        <v>97</v>
      </c>
      <c r="N194">
        <v>47.55</v>
      </c>
      <c r="O194">
        <v>51.27</v>
      </c>
      <c r="P194">
        <v>38.68</v>
      </c>
      <c r="Q194">
        <v>52.43</v>
      </c>
      <c r="R194">
        <v>59.92</v>
      </c>
      <c r="S194">
        <v>0</v>
      </c>
      <c r="T194">
        <v>49.97</v>
      </c>
      <c r="U194">
        <v>55.32</v>
      </c>
      <c r="V194">
        <v>56.87</v>
      </c>
      <c r="W194">
        <v>0</v>
      </c>
      <c r="X194">
        <v>37.35</v>
      </c>
      <c r="Y194">
        <v>37.14</v>
      </c>
      <c r="Z194">
        <v>61.68</v>
      </c>
      <c r="AA194">
        <v>61.3</v>
      </c>
      <c r="AB194">
        <v>61.91</v>
      </c>
      <c r="AC194">
        <v>62.34</v>
      </c>
      <c r="AD194">
        <v>64.92</v>
      </c>
      <c r="AE194">
        <v>61.67</v>
      </c>
      <c r="AF194">
        <v>62.17</v>
      </c>
      <c r="AG194">
        <v>56.14</v>
      </c>
      <c r="AH194">
        <v>60.81</v>
      </c>
      <c r="AI194">
        <v>64.739999999999995</v>
      </c>
      <c r="AJ194">
        <v>62.63</v>
      </c>
      <c r="AK194">
        <v>62.88</v>
      </c>
      <c r="AL194">
        <v>61.85</v>
      </c>
      <c r="AM194">
        <v>61.71</v>
      </c>
      <c r="AN194">
        <v>61.93</v>
      </c>
      <c r="AO194">
        <v>62.76</v>
      </c>
      <c r="AP194">
        <v>66.41</v>
      </c>
      <c r="AQ194">
        <v>61.67</v>
      </c>
      <c r="AR194">
        <v>62.45</v>
      </c>
      <c r="AS194">
        <v>58.76</v>
      </c>
      <c r="AT194">
        <v>63.72</v>
      </c>
      <c r="AU194">
        <v>64.739999999999995</v>
      </c>
      <c r="AV194">
        <v>62.64</v>
      </c>
      <c r="AW194">
        <v>62.89</v>
      </c>
    </row>
    <row r="195" spans="1:49" x14ac:dyDescent="0.2">
      <c r="A195" t="s">
        <v>230</v>
      </c>
      <c r="B195">
        <v>76</v>
      </c>
      <c r="C195">
        <v>72</v>
      </c>
      <c r="D195">
        <v>68</v>
      </c>
      <c r="E195">
        <v>71</v>
      </c>
      <c r="F195">
        <v>68</v>
      </c>
      <c r="G195">
        <v>92</v>
      </c>
      <c r="H195">
        <v>103</v>
      </c>
      <c r="I195">
        <v>27</v>
      </c>
      <c r="J195">
        <v>76</v>
      </c>
      <c r="K195">
        <v>96</v>
      </c>
      <c r="L195">
        <v>94</v>
      </c>
      <c r="M195">
        <v>108</v>
      </c>
      <c r="N195">
        <v>40.97</v>
      </c>
      <c r="O195">
        <v>50.03</v>
      </c>
      <c r="P195">
        <v>42.94</v>
      </c>
      <c r="Q195">
        <v>55.14</v>
      </c>
      <c r="R195">
        <v>57.74</v>
      </c>
      <c r="S195">
        <v>49.95</v>
      </c>
      <c r="T195">
        <v>55.47</v>
      </c>
      <c r="U195">
        <v>54.47</v>
      </c>
      <c r="V195">
        <v>55.57</v>
      </c>
      <c r="W195">
        <v>45.93</v>
      </c>
      <c r="X195">
        <v>42.06</v>
      </c>
      <c r="Y195">
        <v>38.299999999999997</v>
      </c>
      <c r="Z195">
        <v>61.33</v>
      </c>
      <c r="AA195">
        <v>63.44</v>
      </c>
      <c r="AB195">
        <v>61.28</v>
      </c>
      <c r="AC195">
        <v>63.24</v>
      </c>
      <c r="AD195">
        <v>63.28</v>
      </c>
      <c r="AE195">
        <v>62.93</v>
      </c>
      <c r="AF195">
        <v>63.32</v>
      </c>
      <c r="AG195">
        <v>55.16</v>
      </c>
      <c r="AH195">
        <v>60.78</v>
      </c>
      <c r="AI195">
        <v>64.650000000000006</v>
      </c>
      <c r="AJ195">
        <v>62.62</v>
      </c>
      <c r="AK195">
        <v>63.75</v>
      </c>
      <c r="AL195">
        <v>61.37</v>
      </c>
      <c r="AM195">
        <v>63.99</v>
      </c>
      <c r="AN195">
        <v>61.34</v>
      </c>
      <c r="AO195">
        <v>64.41</v>
      </c>
      <c r="AP195">
        <v>64.349999999999994</v>
      </c>
      <c r="AQ195">
        <v>63.14</v>
      </c>
      <c r="AR195">
        <v>64.010000000000005</v>
      </c>
      <c r="AS195">
        <v>57.84</v>
      </c>
      <c r="AT195">
        <v>63.73</v>
      </c>
      <c r="AU195">
        <v>64.709999999999994</v>
      </c>
      <c r="AV195">
        <v>62.66</v>
      </c>
      <c r="AW195">
        <v>63.76</v>
      </c>
    </row>
    <row r="196" spans="1:49" x14ac:dyDescent="0.2">
      <c r="A196" t="s">
        <v>231</v>
      </c>
      <c r="B196">
        <v>76</v>
      </c>
      <c r="C196">
        <v>69</v>
      </c>
      <c r="D196">
        <v>87</v>
      </c>
      <c r="E196">
        <v>87</v>
      </c>
      <c r="F196">
        <v>99</v>
      </c>
      <c r="G196">
        <v>98</v>
      </c>
      <c r="H196">
        <v>100</v>
      </c>
      <c r="I196">
        <v>25</v>
      </c>
      <c r="J196">
        <v>64</v>
      </c>
      <c r="K196">
        <v>97</v>
      </c>
      <c r="L196">
        <v>112</v>
      </c>
      <c r="M196">
        <v>111</v>
      </c>
      <c r="N196">
        <v>49.3</v>
      </c>
      <c r="O196">
        <v>46.61</v>
      </c>
      <c r="P196">
        <v>52.75</v>
      </c>
      <c r="Q196">
        <v>54.07</v>
      </c>
      <c r="R196">
        <v>49.63</v>
      </c>
      <c r="S196">
        <v>47.94</v>
      </c>
      <c r="T196">
        <v>50.07</v>
      </c>
      <c r="U196">
        <v>52.32</v>
      </c>
      <c r="V196">
        <v>53.56</v>
      </c>
      <c r="W196">
        <v>46.05</v>
      </c>
      <c r="X196">
        <v>52.33</v>
      </c>
      <c r="Y196">
        <v>0</v>
      </c>
      <c r="Z196">
        <v>61.61</v>
      </c>
      <c r="AA196">
        <v>63.69</v>
      </c>
      <c r="AB196">
        <v>63.78</v>
      </c>
      <c r="AC196">
        <v>64.150000000000006</v>
      </c>
      <c r="AD196">
        <v>63.31</v>
      </c>
      <c r="AE196">
        <v>62.79</v>
      </c>
      <c r="AF196">
        <v>63.84</v>
      </c>
      <c r="AG196">
        <v>55.41</v>
      </c>
      <c r="AH196">
        <v>60.01</v>
      </c>
      <c r="AI196">
        <v>62.4</v>
      </c>
      <c r="AJ196">
        <v>65.37</v>
      </c>
      <c r="AK196">
        <v>63.9</v>
      </c>
      <c r="AL196">
        <v>61.85</v>
      </c>
      <c r="AM196">
        <v>63.77</v>
      </c>
      <c r="AN196">
        <v>64.53</v>
      </c>
      <c r="AO196">
        <v>64.58</v>
      </c>
      <c r="AP196">
        <v>63.49</v>
      </c>
      <c r="AQ196">
        <v>62.93</v>
      </c>
      <c r="AR196">
        <v>64.08</v>
      </c>
      <c r="AS196">
        <v>57.15</v>
      </c>
      <c r="AT196">
        <v>60.9</v>
      </c>
      <c r="AU196">
        <v>62.5</v>
      </c>
      <c r="AV196">
        <v>65.58</v>
      </c>
      <c r="AW196">
        <v>63.9</v>
      </c>
    </row>
    <row r="197" spans="1:49" x14ac:dyDescent="0.2">
      <c r="A197" t="s">
        <v>232</v>
      </c>
      <c r="B197">
        <v>70</v>
      </c>
      <c r="C197">
        <v>65</v>
      </c>
      <c r="D197">
        <v>45</v>
      </c>
      <c r="E197">
        <v>97</v>
      </c>
      <c r="F197">
        <v>94</v>
      </c>
      <c r="G197">
        <v>93</v>
      </c>
      <c r="H197">
        <v>99</v>
      </c>
      <c r="I197">
        <v>21</v>
      </c>
      <c r="J197">
        <v>68</v>
      </c>
      <c r="K197">
        <v>84</v>
      </c>
      <c r="L197">
        <v>99</v>
      </c>
      <c r="M197">
        <v>114</v>
      </c>
      <c r="N197">
        <v>43.08</v>
      </c>
      <c r="O197">
        <v>48.22</v>
      </c>
      <c r="P197">
        <v>52.45</v>
      </c>
      <c r="Q197">
        <v>51.82</v>
      </c>
      <c r="R197">
        <v>49.35</v>
      </c>
      <c r="S197">
        <v>51.53</v>
      </c>
      <c r="T197">
        <v>42.29</v>
      </c>
      <c r="U197">
        <v>54.85</v>
      </c>
      <c r="V197">
        <v>56.33</v>
      </c>
      <c r="W197">
        <v>35.85</v>
      </c>
      <c r="X197">
        <v>48.13</v>
      </c>
      <c r="Y197">
        <v>33.340000000000003</v>
      </c>
      <c r="Z197">
        <v>62.7</v>
      </c>
      <c r="AA197">
        <v>61.74</v>
      </c>
      <c r="AB197">
        <v>59.39</v>
      </c>
      <c r="AC197">
        <v>64.83</v>
      </c>
      <c r="AD197">
        <v>63.52</v>
      </c>
      <c r="AE197">
        <v>62.99</v>
      </c>
      <c r="AF197">
        <v>63.7</v>
      </c>
      <c r="AG197">
        <v>53.56</v>
      </c>
      <c r="AH197">
        <v>59.97</v>
      </c>
      <c r="AI197">
        <v>61.73</v>
      </c>
      <c r="AJ197">
        <v>62.71</v>
      </c>
      <c r="AK197">
        <v>63.48</v>
      </c>
      <c r="AL197">
        <v>62.75</v>
      </c>
      <c r="AM197">
        <v>63</v>
      </c>
      <c r="AN197">
        <v>60.19</v>
      </c>
      <c r="AO197">
        <v>65.040000000000006</v>
      </c>
      <c r="AP197">
        <v>63.68</v>
      </c>
      <c r="AQ197">
        <v>63.29</v>
      </c>
      <c r="AR197">
        <v>63.73</v>
      </c>
      <c r="AS197">
        <v>57.26</v>
      </c>
      <c r="AT197">
        <v>61.53</v>
      </c>
      <c r="AU197">
        <v>61.82</v>
      </c>
      <c r="AV197">
        <v>62.86</v>
      </c>
      <c r="AW197">
        <v>63.49</v>
      </c>
    </row>
    <row r="198" spans="1:49" x14ac:dyDescent="0.2">
      <c r="A198" t="s">
        <v>233</v>
      </c>
      <c r="B198">
        <v>78</v>
      </c>
      <c r="C198">
        <v>73</v>
      </c>
      <c r="D198">
        <v>79</v>
      </c>
      <c r="E198">
        <v>92</v>
      </c>
      <c r="F198">
        <v>83</v>
      </c>
      <c r="G198">
        <v>102</v>
      </c>
      <c r="H198">
        <v>106</v>
      </c>
      <c r="I198">
        <v>26</v>
      </c>
      <c r="J198">
        <v>49</v>
      </c>
      <c r="K198">
        <v>99</v>
      </c>
      <c r="L198">
        <v>58</v>
      </c>
      <c r="M198">
        <v>100</v>
      </c>
      <c r="N198">
        <v>36.979999999999997</v>
      </c>
      <c r="O198">
        <v>51.14</v>
      </c>
      <c r="P198">
        <v>50.84</v>
      </c>
      <c r="Q198">
        <v>49.07</v>
      </c>
      <c r="R198">
        <v>52.09</v>
      </c>
      <c r="S198">
        <v>49.11</v>
      </c>
      <c r="T198">
        <v>43.09</v>
      </c>
      <c r="U198">
        <v>55.78</v>
      </c>
      <c r="V198">
        <v>41.2</v>
      </c>
      <c r="W198">
        <v>45.93</v>
      </c>
      <c r="X198">
        <v>28.44</v>
      </c>
      <c r="Y198">
        <v>44.99</v>
      </c>
      <c r="Z198">
        <v>61.15</v>
      </c>
      <c r="AA198">
        <v>62.73</v>
      </c>
      <c r="AB198">
        <v>61.02</v>
      </c>
      <c r="AC198">
        <v>63.57</v>
      </c>
      <c r="AD198">
        <v>63.58</v>
      </c>
      <c r="AE198">
        <v>63.33</v>
      </c>
      <c r="AF198">
        <v>63.98</v>
      </c>
      <c r="AG198">
        <v>55.56</v>
      </c>
      <c r="AH198">
        <v>59.02</v>
      </c>
      <c r="AI198">
        <v>65.650000000000006</v>
      </c>
      <c r="AJ198">
        <v>60.63</v>
      </c>
      <c r="AK198">
        <v>62.65</v>
      </c>
      <c r="AL198">
        <v>61.17</v>
      </c>
      <c r="AM198">
        <v>63.02</v>
      </c>
      <c r="AN198">
        <v>61.51</v>
      </c>
      <c r="AO198">
        <v>63.75</v>
      </c>
      <c r="AP198">
        <v>63.88</v>
      </c>
      <c r="AQ198">
        <v>63.49</v>
      </c>
      <c r="AR198">
        <v>64.040000000000006</v>
      </c>
      <c r="AS198">
        <v>58.76</v>
      </c>
      <c r="AT198">
        <v>59.09</v>
      </c>
      <c r="AU198">
        <v>65.7</v>
      </c>
      <c r="AV198">
        <v>60.64</v>
      </c>
      <c r="AW198">
        <v>62.73</v>
      </c>
    </row>
    <row r="199" spans="1:49" x14ac:dyDescent="0.2">
      <c r="A199" t="s">
        <v>235</v>
      </c>
      <c r="B199">
        <v>89</v>
      </c>
      <c r="C199">
        <v>66</v>
      </c>
      <c r="D199">
        <v>79</v>
      </c>
      <c r="E199">
        <v>74</v>
      </c>
      <c r="F199">
        <v>80</v>
      </c>
      <c r="G199">
        <v>82</v>
      </c>
      <c r="H199">
        <v>103</v>
      </c>
      <c r="I199">
        <v>44</v>
      </c>
      <c r="J199">
        <v>97</v>
      </c>
      <c r="K199">
        <v>88</v>
      </c>
      <c r="L199">
        <v>107</v>
      </c>
      <c r="M199">
        <v>107</v>
      </c>
      <c r="N199">
        <v>43.68</v>
      </c>
      <c r="O199">
        <v>48.99</v>
      </c>
      <c r="P199">
        <v>53.36</v>
      </c>
      <c r="Q199">
        <v>44.9</v>
      </c>
      <c r="R199">
        <v>35.81</v>
      </c>
      <c r="S199">
        <v>53.26</v>
      </c>
      <c r="T199">
        <v>54.86</v>
      </c>
      <c r="U199">
        <v>55.31</v>
      </c>
      <c r="V199">
        <v>53.74</v>
      </c>
      <c r="W199">
        <v>51.3</v>
      </c>
      <c r="X199">
        <v>33.24</v>
      </c>
      <c r="Y199">
        <v>50.12</v>
      </c>
      <c r="Z199">
        <v>61.35</v>
      </c>
      <c r="AA199">
        <v>62.33</v>
      </c>
      <c r="AB199">
        <v>61.03</v>
      </c>
      <c r="AC199">
        <v>61.29</v>
      </c>
      <c r="AD199">
        <v>61.96</v>
      </c>
      <c r="AE199">
        <v>63.13</v>
      </c>
      <c r="AF199">
        <v>63.24</v>
      </c>
      <c r="AG199">
        <v>57.88</v>
      </c>
      <c r="AH199">
        <v>62.65</v>
      </c>
      <c r="AI199">
        <v>62.78</v>
      </c>
      <c r="AJ199">
        <v>63.33</v>
      </c>
      <c r="AK199">
        <v>63.36</v>
      </c>
      <c r="AL199">
        <v>61.42</v>
      </c>
      <c r="AM199">
        <v>62.52</v>
      </c>
      <c r="AN199">
        <v>61.72</v>
      </c>
      <c r="AO199">
        <v>61.51</v>
      </c>
      <c r="AP199">
        <v>62.01</v>
      </c>
      <c r="AQ199">
        <v>63.56</v>
      </c>
      <c r="AR199">
        <v>63.96</v>
      </c>
      <c r="AS199">
        <v>59.79</v>
      </c>
      <c r="AT199">
        <v>63.17</v>
      </c>
      <c r="AU199">
        <v>63.08</v>
      </c>
      <c r="AV199">
        <v>63.34</v>
      </c>
      <c r="AW199">
        <v>63.56</v>
      </c>
    </row>
    <row r="200" spans="1:49" x14ac:dyDescent="0.2">
      <c r="A200" t="s">
        <v>236</v>
      </c>
      <c r="B200">
        <v>78</v>
      </c>
      <c r="C200">
        <v>71</v>
      </c>
      <c r="D200">
        <v>111</v>
      </c>
      <c r="E200">
        <v>90</v>
      </c>
      <c r="F200">
        <v>93</v>
      </c>
      <c r="G200">
        <v>87</v>
      </c>
      <c r="H200">
        <v>105</v>
      </c>
      <c r="I200">
        <v>28</v>
      </c>
      <c r="J200">
        <v>63</v>
      </c>
      <c r="K200">
        <v>66</v>
      </c>
      <c r="L200">
        <v>103</v>
      </c>
      <c r="M200">
        <v>105</v>
      </c>
      <c r="N200">
        <v>43.76</v>
      </c>
      <c r="O200">
        <v>49.62</v>
      </c>
      <c r="P200">
        <v>48.51</v>
      </c>
      <c r="Q200">
        <v>46.98</v>
      </c>
      <c r="R200">
        <v>49.24</v>
      </c>
      <c r="S200">
        <v>50.45</v>
      </c>
      <c r="T200">
        <v>52.34</v>
      </c>
      <c r="U200">
        <v>51.7</v>
      </c>
      <c r="V200">
        <v>45.69</v>
      </c>
      <c r="W200">
        <v>40.18</v>
      </c>
      <c r="X200">
        <v>36.4</v>
      </c>
      <c r="Y200">
        <v>45.11</v>
      </c>
      <c r="Z200">
        <v>60.31</v>
      </c>
      <c r="AA200">
        <v>61.37</v>
      </c>
      <c r="AB200">
        <v>61.64</v>
      </c>
      <c r="AC200">
        <v>64.05</v>
      </c>
      <c r="AD200">
        <v>63.53</v>
      </c>
      <c r="AE200">
        <v>62.97</v>
      </c>
      <c r="AF200">
        <v>62.51</v>
      </c>
      <c r="AG200">
        <v>54.99</v>
      </c>
      <c r="AH200">
        <v>60.85</v>
      </c>
      <c r="AI200">
        <v>61.85</v>
      </c>
      <c r="AJ200">
        <v>63.26</v>
      </c>
      <c r="AK200">
        <v>62.88</v>
      </c>
      <c r="AL200">
        <v>60.41</v>
      </c>
      <c r="AM200">
        <v>61.67</v>
      </c>
      <c r="AN200">
        <v>61.85</v>
      </c>
      <c r="AO200">
        <v>64.13</v>
      </c>
      <c r="AP200">
        <v>63.69</v>
      </c>
      <c r="AQ200">
        <v>63.21</v>
      </c>
      <c r="AR200">
        <v>62.91</v>
      </c>
      <c r="AS200">
        <v>56.66</v>
      </c>
      <c r="AT200">
        <v>60.98</v>
      </c>
      <c r="AU200">
        <v>61.88</v>
      </c>
      <c r="AV200">
        <v>63.27</v>
      </c>
      <c r="AW200">
        <v>62.96</v>
      </c>
    </row>
    <row r="201" spans="1:49" x14ac:dyDescent="0.2">
      <c r="A201" t="s">
        <v>237</v>
      </c>
      <c r="B201">
        <v>71</v>
      </c>
      <c r="C201">
        <v>72</v>
      </c>
      <c r="D201">
        <v>63</v>
      </c>
      <c r="E201">
        <v>83</v>
      </c>
      <c r="F201">
        <v>94</v>
      </c>
      <c r="G201">
        <v>95</v>
      </c>
      <c r="H201">
        <v>96</v>
      </c>
      <c r="I201">
        <v>29</v>
      </c>
      <c r="J201">
        <v>80</v>
      </c>
      <c r="K201">
        <v>105</v>
      </c>
      <c r="L201">
        <v>97</v>
      </c>
      <c r="M201">
        <v>104</v>
      </c>
      <c r="N201">
        <v>42.06</v>
      </c>
      <c r="O201">
        <v>48.24</v>
      </c>
      <c r="P201">
        <v>54.13</v>
      </c>
      <c r="Q201">
        <v>53.87</v>
      </c>
      <c r="R201">
        <v>49.3</v>
      </c>
      <c r="S201">
        <v>47.83</v>
      </c>
      <c r="T201">
        <v>53.21</v>
      </c>
      <c r="U201">
        <v>56.12</v>
      </c>
      <c r="V201">
        <v>47.58</v>
      </c>
      <c r="W201">
        <v>44.73</v>
      </c>
      <c r="X201">
        <v>49.8</v>
      </c>
      <c r="Y201">
        <v>44.16</v>
      </c>
      <c r="Z201">
        <v>62.05</v>
      </c>
      <c r="AA201">
        <v>61.11</v>
      </c>
      <c r="AB201">
        <v>61.73</v>
      </c>
      <c r="AC201">
        <v>62.64</v>
      </c>
      <c r="AD201">
        <v>63.53</v>
      </c>
      <c r="AE201">
        <v>62.9</v>
      </c>
      <c r="AF201">
        <v>62.54</v>
      </c>
      <c r="AG201">
        <v>56.42</v>
      </c>
      <c r="AH201">
        <v>60.44</v>
      </c>
      <c r="AI201">
        <v>62.29</v>
      </c>
      <c r="AJ201">
        <v>62.8</v>
      </c>
      <c r="AK201">
        <v>63.04</v>
      </c>
      <c r="AL201">
        <v>62.09</v>
      </c>
      <c r="AM201">
        <v>61.37</v>
      </c>
      <c r="AN201">
        <v>62.46</v>
      </c>
      <c r="AO201">
        <v>63.18</v>
      </c>
      <c r="AP201">
        <v>63.69</v>
      </c>
      <c r="AQ201">
        <v>63.04</v>
      </c>
      <c r="AR201">
        <v>63.02</v>
      </c>
      <c r="AS201">
        <v>59.3</v>
      </c>
      <c r="AT201">
        <v>60.66</v>
      </c>
      <c r="AU201">
        <v>62.36</v>
      </c>
      <c r="AV201">
        <v>63.01</v>
      </c>
      <c r="AW201">
        <v>63.09</v>
      </c>
    </row>
    <row r="202" spans="1:49" x14ac:dyDescent="0.2">
      <c r="A202" t="s">
        <v>238</v>
      </c>
      <c r="B202">
        <v>65</v>
      </c>
      <c r="C202">
        <v>75</v>
      </c>
      <c r="D202">
        <v>79</v>
      </c>
      <c r="E202">
        <v>59</v>
      </c>
      <c r="F202">
        <v>103</v>
      </c>
      <c r="G202">
        <v>95</v>
      </c>
      <c r="H202">
        <v>107</v>
      </c>
      <c r="I202">
        <v>28</v>
      </c>
      <c r="J202">
        <v>72</v>
      </c>
      <c r="K202">
        <v>85</v>
      </c>
      <c r="L202">
        <v>107</v>
      </c>
      <c r="M202">
        <v>93</v>
      </c>
      <c r="N202">
        <v>44.76</v>
      </c>
      <c r="O202">
        <v>36.340000000000003</v>
      </c>
      <c r="P202">
        <v>42.19</v>
      </c>
      <c r="Q202">
        <v>53.34</v>
      </c>
      <c r="R202">
        <v>47.92</v>
      </c>
      <c r="S202">
        <v>45.47</v>
      </c>
      <c r="T202">
        <v>56.06</v>
      </c>
      <c r="U202">
        <v>57.42</v>
      </c>
      <c r="V202">
        <v>34.909999999999997</v>
      </c>
      <c r="W202">
        <v>0</v>
      </c>
      <c r="X202">
        <v>40.270000000000003</v>
      </c>
      <c r="Y202">
        <v>41.26</v>
      </c>
      <c r="Z202">
        <v>60.62</v>
      </c>
      <c r="AA202">
        <v>64.5</v>
      </c>
      <c r="AB202">
        <v>61.51</v>
      </c>
      <c r="AC202">
        <v>60.54</v>
      </c>
      <c r="AD202">
        <v>63.36</v>
      </c>
      <c r="AE202">
        <v>62.58</v>
      </c>
      <c r="AF202">
        <v>63.39</v>
      </c>
      <c r="AG202">
        <v>55.16</v>
      </c>
      <c r="AH202">
        <v>60.25</v>
      </c>
      <c r="AI202">
        <v>61.7</v>
      </c>
      <c r="AJ202">
        <v>64.3</v>
      </c>
      <c r="AK202">
        <v>62.85</v>
      </c>
      <c r="AL202">
        <v>60.73</v>
      </c>
      <c r="AM202">
        <v>64.5</v>
      </c>
      <c r="AN202">
        <v>61.56</v>
      </c>
      <c r="AO202">
        <v>61.29</v>
      </c>
      <c r="AP202">
        <v>63.48</v>
      </c>
      <c r="AQ202">
        <v>62.74</v>
      </c>
      <c r="AR202">
        <v>64.13</v>
      </c>
      <c r="AS202">
        <v>59.45</v>
      </c>
      <c r="AT202">
        <v>60.26</v>
      </c>
      <c r="AU202">
        <v>61.7</v>
      </c>
      <c r="AV202">
        <v>64.31</v>
      </c>
      <c r="AW202">
        <v>62.88</v>
      </c>
    </row>
    <row r="203" spans="1:49" x14ac:dyDescent="0.2">
      <c r="A203" t="s">
        <v>239</v>
      </c>
      <c r="B203">
        <v>75</v>
      </c>
      <c r="C203">
        <v>72</v>
      </c>
      <c r="D203">
        <v>77</v>
      </c>
      <c r="E203">
        <v>67</v>
      </c>
      <c r="F203">
        <v>0</v>
      </c>
      <c r="G203">
        <v>90</v>
      </c>
      <c r="H203">
        <v>84</v>
      </c>
      <c r="I203">
        <v>25</v>
      </c>
      <c r="J203">
        <v>50</v>
      </c>
      <c r="K203">
        <v>91</v>
      </c>
      <c r="L203">
        <v>104</v>
      </c>
      <c r="M203">
        <v>103</v>
      </c>
      <c r="N203">
        <v>46.49</v>
      </c>
      <c r="O203">
        <v>27.74</v>
      </c>
      <c r="P203">
        <v>44.63</v>
      </c>
      <c r="Q203">
        <v>53.39</v>
      </c>
      <c r="S203">
        <v>48.85</v>
      </c>
      <c r="T203">
        <v>52.98</v>
      </c>
      <c r="U203">
        <v>59.14</v>
      </c>
      <c r="V203">
        <v>35.72</v>
      </c>
      <c r="W203">
        <v>29.64</v>
      </c>
      <c r="X203">
        <v>53.93</v>
      </c>
      <c r="Y203">
        <v>42.79</v>
      </c>
      <c r="Z203">
        <v>62.09</v>
      </c>
      <c r="AA203">
        <v>63.55</v>
      </c>
      <c r="AB203">
        <v>61.67</v>
      </c>
      <c r="AC203">
        <v>61.37</v>
      </c>
      <c r="AE203">
        <v>62.4</v>
      </c>
      <c r="AF203">
        <v>61.9</v>
      </c>
      <c r="AG203">
        <v>54.85</v>
      </c>
      <c r="AH203">
        <v>58.32</v>
      </c>
      <c r="AI203">
        <v>62.3</v>
      </c>
      <c r="AJ203">
        <v>64.63</v>
      </c>
      <c r="AK203">
        <v>63.78</v>
      </c>
      <c r="AL203">
        <v>62.21</v>
      </c>
      <c r="AM203">
        <v>63.55</v>
      </c>
      <c r="AN203">
        <v>61.76</v>
      </c>
      <c r="AO203">
        <v>62.02</v>
      </c>
      <c r="AQ203">
        <v>62.59</v>
      </c>
      <c r="AR203">
        <v>62.48</v>
      </c>
      <c r="AS203">
        <v>60.53</v>
      </c>
      <c r="AT203">
        <v>58.34</v>
      </c>
      <c r="AU203">
        <v>62.3</v>
      </c>
      <c r="AV203">
        <v>64.989999999999995</v>
      </c>
      <c r="AW203">
        <v>63.95</v>
      </c>
    </row>
    <row r="204" spans="1:49" x14ac:dyDescent="0.2">
      <c r="A204" t="s">
        <v>240</v>
      </c>
      <c r="B204">
        <v>68</v>
      </c>
      <c r="C204">
        <v>84</v>
      </c>
      <c r="D204">
        <v>73</v>
      </c>
      <c r="E204">
        <v>76</v>
      </c>
      <c r="F204">
        <v>0</v>
      </c>
      <c r="G204">
        <v>83</v>
      </c>
      <c r="H204">
        <v>95</v>
      </c>
      <c r="I204">
        <v>39</v>
      </c>
      <c r="J204">
        <v>70</v>
      </c>
      <c r="K204">
        <v>74</v>
      </c>
      <c r="L204">
        <v>127</v>
      </c>
      <c r="M204">
        <v>111</v>
      </c>
      <c r="N204">
        <v>38.96</v>
      </c>
      <c r="O204">
        <v>53.42</v>
      </c>
      <c r="P204">
        <v>50.46</v>
      </c>
      <c r="Q204">
        <v>54.07</v>
      </c>
      <c r="S204">
        <v>52.81</v>
      </c>
      <c r="T204">
        <v>45.84</v>
      </c>
      <c r="U204">
        <v>57.39</v>
      </c>
      <c r="V204">
        <v>40.47</v>
      </c>
      <c r="W204">
        <v>51.92</v>
      </c>
      <c r="X204">
        <v>51.88</v>
      </c>
      <c r="Y204">
        <v>26.54</v>
      </c>
      <c r="Z204">
        <v>61.53</v>
      </c>
      <c r="AA204">
        <v>63.81</v>
      </c>
      <c r="AB204">
        <v>61.33</v>
      </c>
      <c r="AC204">
        <v>62.44</v>
      </c>
      <c r="AE204">
        <v>63.29</v>
      </c>
      <c r="AF204">
        <v>63.25</v>
      </c>
      <c r="AG204">
        <v>56.93</v>
      </c>
      <c r="AH204">
        <v>59.39</v>
      </c>
      <c r="AI204">
        <v>61.04</v>
      </c>
      <c r="AJ204">
        <v>63.57</v>
      </c>
      <c r="AK204">
        <v>64.349999999999994</v>
      </c>
      <c r="AL204">
        <v>61.56</v>
      </c>
      <c r="AM204">
        <v>64.19</v>
      </c>
      <c r="AN204">
        <v>61.67</v>
      </c>
      <c r="AO204">
        <v>63.03</v>
      </c>
      <c r="AQ204">
        <v>63.66</v>
      </c>
      <c r="AR204">
        <v>63.33</v>
      </c>
      <c r="AS204">
        <v>60.17</v>
      </c>
      <c r="AT204">
        <v>59.44</v>
      </c>
      <c r="AU204">
        <v>61.54</v>
      </c>
      <c r="AV204">
        <v>63.85</v>
      </c>
      <c r="AW204">
        <v>64.36</v>
      </c>
    </row>
    <row r="205" spans="1:49" x14ac:dyDescent="0.2">
      <c r="A205" t="s">
        <v>241</v>
      </c>
      <c r="B205">
        <v>64</v>
      </c>
      <c r="C205">
        <v>71</v>
      </c>
      <c r="D205">
        <v>94</v>
      </c>
      <c r="E205">
        <v>87</v>
      </c>
      <c r="F205">
        <v>0</v>
      </c>
      <c r="G205">
        <v>91</v>
      </c>
      <c r="H205">
        <v>101</v>
      </c>
      <c r="I205">
        <v>36</v>
      </c>
      <c r="J205">
        <v>67</v>
      </c>
      <c r="K205">
        <v>104</v>
      </c>
      <c r="L205">
        <v>96</v>
      </c>
      <c r="M205">
        <v>102</v>
      </c>
      <c r="N205">
        <v>46.59</v>
      </c>
      <c r="O205">
        <v>51.97</v>
      </c>
      <c r="P205">
        <v>44.61</v>
      </c>
      <c r="Q205">
        <v>52.24</v>
      </c>
      <c r="S205">
        <v>50.95</v>
      </c>
      <c r="T205">
        <v>56</v>
      </c>
      <c r="U205">
        <v>55.79</v>
      </c>
      <c r="V205">
        <v>33.1</v>
      </c>
      <c r="W205">
        <v>38.619999999999997</v>
      </c>
      <c r="X205">
        <v>52.15</v>
      </c>
      <c r="Y205">
        <v>38.729999999999997</v>
      </c>
      <c r="Z205">
        <v>60.61</v>
      </c>
      <c r="AA205">
        <v>63.35</v>
      </c>
      <c r="AB205">
        <v>64.12</v>
      </c>
      <c r="AC205">
        <v>63.57</v>
      </c>
      <c r="AE205">
        <v>62.65</v>
      </c>
      <c r="AF205">
        <v>63.13</v>
      </c>
      <c r="AG205">
        <v>57.97</v>
      </c>
      <c r="AH205">
        <v>58.47</v>
      </c>
      <c r="AI205">
        <v>65.11</v>
      </c>
      <c r="AJ205">
        <v>63.65</v>
      </c>
      <c r="AK205">
        <v>64.75</v>
      </c>
      <c r="AL205">
        <v>60.78</v>
      </c>
      <c r="AM205">
        <v>63.66</v>
      </c>
      <c r="AN205">
        <v>64.489999999999995</v>
      </c>
      <c r="AO205">
        <v>63.87</v>
      </c>
      <c r="AQ205">
        <v>62.93</v>
      </c>
      <c r="AR205">
        <v>63.93</v>
      </c>
      <c r="AS205">
        <v>60.02</v>
      </c>
      <c r="AT205">
        <v>58.49</v>
      </c>
      <c r="AU205">
        <v>65.12</v>
      </c>
      <c r="AV205">
        <v>63.97</v>
      </c>
      <c r="AW205">
        <v>64.819999999999993</v>
      </c>
    </row>
    <row r="206" spans="1:49" x14ac:dyDescent="0.2">
      <c r="A206" t="s">
        <v>243</v>
      </c>
      <c r="B206">
        <v>71</v>
      </c>
      <c r="C206">
        <v>77</v>
      </c>
      <c r="D206">
        <v>71</v>
      </c>
      <c r="E206">
        <v>76</v>
      </c>
      <c r="F206">
        <v>0</v>
      </c>
      <c r="G206">
        <v>89</v>
      </c>
      <c r="H206">
        <v>102</v>
      </c>
      <c r="I206">
        <v>29</v>
      </c>
      <c r="J206">
        <v>84</v>
      </c>
      <c r="K206">
        <v>88</v>
      </c>
      <c r="L206">
        <v>113</v>
      </c>
      <c r="M206">
        <v>105</v>
      </c>
      <c r="N206">
        <v>50.18</v>
      </c>
      <c r="O206">
        <v>44.44</v>
      </c>
      <c r="P206">
        <v>47.72</v>
      </c>
      <c r="Q206">
        <v>47.34</v>
      </c>
      <c r="S206">
        <v>45.48</v>
      </c>
      <c r="T206">
        <v>55.57</v>
      </c>
      <c r="U206">
        <v>54.17</v>
      </c>
      <c r="V206">
        <v>47.96</v>
      </c>
      <c r="W206">
        <v>38.24</v>
      </c>
      <c r="X206">
        <v>44.56</v>
      </c>
      <c r="Y206">
        <v>41.55</v>
      </c>
      <c r="Z206">
        <v>60.62</v>
      </c>
      <c r="AA206">
        <v>62.44</v>
      </c>
      <c r="AB206">
        <v>60.44</v>
      </c>
      <c r="AC206">
        <v>62.87</v>
      </c>
      <c r="AE206">
        <v>62.75</v>
      </c>
      <c r="AF206">
        <v>62.27</v>
      </c>
      <c r="AG206">
        <v>55.2</v>
      </c>
      <c r="AH206">
        <v>60.79</v>
      </c>
      <c r="AI206">
        <v>64.42</v>
      </c>
      <c r="AJ206">
        <v>64.25</v>
      </c>
      <c r="AK206">
        <v>63.61</v>
      </c>
      <c r="AL206">
        <v>61</v>
      </c>
      <c r="AM206">
        <v>62.51</v>
      </c>
      <c r="AN206">
        <v>60.67</v>
      </c>
      <c r="AO206">
        <v>62.99</v>
      </c>
      <c r="AQ206">
        <v>62.83</v>
      </c>
      <c r="AR206">
        <v>63.11</v>
      </c>
      <c r="AS206">
        <v>59.74</v>
      </c>
      <c r="AT206">
        <v>61.01</v>
      </c>
      <c r="AU206">
        <v>64.430000000000007</v>
      </c>
      <c r="AV206">
        <v>64.3</v>
      </c>
      <c r="AW206">
        <v>63.64</v>
      </c>
    </row>
    <row r="207" spans="1:49" x14ac:dyDescent="0.2">
      <c r="A207" t="s">
        <v>244</v>
      </c>
      <c r="B207">
        <v>76</v>
      </c>
      <c r="C207">
        <v>81</v>
      </c>
      <c r="D207">
        <v>69</v>
      </c>
      <c r="E207">
        <v>79</v>
      </c>
      <c r="F207">
        <v>0</v>
      </c>
      <c r="G207">
        <v>95</v>
      </c>
      <c r="H207">
        <v>105</v>
      </c>
      <c r="I207">
        <v>41</v>
      </c>
      <c r="J207">
        <v>62</v>
      </c>
      <c r="K207">
        <v>88</v>
      </c>
      <c r="L207">
        <v>112</v>
      </c>
      <c r="M207">
        <v>111</v>
      </c>
      <c r="N207">
        <v>47.95</v>
      </c>
      <c r="O207">
        <v>51.09</v>
      </c>
      <c r="P207">
        <v>52.66</v>
      </c>
      <c r="Q207">
        <v>41.53</v>
      </c>
      <c r="S207">
        <v>51.92</v>
      </c>
      <c r="T207">
        <v>52.2</v>
      </c>
      <c r="U207">
        <v>51.35</v>
      </c>
      <c r="V207">
        <v>0</v>
      </c>
      <c r="W207">
        <v>38.04</v>
      </c>
      <c r="X207">
        <v>57.55</v>
      </c>
      <c r="Y207">
        <v>51.78</v>
      </c>
      <c r="Z207">
        <v>60.91</v>
      </c>
      <c r="AA207">
        <v>65.22</v>
      </c>
      <c r="AB207">
        <v>61.01</v>
      </c>
      <c r="AC207">
        <v>62.24</v>
      </c>
      <c r="AE207">
        <v>62.72</v>
      </c>
      <c r="AF207">
        <v>62.54</v>
      </c>
      <c r="AG207">
        <v>58.11</v>
      </c>
      <c r="AH207">
        <v>59.95</v>
      </c>
      <c r="AI207">
        <v>62.7</v>
      </c>
      <c r="AJ207">
        <v>63.86</v>
      </c>
      <c r="AK207">
        <v>62.49</v>
      </c>
      <c r="AL207">
        <v>61.13</v>
      </c>
      <c r="AM207">
        <v>65.959999999999994</v>
      </c>
      <c r="AN207">
        <v>61.6</v>
      </c>
      <c r="AO207">
        <v>62.28</v>
      </c>
      <c r="AQ207">
        <v>63.07</v>
      </c>
      <c r="AR207">
        <v>62.94</v>
      </c>
      <c r="AS207">
        <v>58.94</v>
      </c>
      <c r="AT207">
        <v>59.95</v>
      </c>
      <c r="AU207">
        <v>62.71</v>
      </c>
      <c r="AV207">
        <v>64.78</v>
      </c>
      <c r="AW207">
        <v>62.84</v>
      </c>
    </row>
    <row r="208" spans="1:49" x14ac:dyDescent="0.2">
      <c r="A208" t="s">
        <v>245</v>
      </c>
      <c r="B208">
        <v>62</v>
      </c>
      <c r="C208">
        <v>80</v>
      </c>
      <c r="D208">
        <v>71</v>
      </c>
      <c r="E208">
        <v>107</v>
      </c>
      <c r="F208">
        <v>82</v>
      </c>
      <c r="G208">
        <v>61</v>
      </c>
      <c r="H208">
        <v>99</v>
      </c>
      <c r="I208">
        <v>35</v>
      </c>
      <c r="J208">
        <v>81</v>
      </c>
      <c r="K208">
        <v>84</v>
      </c>
      <c r="L208">
        <v>104</v>
      </c>
      <c r="M208">
        <v>99</v>
      </c>
      <c r="N208">
        <v>47.53</v>
      </c>
      <c r="O208">
        <v>47.58</v>
      </c>
      <c r="P208">
        <v>53.27</v>
      </c>
      <c r="Q208">
        <v>49.47</v>
      </c>
      <c r="R208">
        <v>48.41</v>
      </c>
      <c r="S208">
        <v>35.090000000000003</v>
      </c>
      <c r="T208">
        <v>50.36</v>
      </c>
      <c r="U208">
        <v>52.86</v>
      </c>
      <c r="V208">
        <v>0</v>
      </c>
      <c r="W208">
        <v>58.74</v>
      </c>
      <c r="X208">
        <v>50.87</v>
      </c>
      <c r="Y208">
        <v>34.24</v>
      </c>
      <c r="Z208">
        <v>60.56</v>
      </c>
      <c r="AA208">
        <v>63.07</v>
      </c>
      <c r="AB208">
        <v>60.33</v>
      </c>
      <c r="AC208">
        <v>65.55</v>
      </c>
      <c r="AD208">
        <v>62.44</v>
      </c>
      <c r="AE208">
        <v>61.29</v>
      </c>
      <c r="AF208">
        <v>63.02</v>
      </c>
      <c r="AG208">
        <v>57.16</v>
      </c>
      <c r="AH208">
        <v>60.72</v>
      </c>
      <c r="AI208">
        <v>64.06</v>
      </c>
      <c r="AJ208">
        <v>63.7</v>
      </c>
      <c r="AK208">
        <v>61.94</v>
      </c>
      <c r="AL208">
        <v>60.77</v>
      </c>
      <c r="AM208">
        <v>63.19</v>
      </c>
      <c r="AN208">
        <v>62.04</v>
      </c>
      <c r="AO208">
        <v>65.66</v>
      </c>
      <c r="AP208">
        <v>62.61</v>
      </c>
      <c r="AQ208">
        <v>61.3</v>
      </c>
      <c r="AR208">
        <v>63.25</v>
      </c>
      <c r="AS208">
        <v>58.59</v>
      </c>
      <c r="AT208">
        <v>60.72</v>
      </c>
      <c r="AU208">
        <v>65.180000000000007</v>
      </c>
      <c r="AV208">
        <v>63.92</v>
      </c>
      <c r="AW208">
        <v>61.94</v>
      </c>
    </row>
    <row r="209" spans="1:49" x14ac:dyDescent="0.2">
      <c r="A209" t="s">
        <v>246</v>
      </c>
      <c r="B209">
        <v>71</v>
      </c>
      <c r="C209">
        <v>71</v>
      </c>
      <c r="D209">
        <v>73</v>
      </c>
      <c r="E209">
        <v>83</v>
      </c>
      <c r="F209">
        <v>83</v>
      </c>
      <c r="G209">
        <v>82</v>
      </c>
      <c r="H209">
        <v>97</v>
      </c>
      <c r="I209">
        <v>40</v>
      </c>
      <c r="J209">
        <v>42</v>
      </c>
      <c r="K209">
        <v>110</v>
      </c>
      <c r="L209">
        <v>108</v>
      </c>
      <c r="M209">
        <v>103</v>
      </c>
      <c r="N209">
        <v>45.82</v>
      </c>
      <c r="O209">
        <v>54.91</v>
      </c>
      <c r="P209">
        <v>49.12</v>
      </c>
      <c r="Q209">
        <v>49.18</v>
      </c>
      <c r="R209">
        <v>48.98</v>
      </c>
      <c r="S209">
        <v>41.13</v>
      </c>
      <c r="T209">
        <v>47.79</v>
      </c>
      <c r="U209">
        <v>56.23</v>
      </c>
      <c r="V209">
        <v>47.04</v>
      </c>
      <c r="W209">
        <v>47.61</v>
      </c>
      <c r="X209">
        <v>55.06</v>
      </c>
      <c r="Y209">
        <v>0</v>
      </c>
      <c r="Z209">
        <v>61.23</v>
      </c>
      <c r="AA209">
        <v>62.98</v>
      </c>
      <c r="AB209">
        <v>60.86</v>
      </c>
      <c r="AC209">
        <v>64.56</v>
      </c>
      <c r="AD209">
        <v>62.35</v>
      </c>
      <c r="AE209">
        <v>62.63</v>
      </c>
      <c r="AF209">
        <v>62.33</v>
      </c>
      <c r="AG209">
        <v>57.53</v>
      </c>
      <c r="AH209">
        <v>57.67</v>
      </c>
      <c r="AI209">
        <v>67.59</v>
      </c>
      <c r="AJ209">
        <v>64.2</v>
      </c>
      <c r="AK209">
        <v>61.72</v>
      </c>
      <c r="AL209">
        <v>61.35</v>
      </c>
      <c r="AM209">
        <v>63.62</v>
      </c>
      <c r="AN209">
        <v>61.14</v>
      </c>
      <c r="AO209">
        <v>64.680000000000007</v>
      </c>
      <c r="AP209">
        <v>62.55</v>
      </c>
      <c r="AQ209">
        <v>62.66</v>
      </c>
      <c r="AR209">
        <v>62.48</v>
      </c>
      <c r="AS209">
        <v>59.94</v>
      </c>
      <c r="AT209">
        <v>58.75</v>
      </c>
      <c r="AU209">
        <v>67.63</v>
      </c>
      <c r="AV209">
        <v>64.7</v>
      </c>
      <c r="AW209">
        <v>61.72</v>
      </c>
    </row>
    <row r="210" spans="1:49" x14ac:dyDescent="0.2">
      <c r="A210" t="s">
        <v>247</v>
      </c>
      <c r="B210">
        <v>67</v>
      </c>
      <c r="C210">
        <v>59</v>
      </c>
      <c r="D210">
        <v>83</v>
      </c>
      <c r="E210">
        <v>86</v>
      </c>
      <c r="F210">
        <v>107</v>
      </c>
      <c r="G210">
        <v>91</v>
      </c>
      <c r="H210">
        <v>93</v>
      </c>
      <c r="I210">
        <v>29</v>
      </c>
      <c r="J210">
        <v>75</v>
      </c>
      <c r="K210">
        <v>87</v>
      </c>
      <c r="L210">
        <v>103</v>
      </c>
      <c r="M210">
        <v>102</v>
      </c>
      <c r="N210">
        <v>46.4</v>
      </c>
      <c r="O210">
        <v>43.97</v>
      </c>
      <c r="P210">
        <v>48.67</v>
      </c>
      <c r="Q210">
        <v>51.08</v>
      </c>
      <c r="R210">
        <v>46.94</v>
      </c>
      <c r="S210">
        <v>0</v>
      </c>
      <c r="T210">
        <v>50.41</v>
      </c>
      <c r="U210">
        <v>58.65</v>
      </c>
      <c r="V210">
        <v>38.97</v>
      </c>
      <c r="W210">
        <v>0</v>
      </c>
      <c r="X210">
        <v>55.13</v>
      </c>
      <c r="Y210">
        <v>36.549999999999997</v>
      </c>
      <c r="Z210">
        <v>61.62</v>
      </c>
      <c r="AA210">
        <v>62.44</v>
      </c>
      <c r="AB210">
        <v>62.66</v>
      </c>
      <c r="AC210">
        <v>64.540000000000006</v>
      </c>
      <c r="AD210">
        <v>64.03</v>
      </c>
      <c r="AE210">
        <v>63.16</v>
      </c>
      <c r="AF210">
        <v>62.93</v>
      </c>
      <c r="AG210">
        <v>55.55</v>
      </c>
      <c r="AH210">
        <v>61.1</v>
      </c>
      <c r="AI210">
        <v>63.18</v>
      </c>
      <c r="AJ210">
        <v>62.85</v>
      </c>
      <c r="AK210">
        <v>63.08</v>
      </c>
      <c r="AL210">
        <v>61.75</v>
      </c>
      <c r="AM210">
        <v>62.53</v>
      </c>
      <c r="AN210">
        <v>63.18</v>
      </c>
      <c r="AO210">
        <v>64.739999999999995</v>
      </c>
      <c r="AP210">
        <v>64.12</v>
      </c>
      <c r="AQ210">
        <v>63.16</v>
      </c>
      <c r="AR210">
        <v>63.18</v>
      </c>
      <c r="AS210">
        <v>60.48</v>
      </c>
      <c r="AT210">
        <v>61.12</v>
      </c>
      <c r="AU210">
        <v>63.18</v>
      </c>
      <c r="AV210">
        <v>63.53</v>
      </c>
      <c r="AW210">
        <v>63.09</v>
      </c>
    </row>
    <row r="211" spans="1:49" x14ac:dyDescent="0.2">
      <c r="A211" t="s">
        <v>248</v>
      </c>
      <c r="B211">
        <v>65</v>
      </c>
      <c r="C211">
        <v>74</v>
      </c>
      <c r="D211">
        <v>75</v>
      </c>
      <c r="E211">
        <v>60</v>
      </c>
      <c r="F211">
        <v>103</v>
      </c>
      <c r="G211">
        <v>72</v>
      </c>
      <c r="H211">
        <v>122</v>
      </c>
      <c r="I211">
        <v>38</v>
      </c>
      <c r="J211">
        <v>79</v>
      </c>
      <c r="K211">
        <v>84</v>
      </c>
      <c r="L211">
        <v>99</v>
      </c>
      <c r="M211">
        <v>122</v>
      </c>
      <c r="N211">
        <v>47.69</v>
      </c>
      <c r="O211">
        <v>47.14</v>
      </c>
      <c r="P211">
        <v>43.98</v>
      </c>
      <c r="Q211">
        <v>45.28</v>
      </c>
      <c r="R211">
        <v>0</v>
      </c>
      <c r="S211">
        <v>45.42</v>
      </c>
      <c r="T211">
        <v>43.43</v>
      </c>
      <c r="U211">
        <v>55.68</v>
      </c>
      <c r="V211">
        <v>30.34</v>
      </c>
      <c r="W211">
        <v>41.03</v>
      </c>
      <c r="X211">
        <v>51.82</v>
      </c>
      <c r="Y211">
        <v>0</v>
      </c>
      <c r="Z211">
        <v>60.94</v>
      </c>
      <c r="AA211">
        <v>62.58</v>
      </c>
      <c r="AB211">
        <v>62.35</v>
      </c>
      <c r="AC211">
        <v>60.85</v>
      </c>
      <c r="AD211">
        <v>63.27</v>
      </c>
      <c r="AE211">
        <v>61.58</v>
      </c>
      <c r="AF211">
        <v>63.79</v>
      </c>
      <c r="AG211">
        <v>56.32</v>
      </c>
      <c r="AH211">
        <v>60.86</v>
      </c>
      <c r="AI211">
        <v>62.68</v>
      </c>
      <c r="AJ211">
        <v>63.29</v>
      </c>
      <c r="AK211">
        <v>63.51</v>
      </c>
      <c r="AL211">
        <v>61.14</v>
      </c>
      <c r="AM211">
        <v>62.7</v>
      </c>
      <c r="AN211">
        <v>62.41</v>
      </c>
      <c r="AO211">
        <v>60.97</v>
      </c>
      <c r="AP211">
        <v>63.27</v>
      </c>
      <c r="AQ211">
        <v>61.73</v>
      </c>
      <c r="AR211">
        <v>63.91</v>
      </c>
      <c r="AS211">
        <v>59.05</v>
      </c>
      <c r="AT211">
        <v>60.87</v>
      </c>
      <c r="AU211">
        <v>62.71</v>
      </c>
      <c r="AV211">
        <v>63.59</v>
      </c>
      <c r="AW211">
        <v>63.51</v>
      </c>
    </row>
    <row r="212" spans="1:49" x14ac:dyDescent="0.2">
      <c r="A212" t="s">
        <v>249</v>
      </c>
      <c r="B212">
        <v>88</v>
      </c>
      <c r="C212">
        <v>72</v>
      </c>
      <c r="D212">
        <v>77</v>
      </c>
      <c r="E212">
        <v>0</v>
      </c>
      <c r="F212">
        <v>82</v>
      </c>
      <c r="G212">
        <v>88</v>
      </c>
      <c r="H212">
        <v>104</v>
      </c>
      <c r="I212">
        <v>33</v>
      </c>
      <c r="J212">
        <v>59</v>
      </c>
      <c r="K212">
        <v>105</v>
      </c>
      <c r="L212">
        <v>115</v>
      </c>
      <c r="M212">
        <v>112</v>
      </c>
      <c r="N212">
        <v>51.36</v>
      </c>
      <c r="O212">
        <v>43.48</v>
      </c>
      <c r="P212">
        <v>51.7</v>
      </c>
      <c r="R212">
        <v>38.549999999999997</v>
      </c>
      <c r="S212">
        <v>38.93</v>
      </c>
      <c r="T212">
        <v>55.74</v>
      </c>
      <c r="U212">
        <v>55.92</v>
      </c>
      <c r="V212">
        <v>30.24</v>
      </c>
      <c r="W212">
        <v>49.64</v>
      </c>
      <c r="X212">
        <v>47.37</v>
      </c>
      <c r="Y212">
        <v>0</v>
      </c>
      <c r="Z212">
        <v>62.16</v>
      </c>
      <c r="AA212">
        <v>64.42</v>
      </c>
      <c r="AB212">
        <v>60.91</v>
      </c>
      <c r="AD212">
        <v>63.46</v>
      </c>
      <c r="AE212">
        <v>63.53</v>
      </c>
      <c r="AF212">
        <v>63</v>
      </c>
      <c r="AG212">
        <v>56.36</v>
      </c>
      <c r="AH212">
        <v>59.53</v>
      </c>
      <c r="AI212">
        <v>65.91</v>
      </c>
      <c r="AJ212">
        <v>63.86</v>
      </c>
      <c r="AK212">
        <v>63.14</v>
      </c>
      <c r="AL212">
        <v>62.51</v>
      </c>
      <c r="AM212">
        <v>64.5</v>
      </c>
      <c r="AN212">
        <v>62</v>
      </c>
      <c r="AP212">
        <v>63.47</v>
      </c>
      <c r="AQ212">
        <v>63.59</v>
      </c>
      <c r="AR212">
        <v>64.260000000000005</v>
      </c>
      <c r="AS212">
        <v>59.2</v>
      </c>
      <c r="AT212">
        <v>59.54</v>
      </c>
      <c r="AU212">
        <v>66.010000000000005</v>
      </c>
      <c r="AV212">
        <v>63.95</v>
      </c>
      <c r="AW212">
        <v>63.14</v>
      </c>
    </row>
    <row r="213" spans="1:49" x14ac:dyDescent="0.2">
      <c r="A213" t="s">
        <v>251</v>
      </c>
      <c r="B213">
        <v>80</v>
      </c>
      <c r="C213">
        <v>80</v>
      </c>
      <c r="D213">
        <v>72</v>
      </c>
      <c r="E213">
        <v>0</v>
      </c>
      <c r="F213">
        <v>92</v>
      </c>
      <c r="G213">
        <v>82</v>
      </c>
      <c r="H213">
        <v>100</v>
      </c>
      <c r="I213">
        <v>24</v>
      </c>
      <c r="J213">
        <v>87</v>
      </c>
      <c r="K213">
        <v>104</v>
      </c>
      <c r="L213">
        <v>120</v>
      </c>
      <c r="M213">
        <v>115</v>
      </c>
      <c r="N213">
        <v>51.24</v>
      </c>
      <c r="O213">
        <v>54.51</v>
      </c>
      <c r="P213">
        <v>48.78</v>
      </c>
      <c r="R213">
        <v>0</v>
      </c>
      <c r="S213">
        <v>0</v>
      </c>
      <c r="T213">
        <v>48.59</v>
      </c>
      <c r="U213">
        <v>54.46</v>
      </c>
      <c r="V213">
        <v>35.619999999999997</v>
      </c>
      <c r="W213">
        <v>45.45</v>
      </c>
      <c r="X213">
        <v>30.54</v>
      </c>
      <c r="Y213">
        <v>35.51</v>
      </c>
      <c r="Z213">
        <v>60.67</v>
      </c>
      <c r="AA213">
        <v>63.72</v>
      </c>
      <c r="AB213">
        <v>62.44</v>
      </c>
      <c r="AD213">
        <v>64.14</v>
      </c>
      <c r="AE213">
        <v>63</v>
      </c>
      <c r="AF213">
        <v>63.32</v>
      </c>
      <c r="AG213">
        <v>54.77</v>
      </c>
      <c r="AH213">
        <v>61.41</v>
      </c>
      <c r="AI213">
        <v>67.64</v>
      </c>
      <c r="AJ213">
        <v>66.69</v>
      </c>
      <c r="AK213">
        <v>62.93</v>
      </c>
      <c r="AL213">
        <v>61.14</v>
      </c>
      <c r="AM213">
        <v>64.209999999999994</v>
      </c>
      <c r="AN213">
        <v>62.62</v>
      </c>
      <c r="AP213">
        <v>64.14</v>
      </c>
      <c r="AQ213">
        <v>63</v>
      </c>
      <c r="AR213">
        <v>63.46</v>
      </c>
      <c r="AS213">
        <v>57.63</v>
      </c>
      <c r="AT213">
        <v>61.42</v>
      </c>
      <c r="AU213">
        <v>67.849999999999994</v>
      </c>
      <c r="AV213">
        <v>66.69</v>
      </c>
      <c r="AW213">
        <v>62.94</v>
      </c>
    </row>
    <row r="214" spans="1:49" x14ac:dyDescent="0.2">
      <c r="A214" t="s">
        <v>252</v>
      </c>
      <c r="B214">
        <v>73</v>
      </c>
      <c r="C214">
        <v>68</v>
      </c>
      <c r="D214">
        <v>77</v>
      </c>
      <c r="E214">
        <v>0</v>
      </c>
      <c r="F214">
        <v>81</v>
      </c>
      <c r="G214">
        <v>79</v>
      </c>
      <c r="H214">
        <v>89</v>
      </c>
      <c r="I214">
        <v>42</v>
      </c>
      <c r="J214">
        <v>61</v>
      </c>
      <c r="K214">
        <v>93</v>
      </c>
      <c r="L214">
        <v>108</v>
      </c>
      <c r="M214">
        <v>105</v>
      </c>
      <c r="N214">
        <v>47.77</v>
      </c>
      <c r="O214">
        <v>57.04</v>
      </c>
      <c r="P214">
        <v>40.409999999999997</v>
      </c>
      <c r="R214">
        <v>23.55</v>
      </c>
      <c r="S214">
        <v>44.65</v>
      </c>
      <c r="T214">
        <v>48.44</v>
      </c>
      <c r="U214">
        <v>50.18</v>
      </c>
      <c r="V214">
        <v>42.95</v>
      </c>
      <c r="W214">
        <v>39.299999999999997</v>
      </c>
      <c r="X214">
        <v>47.69</v>
      </c>
      <c r="Y214">
        <v>42.09</v>
      </c>
      <c r="Z214">
        <v>60.9</v>
      </c>
      <c r="AA214">
        <v>61.79</v>
      </c>
      <c r="AB214">
        <v>61.32</v>
      </c>
      <c r="AD214">
        <v>63.21</v>
      </c>
      <c r="AE214">
        <v>62.67</v>
      </c>
      <c r="AF214">
        <v>61.38</v>
      </c>
      <c r="AG214">
        <v>59.21</v>
      </c>
      <c r="AH214">
        <v>60.33</v>
      </c>
      <c r="AI214">
        <v>63.75</v>
      </c>
      <c r="AJ214">
        <v>62.87</v>
      </c>
      <c r="AK214">
        <v>62.52</v>
      </c>
      <c r="AL214">
        <v>61.11</v>
      </c>
      <c r="AM214">
        <v>63.04</v>
      </c>
      <c r="AN214">
        <v>61.35</v>
      </c>
      <c r="AP214">
        <v>63.22</v>
      </c>
      <c r="AQ214">
        <v>62.74</v>
      </c>
      <c r="AR214">
        <v>61.6</v>
      </c>
      <c r="AS214">
        <v>59.77</v>
      </c>
      <c r="AT214">
        <v>60.41</v>
      </c>
      <c r="AU214">
        <v>63.76</v>
      </c>
      <c r="AV214">
        <v>63</v>
      </c>
      <c r="AW214">
        <v>62.56</v>
      </c>
    </row>
    <row r="215" spans="1:49" x14ac:dyDescent="0.2">
      <c r="A215" t="s">
        <v>253</v>
      </c>
      <c r="B215">
        <v>65</v>
      </c>
      <c r="C215">
        <v>84</v>
      </c>
      <c r="D215">
        <v>78</v>
      </c>
      <c r="E215">
        <v>103</v>
      </c>
      <c r="F215">
        <v>95</v>
      </c>
      <c r="G215">
        <v>69</v>
      </c>
      <c r="H215">
        <v>97</v>
      </c>
      <c r="I215">
        <v>45</v>
      </c>
      <c r="J215">
        <v>93</v>
      </c>
      <c r="K215">
        <v>90</v>
      </c>
      <c r="L215">
        <v>105</v>
      </c>
      <c r="M215">
        <v>93</v>
      </c>
      <c r="N215">
        <v>60.7</v>
      </c>
      <c r="O215">
        <v>42.31</v>
      </c>
      <c r="P215">
        <v>45.24</v>
      </c>
      <c r="Q215">
        <v>49.95</v>
      </c>
      <c r="R215">
        <v>37.68</v>
      </c>
      <c r="S215">
        <v>51.43</v>
      </c>
      <c r="T215">
        <v>46.66</v>
      </c>
      <c r="U215">
        <v>36.74</v>
      </c>
      <c r="V215">
        <v>48.38</v>
      </c>
      <c r="W215">
        <v>33.47</v>
      </c>
      <c r="X215">
        <v>35.200000000000003</v>
      </c>
      <c r="Y215">
        <v>35.840000000000003</v>
      </c>
      <c r="Z215">
        <v>61.06</v>
      </c>
      <c r="AA215">
        <v>63.31</v>
      </c>
      <c r="AB215">
        <v>64.290000000000006</v>
      </c>
      <c r="AC215">
        <v>65.069999999999993</v>
      </c>
      <c r="AD215">
        <v>63.22</v>
      </c>
      <c r="AE215">
        <v>61.94</v>
      </c>
      <c r="AF215">
        <v>62.64</v>
      </c>
      <c r="AG215">
        <v>58.05</v>
      </c>
      <c r="AH215">
        <v>61.39</v>
      </c>
      <c r="AI215">
        <v>62.82</v>
      </c>
      <c r="AJ215">
        <v>63.9</v>
      </c>
      <c r="AK215">
        <v>62.92</v>
      </c>
      <c r="AL215">
        <v>63.89</v>
      </c>
      <c r="AM215">
        <v>63.36</v>
      </c>
      <c r="AN215">
        <v>64.75</v>
      </c>
      <c r="AO215">
        <v>65.2</v>
      </c>
      <c r="AP215">
        <v>63.24</v>
      </c>
      <c r="AQ215">
        <v>62.31</v>
      </c>
      <c r="AR215">
        <v>62.77</v>
      </c>
      <c r="AS215">
        <v>58.09</v>
      </c>
      <c r="AT215">
        <v>61.6</v>
      </c>
      <c r="AU215">
        <v>62.83</v>
      </c>
      <c r="AV215">
        <v>63.9</v>
      </c>
      <c r="AW215">
        <v>62.93</v>
      </c>
    </row>
    <row r="216" spans="1:49" x14ac:dyDescent="0.2">
      <c r="A216" t="s">
        <v>254</v>
      </c>
      <c r="B216">
        <v>67</v>
      </c>
      <c r="C216">
        <v>61</v>
      </c>
      <c r="D216">
        <v>83</v>
      </c>
      <c r="E216">
        <v>84</v>
      </c>
      <c r="F216">
        <v>83</v>
      </c>
      <c r="G216">
        <v>85</v>
      </c>
      <c r="H216">
        <v>101</v>
      </c>
      <c r="I216">
        <v>47</v>
      </c>
      <c r="J216">
        <v>84</v>
      </c>
      <c r="K216">
        <v>92</v>
      </c>
      <c r="L216">
        <v>98</v>
      </c>
      <c r="M216">
        <v>108</v>
      </c>
      <c r="N216">
        <v>54.18</v>
      </c>
      <c r="O216">
        <v>37.36</v>
      </c>
      <c r="P216">
        <v>48.01</v>
      </c>
      <c r="Q216">
        <v>45.45</v>
      </c>
      <c r="R216">
        <v>37.22</v>
      </c>
      <c r="S216">
        <v>52.24</v>
      </c>
      <c r="T216">
        <v>49.22</v>
      </c>
      <c r="U216">
        <v>48.7</v>
      </c>
      <c r="V216">
        <v>41.29</v>
      </c>
      <c r="W216">
        <v>46.94</v>
      </c>
      <c r="X216">
        <v>37.200000000000003</v>
      </c>
      <c r="Y216">
        <v>31.04</v>
      </c>
      <c r="Z216">
        <v>61.14</v>
      </c>
      <c r="AA216">
        <v>62.75</v>
      </c>
      <c r="AB216">
        <v>63.11</v>
      </c>
      <c r="AC216">
        <v>64.61</v>
      </c>
      <c r="AD216">
        <v>62.36</v>
      </c>
      <c r="AE216">
        <v>62.74</v>
      </c>
      <c r="AF216">
        <v>63.43</v>
      </c>
      <c r="AG216">
        <v>59.71</v>
      </c>
      <c r="AH216">
        <v>60.51</v>
      </c>
      <c r="AI216">
        <v>63.89</v>
      </c>
      <c r="AJ216">
        <v>63.2</v>
      </c>
      <c r="AK216">
        <v>63.74</v>
      </c>
      <c r="AL216">
        <v>61.94</v>
      </c>
      <c r="AM216">
        <v>62.81</v>
      </c>
      <c r="AN216">
        <v>63.24</v>
      </c>
      <c r="AO216">
        <v>64.66</v>
      </c>
      <c r="AP216">
        <v>62.37</v>
      </c>
      <c r="AQ216">
        <v>63.11</v>
      </c>
      <c r="AR216">
        <v>63.65</v>
      </c>
      <c r="AS216">
        <v>61.91</v>
      </c>
      <c r="AT216">
        <v>60.56</v>
      </c>
      <c r="AU216">
        <v>63.98</v>
      </c>
      <c r="AV216">
        <v>63.2</v>
      </c>
      <c r="AW216">
        <v>63.74</v>
      </c>
    </row>
    <row r="217" spans="1:49" x14ac:dyDescent="0.2">
      <c r="A217" t="s">
        <v>255</v>
      </c>
      <c r="B217">
        <v>56</v>
      </c>
      <c r="C217">
        <v>66</v>
      </c>
      <c r="D217">
        <v>71</v>
      </c>
      <c r="E217">
        <v>74</v>
      </c>
      <c r="F217">
        <v>85</v>
      </c>
      <c r="G217">
        <v>94</v>
      </c>
      <c r="H217">
        <v>92</v>
      </c>
      <c r="I217">
        <v>35</v>
      </c>
      <c r="J217">
        <v>57</v>
      </c>
      <c r="K217">
        <v>87</v>
      </c>
      <c r="L217">
        <v>104</v>
      </c>
      <c r="M217">
        <v>107</v>
      </c>
      <c r="N217">
        <v>49.05</v>
      </c>
      <c r="O217">
        <v>47.13</v>
      </c>
      <c r="P217">
        <v>32.71</v>
      </c>
      <c r="Q217">
        <v>47.68</v>
      </c>
      <c r="R217">
        <v>37.72</v>
      </c>
      <c r="S217">
        <v>45.32</v>
      </c>
      <c r="T217">
        <v>32.04</v>
      </c>
      <c r="U217">
        <v>51.25</v>
      </c>
      <c r="V217">
        <v>42.84</v>
      </c>
      <c r="W217">
        <v>36.4</v>
      </c>
      <c r="X217">
        <v>44.7</v>
      </c>
      <c r="Y217">
        <v>41.35</v>
      </c>
      <c r="Z217">
        <v>62.01</v>
      </c>
      <c r="AA217">
        <v>63.68</v>
      </c>
      <c r="AB217">
        <v>62.65</v>
      </c>
      <c r="AC217">
        <v>62.44</v>
      </c>
      <c r="AD217">
        <v>63.03</v>
      </c>
      <c r="AE217">
        <v>63.28</v>
      </c>
      <c r="AF217">
        <v>62.76</v>
      </c>
      <c r="AG217">
        <v>56.93</v>
      </c>
      <c r="AH217">
        <v>59.93</v>
      </c>
      <c r="AI217">
        <v>62.74</v>
      </c>
      <c r="AJ217">
        <v>63.7</v>
      </c>
      <c r="AK217">
        <v>63.2</v>
      </c>
      <c r="AL217">
        <v>62.22</v>
      </c>
      <c r="AM217">
        <v>63.78</v>
      </c>
      <c r="AN217">
        <v>62.66</v>
      </c>
      <c r="AO217">
        <v>62.87</v>
      </c>
      <c r="AP217">
        <v>63.05</v>
      </c>
      <c r="AQ217">
        <v>63.35</v>
      </c>
      <c r="AR217">
        <v>62.8</v>
      </c>
      <c r="AS217">
        <v>58.11</v>
      </c>
      <c r="AT217">
        <v>60.01</v>
      </c>
      <c r="AU217">
        <v>62.75</v>
      </c>
      <c r="AV217">
        <v>63.7</v>
      </c>
      <c r="AW217">
        <v>63.23</v>
      </c>
    </row>
    <row r="218" spans="1:49" x14ac:dyDescent="0.2">
      <c r="A218" t="s">
        <v>256</v>
      </c>
      <c r="B218">
        <v>51</v>
      </c>
      <c r="C218">
        <v>76</v>
      </c>
      <c r="D218">
        <v>56</v>
      </c>
      <c r="E218">
        <v>83</v>
      </c>
      <c r="F218">
        <v>89</v>
      </c>
      <c r="G218">
        <v>88</v>
      </c>
      <c r="H218">
        <v>98</v>
      </c>
      <c r="I218">
        <v>50</v>
      </c>
      <c r="J218">
        <v>76</v>
      </c>
      <c r="K218">
        <v>87</v>
      </c>
      <c r="L218">
        <v>105</v>
      </c>
      <c r="M218">
        <v>115</v>
      </c>
      <c r="N218">
        <v>55.12</v>
      </c>
      <c r="O218">
        <v>41.19</v>
      </c>
      <c r="P218">
        <v>39.450000000000003</v>
      </c>
      <c r="Q218">
        <v>45.1</v>
      </c>
      <c r="R218">
        <v>28.34</v>
      </c>
      <c r="S218">
        <v>43.41</v>
      </c>
      <c r="T218">
        <v>43.92</v>
      </c>
      <c r="U218">
        <v>48.43</v>
      </c>
      <c r="V218">
        <v>40.99</v>
      </c>
      <c r="W218">
        <v>36.200000000000003</v>
      </c>
      <c r="X218">
        <v>44.3</v>
      </c>
      <c r="Y218">
        <v>34.24</v>
      </c>
      <c r="Z218">
        <v>61.93</v>
      </c>
      <c r="AA218">
        <v>63.09</v>
      </c>
      <c r="AB218">
        <v>60.67</v>
      </c>
      <c r="AC218">
        <v>62.51</v>
      </c>
      <c r="AD218">
        <v>62.58</v>
      </c>
      <c r="AE218">
        <v>62.81</v>
      </c>
      <c r="AF218">
        <v>62.82</v>
      </c>
      <c r="AG218">
        <v>59.75</v>
      </c>
      <c r="AH218">
        <v>60.96</v>
      </c>
      <c r="AI218">
        <v>62.37</v>
      </c>
      <c r="AJ218">
        <v>64.5</v>
      </c>
      <c r="AK218">
        <v>63.04</v>
      </c>
      <c r="AL218">
        <v>62.75</v>
      </c>
      <c r="AM218">
        <v>63.12</v>
      </c>
      <c r="AN218">
        <v>60.7</v>
      </c>
      <c r="AO218">
        <v>63.06</v>
      </c>
      <c r="AP218">
        <v>62.6</v>
      </c>
      <c r="AQ218">
        <v>63.02</v>
      </c>
      <c r="AR218">
        <v>62.87</v>
      </c>
      <c r="AS218">
        <v>60.78</v>
      </c>
      <c r="AT218">
        <v>61.01</v>
      </c>
      <c r="AU218">
        <v>62.38</v>
      </c>
      <c r="AV218">
        <v>64.599999999999994</v>
      </c>
      <c r="AW218">
        <v>63.04</v>
      </c>
    </row>
    <row r="219" spans="1:49" x14ac:dyDescent="0.2">
      <c r="A219" t="s">
        <v>257</v>
      </c>
      <c r="B219">
        <v>64</v>
      </c>
      <c r="C219">
        <v>66</v>
      </c>
      <c r="D219">
        <v>76</v>
      </c>
      <c r="E219">
        <v>98</v>
      </c>
      <c r="F219">
        <v>84</v>
      </c>
      <c r="G219">
        <v>100</v>
      </c>
      <c r="H219">
        <v>96</v>
      </c>
      <c r="I219">
        <v>33</v>
      </c>
      <c r="J219">
        <v>71</v>
      </c>
      <c r="K219">
        <v>88</v>
      </c>
      <c r="L219">
        <v>114</v>
      </c>
      <c r="M219">
        <v>108</v>
      </c>
      <c r="N219">
        <v>52.58</v>
      </c>
      <c r="O219">
        <v>42.97</v>
      </c>
      <c r="P219">
        <v>46.94</v>
      </c>
      <c r="Q219">
        <v>46.7</v>
      </c>
      <c r="R219">
        <v>30.54</v>
      </c>
      <c r="S219">
        <v>0</v>
      </c>
      <c r="T219">
        <v>45.13</v>
      </c>
      <c r="U219">
        <v>39.950000000000003</v>
      </c>
      <c r="V219">
        <v>45</v>
      </c>
      <c r="W219">
        <v>38.090000000000003</v>
      </c>
      <c r="X219">
        <v>28.1</v>
      </c>
      <c r="Y219">
        <v>45.14</v>
      </c>
      <c r="Z219">
        <v>60.68</v>
      </c>
      <c r="AA219">
        <v>63.07</v>
      </c>
      <c r="AB219">
        <v>62.28</v>
      </c>
      <c r="AC219">
        <v>65.03</v>
      </c>
      <c r="AD219">
        <v>63.63</v>
      </c>
      <c r="AE219">
        <v>63.32</v>
      </c>
      <c r="AF219">
        <v>63.23</v>
      </c>
      <c r="AG219">
        <v>56.8</v>
      </c>
      <c r="AH219">
        <v>61.64</v>
      </c>
      <c r="AI219">
        <v>63.38</v>
      </c>
      <c r="AJ219">
        <v>68.400000000000006</v>
      </c>
      <c r="AK219">
        <v>62.23</v>
      </c>
      <c r="AL219">
        <v>61.3</v>
      </c>
      <c r="AM219">
        <v>63.11</v>
      </c>
      <c r="AN219">
        <v>62.44</v>
      </c>
      <c r="AO219">
        <v>65.099999999999994</v>
      </c>
      <c r="AP219">
        <v>63.64</v>
      </c>
      <c r="AQ219">
        <v>63.32</v>
      </c>
      <c r="AR219">
        <v>63.3</v>
      </c>
      <c r="AS219">
        <v>56.99</v>
      </c>
      <c r="AT219">
        <v>61.73</v>
      </c>
      <c r="AU219">
        <v>63.39</v>
      </c>
      <c r="AV219">
        <v>68.400000000000006</v>
      </c>
      <c r="AW219">
        <v>62.31</v>
      </c>
    </row>
    <row r="220" spans="1:49" x14ac:dyDescent="0.2">
      <c r="A220" t="s">
        <v>259</v>
      </c>
      <c r="B220">
        <v>48</v>
      </c>
      <c r="C220">
        <v>76</v>
      </c>
      <c r="D220">
        <v>60</v>
      </c>
      <c r="E220">
        <v>79</v>
      </c>
      <c r="F220">
        <v>61</v>
      </c>
      <c r="G220">
        <v>80</v>
      </c>
      <c r="H220">
        <v>95</v>
      </c>
      <c r="I220">
        <v>32</v>
      </c>
      <c r="J220">
        <v>84</v>
      </c>
      <c r="K220">
        <v>101</v>
      </c>
      <c r="L220">
        <v>113</v>
      </c>
      <c r="M220">
        <v>103</v>
      </c>
      <c r="N220">
        <v>55.36</v>
      </c>
      <c r="O220">
        <v>44.99</v>
      </c>
      <c r="P220">
        <v>40.950000000000003</v>
      </c>
      <c r="Q220">
        <v>47.11</v>
      </c>
      <c r="R220">
        <v>47.61</v>
      </c>
      <c r="S220">
        <v>41.56</v>
      </c>
      <c r="T220">
        <v>41.75</v>
      </c>
      <c r="U220">
        <v>46.74</v>
      </c>
      <c r="V220">
        <v>36.78</v>
      </c>
      <c r="W220">
        <v>40.25</v>
      </c>
      <c r="X220">
        <v>37.9</v>
      </c>
      <c r="Y220">
        <v>41.44</v>
      </c>
      <c r="Z220">
        <v>61.35</v>
      </c>
      <c r="AA220">
        <v>62.76</v>
      </c>
      <c r="AB220">
        <v>61.26</v>
      </c>
      <c r="AC220">
        <v>64.34</v>
      </c>
      <c r="AD220">
        <v>62.22</v>
      </c>
      <c r="AE220">
        <v>61.99</v>
      </c>
      <c r="AF220">
        <v>62.38</v>
      </c>
      <c r="AG220">
        <v>56.88</v>
      </c>
      <c r="AH220">
        <v>61.72</v>
      </c>
      <c r="AI220">
        <v>64.599999999999994</v>
      </c>
      <c r="AJ220">
        <v>64.400000000000006</v>
      </c>
      <c r="AK220">
        <v>62.76</v>
      </c>
      <c r="AL220">
        <v>62.32</v>
      </c>
      <c r="AM220">
        <v>62.95</v>
      </c>
      <c r="AN220">
        <v>61.3</v>
      </c>
      <c r="AO220">
        <v>64.430000000000007</v>
      </c>
      <c r="AP220">
        <v>62.41</v>
      </c>
      <c r="AQ220">
        <v>62.03</v>
      </c>
      <c r="AR220">
        <v>62.41</v>
      </c>
      <c r="AS220">
        <v>57.28</v>
      </c>
      <c r="AT220">
        <v>61.74</v>
      </c>
      <c r="AU220">
        <v>64.61</v>
      </c>
      <c r="AV220">
        <v>64.400000000000006</v>
      </c>
      <c r="AW220">
        <v>62.79</v>
      </c>
    </row>
    <row r="221" spans="1:49" x14ac:dyDescent="0.2">
      <c r="A221" t="s">
        <v>260</v>
      </c>
      <c r="B221">
        <v>64</v>
      </c>
      <c r="C221">
        <v>64</v>
      </c>
      <c r="D221">
        <v>71</v>
      </c>
      <c r="E221">
        <v>101</v>
      </c>
      <c r="F221">
        <v>88</v>
      </c>
      <c r="G221">
        <v>94</v>
      </c>
      <c r="H221">
        <v>98</v>
      </c>
      <c r="I221">
        <v>34</v>
      </c>
      <c r="J221">
        <v>68</v>
      </c>
      <c r="K221">
        <v>96</v>
      </c>
      <c r="L221">
        <v>105</v>
      </c>
      <c r="M221">
        <v>92</v>
      </c>
      <c r="N221">
        <v>58.2</v>
      </c>
      <c r="O221">
        <v>43.21</v>
      </c>
      <c r="P221">
        <v>47.61</v>
      </c>
      <c r="Q221">
        <v>44.98</v>
      </c>
      <c r="R221">
        <v>32.92</v>
      </c>
      <c r="S221">
        <v>41.94</v>
      </c>
      <c r="T221">
        <v>30.31</v>
      </c>
      <c r="U221">
        <v>29.04</v>
      </c>
      <c r="V221">
        <v>27.64</v>
      </c>
      <c r="W221">
        <v>40.840000000000003</v>
      </c>
      <c r="X221">
        <v>47.1</v>
      </c>
      <c r="Y221">
        <v>56.12</v>
      </c>
      <c r="Z221">
        <v>63.8</v>
      </c>
      <c r="AA221">
        <v>61.99</v>
      </c>
      <c r="AB221">
        <v>62.3</v>
      </c>
      <c r="AC221">
        <v>65.59</v>
      </c>
      <c r="AD221">
        <v>63.23</v>
      </c>
      <c r="AE221">
        <v>62.92</v>
      </c>
      <c r="AF221">
        <v>64.59</v>
      </c>
      <c r="AG221">
        <v>57.12</v>
      </c>
      <c r="AH221">
        <v>60.41</v>
      </c>
      <c r="AI221">
        <v>64.180000000000007</v>
      </c>
      <c r="AJ221">
        <v>63.6</v>
      </c>
      <c r="AK221">
        <v>62.45</v>
      </c>
      <c r="AL221">
        <v>64.86</v>
      </c>
      <c r="AM221">
        <v>62.05</v>
      </c>
      <c r="AN221">
        <v>62.44</v>
      </c>
      <c r="AO221">
        <v>65.64</v>
      </c>
      <c r="AP221">
        <v>63.24</v>
      </c>
      <c r="AQ221">
        <v>62.95</v>
      </c>
      <c r="AR221">
        <v>64.59</v>
      </c>
      <c r="AS221">
        <v>57.12</v>
      </c>
      <c r="AT221">
        <v>60.42</v>
      </c>
      <c r="AU221">
        <v>64.2</v>
      </c>
      <c r="AV221">
        <v>63.7</v>
      </c>
      <c r="AW221">
        <v>63.36</v>
      </c>
    </row>
    <row r="222" spans="1:49" x14ac:dyDescent="0.2">
      <c r="A222" t="s">
        <v>261</v>
      </c>
      <c r="B222">
        <v>72</v>
      </c>
      <c r="C222">
        <v>81</v>
      </c>
      <c r="D222">
        <v>70</v>
      </c>
      <c r="E222">
        <v>83</v>
      </c>
      <c r="F222">
        <v>80</v>
      </c>
      <c r="G222">
        <v>87</v>
      </c>
      <c r="H222">
        <v>84</v>
      </c>
      <c r="I222">
        <v>54</v>
      </c>
      <c r="J222">
        <v>86</v>
      </c>
      <c r="K222">
        <v>96</v>
      </c>
      <c r="L222">
        <v>91</v>
      </c>
      <c r="M222">
        <v>93</v>
      </c>
      <c r="N222">
        <v>54.24</v>
      </c>
      <c r="O222">
        <v>47.55</v>
      </c>
      <c r="P222">
        <v>42.47</v>
      </c>
      <c r="Q222">
        <v>44.65</v>
      </c>
      <c r="R222">
        <v>41.81</v>
      </c>
      <c r="S222">
        <v>47.55</v>
      </c>
      <c r="T222">
        <v>50.64</v>
      </c>
      <c r="U222">
        <v>0</v>
      </c>
      <c r="V222">
        <v>40.26</v>
      </c>
      <c r="W222">
        <v>50.9</v>
      </c>
      <c r="X222">
        <v>33</v>
      </c>
      <c r="Y222">
        <v>51.07</v>
      </c>
      <c r="Z222">
        <v>60.53</v>
      </c>
      <c r="AA222">
        <v>64.06</v>
      </c>
      <c r="AB222">
        <v>62.35</v>
      </c>
      <c r="AC222">
        <v>64.52</v>
      </c>
      <c r="AD222">
        <v>62.23</v>
      </c>
      <c r="AE222">
        <v>61.56</v>
      </c>
      <c r="AF222">
        <v>64.3</v>
      </c>
      <c r="AG222">
        <v>58.87</v>
      </c>
      <c r="AH222">
        <v>61.04</v>
      </c>
      <c r="AI222">
        <v>63.84</v>
      </c>
      <c r="AJ222">
        <v>63.1</v>
      </c>
      <c r="AK222">
        <v>63</v>
      </c>
      <c r="AL222">
        <v>61.45</v>
      </c>
      <c r="AM222">
        <v>64.41</v>
      </c>
      <c r="AN222">
        <v>62.41</v>
      </c>
      <c r="AO222">
        <v>64.56</v>
      </c>
      <c r="AP222">
        <v>62.27</v>
      </c>
      <c r="AQ222">
        <v>61.73</v>
      </c>
      <c r="AR222">
        <v>64.48</v>
      </c>
      <c r="AS222">
        <v>58.87</v>
      </c>
      <c r="AT222">
        <v>61.07</v>
      </c>
      <c r="AU222">
        <v>64.06</v>
      </c>
      <c r="AV222">
        <v>63.1</v>
      </c>
      <c r="AW222">
        <v>63.27</v>
      </c>
    </row>
    <row r="223" spans="1:49" x14ac:dyDescent="0.2">
      <c r="A223" t="s">
        <v>262</v>
      </c>
      <c r="B223">
        <v>54</v>
      </c>
      <c r="C223">
        <v>62</v>
      </c>
      <c r="D223">
        <v>84</v>
      </c>
      <c r="E223">
        <v>62</v>
      </c>
      <c r="F223">
        <v>75</v>
      </c>
      <c r="G223">
        <v>96</v>
      </c>
      <c r="H223">
        <v>91</v>
      </c>
      <c r="I223">
        <v>45</v>
      </c>
      <c r="J223">
        <v>75</v>
      </c>
      <c r="K223">
        <v>73</v>
      </c>
      <c r="L223">
        <v>95</v>
      </c>
      <c r="M223">
        <v>113</v>
      </c>
      <c r="N223">
        <v>51.76</v>
      </c>
      <c r="O223">
        <v>38.450000000000003</v>
      </c>
      <c r="P223">
        <v>43.23</v>
      </c>
      <c r="Q223">
        <v>48.87</v>
      </c>
      <c r="R223">
        <v>32</v>
      </c>
      <c r="S223">
        <v>50.5</v>
      </c>
      <c r="T223">
        <v>39.01</v>
      </c>
      <c r="U223">
        <v>34.24</v>
      </c>
      <c r="V223">
        <v>40.94</v>
      </c>
      <c r="W223">
        <v>40.93</v>
      </c>
      <c r="X223">
        <v>49</v>
      </c>
      <c r="Y223">
        <v>35.14</v>
      </c>
      <c r="Z223">
        <v>60.16</v>
      </c>
      <c r="AA223">
        <v>62.77</v>
      </c>
      <c r="AB223">
        <v>61.89</v>
      </c>
      <c r="AC223">
        <v>61.96</v>
      </c>
      <c r="AD223">
        <v>61.77</v>
      </c>
      <c r="AE223">
        <v>63.3</v>
      </c>
      <c r="AF223">
        <v>62.93</v>
      </c>
      <c r="AG223">
        <v>58.21</v>
      </c>
      <c r="AH223">
        <v>60.4</v>
      </c>
      <c r="AI223">
        <v>62.41</v>
      </c>
      <c r="AJ223">
        <v>62.9</v>
      </c>
      <c r="AK223">
        <v>63.33</v>
      </c>
      <c r="AL223">
        <v>60.74</v>
      </c>
      <c r="AM223">
        <v>62.85</v>
      </c>
      <c r="AN223">
        <v>61.94</v>
      </c>
      <c r="AO223">
        <v>62.17</v>
      </c>
      <c r="AP223">
        <v>61.8</v>
      </c>
      <c r="AQ223">
        <v>63.53</v>
      </c>
      <c r="AR223">
        <v>62.95</v>
      </c>
      <c r="AS223">
        <v>58.23</v>
      </c>
      <c r="AT223">
        <v>60.45</v>
      </c>
      <c r="AU223">
        <v>62.44</v>
      </c>
      <c r="AV223">
        <v>63</v>
      </c>
      <c r="AW223">
        <v>63.33</v>
      </c>
    </row>
    <row r="224" spans="1:49" x14ac:dyDescent="0.2">
      <c r="A224" t="s">
        <v>263</v>
      </c>
      <c r="B224">
        <v>53</v>
      </c>
      <c r="C224">
        <v>81</v>
      </c>
      <c r="D224">
        <v>66</v>
      </c>
      <c r="E224">
        <v>78</v>
      </c>
      <c r="F224">
        <v>81</v>
      </c>
      <c r="G224">
        <v>85</v>
      </c>
      <c r="H224">
        <v>88</v>
      </c>
      <c r="I224">
        <v>48</v>
      </c>
      <c r="J224">
        <v>61</v>
      </c>
      <c r="K224">
        <v>83</v>
      </c>
      <c r="L224">
        <v>106</v>
      </c>
      <c r="M224">
        <v>117</v>
      </c>
      <c r="N224">
        <v>55.25</v>
      </c>
      <c r="O224">
        <v>42.14</v>
      </c>
      <c r="P224">
        <v>45.55</v>
      </c>
      <c r="Q224">
        <v>44.28</v>
      </c>
      <c r="R224">
        <v>37.65</v>
      </c>
      <c r="S224">
        <v>36.880000000000003</v>
      </c>
      <c r="T224">
        <v>32.159999999999997</v>
      </c>
      <c r="U224">
        <v>32.57</v>
      </c>
      <c r="V224">
        <v>0</v>
      </c>
      <c r="W224">
        <v>50.39</v>
      </c>
      <c r="X224">
        <v>34.200000000000003</v>
      </c>
      <c r="Y224">
        <v>56.38</v>
      </c>
      <c r="Z224">
        <v>61.96</v>
      </c>
      <c r="AA224">
        <v>63.62</v>
      </c>
      <c r="AB224">
        <v>61.98</v>
      </c>
      <c r="AC224">
        <v>63.03</v>
      </c>
      <c r="AD224">
        <v>62.42</v>
      </c>
      <c r="AE224">
        <v>63.24</v>
      </c>
      <c r="AF224">
        <v>63.27</v>
      </c>
      <c r="AG224">
        <v>57.32</v>
      </c>
      <c r="AH224">
        <v>59.57</v>
      </c>
      <c r="AI224">
        <v>62.86</v>
      </c>
      <c r="AJ224">
        <v>63.1</v>
      </c>
      <c r="AK224">
        <v>63.35</v>
      </c>
      <c r="AL224">
        <v>62.8</v>
      </c>
      <c r="AM224">
        <v>63.65</v>
      </c>
      <c r="AN224">
        <v>62.07</v>
      </c>
      <c r="AO224">
        <v>63.09</v>
      </c>
      <c r="AP224">
        <v>62.44</v>
      </c>
      <c r="AQ224">
        <v>63.25</v>
      </c>
      <c r="AR224">
        <v>63.27</v>
      </c>
      <c r="AS224">
        <v>57.33</v>
      </c>
      <c r="AT224">
        <v>59.57</v>
      </c>
      <c r="AU224">
        <v>63.1</v>
      </c>
      <c r="AV224">
        <v>63.1</v>
      </c>
      <c r="AW224">
        <v>64.150000000000006</v>
      </c>
    </row>
    <row r="225" spans="1:49" x14ac:dyDescent="0.2">
      <c r="A225" t="s">
        <v>264</v>
      </c>
      <c r="B225">
        <v>63</v>
      </c>
      <c r="C225">
        <v>81</v>
      </c>
      <c r="D225">
        <v>70</v>
      </c>
      <c r="E225">
        <v>67</v>
      </c>
      <c r="F225">
        <v>93</v>
      </c>
      <c r="G225">
        <v>88</v>
      </c>
      <c r="H225">
        <v>94</v>
      </c>
      <c r="I225">
        <v>46</v>
      </c>
      <c r="J225">
        <v>72</v>
      </c>
      <c r="K225">
        <v>83</v>
      </c>
      <c r="L225">
        <v>105</v>
      </c>
      <c r="M225">
        <v>117</v>
      </c>
      <c r="N225">
        <v>50.88</v>
      </c>
      <c r="O225">
        <v>41.78</v>
      </c>
      <c r="P225">
        <v>46.55</v>
      </c>
      <c r="Q225">
        <v>44.38</v>
      </c>
      <c r="R225">
        <v>42.61</v>
      </c>
      <c r="S225">
        <v>51.96</v>
      </c>
      <c r="T225">
        <v>42.71</v>
      </c>
      <c r="U225">
        <v>0</v>
      </c>
      <c r="V225">
        <v>35.36</v>
      </c>
      <c r="W225">
        <v>32.049999999999997</v>
      </c>
      <c r="X225">
        <v>47.5</v>
      </c>
      <c r="Y225">
        <v>43.27</v>
      </c>
      <c r="Z225">
        <v>63.02</v>
      </c>
      <c r="AA225">
        <v>62.42</v>
      </c>
      <c r="AB225">
        <v>60.36</v>
      </c>
      <c r="AC225">
        <v>61.74</v>
      </c>
      <c r="AD225">
        <v>62.32</v>
      </c>
      <c r="AE225">
        <v>62.34</v>
      </c>
      <c r="AF225">
        <v>63.55</v>
      </c>
      <c r="AG225">
        <v>58.15</v>
      </c>
      <c r="AH225">
        <v>60.81</v>
      </c>
      <c r="AI225">
        <v>63.56</v>
      </c>
      <c r="AJ225">
        <v>64.8</v>
      </c>
      <c r="AK225">
        <v>63.02</v>
      </c>
      <c r="AL225">
        <v>63.28</v>
      </c>
      <c r="AM225">
        <v>62.46</v>
      </c>
      <c r="AN225">
        <v>60.54</v>
      </c>
      <c r="AO225">
        <v>61.82</v>
      </c>
      <c r="AP225">
        <v>62.37</v>
      </c>
      <c r="AQ225">
        <v>62.72</v>
      </c>
      <c r="AR225">
        <v>63.6</v>
      </c>
      <c r="AS225">
        <v>58.15</v>
      </c>
      <c r="AT225">
        <v>60.82</v>
      </c>
      <c r="AU225">
        <v>63.56</v>
      </c>
      <c r="AV225">
        <v>64.900000000000006</v>
      </c>
      <c r="AW225">
        <v>63.07</v>
      </c>
    </row>
    <row r="226" spans="1:49" x14ac:dyDescent="0.2">
      <c r="A226" t="s">
        <v>265</v>
      </c>
      <c r="B226">
        <v>69</v>
      </c>
      <c r="C226">
        <v>68</v>
      </c>
      <c r="D226">
        <v>71</v>
      </c>
      <c r="E226">
        <v>81</v>
      </c>
      <c r="F226">
        <v>84</v>
      </c>
      <c r="G226">
        <v>86</v>
      </c>
      <c r="H226">
        <v>94</v>
      </c>
      <c r="I226">
        <v>43</v>
      </c>
      <c r="J226">
        <v>58</v>
      </c>
      <c r="K226">
        <v>92</v>
      </c>
      <c r="L226">
        <v>99</v>
      </c>
      <c r="M226">
        <v>111</v>
      </c>
      <c r="N226">
        <v>42.29</v>
      </c>
      <c r="O226">
        <v>45.12</v>
      </c>
      <c r="P226">
        <v>49.24</v>
      </c>
      <c r="Q226">
        <v>47.91</v>
      </c>
      <c r="R226">
        <v>41.26</v>
      </c>
      <c r="S226">
        <v>36.83</v>
      </c>
      <c r="T226">
        <v>34.96</v>
      </c>
      <c r="U226">
        <v>56.77</v>
      </c>
      <c r="V226">
        <v>0</v>
      </c>
      <c r="W226">
        <v>27.64</v>
      </c>
      <c r="X226">
        <v>39.200000000000003</v>
      </c>
      <c r="Y226">
        <v>35.53</v>
      </c>
      <c r="Z226">
        <v>61.41</v>
      </c>
      <c r="AA226">
        <v>62.59</v>
      </c>
      <c r="AB226">
        <v>62.09</v>
      </c>
      <c r="AC226">
        <v>62.7</v>
      </c>
      <c r="AD226">
        <v>61.8</v>
      </c>
      <c r="AE226">
        <v>62.54</v>
      </c>
      <c r="AF226">
        <v>62.95</v>
      </c>
      <c r="AG226">
        <v>57.26</v>
      </c>
      <c r="AH226">
        <v>58.83</v>
      </c>
      <c r="AI226">
        <v>63.41</v>
      </c>
      <c r="AJ226">
        <v>63.3</v>
      </c>
      <c r="AK226">
        <v>63.51</v>
      </c>
      <c r="AL226">
        <v>61.46</v>
      </c>
      <c r="AM226">
        <v>62.67</v>
      </c>
      <c r="AN226">
        <v>63.08</v>
      </c>
      <c r="AO226">
        <v>62.98</v>
      </c>
      <c r="AP226">
        <v>61.9</v>
      </c>
      <c r="AQ226">
        <v>62.57</v>
      </c>
      <c r="AR226">
        <v>62.96</v>
      </c>
      <c r="AS226">
        <v>60.07</v>
      </c>
      <c r="AT226">
        <v>58.83</v>
      </c>
      <c r="AU226">
        <v>63.41</v>
      </c>
      <c r="AV226">
        <v>63.3</v>
      </c>
      <c r="AW226">
        <v>63.53</v>
      </c>
    </row>
    <row r="227" spans="1:49" x14ac:dyDescent="0.2">
      <c r="A227" t="s">
        <v>267</v>
      </c>
      <c r="B227">
        <v>49</v>
      </c>
      <c r="C227">
        <v>76</v>
      </c>
      <c r="D227">
        <v>56</v>
      </c>
      <c r="E227">
        <v>75</v>
      </c>
      <c r="F227">
        <v>79</v>
      </c>
      <c r="G227">
        <v>97</v>
      </c>
      <c r="H227">
        <v>90</v>
      </c>
      <c r="I227">
        <v>38</v>
      </c>
      <c r="J227">
        <v>78</v>
      </c>
      <c r="K227">
        <v>94</v>
      </c>
      <c r="L227">
        <v>109</v>
      </c>
      <c r="M227">
        <v>106</v>
      </c>
      <c r="N227">
        <v>52.36</v>
      </c>
      <c r="O227">
        <v>47.43</v>
      </c>
      <c r="P227">
        <v>0</v>
      </c>
      <c r="Q227">
        <v>34.25</v>
      </c>
      <c r="R227">
        <v>38.44</v>
      </c>
      <c r="S227">
        <v>47.17</v>
      </c>
      <c r="T227">
        <v>40.869999999999997</v>
      </c>
      <c r="U227">
        <v>42.53</v>
      </c>
      <c r="V227">
        <v>35.56</v>
      </c>
      <c r="W227">
        <v>39.26</v>
      </c>
      <c r="X227">
        <v>0</v>
      </c>
      <c r="Y227">
        <v>42.43</v>
      </c>
      <c r="Z227">
        <v>59.2</v>
      </c>
      <c r="AA227">
        <v>62.04</v>
      </c>
      <c r="AB227">
        <v>59.78</v>
      </c>
      <c r="AC227">
        <v>62.1</v>
      </c>
      <c r="AD227">
        <v>61.6</v>
      </c>
      <c r="AE227">
        <v>64.61</v>
      </c>
      <c r="AF227">
        <v>62.65</v>
      </c>
      <c r="AG227">
        <v>57.76</v>
      </c>
      <c r="AH227">
        <v>60.4</v>
      </c>
      <c r="AI227">
        <v>63.88</v>
      </c>
      <c r="AJ227">
        <v>63.6</v>
      </c>
      <c r="AK227">
        <v>63.18</v>
      </c>
      <c r="AL227">
        <v>60.02</v>
      </c>
      <c r="AM227">
        <v>62.24</v>
      </c>
      <c r="AN227">
        <v>59.78</v>
      </c>
      <c r="AO227">
        <v>62.1</v>
      </c>
      <c r="AP227">
        <v>61.62</v>
      </c>
      <c r="AQ227">
        <v>65.27</v>
      </c>
      <c r="AR227">
        <v>62.68</v>
      </c>
      <c r="AS227">
        <v>57.89</v>
      </c>
      <c r="AT227">
        <v>60.41</v>
      </c>
      <c r="AU227">
        <v>63.89</v>
      </c>
      <c r="AV227">
        <v>63.6</v>
      </c>
      <c r="AW227">
        <v>63.22</v>
      </c>
    </row>
    <row r="228" spans="1:49" x14ac:dyDescent="0.2">
      <c r="A228" t="s">
        <v>268</v>
      </c>
      <c r="B228">
        <v>64</v>
      </c>
      <c r="C228">
        <v>0</v>
      </c>
      <c r="D228">
        <v>76</v>
      </c>
      <c r="E228">
        <v>74</v>
      </c>
      <c r="F228">
        <v>81</v>
      </c>
      <c r="G228">
        <v>76</v>
      </c>
      <c r="H228">
        <v>93</v>
      </c>
      <c r="I228">
        <v>48</v>
      </c>
      <c r="J228">
        <v>64</v>
      </c>
      <c r="K228">
        <v>89</v>
      </c>
      <c r="L228">
        <v>98</v>
      </c>
      <c r="M228">
        <v>94</v>
      </c>
      <c r="N228">
        <v>49.06</v>
      </c>
      <c r="P228">
        <v>42.24</v>
      </c>
      <c r="Q228">
        <v>36.74</v>
      </c>
      <c r="R228">
        <v>0</v>
      </c>
      <c r="S228">
        <v>39.51</v>
      </c>
      <c r="T228">
        <v>39.19</v>
      </c>
      <c r="U228">
        <v>26.74</v>
      </c>
      <c r="V228">
        <v>43.49</v>
      </c>
      <c r="W228">
        <v>34.96</v>
      </c>
      <c r="X228">
        <v>0</v>
      </c>
      <c r="Y228">
        <v>44.67</v>
      </c>
      <c r="Z228">
        <v>64.540000000000006</v>
      </c>
      <c r="AB228">
        <v>62.53</v>
      </c>
      <c r="AC228">
        <v>61.99</v>
      </c>
      <c r="AD228">
        <v>61.71</v>
      </c>
      <c r="AE228">
        <v>62.35</v>
      </c>
      <c r="AF228">
        <v>62.95</v>
      </c>
      <c r="AG228">
        <v>57.62</v>
      </c>
      <c r="AH228">
        <v>59.54</v>
      </c>
      <c r="AI228">
        <v>62.52</v>
      </c>
      <c r="AJ228">
        <v>62.7</v>
      </c>
      <c r="AK228">
        <v>63.48</v>
      </c>
      <c r="AL228">
        <v>64.66</v>
      </c>
      <c r="AN228">
        <v>62.57</v>
      </c>
      <c r="AO228">
        <v>62.01</v>
      </c>
      <c r="AP228">
        <v>61.71</v>
      </c>
      <c r="AQ228">
        <v>62.38</v>
      </c>
      <c r="AR228">
        <v>62.97</v>
      </c>
      <c r="AS228">
        <v>57.62</v>
      </c>
      <c r="AT228">
        <v>59.64</v>
      </c>
      <c r="AU228">
        <v>62.53</v>
      </c>
      <c r="AV228">
        <v>62.7</v>
      </c>
      <c r="AW228">
        <v>63.54</v>
      </c>
    </row>
    <row r="229" spans="1:49" x14ac:dyDescent="0.2">
      <c r="A229" t="s">
        <v>269</v>
      </c>
      <c r="B229">
        <v>45</v>
      </c>
      <c r="C229">
        <v>0</v>
      </c>
      <c r="D229">
        <v>68</v>
      </c>
      <c r="E229">
        <v>79</v>
      </c>
      <c r="F229">
        <v>65</v>
      </c>
      <c r="G229">
        <v>75</v>
      </c>
      <c r="H229">
        <v>83</v>
      </c>
      <c r="I229">
        <v>34</v>
      </c>
      <c r="J229">
        <v>74</v>
      </c>
      <c r="K229">
        <v>81</v>
      </c>
      <c r="L229">
        <v>86</v>
      </c>
      <c r="M229">
        <v>96</v>
      </c>
      <c r="N229">
        <v>47.97</v>
      </c>
      <c r="P229">
        <v>42.66</v>
      </c>
      <c r="Q229">
        <v>0</v>
      </c>
      <c r="R229">
        <v>27.04</v>
      </c>
      <c r="S229">
        <v>0</v>
      </c>
      <c r="T229">
        <v>35.06</v>
      </c>
      <c r="U229">
        <v>0</v>
      </c>
      <c r="V229">
        <v>41.04</v>
      </c>
      <c r="W229">
        <v>43.7</v>
      </c>
      <c r="X229">
        <v>28.6</v>
      </c>
      <c r="Y229">
        <v>0</v>
      </c>
      <c r="Z229">
        <v>59.52</v>
      </c>
      <c r="AB229">
        <v>60.3</v>
      </c>
      <c r="AC229">
        <v>62.24</v>
      </c>
      <c r="AD229">
        <v>60.98</v>
      </c>
      <c r="AE229">
        <v>61.81</v>
      </c>
      <c r="AF229">
        <v>61.68</v>
      </c>
      <c r="AG229">
        <v>56.94</v>
      </c>
      <c r="AH229">
        <v>60.73</v>
      </c>
      <c r="AI229">
        <v>62.15</v>
      </c>
      <c r="AJ229">
        <v>62.5</v>
      </c>
      <c r="AK229">
        <v>63.79</v>
      </c>
      <c r="AL229">
        <v>59.81</v>
      </c>
      <c r="AN229">
        <v>60.38</v>
      </c>
      <c r="AO229">
        <v>62.24</v>
      </c>
      <c r="AP229">
        <v>60.98</v>
      </c>
      <c r="AQ229">
        <v>61.81</v>
      </c>
      <c r="AR229">
        <v>61.69</v>
      </c>
      <c r="AS229">
        <v>56.94</v>
      </c>
      <c r="AT229">
        <v>60.78</v>
      </c>
      <c r="AU229">
        <v>62.21</v>
      </c>
      <c r="AV229">
        <v>62.5</v>
      </c>
      <c r="AW229">
        <v>63.79</v>
      </c>
    </row>
    <row r="230" spans="1:49" x14ac:dyDescent="0.2">
      <c r="A230" t="s">
        <v>270</v>
      </c>
      <c r="B230">
        <v>52</v>
      </c>
      <c r="C230">
        <v>0</v>
      </c>
      <c r="D230">
        <v>78</v>
      </c>
      <c r="E230">
        <v>80</v>
      </c>
      <c r="F230">
        <v>68</v>
      </c>
      <c r="G230">
        <v>75</v>
      </c>
      <c r="H230">
        <v>89</v>
      </c>
      <c r="I230">
        <v>46</v>
      </c>
      <c r="J230">
        <v>76</v>
      </c>
      <c r="K230">
        <v>79</v>
      </c>
      <c r="L230">
        <v>85</v>
      </c>
      <c r="M230">
        <v>103</v>
      </c>
      <c r="N230">
        <v>51.43</v>
      </c>
      <c r="P230">
        <v>41.39</v>
      </c>
      <c r="Q230">
        <v>38.840000000000003</v>
      </c>
      <c r="R230">
        <v>34.54</v>
      </c>
      <c r="S230">
        <v>50.89</v>
      </c>
      <c r="T230">
        <v>39.54</v>
      </c>
      <c r="U230">
        <v>37.729999999999997</v>
      </c>
      <c r="V230">
        <v>36.840000000000003</v>
      </c>
      <c r="W230">
        <v>35.020000000000003</v>
      </c>
      <c r="X230">
        <v>27.3</v>
      </c>
      <c r="Y230">
        <v>45.06</v>
      </c>
      <c r="Z230">
        <v>61.35</v>
      </c>
      <c r="AB230">
        <v>61.91</v>
      </c>
      <c r="AC230">
        <v>64.930000000000007</v>
      </c>
      <c r="AD230">
        <v>61.06</v>
      </c>
      <c r="AE230">
        <v>62.42</v>
      </c>
      <c r="AF230">
        <v>62.52</v>
      </c>
      <c r="AG230">
        <v>57.89</v>
      </c>
      <c r="AH230">
        <v>61.91</v>
      </c>
      <c r="AI230">
        <v>65.03</v>
      </c>
      <c r="AJ230">
        <v>62.5</v>
      </c>
      <c r="AK230">
        <v>64.27</v>
      </c>
      <c r="AL230">
        <v>61.77</v>
      </c>
      <c r="AN230">
        <v>61.95</v>
      </c>
      <c r="AO230">
        <v>64.94</v>
      </c>
      <c r="AP230">
        <v>61.15</v>
      </c>
      <c r="AQ230">
        <v>62.87</v>
      </c>
      <c r="AR230">
        <v>62.57</v>
      </c>
      <c r="AS230">
        <v>57.93</v>
      </c>
      <c r="AT230">
        <v>61.93</v>
      </c>
      <c r="AU230">
        <v>65.05</v>
      </c>
      <c r="AV230">
        <v>62.5</v>
      </c>
      <c r="AW230">
        <v>64.319999999999993</v>
      </c>
    </row>
    <row r="231" spans="1:49" x14ac:dyDescent="0.2">
      <c r="A231" t="s">
        <v>271</v>
      </c>
      <c r="B231">
        <v>44</v>
      </c>
      <c r="C231">
        <v>0</v>
      </c>
      <c r="D231">
        <v>81</v>
      </c>
      <c r="E231">
        <v>80</v>
      </c>
      <c r="F231">
        <v>74</v>
      </c>
      <c r="G231">
        <v>81</v>
      </c>
      <c r="H231">
        <v>93</v>
      </c>
      <c r="I231">
        <v>36</v>
      </c>
      <c r="J231">
        <v>67</v>
      </c>
      <c r="K231">
        <v>90</v>
      </c>
      <c r="L231">
        <v>97</v>
      </c>
      <c r="M231">
        <v>101</v>
      </c>
      <c r="N231">
        <v>50.48</v>
      </c>
      <c r="P231">
        <v>34.1</v>
      </c>
      <c r="Q231">
        <v>36.07</v>
      </c>
      <c r="R231">
        <v>37.85</v>
      </c>
      <c r="S231">
        <v>26.64</v>
      </c>
      <c r="T231">
        <v>35.409999999999997</v>
      </c>
      <c r="U231">
        <v>37.6</v>
      </c>
      <c r="V231">
        <v>0</v>
      </c>
      <c r="W231">
        <v>49.96</v>
      </c>
      <c r="X231">
        <v>30.9</v>
      </c>
      <c r="Y231">
        <v>38.340000000000003</v>
      </c>
      <c r="Z231">
        <v>58.49</v>
      </c>
      <c r="AB231">
        <v>63.64</v>
      </c>
      <c r="AC231">
        <v>66</v>
      </c>
      <c r="AD231">
        <v>62.18</v>
      </c>
      <c r="AE231">
        <v>62.43</v>
      </c>
      <c r="AF231">
        <v>63.03</v>
      </c>
      <c r="AG231">
        <v>57.9</v>
      </c>
      <c r="AH231">
        <v>63.52</v>
      </c>
      <c r="AI231">
        <v>65.099999999999994</v>
      </c>
      <c r="AJ231">
        <v>63.3</v>
      </c>
      <c r="AK231">
        <v>63.21</v>
      </c>
      <c r="AL231">
        <v>59.13</v>
      </c>
      <c r="AN231">
        <v>63.65</v>
      </c>
      <c r="AO231">
        <v>66.010000000000005</v>
      </c>
      <c r="AP231">
        <v>62.19</v>
      </c>
      <c r="AQ231">
        <v>62.43</v>
      </c>
      <c r="AR231">
        <v>63.04</v>
      </c>
      <c r="AS231">
        <v>57.94</v>
      </c>
      <c r="AT231">
        <v>63.52</v>
      </c>
      <c r="AU231">
        <v>65.23</v>
      </c>
      <c r="AV231">
        <v>63.3</v>
      </c>
      <c r="AW231">
        <v>63.22</v>
      </c>
    </row>
    <row r="232" spans="1:49" x14ac:dyDescent="0.2">
      <c r="A232" t="s">
        <v>272</v>
      </c>
      <c r="B232">
        <v>62</v>
      </c>
      <c r="C232">
        <v>0</v>
      </c>
      <c r="D232">
        <v>56</v>
      </c>
      <c r="E232">
        <v>72</v>
      </c>
      <c r="F232">
        <v>75</v>
      </c>
      <c r="G232">
        <v>83</v>
      </c>
      <c r="H232">
        <v>94</v>
      </c>
      <c r="I232">
        <v>46</v>
      </c>
      <c r="J232">
        <v>75</v>
      </c>
      <c r="K232">
        <v>99</v>
      </c>
      <c r="L232">
        <v>100</v>
      </c>
      <c r="M232">
        <v>110</v>
      </c>
      <c r="N232">
        <v>46.55</v>
      </c>
      <c r="P232">
        <v>44.7</v>
      </c>
      <c r="Q232">
        <v>43.69</v>
      </c>
      <c r="R232">
        <v>35.01</v>
      </c>
      <c r="S232">
        <v>0</v>
      </c>
      <c r="T232">
        <v>0</v>
      </c>
      <c r="U232">
        <v>0</v>
      </c>
      <c r="V232">
        <v>0</v>
      </c>
      <c r="W232">
        <v>41.54</v>
      </c>
      <c r="X232">
        <v>38.5</v>
      </c>
      <c r="Y232">
        <v>37.14</v>
      </c>
      <c r="Z232">
        <v>61.8</v>
      </c>
      <c r="AB232">
        <v>59.7</v>
      </c>
      <c r="AC232">
        <v>64.06</v>
      </c>
      <c r="AD232">
        <v>61.33</v>
      </c>
      <c r="AE232">
        <v>62.68</v>
      </c>
      <c r="AF232">
        <v>63.28</v>
      </c>
      <c r="AG232">
        <v>57.47</v>
      </c>
      <c r="AH232">
        <v>60.4</v>
      </c>
      <c r="AI232">
        <v>66.55</v>
      </c>
      <c r="AJ232">
        <v>63.1</v>
      </c>
      <c r="AK232">
        <v>64.22</v>
      </c>
      <c r="AL232">
        <v>61.93</v>
      </c>
      <c r="AN232">
        <v>59.96</v>
      </c>
      <c r="AO232">
        <v>64.11</v>
      </c>
      <c r="AP232">
        <v>61.34</v>
      </c>
      <c r="AQ232">
        <v>62.68</v>
      </c>
      <c r="AR232">
        <v>63.28</v>
      </c>
      <c r="AS232">
        <v>57.47</v>
      </c>
      <c r="AT232">
        <v>60.4</v>
      </c>
      <c r="AU232">
        <v>66.58</v>
      </c>
      <c r="AV232">
        <v>63.1</v>
      </c>
      <c r="AW232">
        <v>64.22</v>
      </c>
    </row>
    <row r="233" spans="1:49" x14ac:dyDescent="0.2">
      <c r="A233" t="s">
        <v>273</v>
      </c>
      <c r="B233">
        <v>72</v>
      </c>
      <c r="C233">
        <v>0</v>
      </c>
      <c r="D233">
        <v>82</v>
      </c>
      <c r="E233">
        <v>64</v>
      </c>
      <c r="F233">
        <v>65</v>
      </c>
      <c r="G233">
        <v>86</v>
      </c>
      <c r="H233">
        <v>92</v>
      </c>
      <c r="I233">
        <v>18</v>
      </c>
      <c r="J233">
        <v>57</v>
      </c>
      <c r="K233">
        <v>0</v>
      </c>
      <c r="L233">
        <v>95</v>
      </c>
      <c r="M233">
        <v>119</v>
      </c>
      <c r="N233">
        <v>51.79</v>
      </c>
      <c r="P233">
        <v>42.83</v>
      </c>
      <c r="Q233">
        <v>46.25</v>
      </c>
      <c r="R233">
        <v>42.06</v>
      </c>
      <c r="S233">
        <v>40.840000000000003</v>
      </c>
      <c r="T233">
        <v>49.73</v>
      </c>
      <c r="U233">
        <v>38.9</v>
      </c>
      <c r="V233">
        <v>33.22</v>
      </c>
      <c r="X233">
        <v>40</v>
      </c>
      <c r="Y233">
        <v>32.94</v>
      </c>
      <c r="Z233">
        <v>63.59</v>
      </c>
      <c r="AB233">
        <v>63.91</v>
      </c>
      <c r="AC233">
        <v>61.67</v>
      </c>
      <c r="AD233">
        <v>62.04</v>
      </c>
      <c r="AE233">
        <v>62.42</v>
      </c>
      <c r="AF233">
        <v>63.07</v>
      </c>
      <c r="AG233">
        <v>53.98</v>
      </c>
      <c r="AH233">
        <v>58.75</v>
      </c>
      <c r="AJ233">
        <v>62.9</v>
      </c>
      <c r="AK233">
        <v>65.94</v>
      </c>
      <c r="AL233">
        <v>63.87</v>
      </c>
      <c r="AN233">
        <v>63.97</v>
      </c>
      <c r="AO233">
        <v>61.79</v>
      </c>
      <c r="AP233">
        <v>62.09</v>
      </c>
      <c r="AQ233">
        <v>62.48</v>
      </c>
      <c r="AR233">
        <v>63.27</v>
      </c>
      <c r="AS233">
        <v>54.12</v>
      </c>
      <c r="AT233">
        <v>58.76</v>
      </c>
      <c r="AV233">
        <v>62.9</v>
      </c>
      <c r="AW233">
        <v>65.94</v>
      </c>
    </row>
    <row r="234" spans="1:49" x14ac:dyDescent="0.2">
      <c r="A234" t="s">
        <v>275</v>
      </c>
      <c r="B234">
        <v>55</v>
      </c>
      <c r="C234">
        <v>0</v>
      </c>
      <c r="D234">
        <v>65</v>
      </c>
      <c r="E234">
        <v>84</v>
      </c>
      <c r="F234">
        <v>78</v>
      </c>
      <c r="G234">
        <v>86</v>
      </c>
      <c r="H234">
        <v>81</v>
      </c>
      <c r="I234">
        <v>28</v>
      </c>
      <c r="J234">
        <v>82</v>
      </c>
      <c r="K234">
        <v>89</v>
      </c>
      <c r="L234">
        <v>106</v>
      </c>
      <c r="M234">
        <v>119</v>
      </c>
      <c r="N234">
        <v>54</v>
      </c>
      <c r="P234">
        <v>49.31</v>
      </c>
      <c r="Q234">
        <v>42.14</v>
      </c>
      <c r="R234">
        <v>31.97</v>
      </c>
      <c r="S234">
        <v>44.24</v>
      </c>
      <c r="T234">
        <v>35.33</v>
      </c>
      <c r="U234">
        <v>38.54</v>
      </c>
      <c r="V234">
        <v>35.79</v>
      </c>
      <c r="W234">
        <v>52.35</v>
      </c>
      <c r="X234">
        <v>0</v>
      </c>
      <c r="Y234">
        <v>42.09</v>
      </c>
      <c r="Z234">
        <v>61.52</v>
      </c>
      <c r="AB234">
        <v>59.97</v>
      </c>
      <c r="AC234">
        <v>65.58</v>
      </c>
      <c r="AD234">
        <v>61.75</v>
      </c>
      <c r="AE234">
        <v>61.93</v>
      </c>
      <c r="AF234">
        <v>62.06</v>
      </c>
      <c r="AG234">
        <v>56.29</v>
      </c>
      <c r="AH234">
        <v>59.98</v>
      </c>
      <c r="AI234">
        <v>63.33</v>
      </c>
      <c r="AJ234">
        <v>63.2</v>
      </c>
      <c r="AK234">
        <v>65.040000000000006</v>
      </c>
      <c r="AL234">
        <v>62.23</v>
      </c>
      <c r="AN234">
        <v>60.32</v>
      </c>
      <c r="AO234">
        <v>65.63</v>
      </c>
      <c r="AP234">
        <v>61.78</v>
      </c>
      <c r="AQ234">
        <v>62</v>
      </c>
      <c r="AR234">
        <v>62.07</v>
      </c>
      <c r="AS234">
        <v>56.36</v>
      </c>
      <c r="AT234">
        <v>60</v>
      </c>
      <c r="AU234">
        <v>64.47</v>
      </c>
      <c r="AV234">
        <v>63.2</v>
      </c>
      <c r="AW234">
        <v>65.06</v>
      </c>
    </row>
    <row r="235" spans="1:49" x14ac:dyDescent="0.2">
      <c r="A235" t="s">
        <v>276</v>
      </c>
      <c r="B235">
        <v>53</v>
      </c>
      <c r="C235">
        <v>55</v>
      </c>
      <c r="D235">
        <v>65</v>
      </c>
      <c r="E235">
        <v>75</v>
      </c>
      <c r="F235">
        <v>80</v>
      </c>
      <c r="G235">
        <v>79</v>
      </c>
      <c r="H235">
        <v>83</v>
      </c>
      <c r="I235">
        <v>35</v>
      </c>
      <c r="J235">
        <v>64</v>
      </c>
      <c r="K235">
        <v>87</v>
      </c>
      <c r="L235">
        <v>105</v>
      </c>
      <c r="M235">
        <v>126</v>
      </c>
      <c r="N235">
        <v>57.55</v>
      </c>
      <c r="O235">
        <v>39.61</v>
      </c>
      <c r="P235">
        <v>33.04</v>
      </c>
      <c r="Q235">
        <v>47.35</v>
      </c>
      <c r="R235">
        <v>26.34</v>
      </c>
      <c r="S235">
        <v>0</v>
      </c>
      <c r="T235">
        <v>42.9</v>
      </c>
      <c r="U235">
        <v>0</v>
      </c>
      <c r="V235">
        <v>34.47</v>
      </c>
      <c r="W235">
        <v>36.17</v>
      </c>
      <c r="X235">
        <v>38.299999999999997</v>
      </c>
      <c r="Y235">
        <v>50.21</v>
      </c>
      <c r="Z235">
        <v>59.75</v>
      </c>
      <c r="AA235">
        <v>62.21</v>
      </c>
      <c r="AB235">
        <v>61.52</v>
      </c>
      <c r="AC235">
        <v>63.45</v>
      </c>
      <c r="AD235">
        <v>62.11</v>
      </c>
      <c r="AE235">
        <v>61.82</v>
      </c>
      <c r="AF235">
        <v>61.38</v>
      </c>
      <c r="AG235">
        <v>55.43</v>
      </c>
      <c r="AH235">
        <v>59.37</v>
      </c>
      <c r="AI235">
        <v>62.67</v>
      </c>
      <c r="AJ235">
        <v>63.1</v>
      </c>
      <c r="AK235">
        <v>63.03</v>
      </c>
      <c r="AL235">
        <v>61.8</v>
      </c>
      <c r="AM235">
        <v>62.23</v>
      </c>
      <c r="AN235">
        <v>61.52</v>
      </c>
      <c r="AO235">
        <v>63.97</v>
      </c>
      <c r="AP235">
        <v>62.11</v>
      </c>
      <c r="AQ235">
        <v>61.82</v>
      </c>
      <c r="AR235">
        <v>61.45</v>
      </c>
      <c r="AS235">
        <v>55.43</v>
      </c>
      <c r="AT235">
        <v>59.38</v>
      </c>
      <c r="AU235">
        <v>62.68</v>
      </c>
      <c r="AV235">
        <v>63.1</v>
      </c>
      <c r="AW235">
        <v>63.25</v>
      </c>
    </row>
    <row r="236" spans="1:49" x14ac:dyDescent="0.2">
      <c r="A236" t="s">
        <v>277</v>
      </c>
      <c r="B236">
        <v>51</v>
      </c>
      <c r="C236">
        <v>58</v>
      </c>
      <c r="D236">
        <v>70</v>
      </c>
      <c r="E236">
        <v>80</v>
      </c>
      <c r="F236">
        <v>78</v>
      </c>
      <c r="G236">
        <v>75</v>
      </c>
      <c r="H236">
        <v>80</v>
      </c>
      <c r="I236">
        <v>40</v>
      </c>
      <c r="J236">
        <v>82</v>
      </c>
      <c r="K236">
        <v>90</v>
      </c>
      <c r="L236">
        <v>99</v>
      </c>
      <c r="M236">
        <v>109</v>
      </c>
      <c r="N236">
        <v>53.72</v>
      </c>
      <c r="O236">
        <v>30.34</v>
      </c>
      <c r="P236">
        <v>49.62</v>
      </c>
      <c r="Q236">
        <v>52.72</v>
      </c>
      <c r="R236">
        <v>43.42</v>
      </c>
      <c r="S236">
        <v>46.56</v>
      </c>
      <c r="T236">
        <v>38.81</v>
      </c>
      <c r="U236">
        <v>29.84</v>
      </c>
      <c r="V236">
        <v>32.1</v>
      </c>
      <c r="W236">
        <v>38.409999999999997</v>
      </c>
      <c r="X236">
        <v>0</v>
      </c>
      <c r="Y236">
        <v>45.82</v>
      </c>
      <c r="Z236">
        <v>59.85</v>
      </c>
      <c r="AA236">
        <v>60.94</v>
      </c>
      <c r="AB236">
        <v>61.49</v>
      </c>
      <c r="AC236">
        <v>63.42</v>
      </c>
      <c r="AD236">
        <v>62.55</v>
      </c>
      <c r="AE236">
        <v>61.51</v>
      </c>
      <c r="AF236">
        <v>62.16</v>
      </c>
      <c r="AG236">
        <v>57.68</v>
      </c>
      <c r="AH236">
        <v>61.08</v>
      </c>
      <c r="AI236">
        <v>62.65</v>
      </c>
      <c r="AJ236">
        <v>62.4</v>
      </c>
      <c r="AK236">
        <v>61.72</v>
      </c>
      <c r="AL236">
        <v>60.8</v>
      </c>
      <c r="AM236">
        <v>60.94</v>
      </c>
      <c r="AN236">
        <v>61.87</v>
      </c>
      <c r="AO236">
        <v>65.849999999999994</v>
      </c>
      <c r="AP236">
        <v>62.6</v>
      </c>
      <c r="AQ236">
        <v>61.65</v>
      </c>
      <c r="AR236">
        <v>62.18</v>
      </c>
      <c r="AS236">
        <v>57.69</v>
      </c>
      <c r="AT236">
        <v>61.09</v>
      </c>
      <c r="AU236">
        <v>62.67</v>
      </c>
      <c r="AV236">
        <v>62.4</v>
      </c>
      <c r="AW236">
        <v>61.83</v>
      </c>
    </row>
    <row r="237" spans="1:49" x14ac:dyDescent="0.2">
      <c r="A237" t="s">
        <v>278</v>
      </c>
      <c r="B237">
        <v>59</v>
      </c>
      <c r="C237">
        <v>57</v>
      </c>
      <c r="D237">
        <v>65</v>
      </c>
      <c r="E237">
        <v>71</v>
      </c>
      <c r="F237">
        <v>82</v>
      </c>
      <c r="G237">
        <v>77</v>
      </c>
      <c r="H237">
        <v>0</v>
      </c>
      <c r="I237">
        <v>52</v>
      </c>
      <c r="J237">
        <v>73</v>
      </c>
      <c r="K237">
        <v>83</v>
      </c>
      <c r="L237">
        <v>101</v>
      </c>
      <c r="M237">
        <v>113</v>
      </c>
      <c r="N237">
        <v>55.18</v>
      </c>
      <c r="O237">
        <v>35.54</v>
      </c>
      <c r="P237">
        <v>43.33</v>
      </c>
      <c r="Q237">
        <v>44.94</v>
      </c>
      <c r="R237">
        <v>35.61</v>
      </c>
      <c r="S237">
        <v>41.44</v>
      </c>
      <c r="U237">
        <v>0</v>
      </c>
      <c r="V237">
        <v>38.08</v>
      </c>
      <c r="W237">
        <v>42.51</v>
      </c>
      <c r="X237">
        <v>45.2</v>
      </c>
      <c r="Y237">
        <v>49.72</v>
      </c>
      <c r="Z237">
        <v>59.23</v>
      </c>
      <c r="AA237">
        <v>61.55</v>
      </c>
      <c r="AB237">
        <v>60.73</v>
      </c>
      <c r="AC237">
        <v>62.51</v>
      </c>
      <c r="AD237">
        <v>61.07</v>
      </c>
      <c r="AE237">
        <v>61.76</v>
      </c>
      <c r="AG237">
        <v>57.4</v>
      </c>
      <c r="AH237">
        <v>60.25</v>
      </c>
      <c r="AI237">
        <v>61.86</v>
      </c>
      <c r="AJ237">
        <v>61.9</v>
      </c>
      <c r="AK237">
        <v>62.37</v>
      </c>
      <c r="AL237">
        <v>60.67</v>
      </c>
      <c r="AM237">
        <v>61.56</v>
      </c>
      <c r="AN237">
        <v>60.81</v>
      </c>
      <c r="AO237">
        <v>62.58</v>
      </c>
      <c r="AP237">
        <v>61.16</v>
      </c>
      <c r="AQ237">
        <v>61.8</v>
      </c>
      <c r="AS237">
        <v>57.4</v>
      </c>
      <c r="AT237">
        <v>60.28</v>
      </c>
      <c r="AU237">
        <v>61.91</v>
      </c>
      <c r="AV237">
        <v>62</v>
      </c>
      <c r="AW237">
        <v>62.6</v>
      </c>
    </row>
    <row r="238" spans="1:49" x14ac:dyDescent="0.2">
      <c r="A238" t="s">
        <v>279</v>
      </c>
      <c r="B238">
        <v>43</v>
      </c>
      <c r="C238">
        <v>61</v>
      </c>
      <c r="D238">
        <v>64</v>
      </c>
      <c r="E238">
        <v>71</v>
      </c>
      <c r="F238">
        <v>77</v>
      </c>
      <c r="G238">
        <v>89</v>
      </c>
      <c r="H238">
        <v>0</v>
      </c>
      <c r="I238">
        <v>55</v>
      </c>
      <c r="J238">
        <v>65</v>
      </c>
      <c r="K238">
        <v>91</v>
      </c>
      <c r="L238">
        <v>98</v>
      </c>
      <c r="M238">
        <v>108</v>
      </c>
      <c r="N238">
        <v>54.2</v>
      </c>
      <c r="O238">
        <v>29.94</v>
      </c>
      <c r="P238">
        <v>47.61</v>
      </c>
      <c r="Q238">
        <v>42.68</v>
      </c>
      <c r="R238">
        <v>35.950000000000003</v>
      </c>
      <c r="S238">
        <v>38.1</v>
      </c>
      <c r="U238">
        <v>46.68</v>
      </c>
      <c r="V238">
        <v>44.79</v>
      </c>
      <c r="W238">
        <v>39.380000000000003</v>
      </c>
      <c r="X238">
        <v>0</v>
      </c>
      <c r="Y238">
        <v>45.25</v>
      </c>
      <c r="Z238">
        <v>59.38</v>
      </c>
      <c r="AA238">
        <v>62.55</v>
      </c>
      <c r="AB238">
        <v>60.22</v>
      </c>
      <c r="AC238">
        <v>62.01</v>
      </c>
      <c r="AD238">
        <v>60.91</v>
      </c>
      <c r="AE238">
        <v>62.69</v>
      </c>
      <c r="AG238">
        <v>58.69</v>
      </c>
      <c r="AH238">
        <v>59.22</v>
      </c>
      <c r="AI238">
        <v>64.52</v>
      </c>
      <c r="AJ238">
        <v>61.6</v>
      </c>
      <c r="AK238">
        <v>63.01</v>
      </c>
      <c r="AL238">
        <v>60.53</v>
      </c>
      <c r="AM238">
        <v>62.55</v>
      </c>
      <c r="AN238">
        <v>60.52</v>
      </c>
      <c r="AO238">
        <v>62.07</v>
      </c>
      <c r="AP238">
        <v>60.92</v>
      </c>
      <c r="AQ238">
        <v>62.71</v>
      </c>
      <c r="AS238">
        <v>58.96</v>
      </c>
      <c r="AT238">
        <v>59.37</v>
      </c>
      <c r="AU238">
        <v>64.53</v>
      </c>
      <c r="AV238">
        <v>61.6</v>
      </c>
      <c r="AW238">
        <v>63.08</v>
      </c>
    </row>
    <row r="239" spans="1:49" x14ac:dyDescent="0.2">
      <c r="A239" t="s">
        <v>280</v>
      </c>
      <c r="B239">
        <v>61</v>
      </c>
      <c r="C239">
        <v>86</v>
      </c>
      <c r="D239">
        <v>59</v>
      </c>
      <c r="E239">
        <v>87</v>
      </c>
      <c r="F239">
        <v>88</v>
      </c>
      <c r="G239">
        <v>88</v>
      </c>
      <c r="H239">
        <v>0</v>
      </c>
      <c r="I239">
        <v>46</v>
      </c>
      <c r="J239">
        <v>77</v>
      </c>
      <c r="K239">
        <v>76</v>
      </c>
      <c r="L239">
        <v>99</v>
      </c>
      <c r="M239">
        <v>115</v>
      </c>
      <c r="N239">
        <v>51.63</v>
      </c>
      <c r="O239">
        <v>42</v>
      </c>
      <c r="P239">
        <v>52.11</v>
      </c>
      <c r="Q239">
        <v>49.98</v>
      </c>
      <c r="R239">
        <v>29.14</v>
      </c>
      <c r="S239">
        <v>34.22</v>
      </c>
      <c r="U239">
        <v>38.07</v>
      </c>
      <c r="V239">
        <v>0</v>
      </c>
      <c r="W239">
        <v>28.94</v>
      </c>
      <c r="X239">
        <v>0</v>
      </c>
      <c r="Y239">
        <v>47.23</v>
      </c>
      <c r="Z239">
        <v>62.7</v>
      </c>
      <c r="AA239">
        <v>62.72</v>
      </c>
      <c r="AB239">
        <v>62.51</v>
      </c>
      <c r="AC239">
        <v>62.02</v>
      </c>
      <c r="AD239">
        <v>61.71</v>
      </c>
      <c r="AE239">
        <v>62.29</v>
      </c>
      <c r="AG239">
        <v>57.18</v>
      </c>
      <c r="AH239">
        <v>59.73</v>
      </c>
      <c r="AI239">
        <v>61.97</v>
      </c>
      <c r="AJ239">
        <v>62.2</v>
      </c>
      <c r="AK239">
        <v>63.54</v>
      </c>
      <c r="AL239">
        <v>63.03</v>
      </c>
      <c r="AM239">
        <v>62.92</v>
      </c>
      <c r="AN239">
        <v>62.89</v>
      </c>
      <c r="AO239">
        <v>62.3</v>
      </c>
      <c r="AP239">
        <v>61.72</v>
      </c>
      <c r="AQ239">
        <v>62.3</v>
      </c>
      <c r="AS239">
        <v>57.23</v>
      </c>
      <c r="AT239">
        <v>59.73</v>
      </c>
      <c r="AU239">
        <v>61.97</v>
      </c>
      <c r="AV239">
        <v>62.2</v>
      </c>
      <c r="AW239">
        <v>63.65</v>
      </c>
    </row>
    <row r="240" spans="1:49" x14ac:dyDescent="0.2">
      <c r="A240" t="s">
        <v>281</v>
      </c>
      <c r="B240">
        <v>62</v>
      </c>
      <c r="C240">
        <v>50</v>
      </c>
      <c r="D240">
        <v>82</v>
      </c>
      <c r="E240">
        <v>81</v>
      </c>
      <c r="F240">
        <v>79</v>
      </c>
      <c r="G240">
        <v>87</v>
      </c>
      <c r="H240">
        <v>0</v>
      </c>
      <c r="I240">
        <v>31</v>
      </c>
      <c r="J240">
        <v>55</v>
      </c>
      <c r="K240">
        <v>95</v>
      </c>
      <c r="L240">
        <v>90</v>
      </c>
      <c r="M240">
        <v>117</v>
      </c>
      <c r="N240">
        <v>54.76</v>
      </c>
      <c r="O240">
        <v>55.53</v>
      </c>
      <c r="P240">
        <v>47.53</v>
      </c>
      <c r="Q240">
        <v>48.04</v>
      </c>
      <c r="R240">
        <v>0</v>
      </c>
      <c r="S240">
        <v>41.5</v>
      </c>
      <c r="U240">
        <v>38.659999999999997</v>
      </c>
      <c r="V240">
        <v>33.93</v>
      </c>
      <c r="W240">
        <v>34.54</v>
      </c>
      <c r="X240">
        <v>0</v>
      </c>
      <c r="Y240">
        <v>44.21</v>
      </c>
      <c r="Z240">
        <v>61.71</v>
      </c>
      <c r="AA240">
        <v>59.64</v>
      </c>
      <c r="AB240">
        <v>61.04</v>
      </c>
      <c r="AC240">
        <v>62.15</v>
      </c>
      <c r="AD240">
        <v>62.18</v>
      </c>
      <c r="AE240">
        <v>62.51</v>
      </c>
      <c r="AG240">
        <v>55.97</v>
      </c>
      <c r="AH240">
        <v>58.84</v>
      </c>
      <c r="AI240">
        <v>65.099999999999994</v>
      </c>
      <c r="AJ240">
        <v>62.9</v>
      </c>
      <c r="AK240">
        <v>63.11</v>
      </c>
      <c r="AL240">
        <v>62.51</v>
      </c>
      <c r="AM240">
        <v>61.68</v>
      </c>
      <c r="AN240">
        <v>61.57</v>
      </c>
      <c r="AO240">
        <v>62.37</v>
      </c>
      <c r="AP240">
        <v>62.18</v>
      </c>
      <c r="AQ240">
        <v>62.54</v>
      </c>
      <c r="AS240">
        <v>56.05</v>
      </c>
      <c r="AT240">
        <v>58.86</v>
      </c>
      <c r="AU240">
        <v>65.099999999999994</v>
      </c>
      <c r="AV240">
        <v>62.9</v>
      </c>
      <c r="AW240">
        <v>63.16</v>
      </c>
    </row>
    <row r="241" spans="1:49" x14ac:dyDescent="0.2">
      <c r="A241" t="s">
        <v>283</v>
      </c>
      <c r="B241">
        <v>57</v>
      </c>
      <c r="C241">
        <v>84</v>
      </c>
      <c r="D241">
        <v>61</v>
      </c>
      <c r="E241">
        <v>69</v>
      </c>
      <c r="F241">
        <v>83</v>
      </c>
      <c r="G241">
        <v>94</v>
      </c>
      <c r="H241">
        <v>0</v>
      </c>
      <c r="I241">
        <v>42</v>
      </c>
      <c r="J241">
        <v>93</v>
      </c>
      <c r="K241">
        <v>91</v>
      </c>
      <c r="L241">
        <v>101</v>
      </c>
      <c r="M241">
        <v>114</v>
      </c>
      <c r="N241">
        <v>49.84</v>
      </c>
      <c r="O241">
        <v>49.82</v>
      </c>
      <c r="P241">
        <v>47.01</v>
      </c>
      <c r="Q241">
        <v>52.29</v>
      </c>
      <c r="R241">
        <v>34.24</v>
      </c>
      <c r="S241">
        <v>51.37</v>
      </c>
      <c r="U241">
        <v>45.19</v>
      </c>
      <c r="V241">
        <v>35.119999999999997</v>
      </c>
      <c r="W241">
        <v>39.79</v>
      </c>
      <c r="X241">
        <v>0</v>
      </c>
      <c r="Y241">
        <v>49.24</v>
      </c>
      <c r="Z241">
        <v>60.37</v>
      </c>
      <c r="AA241">
        <v>62.47</v>
      </c>
      <c r="AB241">
        <v>60.24</v>
      </c>
      <c r="AC241">
        <v>62.65</v>
      </c>
      <c r="AD241">
        <v>61.49</v>
      </c>
      <c r="AE241">
        <v>62.86</v>
      </c>
      <c r="AG241">
        <v>56.75</v>
      </c>
      <c r="AH241">
        <v>60.31</v>
      </c>
      <c r="AI241">
        <v>64.08</v>
      </c>
      <c r="AJ241">
        <v>63.1</v>
      </c>
      <c r="AK241">
        <v>64.12</v>
      </c>
      <c r="AL241">
        <v>60.73</v>
      </c>
      <c r="AM241">
        <v>62.73</v>
      </c>
      <c r="AN241">
        <v>60.44</v>
      </c>
      <c r="AO241">
        <v>63.04</v>
      </c>
      <c r="AP241">
        <v>61.5</v>
      </c>
      <c r="AQ241">
        <v>63.17</v>
      </c>
      <c r="AS241">
        <v>57.04</v>
      </c>
      <c r="AT241">
        <v>60.32</v>
      </c>
      <c r="AU241">
        <v>64.2</v>
      </c>
      <c r="AV241">
        <v>63.1</v>
      </c>
      <c r="AW241">
        <v>64.260000000000005</v>
      </c>
    </row>
    <row r="242" spans="1:49" x14ac:dyDescent="0.2">
      <c r="A242" t="s">
        <v>284</v>
      </c>
      <c r="B242">
        <v>69</v>
      </c>
      <c r="C242">
        <v>66</v>
      </c>
      <c r="D242">
        <v>62</v>
      </c>
      <c r="E242">
        <v>70</v>
      </c>
      <c r="F242">
        <v>84</v>
      </c>
      <c r="G242">
        <v>86</v>
      </c>
      <c r="H242">
        <v>72</v>
      </c>
      <c r="I242">
        <v>35</v>
      </c>
      <c r="J242">
        <v>69</v>
      </c>
      <c r="K242">
        <v>88</v>
      </c>
      <c r="L242">
        <v>114</v>
      </c>
      <c r="M242">
        <v>114</v>
      </c>
      <c r="N242">
        <v>48.62</v>
      </c>
      <c r="O242">
        <v>51.46</v>
      </c>
      <c r="P242">
        <v>47.03</v>
      </c>
      <c r="Q242">
        <v>49.53</v>
      </c>
      <c r="R242">
        <v>40.229999999999997</v>
      </c>
      <c r="S242">
        <v>40.020000000000003</v>
      </c>
      <c r="T242">
        <v>51.06</v>
      </c>
      <c r="U242">
        <v>40.17</v>
      </c>
      <c r="V242">
        <v>0</v>
      </c>
      <c r="W242">
        <v>27.64</v>
      </c>
      <c r="X242">
        <v>30.6</v>
      </c>
      <c r="Y242">
        <v>45.49</v>
      </c>
      <c r="Z242">
        <v>61.85</v>
      </c>
      <c r="AA242">
        <v>60.39</v>
      </c>
      <c r="AB242">
        <v>59.58</v>
      </c>
      <c r="AC242">
        <v>61.4</v>
      </c>
      <c r="AD242">
        <v>61.97</v>
      </c>
      <c r="AE242">
        <v>62.02</v>
      </c>
      <c r="AF242">
        <v>60.92</v>
      </c>
      <c r="AG242">
        <v>56.32</v>
      </c>
      <c r="AH242">
        <v>60.3</v>
      </c>
      <c r="AI242">
        <v>63.27</v>
      </c>
      <c r="AJ242">
        <v>64.400000000000006</v>
      </c>
      <c r="AK242">
        <v>63.48</v>
      </c>
      <c r="AL242">
        <v>62.05</v>
      </c>
      <c r="AM242">
        <v>60.92</v>
      </c>
      <c r="AN242">
        <v>59.91</v>
      </c>
      <c r="AO242">
        <v>61.68</v>
      </c>
      <c r="AP242">
        <v>61.99</v>
      </c>
      <c r="AQ242">
        <v>62.04</v>
      </c>
      <c r="AR242">
        <v>61.35</v>
      </c>
      <c r="AS242">
        <v>56.43</v>
      </c>
      <c r="AT242">
        <v>60.3</v>
      </c>
      <c r="AU242">
        <v>63.27</v>
      </c>
      <c r="AV242">
        <v>64.400000000000006</v>
      </c>
      <c r="AW242">
        <v>63.55</v>
      </c>
    </row>
    <row r="243" spans="1:49" x14ac:dyDescent="0.2">
      <c r="A243" t="s">
        <v>285</v>
      </c>
      <c r="B243">
        <v>67</v>
      </c>
      <c r="C243">
        <v>69</v>
      </c>
      <c r="D243">
        <v>80</v>
      </c>
      <c r="E243">
        <v>80</v>
      </c>
      <c r="F243">
        <v>85</v>
      </c>
      <c r="G243">
        <v>88</v>
      </c>
      <c r="H243">
        <v>88</v>
      </c>
      <c r="I243">
        <v>52</v>
      </c>
      <c r="J243">
        <v>78</v>
      </c>
      <c r="K243">
        <v>96</v>
      </c>
      <c r="L243">
        <v>106</v>
      </c>
      <c r="M243">
        <v>108</v>
      </c>
      <c r="N243">
        <v>51.03</v>
      </c>
      <c r="O243">
        <v>42.51</v>
      </c>
      <c r="P243">
        <v>35.04</v>
      </c>
      <c r="Q243">
        <v>52.18</v>
      </c>
      <c r="R243">
        <v>38.369999999999997</v>
      </c>
      <c r="S243">
        <v>35.74</v>
      </c>
      <c r="T243">
        <v>48.61</v>
      </c>
      <c r="U243">
        <v>44.47</v>
      </c>
      <c r="V243">
        <v>42.93</v>
      </c>
      <c r="W243">
        <v>43.22</v>
      </c>
      <c r="X243">
        <v>37.4</v>
      </c>
      <c r="Y243">
        <v>39.53</v>
      </c>
      <c r="Z243">
        <v>59.91</v>
      </c>
      <c r="AA243">
        <v>60.43</v>
      </c>
      <c r="AB243">
        <v>61.84</v>
      </c>
      <c r="AC243">
        <v>61.83</v>
      </c>
      <c r="AD243">
        <v>63.67</v>
      </c>
      <c r="AE243">
        <v>61.23</v>
      </c>
      <c r="AF243">
        <v>62.19</v>
      </c>
      <c r="AG243">
        <v>60.41</v>
      </c>
      <c r="AH243">
        <v>60</v>
      </c>
      <c r="AI243">
        <v>63.88</v>
      </c>
      <c r="AJ243">
        <v>67.2</v>
      </c>
      <c r="AK243">
        <v>63.66</v>
      </c>
      <c r="AL243">
        <v>60.44</v>
      </c>
      <c r="AM243">
        <v>60.5</v>
      </c>
      <c r="AN243">
        <v>61.85</v>
      </c>
      <c r="AO243">
        <v>62.28</v>
      </c>
      <c r="AP243">
        <v>63.69</v>
      </c>
      <c r="AQ243">
        <v>61.24</v>
      </c>
      <c r="AR243">
        <v>62.38</v>
      </c>
      <c r="AS243">
        <v>60.52</v>
      </c>
      <c r="AT243">
        <v>60.09</v>
      </c>
      <c r="AU243">
        <v>63.92</v>
      </c>
      <c r="AV243">
        <v>67.2</v>
      </c>
      <c r="AW243">
        <v>63.67</v>
      </c>
    </row>
    <row r="244" spans="1:49" x14ac:dyDescent="0.2">
      <c r="A244" t="s">
        <v>286</v>
      </c>
      <c r="B244">
        <v>76</v>
      </c>
      <c r="C244">
        <v>75</v>
      </c>
      <c r="D244">
        <v>67</v>
      </c>
      <c r="E244">
        <v>75</v>
      </c>
      <c r="F244">
        <v>81</v>
      </c>
      <c r="G244">
        <v>86</v>
      </c>
      <c r="H244">
        <v>89</v>
      </c>
      <c r="I244">
        <v>39</v>
      </c>
      <c r="J244">
        <v>71</v>
      </c>
      <c r="K244">
        <v>92</v>
      </c>
      <c r="L244">
        <v>110</v>
      </c>
      <c r="M244">
        <v>113</v>
      </c>
      <c r="N244">
        <v>52.18</v>
      </c>
      <c r="O244">
        <v>27.44</v>
      </c>
      <c r="P244">
        <v>43.42</v>
      </c>
      <c r="Q244">
        <v>52.53</v>
      </c>
      <c r="R244">
        <v>39.44</v>
      </c>
      <c r="S244">
        <v>41.84</v>
      </c>
      <c r="T244">
        <v>39.01</v>
      </c>
      <c r="U244">
        <v>0</v>
      </c>
      <c r="V244">
        <v>32.299999999999997</v>
      </c>
      <c r="W244">
        <v>44.95</v>
      </c>
      <c r="X244">
        <v>38.5</v>
      </c>
      <c r="Y244">
        <v>47.05</v>
      </c>
      <c r="Z244">
        <v>61.4</v>
      </c>
      <c r="AA244">
        <v>62.54</v>
      </c>
      <c r="AB244">
        <v>61.84</v>
      </c>
      <c r="AC244">
        <v>61.92</v>
      </c>
      <c r="AD244">
        <v>61.31</v>
      </c>
      <c r="AE244">
        <v>61.33</v>
      </c>
      <c r="AF244">
        <v>61.92</v>
      </c>
      <c r="AG244">
        <v>57.76</v>
      </c>
      <c r="AH244">
        <v>61.15</v>
      </c>
      <c r="AI244">
        <v>65.08</v>
      </c>
      <c r="AJ244">
        <v>67.400000000000006</v>
      </c>
      <c r="AK244">
        <v>63.1</v>
      </c>
      <c r="AL244">
        <v>61.89</v>
      </c>
      <c r="AM244">
        <v>62.56</v>
      </c>
      <c r="AN244">
        <v>61.9</v>
      </c>
      <c r="AO244">
        <v>62.95</v>
      </c>
      <c r="AP244">
        <v>61.34</v>
      </c>
      <c r="AQ244">
        <v>61.39</v>
      </c>
      <c r="AR244">
        <v>61.94</v>
      </c>
      <c r="AS244">
        <v>57.76</v>
      </c>
      <c r="AT244">
        <v>61.16</v>
      </c>
      <c r="AU244">
        <v>65.12</v>
      </c>
      <c r="AV244">
        <v>67.400000000000006</v>
      </c>
      <c r="AW244">
        <v>63.27</v>
      </c>
    </row>
    <row r="245" spans="1:49" x14ac:dyDescent="0.2">
      <c r="A245" t="s">
        <v>287</v>
      </c>
      <c r="B245">
        <v>59</v>
      </c>
      <c r="C245">
        <v>75</v>
      </c>
      <c r="D245">
        <v>67</v>
      </c>
      <c r="E245">
        <v>91</v>
      </c>
      <c r="F245">
        <v>87</v>
      </c>
      <c r="G245">
        <v>90</v>
      </c>
      <c r="H245">
        <v>97</v>
      </c>
      <c r="I245">
        <v>36</v>
      </c>
      <c r="J245">
        <v>61</v>
      </c>
      <c r="K245">
        <v>94</v>
      </c>
      <c r="L245">
        <v>109</v>
      </c>
      <c r="M245">
        <v>116</v>
      </c>
      <c r="N245">
        <v>44.85</v>
      </c>
      <c r="O245">
        <v>34.94</v>
      </c>
      <c r="P245">
        <v>48.62</v>
      </c>
      <c r="Q245">
        <v>48.71</v>
      </c>
      <c r="R245">
        <v>42.28</v>
      </c>
      <c r="S245">
        <v>40.25</v>
      </c>
      <c r="T245">
        <v>43.68</v>
      </c>
      <c r="U245">
        <v>41.69</v>
      </c>
      <c r="V245">
        <v>35.76</v>
      </c>
      <c r="W245">
        <v>39.32</v>
      </c>
      <c r="X245">
        <v>34.5</v>
      </c>
      <c r="Y245">
        <v>48.9</v>
      </c>
      <c r="Z245">
        <v>61.76</v>
      </c>
      <c r="AA245">
        <v>63.3</v>
      </c>
      <c r="AB245">
        <v>59.98</v>
      </c>
      <c r="AC245">
        <v>62</v>
      </c>
      <c r="AD245">
        <v>62.34</v>
      </c>
      <c r="AE245">
        <v>62.37</v>
      </c>
      <c r="AF245">
        <v>62.31</v>
      </c>
      <c r="AG245">
        <v>56.29</v>
      </c>
      <c r="AH245">
        <v>58.79</v>
      </c>
      <c r="AI245">
        <v>63.02</v>
      </c>
      <c r="AJ245">
        <v>63.4</v>
      </c>
      <c r="AK245">
        <v>63.35</v>
      </c>
      <c r="AL245">
        <v>61.84</v>
      </c>
      <c r="AM245">
        <v>63.31</v>
      </c>
      <c r="AN245">
        <v>60.73</v>
      </c>
      <c r="AO245">
        <v>62.28</v>
      </c>
      <c r="AP245">
        <v>62.38</v>
      </c>
      <c r="AQ245">
        <v>62.4</v>
      </c>
      <c r="AR245">
        <v>62.48</v>
      </c>
      <c r="AS245">
        <v>56.44</v>
      </c>
      <c r="AT245">
        <v>58.81</v>
      </c>
      <c r="AU245">
        <v>63.04</v>
      </c>
      <c r="AV245">
        <v>63.4</v>
      </c>
      <c r="AW245">
        <v>63.51</v>
      </c>
    </row>
    <row r="246" spans="1:49" x14ac:dyDescent="0.2">
      <c r="A246" t="s">
        <v>288</v>
      </c>
      <c r="B246">
        <v>69</v>
      </c>
      <c r="C246">
        <v>72</v>
      </c>
      <c r="D246">
        <v>83</v>
      </c>
      <c r="E246">
        <v>84</v>
      </c>
      <c r="F246">
        <v>95</v>
      </c>
      <c r="G246">
        <v>85</v>
      </c>
      <c r="H246">
        <v>89</v>
      </c>
      <c r="I246">
        <v>49</v>
      </c>
      <c r="J246">
        <v>0</v>
      </c>
      <c r="K246">
        <v>86</v>
      </c>
      <c r="L246">
        <v>96</v>
      </c>
      <c r="M246">
        <v>109</v>
      </c>
      <c r="N246">
        <v>42.14</v>
      </c>
      <c r="O246">
        <v>46.12</v>
      </c>
      <c r="P246">
        <v>44</v>
      </c>
      <c r="Q246">
        <v>47.88</v>
      </c>
      <c r="R246">
        <v>49.18</v>
      </c>
      <c r="S246">
        <v>32.11</v>
      </c>
      <c r="T246">
        <v>48.6</v>
      </c>
      <c r="U246">
        <v>44.17</v>
      </c>
      <c r="W246">
        <v>42.94</v>
      </c>
      <c r="X246">
        <v>0</v>
      </c>
      <c r="Y246">
        <v>33.380000000000003</v>
      </c>
      <c r="Z246">
        <v>61.79</v>
      </c>
      <c r="AA246">
        <v>63.1</v>
      </c>
      <c r="AB246">
        <v>62.88</v>
      </c>
      <c r="AC246">
        <v>62.29</v>
      </c>
      <c r="AD246">
        <v>62.37</v>
      </c>
      <c r="AE246">
        <v>63.19</v>
      </c>
      <c r="AF246">
        <v>61.44</v>
      </c>
      <c r="AG246">
        <v>57.12</v>
      </c>
      <c r="AI246">
        <v>62.4</v>
      </c>
      <c r="AJ246">
        <v>63.45</v>
      </c>
      <c r="AK246">
        <v>63.34</v>
      </c>
      <c r="AL246">
        <v>61.84</v>
      </c>
      <c r="AM246">
        <v>63.67</v>
      </c>
      <c r="AN246">
        <v>62.93</v>
      </c>
      <c r="AO246">
        <v>62.45</v>
      </c>
      <c r="AP246">
        <v>62.57</v>
      </c>
      <c r="AQ246">
        <v>63.19</v>
      </c>
      <c r="AR246">
        <v>61.66</v>
      </c>
      <c r="AS246">
        <v>57.33</v>
      </c>
      <c r="AU246">
        <v>62.44</v>
      </c>
      <c r="AV246">
        <v>63.45</v>
      </c>
      <c r="AW246">
        <v>63.35</v>
      </c>
    </row>
    <row r="247" spans="1:49" x14ac:dyDescent="0.2">
      <c r="A247" t="s">
        <v>289</v>
      </c>
      <c r="B247">
        <v>61</v>
      </c>
      <c r="C247">
        <v>90</v>
      </c>
      <c r="D247">
        <v>72</v>
      </c>
      <c r="E247">
        <v>91</v>
      </c>
      <c r="F247">
        <v>100</v>
      </c>
      <c r="G247">
        <v>85</v>
      </c>
      <c r="H247">
        <v>110</v>
      </c>
      <c r="I247">
        <v>41</v>
      </c>
      <c r="J247">
        <v>66</v>
      </c>
      <c r="K247">
        <v>101</v>
      </c>
      <c r="L247">
        <v>102</v>
      </c>
      <c r="M247">
        <v>107</v>
      </c>
      <c r="N247">
        <v>50.63</v>
      </c>
      <c r="O247">
        <v>41.7</v>
      </c>
      <c r="P247">
        <v>44.26</v>
      </c>
      <c r="Q247">
        <v>45.1</v>
      </c>
      <c r="R247">
        <v>42</v>
      </c>
      <c r="S247">
        <v>44.6</v>
      </c>
      <c r="T247">
        <v>43.1</v>
      </c>
      <c r="U247">
        <v>37.22</v>
      </c>
      <c r="V247">
        <v>33.369999999999997</v>
      </c>
      <c r="W247">
        <v>36.369999999999997</v>
      </c>
      <c r="X247">
        <v>0</v>
      </c>
      <c r="Y247">
        <v>47.57</v>
      </c>
      <c r="Z247">
        <v>60.29</v>
      </c>
      <c r="AA247">
        <v>63.48</v>
      </c>
      <c r="AB247">
        <v>60.35</v>
      </c>
      <c r="AC247">
        <v>62.18</v>
      </c>
      <c r="AD247">
        <v>66.11</v>
      </c>
      <c r="AE247">
        <v>63.16</v>
      </c>
      <c r="AF247">
        <v>62.77</v>
      </c>
      <c r="AG247">
        <v>56.79</v>
      </c>
      <c r="AH247">
        <v>58.24</v>
      </c>
      <c r="AI247">
        <v>64.97</v>
      </c>
      <c r="AJ247">
        <v>63.58</v>
      </c>
      <c r="AK247">
        <v>63.62</v>
      </c>
      <c r="AL247">
        <v>60.73</v>
      </c>
      <c r="AM247">
        <v>63.54</v>
      </c>
      <c r="AN247">
        <v>60.45</v>
      </c>
      <c r="AO247">
        <v>62.26</v>
      </c>
      <c r="AP247">
        <v>66.14</v>
      </c>
      <c r="AQ247">
        <v>63.41</v>
      </c>
      <c r="AR247">
        <v>62.82</v>
      </c>
      <c r="AS247">
        <v>56.87</v>
      </c>
      <c r="AT247">
        <v>58.26</v>
      </c>
      <c r="AU247">
        <v>64.98</v>
      </c>
      <c r="AV247">
        <v>63.58</v>
      </c>
      <c r="AW247">
        <v>63.73</v>
      </c>
    </row>
    <row r="248" spans="1:49" x14ac:dyDescent="0.2">
      <c r="A248" t="s">
        <v>291</v>
      </c>
      <c r="B248">
        <v>65</v>
      </c>
      <c r="C248">
        <v>101</v>
      </c>
      <c r="E248">
        <v>67</v>
      </c>
      <c r="F248">
        <v>87</v>
      </c>
      <c r="G248">
        <v>96</v>
      </c>
      <c r="H248">
        <v>101</v>
      </c>
      <c r="I248">
        <v>32</v>
      </c>
      <c r="J248">
        <v>76</v>
      </c>
      <c r="K248">
        <v>90</v>
      </c>
      <c r="L248">
        <v>112</v>
      </c>
      <c r="M248">
        <v>100</v>
      </c>
      <c r="N248">
        <v>38.19</v>
      </c>
      <c r="O248">
        <v>50.07</v>
      </c>
      <c r="Q248">
        <v>44.73</v>
      </c>
      <c r="R248">
        <v>38.85</v>
      </c>
      <c r="S248">
        <v>54.86</v>
      </c>
      <c r="T248">
        <v>0</v>
      </c>
      <c r="U248">
        <v>40.47</v>
      </c>
      <c r="V248">
        <v>32.270000000000003</v>
      </c>
      <c r="W248">
        <v>0</v>
      </c>
      <c r="X248">
        <v>33.86</v>
      </c>
      <c r="Y248">
        <v>41.33</v>
      </c>
      <c r="Z248">
        <v>59.29</v>
      </c>
      <c r="AA248">
        <v>64.22</v>
      </c>
      <c r="AC248">
        <v>61.92</v>
      </c>
      <c r="AD248">
        <v>65.78</v>
      </c>
      <c r="AE248">
        <v>62.6</v>
      </c>
      <c r="AF248">
        <v>61.5</v>
      </c>
      <c r="AG248">
        <v>58.56</v>
      </c>
      <c r="AH248">
        <v>60.17</v>
      </c>
      <c r="AI248">
        <v>63.26</v>
      </c>
      <c r="AJ248">
        <v>64.040000000000006</v>
      </c>
      <c r="AK248">
        <v>62.39</v>
      </c>
      <c r="AL248">
        <v>59.33</v>
      </c>
      <c r="AM248">
        <v>64.540000000000006</v>
      </c>
      <c r="AO248">
        <v>62</v>
      </c>
      <c r="AP248">
        <v>65.790000000000006</v>
      </c>
      <c r="AQ248">
        <v>63.28</v>
      </c>
      <c r="AR248">
        <v>61.5</v>
      </c>
      <c r="AS248">
        <v>58.62</v>
      </c>
      <c r="AT248">
        <v>60.18</v>
      </c>
      <c r="AU248">
        <v>63.26</v>
      </c>
      <c r="AV248">
        <v>64.05</v>
      </c>
      <c r="AW248">
        <v>62.42</v>
      </c>
    </row>
    <row r="249" spans="1:49" x14ac:dyDescent="0.2">
      <c r="A249" t="s">
        <v>292</v>
      </c>
      <c r="B249">
        <v>65</v>
      </c>
      <c r="C249">
        <v>96</v>
      </c>
      <c r="E249">
        <v>67</v>
      </c>
      <c r="F249">
        <v>88</v>
      </c>
      <c r="G249">
        <v>97</v>
      </c>
      <c r="H249">
        <v>112</v>
      </c>
      <c r="I249">
        <v>34</v>
      </c>
      <c r="J249">
        <v>58</v>
      </c>
      <c r="K249">
        <v>93</v>
      </c>
      <c r="L249">
        <v>100</v>
      </c>
      <c r="M249">
        <v>118</v>
      </c>
      <c r="N249">
        <v>43.88</v>
      </c>
      <c r="O249">
        <v>47.11</v>
      </c>
      <c r="Q249">
        <v>37.33</v>
      </c>
      <c r="R249">
        <v>41.24</v>
      </c>
      <c r="S249">
        <v>46.75</v>
      </c>
      <c r="T249">
        <v>34.17</v>
      </c>
      <c r="U249">
        <v>35.119999999999997</v>
      </c>
      <c r="V249">
        <v>0</v>
      </c>
      <c r="W249">
        <v>0</v>
      </c>
      <c r="X249">
        <v>37.76</v>
      </c>
      <c r="Y249">
        <v>46.8</v>
      </c>
      <c r="Z249">
        <v>58.73</v>
      </c>
      <c r="AA249">
        <v>65.66</v>
      </c>
      <c r="AC249">
        <v>65.58</v>
      </c>
      <c r="AD249">
        <v>63.46</v>
      </c>
      <c r="AE249">
        <v>62.8</v>
      </c>
      <c r="AF249">
        <v>62.11</v>
      </c>
      <c r="AG249">
        <v>54.84</v>
      </c>
      <c r="AH249">
        <v>58.61</v>
      </c>
      <c r="AI249">
        <v>63.55</v>
      </c>
      <c r="AJ249">
        <v>61.52</v>
      </c>
      <c r="AK249">
        <v>63.79</v>
      </c>
      <c r="AL249">
        <v>58.87</v>
      </c>
      <c r="AM249">
        <v>65.72</v>
      </c>
      <c r="AO249">
        <v>65.599999999999994</v>
      </c>
      <c r="AP249">
        <v>63.49</v>
      </c>
      <c r="AQ249">
        <v>62.91</v>
      </c>
      <c r="AR249">
        <v>62.12</v>
      </c>
      <c r="AS249">
        <v>54.89</v>
      </c>
      <c r="AT249">
        <v>58.61</v>
      </c>
      <c r="AU249">
        <v>63.55</v>
      </c>
      <c r="AV249">
        <v>61.54</v>
      </c>
      <c r="AW249">
        <v>63.88</v>
      </c>
    </row>
    <row r="250" spans="1:49" x14ac:dyDescent="0.2">
      <c r="A250" t="s">
        <v>293</v>
      </c>
      <c r="B250">
        <v>66</v>
      </c>
      <c r="C250">
        <v>98</v>
      </c>
      <c r="E250">
        <v>101</v>
      </c>
      <c r="F250">
        <v>93</v>
      </c>
      <c r="G250">
        <v>91</v>
      </c>
      <c r="H250">
        <v>105</v>
      </c>
      <c r="I250">
        <v>40</v>
      </c>
      <c r="J250">
        <v>84</v>
      </c>
      <c r="K250">
        <v>104</v>
      </c>
      <c r="L250">
        <v>99</v>
      </c>
      <c r="M250">
        <v>112</v>
      </c>
      <c r="N250">
        <v>46.68</v>
      </c>
      <c r="O250">
        <v>49.54</v>
      </c>
      <c r="Q250">
        <v>48.69</v>
      </c>
      <c r="R250">
        <v>41.75</v>
      </c>
      <c r="S250">
        <v>44.01</v>
      </c>
      <c r="T250">
        <v>0</v>
      </c>
      <c r="U250">
        <v>0</v>
      </c>
      <c r="V250">
        <v>0</v>
      </c>
      <c r="W250">
        <v>46.87</v>
      </c>
      <c r="X250">
        <v>37.75</v>
      </c>
      <c r="Y250">
        <v>44.98</v>
      </c>
      <c r="Z250">
        <v>59.93</v>
      </c>
      <c r="AA250">
        <v>64.72</v>
      </c>
      <c r="AC250">
        <v>66.180000000000007</v>
      </c>
      <c r="AD250">
        <v>62.22</v>
      </c>
      <c r="AE250">
        <v>62.57</v>
      </c>
      <c r="AF250">
        <v>61.34</v>
      </c>
      <c r="AG250">
        <v>56.55</v>
      </c>
      <c r="AH250">
        <v>60.76</v>
      </c>
      <c r="AI250">
        <v>64.900000000000006</v>
      </c>
      <c r="AJ250">
        <v>61.67</v>
      </c>
      <c r="AK250">
        <v>62.36</v>
      </c>
      <c r="AL250">
        <v>60.13</v>
      </c>
      <c r="AM250">
        <v>64.849999999999994</v>
      </c>
      <c r="AO250">
        <v>66.25</v>
      </c>
      <c r="AP250">
        <v>62.26</v>
      </c>
      <c r="AQ250">
        <v>62.63</v>
      </c>
      <c r="AR250">
        <v>61.34</v>
      </c>
      <c r="AS250">
        <v>56.55</v>
      </c>
      <c r="AT250">
        <v>60.76</v>
      </c>
      <c r="AU250">
        <v>64.97</v>
      </c>
      <c r="AV250">
        <v>61.68</v>
      </c>
      <c r="AW250">
        <v>62.44</v>
      </c>
    </row>
    <row r="251" spans="1:49" x14ac:dyDescent="0.2">
      <c r="A251" t="s">
        <v>294</v>
      </c>
      <c r="B251">
        <v>75</v>
      </c>
      <c r="C251">
        <v>74</v>
      </c>
      <c r="E251">
        <v>75</v>
      </c>
      <c r="F251">
        <v>92</v>
      </c>
      <c r="G251">
        <v>116</v>
      </c>
      <c r="H251">
        <v>106</v>
      </c>
      <c r="I251">
        <v>38</v>
      </c>
      <c r="J251">
        <v>82</v>
      </c>
      <c r="K251">
        <v>77</v>
      </c>
      <c r="L251">
        <v>107</v>
      </c>
      <c r="M251">
        <v>103</v>
      </c>
      <c r="N251">
        <v>38.39</v>
      </c>
      <c r="O251">
        <v>44.75</v>
      </c>
      <c r="Q251">
        <v>51.27</v>
      </c>
      <c r="R251">
        <v>43.13</v>
      </c>
      <c r="S251">
        <v>50.05</v>
      </c>
      <c r="T251">
        <v>60.35</v>
      </c>
      <c r="U251">
        <v>27.94</v>
      </c>
      <c r="V251">
        <v>37.479999999999997</v>
      </c>
      <c r="W251">
        <v>32.74</v>
      </c>
      <c r="X251">
        <v>38.950000000000003</v>
      </c>
      <c r="Y251">
        <v>36.39</v>
      </c>
      <c r="Z251">
        <v>61.22</v>
      </c>
      <c r="AA251">
        <v>63.12</v>
      </c>
      <c r="AC251">
        <v>62.22</v>
      </c>
      <c r="AD251">
        <v>62.83</v>
      </c>
      <c r="AE251">
        <v>65.97</v>
      </c>
      <c r="AF251">
        <v>65.19</v>
      </c>
      <c r="AG251">
        <v>56.44</v>
      </c>
      <c r="AH251">
        <v>60.4</v>
      </c>
      <c r="AI251">
        <v>62.33</v>
      </c>
      <c r="AJ251">
        <v>62.98</v>
      </c>
      <c r="AK251">
        <v>62.81</v>
      </c>
      <c r="AL251">
        <v>61.25</v>
      </c>
      <c r="AM251">
        <v>63.18</v>
      </c>
      <c r="AO251">
        <v>62.57</v>
      </c>
      <c r="AP251">
        <v>62.87</v>
      </c>
      <c r="AQ251">
        <v>66.28</v>
      </c>
      <c r="AR251">
        <v>66.430000000000007</v>
      </c>
      <c r="AS251">
        <v>56.45</v>
      </c>
      <c r="AT251">
        <v>60.54</v>
      </c>
      <c r="AU251">
        <v>62.34</v>
      </c>
      <c r="AV251">
        <v>63</v>
      </c>
      <c r="AW251">
        <v>62.82</v>
      </c>
    </row>
    <row r="252" spans="1:49" x14ac:dyDescent="0.2">
      <c r="A252" t="s">
        <v>295</v>
      </c>
      <c r="B252">
        <v>62</v>
      </c>
      <c r="C252">
        <v>80</v>
      </c>
      <c r="E252">
        <v>86</v>
      </c>
      <c r="F252">
        <v>94</v>
      </c>
      <c r="G252">
        <v>91</v>
      </c>
      <c r="H252">
        <v>105</v>
      </c>
      <c r="I252">
        <v>50</v>
      </c>
      <c r="J252">
        <v>52</v>
      </c>
      <c r="K252">
        <v>100</v>
      </c>
      <c r="L252">
        <v>115</v>
      </c>
      <c r="M252">
        <v>113</v>
      </c>
      <c r="N252">
        <v>42.08</v>
      </c>
      <c r="O252">
        <v>0</v>
      </c>
      <c r="Q252">
        <v>50.01</v>
      </c>
      <c r="R252">
        <v>42.91</v>
      </c>
      <c r="S252">
        <v>49.7</v>
      </c>
      <c r="T252">
        <v>36.78</v>
      </c>
      <c r="U252">
        <v>43.63</v>
      </c>
      <c r="V252">
        <v>39.49</v>
      </c>
      <c r="W252">
        <v>37.56</v>
      </c>
      <c r="X252">
        <v>34.97</v>
      </c>
      <c r="Y252">
        <v>47.83</v>
      </c>
      <c r="Z252">
        <v>60.18</v>
      </c>
      <c r="AA252">
        <v>63.19</v>
      </c>
      <c r="AC252">
        <v>64.510000000000005</v>
      </c>
      <c r="AD252">
        <v>64.5</v>
      </c>
      <c r="AE252">
        <v>62.83</v>
      </c>
      <c r="AF252">
        <v>62.96</v>
      </c>
      <c r="AG252">
        <v>58.58</v>
      </c>
      <c r="AH252">
        <v>58.52</v>
      </c>
      <c r="AI252">
        <v>63.57</v>
      </c>
      <c r="AJ252">
        <v>63.49</v>
      </c>
      <c r="AK252">
        <v>63.33</v>
      </c>
      <c r="AL252">
        <v>60.25</v>
      </c>
      <c r="AM252">
        <v>63.19</v>
      </c>
      <c r="AO252">
        <v>64.67</v>
      </c>
      <c r="AP252">
        <v>64.53</v>
      </c>
      <c r="AQ252">
        <v>63.03</v>
      </c>
      <c r="AR252">
        <v>62.97</v>
      </c>
      <c r="AS252">
        <v>58.76</v>
      </c>
      <c r="AT252">
        <v>58.58</v>
      </c>
      <c r="AU252">
        <v>63.58</v>
      </c>
      <c r="AV252">
        <v>63.5</v>
      </c>
      <c r="AW252">
        <v>63.51</v>
      </c>
    </row>
    <row r="253" spans="1:49" x14ac:dyDescent="0.2">
      <c r="A253" t="s">
        <v>296</v>
      </c>
      <c r="B253">
        <v>72</v>
      </c>
      <c r="C253">
        <v>82</v>
      </c>
      <c r="E253">
        <v>89</v>
      </c>
      <c r="F253">
        <v>98</v>
      </c>
      <c r="G253">
        <v>85</v>
      </c>
      <c r="H253">
        <v>105</v>
      </c>
      <c r="I253">
        <v>31</v>
      </c>
      <c r="J253">
        <v>72</v>
      </c>
      <c r="K253">
        <v>81</v>
      </c>
      <c r="L253">
        <v>80</v>
      </c>
      <c r="M253">
        <v>114</v>
      </c>
      <c r="N253">
        <v>43.37</v>
      </c>
      <c r="O253">
        <v>39.270000000000003</v>
      </c>
      <c r="Q253">
        <v>42.29</v>
      </c>
      <c r="R253">
        <v>46.13</v>
      </c>
      <c r="S253">
        <v>46.5</v>
      </c>
      <c r="T253">
        <v>33.9</v>
      </c>
      <c r="U253">
        <v>42.33</v>
      </c>
      <c r="V253">
        <v>38.32</v>
      </c>
      <c r="W253">
        <v>47</v>
      </c>
      <c r="X253">
        <v>42.37</v>
      </c>
      <c r="Y253">
        <v>46.31</v>
      </c>
      <c r="Z253">
        <v>61.12</v>
      </c>
      <c r="AA253">
        <v>62.34</v>
      </c>
      <c r="AC253">
        <v>62.78</v>
      </c>
      <c r="AD253">
        <v>63.34</v>
      </c>
      <c r="AE253">
        <v>62.52</v>
      </c>
      <c r="AF253">
        <v>62.68</v>
      </c>
      <c r="AG253">
        <v>56.14</v>
      </c>
      <c r="AH253">
        <v>60.02</v>
      </c>
      <c r="AI253">
        <v>62.56</v>
      </c>
      <c r="AJ253">
        <v>62.41</v>
      </c>
      <c r="AK253">
        <v>64.25</v>
      </c>
      <c r="AL253">
        <v>61.19</v>
      </c>
      <c r="AM253">
        <v>62.36</v>
      </c>
      <c r="AO253">
        <v>62.82</v>
      </c>
      <c r="AP253">
        <v>63.43</v>
      </c>
      <c r="AQ253">
        <v>62.64</v>
      </c>
      <c r="AR253">
        <v>62.69</v>
      </c>
      <c r="AS253">
        <v>56.31</v>
      </c>
      <c r="AT253">
        <v>60.05</v>
      </c>
      <c r="AU253">
        <v>62.67</v>
      </c>
      <c r="AV253">
        <v>62.45</v>
      </c>
      <c r="AW253">
        <v>64.319999999999993</v>
      </c>
    </row>
    <row r="254" spans="1:49" x14ac:dyDescent="0.2">
      <c r="A254" t="s">
        <v>297</v>
      </c>
      <c r="B254">
        <v>80</v>
      </c>
      <c r="C254">
        <v>82</v>
      </c>
      <c r="E254">
        <v>83</v>
      </c>
      <c r="F254">
        <v>93</v>
      </c>
      <c r="G254">
        <v>94</v>
      </c>
      <c r="H254">
        <v>115</v>
      </c>
      <c r="I254">
        <v>28</v>
      </c>
      <c r="J254">
        <v>65</v>
      </c>
      <c r="K254">
        <v>92</v>
      </c>
      <c r="L254">
        <v>101</v>
      </c>
      <c r="M254">
        <v>105</v>
      </c>
      <c r="N254">
        <v>44.83</v>
      </c>
      <c r="O254">
        <v>43</v>
      </c>
      <c r="Q254">
        <v>44.46</v>
      </c>
      <c r="R254">
        <v>0</v>
      </c>
      <c r="S254">
        <v>33.17</v>
      </c>
      <c r="T254">
        <v>45.28</v>
      </c>
      <c r="U254">
        <v>54.57</v>
      </c>
      <c r="V254">
        <v>51.41</v>
      </c>
      <c r="W254">
        <v>0</v>
      </c>
      <c r="X254">
        <v>41.3</v>
      </c>
      <c r="Y254">
        <v>36.56</v>
      </c>
      <c r="Z254">
        <v>61.16</v>
      </c>
      <c r="AA254">
        <v>63.42</v>
      </c>
      <c r="AC254">
        <v>63.44</v>
      </c>
      <c r="AD254">
        <v>63.13</v>
      </c>
      <c r="AE254">
        <v>62.35</v>
      </c>
      <c r="AF254">
        <v>64.48</v>
      </c>
      <c r="AG254">
        <v>55.41</v>
      </c>
      <c r="AH254">
        <v>58.56</v>
      </c>
      <c r="AI254">
        <v>63.98</v>
      </c>
      <c r="AJ254">
        <v>63.58</v>
      </c>
      <c r="AK254">
        <v>64.62</v>
      </c>
      <c r="AL254">
        <v>61.26</v>
      </c>
      <c r="AM254">
        <v>63.46</v>
      </c>
      <c r="AO254">
        <v>63.49</v>
      </c>
      <c r="AP254">
        <v>63.13</v>
      </c>
      <c r="AQ254">
        <v>62.36</v>
      </c>
      <c r="AR254">
        <v>64.55</v>
      </c>
      <c r="AS254">
        <v>58.24</v>
      </c>
      <c r="AT254">
        <v>59.33</v>
      </c>
      <c r="AU254">
        <v>63.98</v>
      </c>
      <c r="AV254">
        <v>63.6</v>
      </c>
      <c r="AW254">
        <v>64.62</v>
      </c>
    </row>
    <row r="255" spans="1:49" x14ac:dyDescent="0.2">
      <c r="A255" t="s">
        <v>299</v>
      </c>
      <c r="B255">
        <v>74</v>
      </c>
      <c r="C255">
        <v>80</v>
      </c>
      <c r="D255">
        <v>85</v>
      </c>
      <c r="E255">
        <v>74</v>
      </c>
      <c r="F255">
        <v>122</v>
      </c>
      <c r="G255">
        <v>89</v>
      </c>
      <c r="H255">
        <v>99</v>
      </c>
      <c r="I255">
        <v>41</v>
      </c>
      <c r="J255">
        <v>92</v>
      </c>
      <c r="K255">
        <v>88</v>
      </c>
      <c r="L255">
        <v>105</v>
      </c>
      <c r="M255">
        <v>114</v>
      </c>
      <c r="N255">
        <v>50.65</v>
      </c>
      <c r="O255">
        <v>41.67</v>
      </c>
      <c r="P255">
        <v>43.78</v>
      </c>
      <c r="Q255">
        <v>39.369999999999997</v>
      </c>
      <c r="R255">
        <v>49.89</v>
      </c>
      <c r="S255">
        <v>53.5</v>
      </c>
      <c r="T255">
        <v>41.55</v>
      </c>
      <c r="U255">
        <v>0</v>
      </c>
      <c r="V255">
        <v>45.19</v>
      </c>
      <c r="W255">
        <v>0</v>
      </c>
      <c r="X255">
        <v>40.479999999999997</v>
      </c>
      <c r="Y255">
        <v>47.04</v>
      </c>
      <c r="Z255">
        <v>60.42</v>
      </c>
      <c r="AA255">
        <v>61.81</v>
      </c>
      <c r="AB255">
        <v>60.78</v>
      </c>
      <c r="AC255">
        <v>61.66</v>
      </c>
      <c r="AD255">
        <v>64.3</v>
      </c>
      <c r="AE255">
        <v>62.07</v>
      </c>
      <c r="AF255">
        <v>62.21</v>
      </c>
      <c r="AG255">
        <v>55.27</v>
      </c>
      <c r="AH255">
        <v>60.51</v>
      </c>
      <c r="AI255">
        <v>63.36</v>
      </c>
      <c r="AJ255">
        <v>63.61</v>
      </c>
      <c r="AK255">
        <v>63.52</v>
      </c>
      <c r="AL255">
        <v>60.86</v>
      </c>
      <c r="AM255">
        <v>61.85</v>
      </c>
      <c r="AN255">
        <v>60.87</v>
      </c>
      <c r="AO255">
        <v>61.69</v>
      </c>
      <c r="AP255">
        <v>64.61</v>
      </c>
      <c r="AQ255">
        <v>62.64</v>
      </c>
      <c r="AR255">
        <v>62.25</v>
      </c>
      <c r="AS255">
        <v>55.27</v>
      </c>
      <c r="AT255">
        <v>60.64</v>
      </c>
      <c r="AU255">
        <v>63.36</v>
      </c>
      <c r="AV255">
        <v>63.63</v>
      </c>
      <c r="AW255">
        <v>63.61</v>
      </c>
    </row>
    <row r="256" spans="1:49" x14ac:dyDescent="0.2">
      <c r="A256" t="s">
        <v>300</v>
      </c>
      <c r="B256">
        <v>81</v>
      </c>
      <c r="C256">
        <v>68</v>
      </c>
      <c r="D256">
        <v>87</v>
      </c>
      <c r="E256">
        <v>76</v>
      </c>
      <c r="F256">
        <v>96</v>
      </c>
      <c r="G256">
        <v>95</v>
      </c>
      <c r="H256">
        <v>101</v>
      </c>
      <c r="I256">
        <v>0</v>
      </c>
      <c r="J256">
        <v>64</v>
      </c>
      <c r="K256">
        <v>87</v>
      </c>
      <c r="L256">
        <v>106</v>
      </c>
      <c r="M256">
        <v>0</v>
      </c>
      <c r="N256">
        <v>51.1</v>
      </c>
      <c r="O256">
        <v>46.81</v>
      </c>
      <c r="P256">
        <v>47.82</v>
      </c>
      <c r="Q256">
        <v>50.05</v>
      </c>
      <c r="R256">
        <v>43.61</v>
      </c>
      <c r="S256">
        <v>53.88</v>
      </c>
      <c r="T256">
        <v>57.91</v>
      </c>
      <c r="U256">
        <v>33.44</v>
      </c>
      <c r="V256">
        <v>0</v>
      </c>
      <c r="W256">
        <v>0</v>
      </c>
      <c r="X256">
        <v>39.03</v>
      </c>
      <c r="Z256">
        <v>61.79</v>
      </c>
      <c r="AA256">
        <v>62.77</v>
      </c>
      <c r="AB256">
        <v>60.34</v>
      </c>
      <c r="AC256">
        <v>62.64</v>
      </c>
      <c r="AD256">
        <v>63.44</v>
      </c>
      <c r="AE256">
        <v>61.94</v>
      </c>
      <c r="AF256">
        <v>62.03</v>
      </c>
      <c r="AG256">
        <v>0</v>
      </c>
      <c r="AH256">
        <v>60</v>
      </c>
      <c r="AI256">
        <v>62.64</v>
      </c>
      <c r="AJ256">
        <v>63</v>
      </c>
      <c r="AL256">
        <v>62.15</v>
      </c>
      <c r="AM256">
        <v>62.95</v>
      </c>
      <c r="AN256">
        <v>60.57</v>
      </c>
      <c r="AO256">
        <v>62.87</v>
      </c>
      <c r="AP256">
        <v>63.48</v>
      </c>
      <c r="AQ256">
        <v>62.57</v>
      </c>
      <c r="AR256">
        <v>63.45</v>
      </c>
      <c r="AS256">
        <v>33.44</v>
      </c>
      <c r="AT256">
        <v>60</v>
      </c>
      <c r="AU256">
        <v>62.64</v>
      </c>
      <c r="AV256">
        <v>63.02</v>
      </c>
    </row>
    <row r="257" spans="1:49" x14ac:dyDescent="0.2">
      <c r="A257" t="s">
        <v>301</v>
      </c>
      <c r="B257">
        <v>78</v>
      </c>
      <c r="C257">
        <v>87</v>
      </c>
      <c r="D257">
        <v>68</v>
      </c>
      <c r="E257">
        <v>86</v>
      </c>
      <c r="F257">
        <v>106</v>
      </c>
      <c r="G257">
        <v>88</v>
      </c>
      <c r="H257">
        <v>104</v>
      </c>
      <c r="I257">
        <v>0</v>
      </c>
      <c r="J257">
        <v>78</v>
      </c>
      <c r="K257">
        <v>39</v>
      </c>
      <c r="L257">
        <v>100</v>
      </c>
      <c r="M257">
        <v>0</v>
      </c>
      <c r="N257">
        <v>41.01</v>
      </c>
      <c r="O257">
        <v>47.73</v>
      </c>
      <c r="P257">
        <v>50.08</v>
      </c>
      <c r="Q257">
        <v>45.86</v>
      </c>
      <c r="R257">
        <v>42.09</v>
      </c>
      <c r="S257">
        <v>53.78</v>
      </c>
      <c r="T257">
        <v>39.81</v>
      </c>
      <c r="U257">
        <v>49.83</v>
      </c>
      <c r="V257">
        <v>43.44</v>
      </c>
      <c r="W257">
        <v>41.98</v>
      </c>
      <c r="X257">
        <v>39.89</v>
      </c>
      <c r="Z257">
        <v>62.06</v>
      </c>
      <c r="AA257">
        <v>63.56</v>
      </c>
      <c r="AB257">
        <v>59.91</v>
      </c>
      <c r="AC257">
        <v>63.51</v>
      </c>
      <c r="AD257">
        <v>64.37</v>
      </c>
      <c r="AE257">
        <v>60.98</v>
      </c>
      <c r="AF257">
        <v>61.93</v>
      </c>
      <c r="AG257">
        <v>0</v>
      </c>
      <c r="AH257">
        <v>60.99</v>
      </c>
      <c r="AI257">
        <v>58.5</v>
      </c>
      <c r="AJ257">
        <v>62.57</v>
      </c>
      <c r="AL257">
        <v>62.09</v>
      </c>
      <c r="AM257">
        <v>63.97</v>
      </c>
      <c r="AN257">
        <v>60.34</v>
      </c>
      <c r="AO257">
        <v>63.58</v>
      </c>
      <c r="AP257">
        <v>64.41</v>
      </c>
      <c r="AQ257">
        <v>61.74</v>
      </c>
      <c r="AR257">
        <v>61.96</v>
      </c>
      <c r="AS257">
        <v>50.27</v>
      </c>
      <c r="AT257">
        <v>61.69</v>
      </c>
      <c r="AU257">
        <v>58.59</v>
      </c>
      <c r="AV257">
        <v>62.59</v>
      </c>
    </row>
    <row r="258" spans="1:49" x14ac:dyDescent="0.2">
      <c r="A258" t="s">
        <v>302</v>
      </c>
      <c r="B258">
        <v>71</v>
      </c>
      <c r="C258">
        <v>72</v>
      </c>
      <c r="D258">
        <v>82</v>
      </c>
      <c r="E258">
        <v>74</v>
      </c>
      <c r="F258">
        <v>97</v>
      </c>
      <c r="G258">
        <v>79</v>
      </c>
      <c r="H258">
        <v>104</v>
      </c>
      <c r="I258">
        <v>0</v>
      </c>
      <c r="J258">
        <v>81</v>
      </c>
      <c r="K258">
        <v>59</v>
      </c>
      <c r="L258">
        <v>102</v>
      </c>
      <c r="M258">
        <v>91</v>
      </c>
      <c r="N258">
        <v>45.33</v>
      </c>
      <c r="O258">
        <v>38.99</v>
      </c>
      <c r="P258">
        <v>45.65</v>
      </c>
      <c r="Q258">
        <v>47.81</v>
      </c>
      <c r="R258">
        <v>50.28</v>
      </c>
      <c r="S258">
        <v>45.95</v>
      </c>
      <c r="T258">
        <v>39.56</v>
      </c>
      <c r="U258">
        <v>35.81</v>
      </c>
      <c r="V258">
        <v>46.74</v>
      </c>
      <c r="W258">
        <v>47.05</v>
      </c>
      <c r="X258">
        <v>47.5</v>
      </c>
      <c r="Y258">
        <v>46.55</v>
      </c>
      <c r="Z258">
        <v>61.77</v>
      </c>
      <c r="AA258">
        <v>62.58</v>
      </c>
      <c r="AB258">
        <v>63.16</v>
      </c>
      <c r="AC258">
        <v>62.48</v>
      </c>
      <c r="AD258">
        <v>63.29</v>
      </c>
      <c r="AE258">
        <v>61.88</v>
      </c>
      <c r="AF258">
        <v>62.71</v>
      </c>
      <c r="AG258">
        <v>0</v>
      </c>
      <c r="AH258">
        <v>60.36</v>
      </c>
      <c r="AI258">
        <v>61.21</v>
      </c>
      <c r="AJ258">
        <v>62.89</v>
      </c>
      <c r="AK258">
        <v>64.760000000000005</v>
      </c>
      <c r="AL258">
        <v>61.87</v>
      </c>
      <c r="AM258">
        <v>62.64</v>
      </c>
      <c r="AN258">
        <v>63.24</v>
      </c>
      <c r="AO258">
        <v>62.63</v>
      </c>
      <c r="AP258">
        <v>63.54</v>
      </c>
      <c r="AQ258">
        <v>61.99</v>
      </c>
      <c r="AR258">
        <v>62.73</v>
      </c>
      <c r="AS258">
        <v>45.3</v>
      </c>
      <c r="AT258">
        <v>60.54</v>
      </c>
      <c r="AU258">
        <v>61.38</v>
      </c>
      <c r="AV258">
        <v>63.02</v>
      </c>
      <c r="AW258">
        <v>65.02</v>
      </c>
    </row>
    <row r="259" spans="1:49" x14ac:dyDescent="0.2">
      <c r="A259" t="s">
        <v>303</v>
      </c>
      <c r="B259">
        <v>55</v>
      </c>
      <c r="C259">
        <v>71</v>
      </c>
      <c r="D259">
        <v>73</v>
      </c>
      <c r="E259">
        <v>77</v>
      </c>
      <c r="F259">
        <v>113</v>
      </c>
      <c r="G259">
        <v>0</v>
      </c>
      <c r="H259">
        <v>95</v>
      </c>
      <c r="I259">
        <v>0</v>
      </c>
      <c r="J259">
        <v>60</v>
      </c>
      <c r="K259">
        <v>63</v>
      </c>
      <c r="L259">
        <v>104</v>
      </c>
      <c r="M259">
        <v>120</v>
      </c>
      <c r="N259">
        <v>43.12</v>
      </c>
      <c r="O259">
        <v>48.99</v>
      </c>
      <c r="P259">
        <v>46.03</v>
      </c>
      <c r="Q259">
        <v>44.24</v>
      </c>
      <c r="R259">
        <v>45.87</v>
      </c>
      <c r="S259">
        <v>47.74</v>
      </c>
      <c r="T259">
        <v>43.34</v>
      </c>
      <c r="U259">
        <v>39.81</v>
      </c>
      <c r="V259">
        <v>50.76</v>
      </c>
      <c r="W259">
        <v>45.14</v>
      </c>
      <c r="X259">
        <v>41.1</v>
      </c>
      <c r="Y259">
        <v>46.06</v>
      </c>
      <c r="Z259">
        <v>60.07</v>
      </c>
      <c r="AA259">
        <v>63.29</v>
      </c>
      <c r="AB259">
        <v>63.24</v>
      </c>
      <c r="AC259">
        <v>62.05</v>
      </c>
      <c r="AD259">
        <v>66.150000000000006</v>
      </c>
      <c r="AE259">
        <v>0</v>
      </c>
      <c r="AF259">
        <v>62.84</v>
      </c>
      <c r="AG259">
        <v>0</v>
      </c>
      <c r="AH259">
        <v>59.15</v>
      </c>
      <c r="AI259">
        <v>60.47</v>
      </c>
      <c r="AJ259">
        <v>63.67</v>
      </c>
      <c r="AK259">
        <v>68.290000000000006</v>
      </c>
      <c r="AL259">
        <v>60.16</v>
      </c>
      <c r="AM259">
        <v>63.82</v>
      </c>
      <c r="AN259">
        <v>63.33</v>
      </c>
      <c r="AO259">
        <v>62.19</v>
      </c>
      <c r="AP259">
        <v>66.22</v>
      </c>
      <c r="AQ259">
        <v>47.74</v>
      </c>
      <c r="AR259">
        <v>62.89</v>
      </c>
      <c r="AS259">
        <v>39.81</v>
      </c>
      <c r="AT259">
        <v>59.74</v>
      </c>
      <c r="AU259">
        <v>60.59</v>
      </c>
      <c r="AV259">
        <v>63.69</v>
      </c>
      <c r="AW259">
        <v>68.33</v>
      </c>
    </row>
    <row r="260" spans="1:49" x14ac:dyDescent="0.2">
      <c r="A260" t="s">
        <v>304</v>
      </c>
      <c r="B260">
        <v>69</v>
      </c>
      <c r="C260">
        <v>0</v>
      </c>
      <c r="D260">
        <v>67</v>
      </c>
      <c r="E260">
        <v>86</v>
      </c>
      <c r="F260">
        <v>93</v>
      </c>
      <c r="G260">
        <v>0</v>
      </c>
      <c r="H260">
        <v>108</v>
      </c>
      <c r="I260">
        <v>0</v>
      </c>
      <c r="J260">
        <v>78</v>
      </c>
      <c r="K260">
        <v>92</v>
      </c>
      <c r="L260">
        <v>100</v>
      </c>
      <c r="M260">
        <v>116</v>
      </c>
      <c r="N260">
        <v>46.55</v>
      </c>
      <c r="P260">
        <v>46.12</v>
      </c>
      <c r="Q260">
        <v>49.24</v>
      </c>
      <c r="R260">
        <v>47.13</v>
      </c>
      <c r="S260">
        <v>36.700000000000003</v>
      </c>
      <c r="T260">
        <v>27.94</v>
      </c>
      <c r="U260">
        <v>37.42</v>
      </c>
      <c r="V260">
        <v>36</v>
      </c>
      <c r="W260">
        <v>45.53</v>
      </c>
      <c r="X260">
        <v>30.94</v>
      </c>
      <c r="Y260">
        <v>45.89</v>
      </c>
      <c r="Z260">
        <v>60.78</v>
      </c>
      <c r="AB260">
        <v>60.22</v>
      </c>
      <c r="AC260">
        <v>62.62</v>
      </c>
      <c r="AD260">
        <v>65.42</v>
      </c>
      <c r="AE260">
        <v>0</v>
      </c>
      <c r="AF260">
        <v>62.84</v>
      </c>
      <c r="AG260">
        <v>0</v>
      </c>
      <c r="AH260">
        <v>60.23</v>
      </c>
      <c r="AI260">
        <v>65.31</v>
      </c>
      <c r="AJ260">
        <v>62.99</v>
      </c>
      <c r="AK260">
        <v>64.290000000000006</v>
      </c>
      <c r="AL260">
        <v>60.95</v>
      </c>
      <c r="AN260">
        <v>60.45</v>
      </c>
      <c r="AO260">
        <v>62.81</v>
      </c>
      <c r="AP260">
        <v>65.48</v>
      </c>
      <c r="AQ260">
        <v>36.700000000000003</v>
      </c>
      <c r="AR260">
        <v>62.85</v>
      </c>
      <c r="AS260">
        <v>37.42</v>
      </c>
      <c r="AT260">
        <v>60.24</v>
      </c>
      <c r="AU260">
        <v>65.349999999999994</v>
      </c>
      <c r="AV260">
        <v>62.99</v>
      </c>
      <c r="AW260">
        <v>64.77</v>
      </c>
    </row>
    <row r="261" spans="1:49" x14ac:dyDescent="0.2">
      <c r="A261" t="s">
        <v>305</v>
      </c>
      <c r="B261">
        <v>82</v>
      </c>
      <c r="C261">
        <v>0</v>
      </c>
      <c r="D261">
        <v>79</v>
      </c>
      <c r="E261">
        <v>86</v>
      </c>
      <c r="F261">
        <v>60</v>
      </c>
      <c r="G261">
        <v>0</v>
      </c>
      <c r="H261">
        <v>102</v>
      </c>
      <c r="I261">
        <v>0</v>
      </c>
      <c r="J261">
        <v>73</v>
      </c>
      <c r="K261">
        <v>88</v>
      </c>
      <c r="L261">
        <v>110</v>
      </c>
      <c r="M261">
        <v>119</v>
      </c>
      <c r="N261">
        <v>51.06</v>
      </c>
      <c r="P261">
        <v>38.29</v>
      </c>
      <c r="Q261">
        <v>52.16</v>
      </c>
      <c r="R261">
        <v>37.94</v>
      </c>
      <c r="S261">
        <v>37.6</v>
      </c>
      <c r="T261">
        <v>38.15</v>
      </c>
      <c r="U261">
        <v>43.11</v>
      </c>
      <c r="V261">
        <v>42.54</v>
      </c>
      <c r="W261">
        <v>43.28</v>
      </c>
      <c r="X261">
        <v>49.75</v>
      </c>
      <c r="Y261">
        <v>44.9</v>
      </c>
      <c r="Z261">
        <v>63.49</v>
      </c>
      <c r="AB261">
        <v>60.45</v>
      </c>
      <c r="AC261">
        <v>63.77</v>
      </c>
      <c r="AD261">
        <v>62.25</v>
      </c>
      <c r="AE261">
        <v>0</v>
      </c>
      <c r="AF261">
        <v>63.12</v>
      </c>
      <c r="AG261">
        <v>0</v>
      </c>
      <c r="AH261">
        <v>60.62</v>
      </c>
      <c r="AI261">
        <v>65.41</v>
      </c>
      <c r="AJ261">
        <v>63.09</v>
      </c>
      <c r="AK261">
        <v>64.73</v>
      </c>
      <c r="AL261">
        <v>63.74</v>
      </c>
      <c r="AN261">
        <v>60.48</v>
      </c>
      <c r="AO261">
        <v>64.069999999999993</v>
      </c>
      <c r="AP261">
        <v>62.27</v>
      </c>
      <c r="AQ261">
        <v>43.48</v>
      </c>
      <c r="AR261">
        <v>63.13</v>
      </c>
      <c r="AS261">
        <v>43.11</v>
      </c>
      <c r="AT261">
        <v>60.68</v>
      </c>
      <c r="AU261">
        <v>65.569999999999993</v>
      </c>
      <c r="AV261">
        <v>63.34</v>
      </c>
      <c r="AW261">
        <v>64.78</v>
      </c>
    </row>
    <row r="262" spans="1:49" x14ac:dyDescent="0.2">
      <c r="A262" t="s">
        <v>307</v>
      </c>
      <c r="B262">
        <v>86</v>
      </c>
      <c r="C262">
        <v>84</v>
      </c>
      <c r="D262">
        <v>68</v>
      </c>
      <c r="E262">
        <v>79</v>
      </c>
      <c r="F262">
        <v>83</v>
      </c>
      <c r="G262">
        <v>0</v>
      </c>
      <c r="H262">
        <v>104</v>
      </c>
      <c r="I262">
        <v>0</v>
      </c>
      <c r="J262">
        <v>80</v>
      </c>
      <c r="K262">
        <v>77</v>
      </c>
      <c r="L262">
        <v>116</v>
      </c>
      <c r="M262">
        <v>117</v>
      </c>
      <c r="N262">
        <v>54.8</v>
      </c>
      <c r="O262">
        <v>46.93</v>
      </c>
      <c r="P262">
        <v>44.92</v>
      </c>
      <c r="Q262">
        <v>45.43</v>
      </c>
      <c r="R262">
        <v>44.53</v>
      </c>
      <c r="S262">
        <v>45.99</v>
      </c>
      <c r="T262">
        <v>38.81</v>
      </c>
      <c r="U262">
        <v>39.25</v>
      </c>
      <c r="V262">
        <v>43.38</v>
      </c>
      <c r="W262">
        <v>44.8</v>
      </c>
      <c r="X262">
        <v>0</v>
      </c>
      <c r="Y262">
        <v>0</v>
      </c>
      <c r="Z262">
        <v>60.98</v>
      </c>
      <c r="AA262">
        <v>62.5</v>
      </c>
      <c r="AB262">
        <v>61.61</v>
      </c>
      <c r="AC262">
        <v>66.11</v>
      </c>
      <c r="AD262">
        <v>61.66</v>
      </c>
      <c r="AE262">
        <v>0</v>
      </c>
      <c r="AF262">
        <v>62.41</v>
      </c>
      <c r="AG262">
        <v>0</v>
      </c>
      <c r="AH262">
        <v>61.27</v>
      </c>
      <c r="AI262">
        <v>63.59</v>
      </c>
      <c r="AJ262">
        <v>64.319999999999993</v>
      </c>
      <c r="AK262">
        <v>64.010000000000005</v>
      </c>
      <c r="AL262">
        <v>61.92</v>
      </c>
      <c r="AM262">
        <v>62.7</v>
      </c>
      <c r="AN262">
        <v>61.71</v>
      </c>
      <c r="AO262">
        <v>66.150000000000006</v>
      </c>
      <c r="AP262">
        <v>61.75</v>
      </c>
      <c r="AQ262">
        <v>45.99</v>
      </c>
      <c r="AR262">
        <v>62.43</v>
      </c>
      <c r="AS262">
        <v>39.25</v>
      </c>
      <c r="AT262">
        <v>61.34</v>
      </c>
      <c r="AU262">
        <v>63.65</v>
      </c>
      <c r="AV262">
        <v>64.319999999999993</v>
      </c>
      <c r="AW262">
        <v>64.010000000000005</v>
      </c>
    </row>
    <row r="263" spans="1:49" x14ac:dyDescent="0.2">
      <c r="A263" t="s">
        <v>308</v>
      </c>
      <c r="B263">
        <v>80</v>
      </c>
      <c r="C263">
        <v>80</v>
      </c>
      <c r="D263">
        <v>72</v>
      </c>
      <c r="E263">
        <v>80</v>
      </c>
      <c r="F263">
        <v>80</v>
      </c>
      <c r="G263">
        <v>99</v>
      </c>
      <c r="H263">
        <v>92</v>
      </c>
      <c r="I263">
        <v>0</v>
      </c>
      <c r="J263">
        <v>60</v>
      </c>
      <c r="K263">
        <v>77</v>
      </c>
      <c r="L263">
        <v>105</v>
      </c>
      <c r="M263">
        <v>108</v>
      </c>
      <c r="N263">
        <v>49.66</v>
      </c>
      <c r="O263">
        <v>44.6</v>
      </c>
      <c r="P263">
        <v>47.07</v>
      </c>
      <c r="Q263">
        <v>47.89</v>
      </c>
      <c r="R263">
        <v>44.21</v>
      </c>
      <c r="S263">
        <v>55.44</v>
      </c>
      <c r="T263">
        <v>39.32</v>
      </c>
      <c r="U263">
        <v>40.06</v>
      </c>
      <c r="V263">
        <v>0</v>
      </c>
      <c r="W263">
        <v>46.03</v>
      </c>
      <c r="X263">
        <v>0</v>
      </c>
      <c r="Y263">
        <v>38.39</v>
      </c>
      <c r="Z263">
        <v>61.78</v>
      </c>
      <c r="AA263">
        <v>62.4</v>
      </c>
      <c r="AB263">
        <v>59.95</v>
      </c>
      <c r="AC263">
        <v>64.09</v>
      </c>
      <c r="AD263">
        <v>63.11</v>
      </c>
      <c r="AE263">
        <v>62.42</v>
      </c>
      <c r="AF263">
        <v>62.32</v>
      </c>
      <c r="AG263">
        <v>0</v>
      </c>
      <c r="AH263">
        <v>60.2</v>
      </c>
      <c r="AI263">
        <v>62.33</v>
      </c>
      <c r="AJ263">
        <v>62.79</v>
      </c>
      <c r="AK263">
        <v>66.150000000000006</v>
      </c>
      <c r="AL263">
        <v>62.04</v>
      </c>
      <c r="AM263">
        <v>62.47</v>
      </c>
      <c r="AN263">
        <v>60.17</v>
      </c>
      <c r="AO263">
        <v>64.23</v>
      </c>
      <c r="AP263">
        <v>63.17</v>
      </c>
      <c r="AQ263">
        <v>63.22</v>
      </c>
      <c r="AR263">
        <v>62.34</v>
      </c>
      <c r="AS263">
        <v>40.06</v>
      </c>
      <c r="AT263">
        <v>60.2</v>
      </c>
      <c r="AU263">
        <v>62.43</v>
      </c>
      <c r="AV263">
        <v>62.79</v>
      </c>
      <c r="AW263">
        <v>66.180000000000007</v>
      </c>
    </row>
    <row r="264" spans="1:49" x14ac:dyDescent="0.2">
      <c r="A264" t="s">
        <v>309</v>
      </c>
      <c r="B264">
        <v>66</v>
      </c>
      <c r="C264">
        <v>91</v>
      </c>
      <c r="D264">
        <v>76</v>
      </c>
      <c r="E264">
        <v>81</v>
      </c>
      <c r="F264">
        <v>92</v>
      </c>
      <c r="G264">
        <v>94</v>
      </c>
      <c r="H264">
        <v>101</v>
      </c>
      <c r="I264">
        <v>0</v>
      </c>
      <c r="J264">
        <v>92</v>
      </c>
      <c r="K264">
        <v>104</v>
      </c>
      <c r="L264">
        <v>111</v>
      </c>
      <c r="M264">
        <v>101</v>
      </c>
      <c r="N264">
        <v>45.55</v>
      </c>
      <c r="O264">
        <v>48.97</v>
      </c>
      <c r="P264">
        <v>47.47</v>
      </c>
      <c r="Q264">
        <v>51.36</v>
      </c>
      <c r="R264">
        <v>50.73</v>
      </c>
      <c r="S264">
        <v>43.44</v>
      </c>
      <c r="T264">
        <v>45.42</v>
      </c>
      <c r="U264">
        <v>44.76</v>
      </c>
      <c r="V264">
        <v>32.380000000000003</v>
      </c>
      <c r="W264">
        <v>47.27</v>
      </c>
      <c r="X264">
        <v>40.03</v>
      </c>
      <c r="Y264">
        <v>52.12</v>
      </c>
      <c r="Z264">
        <v>61.74</v>
      </c>
      <c r="AA264">
        <v>62.9</v>
      </c>
      <c r="AB264">
        <v>60.1</v>
      </c>
      <c r="AC264">
        <v>63.43</v>
      </c>
      <c r="AD264">
        <v>63.17</v>
      </c>
      <c r="AE264">
        <v>62.36</v>
      </c>
      <c r="AF264">
        <v>63.12</v>
      </c>
      <c r="AG264">
        <v>0</v>
      </c>
      <c r="AH264">
        <v>63.16</v>
      </c>
      <c r="AI264">
        <v>63.81</v>
      </c>
      <c r="AJ264">
        <v>63.26</v>
      </c>
      <c r="AK264">
        <v>65.75</v>
      </c>
      <c r="AL264">
        <v>61.85</v>
      </c>
      <c r="AM264">
        <v>63.07</v>
      </c>
      <c r="AN264">
        <v>60.6</v>
      </c>
      <c r="AO264">
        <v>63.86</v>
      </c>
      <c r="AP264">
        <v>63.41</v>
      </c>
      <c r="AQ264">
        <v>62.48</v>
      </c>
      <c r="AR264">
        <v>63.19</v>
      </c>
      <c r="AS264">
        <v>45.43</v>
      </c>
      <c r="AT264">
        <v>63.16</v>
      </c>
      <c r="AU264">
        <v>63.91</v>
      </c>
      <c r="AV264">
        <v>63.28</v>
      </c>
      <c r="AW264">
        <v>65.930000000000007</v>
      </c>
    </row>
    <row r="265" spans="1:49" x14ac:dyDescent="0.2">
      <c r="A265" t="s">
        <v>310</v>
      </c>
      <c r="B265">
        <v>78</v>
      </c>
      <c r="C265">
        <v>77</v>
      </c>
      <c r="D265">
        <v>83</v>
      </c>
      <c r="E265">
        <v>82</v>
      </c>
      <c r="F265">
        <v>100</v>
      </c>
      <c r="G265">
        <v>92</v>
      </c>
      <c r="H265">
        <v>102</v>
      </c>
      <c r="I265">
        <v>0</v>
      </c>
      <c r="J265">
        <v>84</v>
      </c>
      <c r="K265">
        <v>76</v>
      </c>
      <c r="L265">
        <v>115</v>
      </c>
      <c r="M265">
        <v>120</v>
      </c>
      <c r="N265">
        <v>46.63</v>
      </c>
      <c r="O265">
        <v>43.69</v>
      </c>
      <c r="P265">
        <v>33.229999999999997</v>
      </c>
      <c r="Q265">
        <v>53.97</v>
      </c>
      <c r="R265">
        <v>54.16</v>
      </c>
      <c r="S265">
        <v>47.54</v>
      </c>
      <c r="T265">
        <v>43.15</v>
      </c>
      <c r="U265">
        <v>31.28</v>
      </c>
      <c r="V265">
        <v>40.65</v>
      </c>
      <c r="W265">
        <v>41.69</v>
      </c>
      <c r="X265">
        <v>40.51</v>
      </c>
      <c r="Y265">
        <v>35.85</v>
      </c>
      <c r="Z265">
        <v>61.39</v>
      </c>
      <c r="AA265">
        <v>62.8</v>
      </c>
      <c r="AB265">
        <v>63.19</v>
      </c>
      <c r="AC265">
        <v>61.95</v>
      </c>
      <c r="AD265">
        <v>62.73</v>
      </c>
      <c r="AE265">
        <v>63.33</v>
      </c>
      <c r="AF265">
        <v>62.33</v>
      </c>
      <c r="AG265">
        <v>0</v>
      </c>
      <c r="AH265">
        <v>64.88</v>
      </c>
      <c r="AI265">
        <v>61.73</v>
      </c>
      <c r="AJ265">
        <v>63.18</v>
      </c>
      <c r="AK265">
        <v>63.99</v>
      </c>
      <c r="AL265">
        <v>61.53</v>
      </c>
      <c r="AM265">
        <v>62.91</v>
      </c>
      <c r="AN265">
        <v>63.23</v>
      </c>
      <c r="AO265">
        <v>62.59</v>
      </c>
      <c r="AP265">
        <v>63.3</v>
      </c>
      <c r="AQ265">
        <v>63.44</v>
      </c>
      <c r="AR265">
        <v>62.39</v>
      </c>
      <c r="AS265">
        <v>31.28</v>
      </c>
      <c r="AT265">
        <v>64.930000000000007</v>
      </c>
      <c r="AU265">
        <v>61.78</v>
      </c>
      <c r="AV265">
        <v>63.2</v>
      </c>
      <c r="AW265">
        <v>64</v>
      </c>
    </row>
    <row r="266" spans="1:49" x14ac:dyDescent="0.2">
      <c r="A266" t="s">
        <v>311</v>
      </c>
      <c r="B266">
        <v>63</v>
      </c>
      <c r="C266">
        <v>91</v>
      </c>
      <c r="D266">
        <v>75</v>
      </c>
      <c r="E266">
        <v>80</v>
      </c>
      <c r="F266">
        <v>87</v>
      </c>
      <c r="G266">
        <v>97</v>
      </c>
      <c r="H266">
        <v>92</v>
      </c>
      <c r="I266">
        <v>19</v>
      </c>
      <c r="J266">
        <v>58</v>
      </c>
      <c r="K266">
        <v>92</v>
      </c>
      <c r="L266">
        <v>101</v>
      </c>
      <c r="M266">
        <v>94</v>
      </c>
      <c r="N266">
        <v>44.24</v>
      </c>
      <c r="O266">
        <v>41.74</v>
      </c>
      <c r="P266">
        <v>39.18</v>
      </c>
      <c r="Q266">
        <v>49.98</v>
      </c>
      <c r="R266">
        <v>47.84</v>
      </c>
      <c r="S266">
        <v>44.34</v>
      </c>
      <c r="T266">
        <v>46.84</v>
      </c>
      <c r="U266">
        <v>52.61</v>
      </c>
      <c r="V266">
        <v>40.25</v>
      </c>
      <c r="W266">
        <v>49.47</v>
      </c>
      <c r="X266">
        <v>43.61</v>
      </c>
      <c r="Y266">
        <v>32.44</v>
      </c>
      <c r="Z266">
        <v>60.76</v>
      </c>
      <c r="AA266">
        <v>63.94</v>
      </c>
      <c r="AB266">
        <v>60.88</v>
      </c>
      <c r="AC266">
        <v>62.21</v>
      </c>
      <c r="AD266">
        <v>62.49</v>
      </c>
      <c r="AE266">
        <v>62.65</v>
      </c>
      <c r="AF266">
        <v>62.34</v>
      </c>
      <c r="AG266">
        <v>55.02</v>
      </c>
      <c r="AH266">
        <v>62.35</v>
      </c>
      <c r="AI266">
        <v>62.24</v>
      </c>
      <c r="AJ266">
        <v>63.13</v>
      </c>
      <c r="AK266">
        <v>63.16</v>
      </c>
      <c r="AL266">
        <v>60.85</v>
      </c>
      <c r="AM266">
        <v>63.97</v>
      </c>
      <c r="AN266">
        <v>60.91</v>
      </c>
      <c r="AO266">
        <v>62.49</v>
      </c>
      <c r="AP266">
        <v>62.64</v>
      </c>
      <c r="AQ266">
        <v>62.72</v>
      </c>
      <c r="AR266">
        <v>62.46</v>
      </c>
      <c r="AS266">
        <v>56.99</v>
      </c>
      <c r="AT266">
        <v>62.4</v>
      </c>
      <c r="AU266">
        <v>62.46</v>
      </c>
      <c r="AV266">
        <v>63.18</v>
      </c>
      <c r="AW266">
        <v>63.16</v>
      </c>
    </row>
    <row r="267" spans="1:49" x14ac:dyDescent="0.2">
      <c r="A267" t="s">
        <v>312</v>
      </c>
      <c r="B267">
        <v>70</v>
      </c>
      <c r="C267">
        <v>87</v>
      </c>
      <c r="D267">
        <v>71</v>
      </c>
      <c r="E267">
        <v>80</v>
      </c>
      <c r="F267">
        <v>90</v>
      </c>
      <c r="G267">
        <v>83</v>
      </c>
      <c r="H267">
        <v>115</v>
      </c>
      <c r="I267">
        <v>20</v>
      </c>
      <c r="J267">
        <v>74</v>
      </c>
      <c r="K267">
        <v>88</v>
      </c>
      <c r="L267">
        <v>108</v>
      </c>
      <c r="M267">
        <v>107</v>
      </c>
      <c r="N267">
        <v>45.54</v>
      </c>
      <c r="O267">
        <v>51.82</v>
      </c>
      <c r="P267">
        <v>46.81</v>
      </c>
      <c r="Q267">
        <v>48.48</v>
      </c>
      <c r="R267">
        <v>51.28</v>
      </c>
      <c r="S267">
        <v>45.02</v>
      </c>
      <c r="T267">
        <v>49.15</v>
      </c>
      <c r="U267">
        <v>40.49</v>
      </c>
      <c r="V267">
        <v>41.01</v>
      </c>
      <c r="W267">
        <v>44.57</v>
      </c>
      <c r="X267">
        <v>41.03</v>
      </c>
      <c r="Y267">
        <v>30.44</v>
      </c>
      <c r="Z267">
        <v>59.89</v>
      </c>
      <c r="AA267">
        <v>65.73</v>
      </c>
      <c r="AB267">
        <v>62.76</v>
      </c>
      <c r="AC267">
        <v>62.46</v>
      </c>
      <c r="AD267">
        <v>63.42</v>
      </c>
      <c r="AE267">
        <v>62.86</v>
      </c>
      <c r="AF267">
        <v>63.8</v>
      </c>
      <c r="AG267">
        <v>55.48</v>
      </c>
      <c r="AH267">
        <v>59.98</v>
      </c>
      <c r="AI267">
        <v>64.08</v>
      </c>
      <c r="AJ267">
        <v>62.42</v>
      </c>
      <c r="AK267">
        <v>63.67</v>
      </c>
      <c r="AL267">
        <v>60.04</v>
      </c>
      <c r="AM267">
        <v>66.02</v>
      </c>
      <c r="AN267">
        <v>62.86</v>
      </c>
      <c r="AO267">
        <v>62.63</v>
      </c>
      <c r="AP267">
        <v>63.69</v>
      </c>
      <c r="AQ267">
        <v>62.93</v>
      </c>
      <c r="AR267">
        <v>63.94</v>
      </c>
      <c r="AS267">
        <v>55.62</v>
      </c>
      <c r="AT267">
        <v>60.05</v>
      </c>
      <c r="AU267">
        <v>64.13</v>
      </c>
      <c r="AV267">
        <v>62.45</v>
      </c>
      <c r="AW267">
        <v>63.67</v>
      </c>
    </row>
    <row r="268" spans="1:49" x14ac:dyDescent="0.2">
      <c r="A268" t="s">
        <v>313</v>
      </c>
      <c r="B268">
        <v>70</v>
      </c>
      <c r="C268">
        <v>72</v>
      </c>
      <c r="D268">
        <v>94</v>
      </c>
      <c r="E268">
        <v>84</v>
      </c>
      <c r="F268">
        <v>72</v>
      </c>
      <c r="G268">
        <v>89</v>
      </c>
      <c r="H268">
        <v>110</v>
      </c>
      <c r="I268">
        <v>22</v>
      </c>
      <c r="J268">
        <v>68</v>
      </c>
      <c r="K268">
        <v>95</v>
      </c>
      <c r="L268">
        <v>104</v>
      </c>
      <c r="M268">
        <v>121</v>
      </c>
      <c r="N268">
        <v>51.66</v>
      </c>
      <c r="O268">
        <v>53.17</v>
      </c>
      <c r="P268">
        <v>43.07</v>
      </c>
      <c r="Q268">
        <v>46.94</v>
      </c>
      <c r="R268">
        <v>47.66</v>
      </c>
      <c r="S268">
        <v>44.25</v>
      </c>
      <c r="T268">
        <v>52.84</v>
      </c>
      <c r="U268">
        <v>48.21</v>
      </c>
      <c r="V268">
        <v>49.57</v>
      </c>
      <c r="W268">
        <v>41.8</v>
      </c>
      <c r="X268">
        <v>48.61</v>
      </c>
      <c r="Y268">
        <v>41.83</v>
      </c>
      <c r="Z268">
        <v>60.86</v>
      </c>
      <c r="AA268">
        <v>61.78</v>
      </c>
      <c r="AB268">
        <v>65.260000000000005</v>
      </c>
      <c r="AC268">
        <v>61.9</v>
      </c>
      <c r="AD268">
        <v>62.64</v>
      </c>
      <c r="AE268">
        <v>62.75</v>
      </c>
      <c r="AF268">
        <v>64.39</v>
      </c>
      <c r="AG268">
        <v>55.96</v>
      </c>
      <c r="AH268">
        <v>59.88</v>
      </c>
      <c r="AI268">
        <v>62.26</v>
      </c>
      <c r="AJ268">
        <v>65.37</v>
      </c>
      <c r="AK268">
        <v>65.59</v>
      </c>
      <c r="AL268">
        <v>61.35</v>
      </c>
      <c r="AM268">
        <v>62.34</v>
      </c>
      <c r="AN268">
        <v>65.34</v>
      </c>
      <c r="AO268">
        <v>62.03</v>
      </c>
      <c r="AP268">
        <v>62.77</v>
      </c>
      <c r="AQ268">
        <v>62.81</v>
      </c>
      <c r="AR268">
        <v>64.680000000000007</v>
      </c>
      <c r="AS268">
        <v>56.86</v>
      </c>
      <c r="AT268">
        <v>60.26</v>
      </c>
      <c r="AU268">
        <v>62.3</v>
      </c>
      <c r="AV268">
        <v>65.459999999999994</v>
      </c>
      <c r="AW268">
        <v>65.61</v>
      </c>
    </row>
    <row r="269" spans="1:49" x14ac:dyDescent="0.2">
      <c r="A269" t="s">
        <v>315</v>
      </c>
      <c r="B269">
        <v>55</v>
      </c>
      <c r="C269">
        <v>79</v>
      </c>
      <c r="D269">
        <v>80</v>
      </c>
      <c r="E269">
        <v>60</v>
      </c>
      <c r="F269">
        <v>93</v>
      </c>
      <c r="G269">
        <v>101</v>
      </c>
      <c r="H269">
        <v>101</v>
      </c>
      <c r="I269">
        <v>0</v>
      </c>
      <c r="J269">
        <v>56</v>
      </c>
      <c r="K269">
        <v>83</v>
      </c>
      <c r="L269">
        <v>119</v>
      </c>
      <c r="M269">
        <v>75</v>
      </c>
      <c r="N269">
        <v>53.57</v>
      </c>
      <c r="O269">
        <v>46.95</v>
      </c>
      <c r="P269">
        <v>43.6</v>
      </c>
      <c r="Q269">
        <v>45.9</v>
      </c>
      <c r="R269">
        <v>44.47</v>
      </c>
      <c r="S269">
        <v>54.27</v>
      </c>
      <c r="T269">
        <v>47.78</v>
      </c>
      <c r="V269">
        <v>47.02</v>
      </c>
      <c r="W269">
        <v>45.06</v>
      </c>
      <c r="X269">
        <v>42.53</v>
      </c>
      <c r="Y269">
        <v>27.04</v>
      </c>
      <c r="Z269">
        <v>59.4</v>
      </c>
      <c r="AA269">
        <v>62.15</v>
      </c>
      <c r="AB269">
        <v>63.98</v>
      </c>
      <c r="AC269">
        <v>61.14</v>
      </c>
      <c r="AD269">
        <v>63.42</v>
      </c>
      <c r="AE269">
        <v>62.05</v>
      </c>
      <c r="AF269">
        <v>63.19</v>
      </c>
      <c r="AH269">
        <v>59.63</v>
      </c>
      <c r="AI269">
        <v>62.96</v>
      </c>
      <c r="AJ269">
        <v>63.98</v>
      </c>
      <c r="AK269">
        <v>63.09</v>
      </c>
      <c r="AL269">
        <v>60.4</v>
      </c>
      <c r="AM269">
        <v>62.28</v>
      </c>
      <c r="AN269">
        <v>64.02</v>
      </c>
      <c r="AO269">
        <v>61.26</v>
      </c>
      <c r="AP269">
        <v>63.51</v>
      </c>
      <c r="AQ269">
        <v>62.72</v>
      </c>
      <c r="AR269">
        <v>63.32</v>
      </c>
      <c r="AT269">
        <v>59.88</v>
      </c>
      <c r="AU269">
        <v>63.03</v>
      </c>
      <c r="AV269">
        <v>64.010000000000005</v>
      </c>
      <c r="AW269">
        <v>63.09</v>
      </c>
    </row>
    <row r="270" spans="1:49" x14ac:dyDescent="0.2">
      <c r="A270" t="s">
        <v>316</v>
      </c>
      <c r="B270">
        <v>73</v>
      </c>
      <c r="C270">
        <v>71</v>
      </c>
      <c r="D270">
        <v>86</v>
      </c>
      <c r="E270">
        <v>92</v>
      </c>
      <c r="F270">
        <v>73</v>
      </c>
      <c r="G270">
        <v>101</v>
      </c>
      <c r="H270">
        <v>106</v>
      </c>
      <c r="I270">
        <v>0</v>
      </c>
      <c r="J270">
        <v>54</v>
      </c>
      <c r="K270">
        <v>89</v>
      </c>
      <c r="L270">
        <v>112</v>
      </c>
      <c r="M270">
        <v>120</v>
      </c>
      <c r="N270">
        <v>50.77</v>
      </c>
      <c r="O270">
        <v>42.92</v>
      </c>
      <c r="P270">
        <v>47.11</v>
      </c>
      <c r="Q270">
        <v>45.71</v>
      </c>
      <c r="R270">
        <v>49.86</v>
      </c>
      <c r="S270">
        <v>49.59</v>
      </c>
      <c r="T270">
        <v>43.45</v>
      </c>
      <c r="V270">
        <v>51.12</v>
      </c>
      <c r="W270">
        <v>0</v>
      </c>
      <c r="X270">
        <v>40.700000000000003</v>
      </c>
      <c r="Y270">
        <v>0</v>
      </c>
      <c r="Z270">
        <v>60.92</v>
      </c>
      <c r="AA270">
        <v>61.37</v>
      </c>
      <c r="AB270">
        <v>64.89</v>
      </c>
      <c r="AC270">
        <v>63.29</v>
      </c>
      <c r="AD270">
        <v>63.37</v>
      </c>
      <c r="AE270">
        <v>61.06</v>
      </c>
      <c r="AF270">
        <v>63.12</v>
      </c>
      <c r="AH270">
        <v>59.68</v>
      </c>
      <c r="AI270">
        <v>63.69</v>
      </c>
      <c r="AJ270">
        <v>65.099999999999994</v>
      </c>
      <c r="AK270">
        <v>63.63</v>
      </c>
      <c r="AL270">
        <v>61.32</v>
      </c>
      <c r="AM270">
        <v>61.43</v>
      </c>
      <c r="AN270">
        <v>65.14</v>
      </c>
      <c r="AO270">
        <v>63.39</v>
      </c>
      <c r="AP270">
        <v>63.57</v>
      </c>
      <c r="AQ270">
        <v>61.36</v>
      </c>
      <c r="AR270">
        <v>63.31</v>
      </c>
      <c r="AT270">
        <v>60.25</v>
      </c>
      <c r="AU270">
        <v>63.69</v>
      </c>
      <c r="AV270">
        <v>65.13</v>
      </c>
      <c r="AW270">
        <v>63.63</v>
      </c>
    </row>
    <row r="271" spans="1:49" x14ac:dyDescent="0.2">
      <c r="A271" t="s">
        <v>317</v>
      </c>
      <c r="B271">
        <v>61</v>
      </c>
      <c r="C271">
        <v>81</v>
      </c>
      <c r="D271">
        <v>63</v>
      </c>
      <c r="E271">
        <v>88</v>
      </c>
      <c r="F271">
        <v>78</v>
      </c>
      <c r="G271">
        <v>114</v>
      </c>
      <c r="H271">
        <v>90</v>
      </c>
      <c r="I271">
        <v>0</v>
      </c>
      <c r="J271">
        <v>0</v>
      </c>
      <c r="K271">
        <v>98</v>
      </c>
      <c r="L271">
        <v>101</v>
      </c>
      <c r="M271">
        <v>107</v>
      </c>
      <c r="N271">
        <v>45.67</v>
      </c>
      <c r="O271">
        <v>46.37</v>
      </c>
      <c r="P271">
        <v>47</v>
      </c>
      <c r="Q271">
        <v>46.92</v>
      </c>
      <c r="R271">
        <v>48.79</v>
      </c>
      <c r="S271">
        <v>44.32</v>
      </c>
      <c r="T271">
        <v>56.14</v>
      </c>
      <c r="W271">
        <v>32.479999999999997</v>
      </c>
      <c r="X271">
        <v>38.71</v>
      </c>
      <c r="Y271">
        <v>30.84</v>
      </c>
      <c r="Z271">
        <v>61.78</v>
      </c>
      <c r="AA271">
        <v>63.04</v>
      </c>
      <c r="AB271">
        <v>60.61</v>
      </c>
      <c r="AC271">
        <v>62.68</v>
      </c>
      <c r="AD271">
        <v>62.67</v>
      </c>
      <c r="AE271">
        <v>61.75</v>
      </c>
      <c r="AF271">
        <v>62.44</v>
      </c>
      <c r="AI271">
        <v>63.9</v>
      </c>
      <c r="AJ271">
        <v>64.06</v>
      </c>
      <c r="AK271">
        <v>62.56</v>
      </c>
      <c r="AL271">
        <v>61.89</v>
      </c>
      <c r="AM271">
        <v>63.14</v>
      </c>
      <c r="AN271">
        <v>61.03</v>
      </c>
      <c r="AO271">
        <v>63.39</v>
      </c>
      <c r="AP271">
        <v>62.85</v>
      </c>
      <c r="AQ271">
        <v>61.83</v>
      </c>
      <c r="AR271">
        <v>65.180000000000007</v>
      </c>
      <c r="AU271">
        <v>63.9</v>
      </c>
      <c r="AV271">
        <v>64.069999999999993</v>
      </c>
      <c r="AW271">
        <v>62.56</v>
      </c>
    </row>
    <row r="272" spans="1:49" x14ac:dyDescent="0.2">
      <c r="A272" t="s">
        <v>318</v>
      </c>
      <c r="B272">
        <v>70</v>
      </c>
      <c r="C272">
        <v>63</v>
      </c>
      <c r="D272">
        <v>79</v>
      </c>
      <c r="E272">
        <v>80</v>
      </c>
      <c r="F272">
        <v>99</v>
      </c>
      <c r="G272">
        <v>87</v>
      </c>
      <c r="H272">
        <v>105</v>
      </c>
      <c r="I272">
        <v>0</v>
      </c>
      <c r="J272">
        <v>0</v>
      </c>
      <c r="K272">
        <v>85</v>
      </c>
      <c r="L272">
        <v>109</v>
      </c>
      <c r="M272">
        <v>109</v>
      </c>
      <c r="N272">
        <v>48.4</v>
      </c>
      <c r="O272">
        <v>39.83</v>
      </c>
      <c r="P272">
        <v>40.729999999999997</v>
      </c>
      <c r="Q272">
        <v>53.31</v>
      </c>
      <c r="R272">
        <v>47.54</v>
      </c>
      <c r="S272">
        <v>48.33</v>
      </c>
      <c r="T272">
        <v>45.55</v>
      </c>
      <c r="W272">
        <v>0</v>
      </c>
      <c r="X272">
        <v>39</v>
      </c>
      <c r="Y272">
        <v>49.84</v>
      </c>
      <c r="Z272">
        <v>61.35</v>
      </c>
      <c r="AA272">
        <v>61.5</v>
      </c>
      <c r="AB272">
        <v>61.21</v>
      </c>
      <c r="AC272">
        <v>61.73</v>
      </c>
      <c r="AD272">
        <v>63.18</v>
      </c>
      <c r="AE272">
        <v>62.3</v>
      </c>
      <c r="AF272">
        <v>63.85</v>
      </c>
      <c r="AI272">
        <v>64.09</v>
      </c>
      <c r="AJ272">
        <v>64.040000000000006</v>
      </c>
      <c r="AK272">
        <v>62.99</v>
      </c>
      <c r="AL272">
        <v>61.56</v>
      </c>
      <c r="AM272">
        <v>61.56</v>
      </c>
      <c r="AN272">
        <v>61.25</v>
      </c>
      <c r="AO272">
        <v>62.32</v>
      </c>
      <c r="AP272">
        <v>63.44</v>
      </c>
      <c r="AQ272">
        <v>62.47</v>
      </c>
      <c r="AR272">
        <v>64.17</v>
      </c>
      <c r="AU272">
        <v>64.09</v>
      </c>
      <c r="AV272">
        <v>64.069999999999993</v>
      </c>
      <c r="AW272">
        <v>63.2</v>
      </c>
    </row>
    <row r="273" spans="1:49" x14ac:dyDescent="0.2">
      <c r="A273" t="s">
        <v>319</v>
      </c>
      <c r="B273">
        <v>60</v>
      </c>
      <c r="C273">
        <v>75</v>
      </c>
      <c r="D273">
        <v>76</v>
      </c>
      <c r="E273">
        <v>84</v>
      </c>
      <c r="F273">
        <v>92</v>
      </c>
      <c r="G273">
        <v>100</v>
      </c>
      <c r="H273">
        <v>96</v>
      </c>
      <c r="I273">
        <v>0</v>
      </c>
      <c r="J273">
        <v>0</v>
      </c>
      <c r="K273">
        <v>98</v>
      </c>
      <c r="L273">
        <v>106</v>
      </c>
      <c r="M273">
        <v>106</v>
      </c>
      <c r="N273">
        <v>41.82</v>
      </c>
      <c r="O273">
        <v>43.11</v>
      </c>
      <c r="P273">
        <v>43.53</v>
      </c>
      <c r="Q273">
        <v>48.63</v>
      </c>
      <c r="R273">
        <v>51.63</v>
      </c>
      <c r="S273">
        <v>52.17</v>
      </c>
      <c r="T273">
        <v>42.5</v>
      </c>
      <c r="W273">
        <v>0</v>
      </c>
      <c r="X273">
        <v>35.57</v>
      </c>
      <c r="Y273">
        <v>38.61</v>
      </c>
      <c r="Z273">
        <v>60.76</v>
      </c>
      <c r="AA273">
        <v>61.65</v>
      </c>
      <c r="AB273">
        <v>60.49</v>
      </c>
      <c r="AC273">
        <v>62.8</v>
      </c>
      <c r="AD273">
        <v>63.42</v>
      </c>
      <c r="AE273">
        <v>62.76</v>
      </c>
      <c r="AF273">
        <v>63.32</v>
      </c>
      <c r="AI273">
        <v>65.63</v>
      </c>
      <c r="AJ273">
        <v>63.65</v>
      </c>
      <c r="AK273">
        <v>63.93</v>
      </c>
      <c r="AL273">
        <v>60.81</v>
      </c>
      <c r="AM273">
        <v>61.71</v>
      </c>
      <c r="AN273">
        <v>60.57</v>
      </c>
      <c r="AO273">
        <v>63.07</v>
      </c>
      <c r="AP273">
        <v>63.94</v>
      </c>
      <c r="AQ273">
        <v>63.19</v>
      </c>
      <c r="AR273">
        <v>63.41</v>
      </c>
      <c r="AU273">
        <v>65.63</v>
      </c>
      <c r="AV273">
        <v>63.66</v>
      </c>
      <c r="AW273">
        <v>63.95</v>
      </c>
    </row>
    <row r="274" spans="1:49" x14ac:dyDescent="0.2">
      <c r="A274" t="s">
        <v>320</v>
      </c>
      <c r="B274">
        <v>69</v>
      </c>
      <c r="C274">
        <v>79</v>
      </c>
      <c r="D274">
        <v>69</v>
      </c>
      <c r="E274">
        <v>85</v>
      </c>
      <c r="F274">
        <v>75</v>
      </c>
      <c r="G274">
        <v>86</v>
      </c>
      <c r="H274">
        <v>108</v>
      </c>
      <c r="I274">
        <v>0</v>
      </c>
      <c r="J274">
        <v>64</v>
      </c>
      <c r="K274">
        <v>101</v>
      </c>
      <c r="L274">
        <v>76</v>
      </c>
      <c r="M274">
        <v>127</v>
      </c>
      <c r="N274">
        <v>49.2</v>
      </c>
      <c r="O274">
        <v>43.17</v>
      </c>
      <c r="P274">
        <v>42.92</v>
      </c>
      <c r="Q274">
        <v>50.7</v>
      </c>
      <c r="R274">
        <v>0</v>
      </c>
      <c r="S274">
        <v>46.65</v>
      </c>
      <c r="T274">
        <v>0</v>
      </c>
      <c r="V274">
        <v>51.47</v>
      </c>
      <c r="W274">
        <v>36.64</v>
      </c>
      <c r="X274">
        <v>43.34</v>
      </c>
      <c r="Y274">
        <v>46.37</v>
      </c>
      <c r="Z274">
        <v>61.95</v>
      </c>
      <c r="AA274">
        <v>61.72</v>
      </c>
      <c r="AB274">
        <v>60.43</v>
      </c>
      <c r="AC274">
        <v>62.54</v>
      </c>
      <c r="AD274">
        <v>62.01</v>
      </c>
      <c r="AE274">
        <v>62.17</v>
      </c>
      <c r="AF274">
        <v>63.13</v>
      </c>
      <c r="AH274">
        <v>61.03</v>
      </c>
      <c r="AI274">
        <v>64.12</v>
      </c>
      <c r="AJ274">
        <v>62.44</v>
      </c>
      <c r="AK274">
        <v>62.34</v>
      </c>
      <c r="AL274">
        <v>62.18</v>
      </c>
      <c r="AM274">
        <v>62.16</v>
      </c>
      <c r="AN274">
        <v>60.51</v>
      </c>
      <c r="AO274">
        <v>62.82</v>
      </c>
      <c r="AP274">
        <v>62.01</v>
      </c>
      <c r="AQ274">
        <v>62.33</v>
      </c>
      <c r="AR274">
        <v>63.13</v>
      </c>
      <c r="AT274">
        <v>61.49</v>
      </c>
      <c r="AU274">
        <v>64.13</v>
      </c>
      <c r="AV274">
        <v>62.5</v>
      </c>
      <c r="AW274">
        <v>62.45</v>
      </c>
    </row>
    <row r="275" spans="1:49" x14ac:dyDescent="0.2">
      <c r="A275" t="s">
        <v>321</v>
      </c>
      <c r="B275">
        <v>55</v>
      </c>
      <c r="C275">
        <v>64</v>
      </c>
      <c r="D275">
        <v>87</v>
      </c>
      <c r="E275">
        <v>0</v>
      </c>
      <c r="F275">
        <v>60</v>
      </c>
      <c r="G275">
        <v>100</v>
      </c>
      <c r="H275">
        <v>95</v>
      </c>
      <c r="I275">
        <v>20</v>
      </c>
      <c r="J275">
        <v>65</v>
      </c>
      <c r="K275">
        <v>103</v>
      </c>
      <c r="L275">
        <v>101</v>
      </c>
      <c r="M275">
        <v>118</v>
      </c>
      <c r="N275">
        <v>46.2</v>
      </c>
      <c r="O275">
        <v>47.29</v>
      </c>
      <c r="P275">
        <v>45.85</v>
      </c>
      <c r="R275">
        <v>51.24</v>
      </c>
      <c r="S275">
        <v>47.24</v>
      </c>
      <c r="T275">
        <v>36.299999999999997</v>
      </c>
      <c r="U275">
        <v>39.82</v>
      </c>
      <c r="V275">
        <v>44.03</v>
      </c>
      <c r="W275">
        <v>29.34</v>
      </c>
      <c r="X275">
        <v>36.700000000000003</v>
      </c>
      <c r="Y275">
        <v>46.64</v>
      </c>
      <c r="Z275">
        <v>61.48</v>
      </c>
      <c r="AA275">
        <v>59.94</v>
      </c>
      <c r="AB275">
        <v>63.46</v>
      </c>
      <c r="AD275">
        <v>62.46</v>
      </c>
      <c r="AE275">
        <v>62.85</v>
      </c>
      <c r="AF275">
        <v>62.77</v>
      </c>
      <c r="AG275">
        <v>54.57</v>
      </c>
      <c r="AH275">
        <v>59.95</v>
      </c>
      <c r="AI275">
        <v>66.989999999999995</v>
      </c>
      <c r="AJ275">
        <v>63.72</v>
      </c>
      <c r="AK275">
        <v>64.180000000000007</v>
      </c>
      <c r="AL275">
        <v>61.61</v>
      </c>
      <c r="AM275">
        <v>60.17</v>
      </c>
      <c r="AN275">
        <v>63.57</v>
      </c>
      <c r="AP275">
        <v>62.77</v>
      </c>
      <c r="AQ275">
        <v>62.97</v>
      </c>
      <c r="AR275">
        <v>62.78</v>
      </c>
      <c r="AS275">
        <v>54.72</v>
      </c>
      <c r="AT275">
        <v>60.06</v>
      </c>
      <c r="AU275">
        <v>66.989999999999995</v>
      </c>
      <c r="AV275">
        <v>63.73</v>
      </c>
      <c r="AW275">
        <v>64.260000000000005</v>
      </c>
    </row>
    <row r="276" spans="1:49" x14ac:dyDescent="0.2">
      <c r="A276" t="s">
        <v>323</v>
      </c>
      <c r="B276">
        <v>72</v>
      </c>
      <c r="C276">
        <v>64</v>
      </c>
      <c r="E276">
        <v>0</v>
      </c>
      <c r="F276">
        <v>73</v>
      </c>
      <c r="G276">
        <v>95</v>
      </c>
      <c r="H276">
        <v>97</v>
      </c>
      <c r="I276">
        <v>26</v>
      </c>
      <c r="J276">
        <v>89</v>
      </c>
      <c r="K276">
        <v>100</v>
      </c>
      <c r="L276">
        <v>108</v>
      </c>
      <c r="M276">
        <v>98</v>
      </c>
      <c r="N276">
        <v>55.5</v>
      </c>
      <c r="O276">
        <v>45.42</v>
      </c>
      <c r="R276">
        <v>42.22</v>
      </c>
      <c r="S276">
        <v>48.7</v>
      </c>
      <c r="T276">
        <v>43.8</v>
      </c>
      <c r="U276">
        <v>41.99</v>
      </c>
      <c r="V276">
        <v>39.94</v>
      </c>
      <c r="W276">
        <v>47.62</v>
      </c>
      <c r="X276">
        <v>40.31</v>
      </c>
      <c r="Y276">
        <v>40.53</v>
      </c>
      <c r="Z276">
        <v>60.52</v>
      </c>
      <c r="AA276">
        <v>62.15</v>
      </c>
      <c r="AD276">
        <v>61.96</v>
      </c>
      <c r="AE276">
        <v>64.489999999999995</v>
      </c>
      <c r="AF276">
        <v>62.28</v>
      </c>
      <c r="AG276">
        <v>55.12</v>
      </c>
      <c r="AH276">
        <v>61.96</v>
      </c>
      <c r="AI276">
        <v>69.17</v>
      </c>
      <c r="AJ276">
        <v>63.01</v>
      </c>
      <c r="AK276">
        <v>62.93</v>
      </c>
      <c r="AL276">
        <v>61.71</v>
      </c>
      <c r="AM276">
        <v>62.24</v>
      </c>
      <c r="AP276">
        <v>62</v>
      </c>
      <c r="AQ276">
        <v>64.61</v>
      </c>
      <c r="AR276">
        <v>62.34</v>
      </c>
      <c r="AS276">
        <v>55.33</v>
      </c>
      <c r="AT276">
        <v>62.01</v>
      </c>
      <c r="AU276">
        <v>69.3</v>
      </c>
      <c r="AV276">
        <v>63.07</v>
      </c>
      <c r="AW276">
        <v>62.96</v>
      </c>
    </row>
    <row r="277" spans="1:49" x14ac:dyDescent="0.2">
      <c r="A277" t="s">
        <v>324</v>
      </c>
      <c r="B277">
        <v>82</v>
      </c>
      <c r="C277">
        <v>63</v>
      </c>
      <c r="E277">
        <v>0</v>
      </c>
      <c r="F277">
        <v>80</v>
      </c>
      <c r="G277">
        <v>88</v>
      </c>
      <c r="H277">
        <v>89</v>
      </c>
      <c r="I277">
        <v>42</v>
      </c>
      <c r="J277">
        <v>52</v>
      </c>
      <c r="K277">
        <v>86</v>
      </c>
      <c r="L277">
        <v>93</v>
      </c>
      <c r="M277">
        <v>111</v>
      </c>
      <c r="N277">
        <v>45.82</v>
      </c>
      <c r="O277">
        <v>41.48</v>
      </c>
      <c r="R277">
        <v>50.19</v>
      </c>
      <c r="S277">
        <v>50.69</v>
      </c>
      <c r="T277">
        <v>47.38</v>
      </c>
      <c r="U277">
        <v>44.29</v>
      </c>
      <c r="V277">
        <v>34.409999999999997</v>
      </c>
      <c r="W277">
        <v>42.35</v>
      </c>
      <c r="X277">
        <v>38.01</v>
      </c>
      <c r="Y277">
        <v>0</v>
      </c>
      <c r="Z277">
        <v>61.08</v>
      </c>
      <c r="AA277">
        <v>60.02</v>
      </c>
      <c r="AD277">
        <v>62.82</v>
      </c>
      <c r="AE277">
        <v>62.17</v>
      </c>
      <c r="AF277">
        <v>62.16</v>
      </c>
      <c r="AG277">
        <v>59.05</v>
      </c>
      <c r="AH277">
        <v>60.17</v>
      </c>
      <c r="AI277">
        <v>63.7</v>
      </c>
      <c r="AJ277">
        <v>62.05</v>
      </c>
      <c r="AK277">
        <v>63.78</v>
      </c>
      <c r="AL277">
        <v>61.21</v>
      </c>
      <c r="AM277">
        <v>60.12</v>
      </c>
      <c r="AP277">
        <v>63.05</v>
      </c>
      <c r="AQ277">
        <v>62.47</v>
      </c>
      <c r="AR277">
        <v>62.31</v>
      </c>
      <c r="AS277">
        <v>59.22</v>
      </c>
      <c r="AT277">
        <v>60.18</v>
      </c>
      <c r="AU277">
        <v>63.73</v>
      </c>
      <c r="AV277">
        <v>62.21</v>
      </c>
      <c r="AW277">
        <v>63.78</v>
      </c>
    </row>
    <row r="278" spans="1:49" x14ac:dyDescent="0.2">
      <c r="A278" t="s">
        <v>325</v>
      </c>
      <c r="B278">
        <v>66</v>
      </c>
      <c r="C278">
        <v>76</v>
      </c>
      <c r="E278">
        <v>0</v>
      </c>
      <c r="F278">
        <v>83</v>
      </c>
      <c r="G278">
        <v>75</v>
      </c>
      <c r="H278">
        <v>88</v>
      </c>
      <c r="I278">
        <v>32</v>
      </c>
      <c r="J278">
        <v>69</v>
      </c>
      <c r="K278">
        <v>82</v>
      </c>
      <c r="L278">
        <v>105</v>
      </c>
      <c r="M278">
        <v>118</v>
      </c>
      <c r="N278">
        <v>44.69</v>
      </c>
      <c r="O278">
        <v>49.38</v>
      </c>
      <c r="R278">
        <v>43.47</v>
      </c>
      <c r="S278">
        <v>46.49</v>
      </c>
      <c r="T278">
        <v>45.12</v>
      </c>
      <c r="U278">
        <v>43.85</v>
      </c>
      <c r="V278">
        <v>0</v>
      </c>
      <c r="W278">
        <v>40.35</v>
      </c>
      <c r="X278">
        <v>55.25</v>
      </c>
      <c r="Y278">
        <v>0</v>
      </c>
      <c r="Z278">
        <v>59.03</v>
      </c>
      <c r="AA278">
        <v>62.6</v>
      </c>
      <c r="AD278">
        <v>62.71</v>
      </c>
      <c r="AE278">
        <v>61.51</v>
      </c>
      <c r="AF278">
        <v>62.07</v>
      </c>
      <c r="AG278">
        <v>56.75</v>
      </c>
      <c r="AH278">
        <v>60.56</v>
      </c>
      <c r="AI278">
        <v>62.37</v>
      </c>
      <c r="AJ278">
        <v>63.95</v>
      </c>
      <c r="AK278">
        <v>64.739999999999995</v>
      </c>
      <c r="AL278">
        <v>59.19</v>
      </c>
      <c r="AM278">
        <v>62.8</v>
      </c>
      <c r="AP278">
        <v>62.77</v>
      </c>
      <c r="AQ278">
        <v>61.65</v>
      </c>
      <c r="AR278">
        <v>62.16</v>
      </c>
      <c r="AS278">
        <v>57</v>
      </c>
      <c r="AT278">
        <v>60.56</v>
      </c>
      <c r="AU278">
        <v>62.47</v>
      </c>
      <c r="AV278">
        <v>64.5</v>
      </c>
      <c r="AW278">
        <v>64.739999999999995</v>
      </c>
    </row>
    <row r="279" spans="1:49" x14ac:dyDescent="0.2">
      <c r="A279" t="s">
        <v>326</v>
      </c>
      <c r="B279">
        <v>64</v>
      </c>
      <c r="C279">
        <v>62</v>
      </c>
      <c r="E279">
        <v>0</v>
      </c>
      <c r="F279">
        <v>83</v>
      </c>
      <c r="G279">
        <v>73</v>
      </c>
      <c r="H279">
        <v>96</v>
      </c>
      <c r="I279">
        <v>31</v>
      </c>
      <c r="J279">
        <v>82</v>
      </c>
      <c r="K279">
        <v>78</v>
      </c>
      <c r="L279">
        <v>99</v>
      </c>
      <c r="M279">
        <v>108</v>
      </c>
      <c r="N279">
        <v>47.33</v>
      </c>
      <c r="O279">
        <v>47.42</v>
      </c>
      <c r="R279">
        <v>43.23</v>
      </c>
      <c r="S279">
        <v>44.04</v>
      </c>
      <c r="T279">
        <v>28.14</v>
      </c>
      <c r="U279">
        <v>41.81</v>
      </c>
      <c r="V279">
        <v>32.08</v>
      </c>
      <c r="W279">
        <v>38.71</v>
      </c>
      <c r="X279">
        <v>54.85</v>
      </c>
      <c r="Y279">
        <v>46.54</v>
      </c>
      <c r="Z279">
        <v>59.89</v>
      </c>
      <c r="AA279">
        <v>60.76</v>
      </c>
      <c r="AD279">
        <v>62.41</v>
      </c>
      <c r="AE279">
        <v>61.8</v>
      </c>
      <c r="AF279">
        <v>62.59</v>
      </c>
      <c r="AG279">
        <v>56.72</v>
      </c>
      <c r="AH279">
        <v>62.68</v>
      </c>
      <c r="AI279">
        <v>64.62</v>
      </c>
      <c r="AJ279">
        <v>62.72</v>
      </c>
      <c r="AK279">
        <v>64.52</v>
      </c>
      <c r="AL279">
        <v>60.13</v>
      </c>
      <c r="AM279">
        <v>61.04</v>
      </c>
      <c r="AP279">
        <v>62.46</v>
      </c>
      <c r="AQ279">
        <v>61.87</v>
      </c>
      <c r="AR279">
        <v>62.59</v>
      </c>
      <c r="AS279">
        <v>56.85</v>
      </c>
      <c r="AT279">
        <v>62.69</v>
      </c>
      <c r="AU279">
        <v>64.63</v>
      </c>
      <c r="AV279">
        <v>63.38</v>
      </c>
      <c r="AW279">
        <v>64.59</v>
      </c>
    </row>
    <row r="280" spans="1:49" x14ac:dyDescent="0.2">
      <c r="A280" t="s">
        <v>327</v>
      </c>
      <c r="B280">
        <v>54</v>
      </c>
      <c r="C280">
        <v>65</v>
      </c>
      <c r="E280">
        <v>53</v>
      </c>
      <c r="F280">
        <v>70</v>
      </c>
      <c r="G280">
        <v>81</v>
      </c>
      <c r="H280">
        <v>77</v>
      </c>
      <c r="I280">
        <v>21</v>
      </c>
      <c r="J280">
        <v>54</v>
      </c>
      <c r="K280">
        <v>96</v>
      </c>
      <c r="L280">
        <v>101</v>
      </c>
      <c r="M280">
        <v>107</v>
      </c>
      <c r="N280">
        <v>50.01</v>
      </c>
      <c r="O280">
        <v>42.64</v>
      </c>
      <c r="Q280">
        <v>46.65</v>
      </c>
      <c r="R280">
        <v>45.45</v>
      </c>
      <c r="S280">
        <v>58.02</v>
      </c>
      <c r="T280">
        <v>42.76</v>
      </c>
      <c r="U280">
        <v>43.89</v>
      </c>
      <c r="V280">
        <v>48.4</v>
      </c>
      <c r="W280">
        <v>37.17</v>
      </c>
      <c r="X280">
        <v>48.46</v>
      </c>
      <c r="Y280">
        <v>30.54</v>
      </c>
      <c r="Z280">
        <v>59.16</v>
      </c>
      <c r="AA280">
        <v>61.87</v>
      </c>
      <c r="AC280">
        <v>60.59</v>
      </c>
      <c r="AD280">
        <v>61.51</v>
      </c>
      <c r="AE280">
        <v>62.3</v>
      </c>
      <c r="AF280">
        <v>62.55</v>
      </c>
      <c r="AG280">
        <v>55.38</v>
      </c>
      <c r="AH280">
        <v>59.48</v>
      </c>
      <c r="AI280">
        <v>65.849999999999994</v>
      </c>
      <c r="AJ280">
        <v>63.26</v>
      </c>
      <c r="AK280">
        <v>64.87</v>
      </c>
      <c r="AL280">
        <v>59.66</v>
      </c>
      <c r="AM280">
        <v>61.92</v>
      </c>
      <c r="AO280">
        <v>60.76</v>
      </c>
      <c r="AP280">
        <v>61.61</v>
      </c>
      <c r="AQ280">
        <v>63.68</v>
      </c>
      <c r="AR280">
        <v>62.62</v>
      </c>
      <c r="AS280">
        <v>56.2</v>
      </c>
      <c r="AT280">
        <v>59.83</v>
      </c>
      <c r="AU280">
        <v>65.86</v>
      </c>
      <c r="AV280">
        <v>63.4</v>
      </c>
      <c r="AW280">
        <v>64.87</v>
      </c>
    </row>
    <row r="281" spans="1:49" x14ac:dyDescent="0.2">
      <c r="A281" t="s">
        <v>328</v>
      </c>
      <c r="B281">
        <v>38</v>
      </c>
      <c r="C281">
        <v>64</v>
      </c>
      <c r="E281">
        <v>90</v>
      </c>
      <c r="F281">
        <v>89</v>
      </c>
      <c r="G281">
        <v>70</v>
      </c>
      <c r="H281">
        <v>90</v>
      </c>
      <c r="I281">
        <v>19</v>
      </c>
      <c r="J281">
        <v>76</v>
      </c>
      <c r="K281">
        <v>98</v>
      </c>
      <c r="L281">
        <v>95</v>
      </c>
      <c r="M281">
        <v>108</v>
      </c>
      <c r="N281">
        <v>46.08</v>
      </c>
      <c r="O281">
        <v>44.44</v>
      </c>
      <c r="Q281">
        <v>47.46</v>
      </c>
      <c r="R281">
        <v>51.24</v>
      </c>
      <c r="S281">
        <v>40.409999999999997</v>
      </c>
      <c r="T281">
        <v>41.56</v>
      </c>
      <c r="U281">
        <v>43.68</v>
      </c>
      <c r="V281">
        <v>46.8</v>
      </c>
      <c r="W281">
        <v>35.61</v>
      </c>
      <c r="X281">
        <v>37.340000000000003</v>
      </c>
      <c r="Y281">
        <v>61.63</v>
      </c>
      <c r="Z281">
        <v>59.5</v>
      </c>
      <c r="AA281">
        <v>62.44</v>
      </c>
      <c r="AC281">
        <v>63.08</v>
      </c>
      <c r="AD281">
        <v>63.78</v>
      </c>
      <c r="AE281">
        <v>63.44</v>
      </c>
      <c r="AF281">
        <v>62.57</v>
      </c>
      <c r="AG281">
        <v>54.3</v>
      </c>
      <c r="AH281">
        <v>62.81</v>
      </c>
      <c r="AI281">
        <v>65.14</v>
      </c>
      <c r="AJ281">
        <v>62.16</v>
      </c>
      <c r="AK281">
        <v>62.9</v>
      </c>
      <c r="AL281">
        <v>59.69</v>
      </c>
      <c r="AM281">
        <v>62.51</v>
      </c>
      <c r="AO281">
        <v>63.2</v>
      </c>
      <c r="AP281">
        <v>64.02</v>
      </c>
      <c r="AQ281">
        <v>63.5</v>
      </c>
      <c r="AR281">
        <v>62.6</v>
      </c>
      <c r="AS281">
        <v>54.98</v>
      </c>
      <c r="AT281">
        <v>62.91</v>
      </c>
      <c r="AU281">
        <v>65.16</v>
      </c>
      <c r="AV281">
        <v>62.17</v>
      </c>
      <c r="AW281">
        <v>65.319999999999993</v>
      </c>
    </row>
    <row r="282" spans="1:49" x14ac:dyDescent="0.2">
      <c r="A282" t="s">
        <v>329</v>
      </c>
      <c r="B282">
        <v>70</v>
      </c>
      <c r="C282">
        <v>61</v>
      </c>
      <c r="E282">
        <v>88</v>
      </c>
      <c r="F282">
        <v>75</v>
      </c>
      <c r="G282">
        <v>79</v>
      </c>
      <c r="H282">
        <v>97</v>
      </c>
      <c r="I282">
        <v>28</v>
      </c>
      <c r="J282">
        <v>69</v>
      </c>
      <c r="K282">
        <v>98</v>
      </c>
      <c r="L282">
        <v>94</v>
      </c>
      <c r="M282">
        <v>114</v>
      </c>
      <c r="N282">
        <v>47.89</v>
      </c>
      <c r="O282">
        <v>45.08</v>
      </c>
      <c r="Q282">
        <v>50.64</v>
      </c>
      <c r="R282">
        <v>42.24</v>
      </c>
      <c r="S282">
        <v>42.21</v>
      </c>
      <c r="T282">
        <v>51.78</v>
      </c>
      <c r="U282">
        <v>48.06</v>
      </c>
      <c r="V282">
        <v>46.75</v>
      </c>
      <c r="W282">
        <v>41.05</v>
      </c>
      <c r="X282">
        <v>39.380000000000003</v>
      </c>
      <c r="Y282">
        <v>0</v>
      </c>
      <c r="Z282">
        <v>60.74</v>
      </c>
      <c r="AA282">
        <v>59.58</v>
      </c>
      <c r="AC282">
        <v>62.98</v>
      </c>
      <c r="AD282">
        <v>61.66</v>
      </c>
      <c r="AE282">
        <v>62.92</v>
      </c>
      <c r="AF282">
        <v>63.26</v>
      </c>
      <c r="AG282">
        <v>55.19</v>
      </c>
      <c r="AH282">
        <v>64.84</v>
      </c>
      <c r="AI282">
        <v>63.7</v>
      </c>
      <c r="AJ282">
        <v>63.28</v>
      </c>
      <c r="AK282">
        <v>63.28</v>
      </c>
      <c r="AL282">
        <v>60.96</v>
      </c>
      <c r="AM282">
        <v>59.73</v>
      </c>
      <c r="AO282">
        <v>63.23</v>
      </c>
      <c r="AP282">
        <v>61.82</v>
      </c>
      <c r="AQ282">
        <v>62.97</v>
      </c>
      <c r="AR282">
        <v>63.59</v>
      </c>
      <c r="AS282">
        <v>58.17</v>
      </c>
      <c r="AT282">
        <v>64.91</v>
      </c>
      <c r="AU282">
        <v>63.73</v>
      </c>
      <c r="AV282">
        <v>63.29</v>
      </c>
      <c r="AW282">
        <v>63.28</v>
      </c>
    </row>
    <row r="283" spans="1:49" x14ac:dyDescent="0.2">
      <c r="A283" t="s">
        <v>331</v>
      </c>
      <c r="B283">
        <v>69</v>
      </c>
      <c r="C283">
        <v>72</v>
      </c>
      <c r="E283">
        <v>58</v>
      </c>
      <c r="F283">
        <v>66</v>
      </c>
      <c r="G283">
        <v>82</v>
      </c>
      <c r="H283">
        <v>83</v>
      </c>
      <c r="I283">
        <v>29</v>
      </c>
      <c r="J283">
        <v>87</v>
      </c>
      <c r="K283">
        <v>82</v>
      </c>
      <c r="L283">
        <v>100</v>
      </c>
      <c r="M283">
        <v>115</v>
      </c>
      <c r="N283">
        <v>47.81</v>
      </c>
      <c r="O283">
        <v>48.47</v>
      </c>
      <c r="Q283">
        <v>46.83</v>
      </c>
      <c r="R283">
        <v>36.75</v>
      </c>
      <c r="S283">
        <v>44.45</v>
      </c>
      <c r="T283">
        <v>51.48</v>
      </c>
      <c r="U283">
        <v>45.55</v>
      </c>
      <c r="V283">
        <v>43.31</v>
      </c>
      <c r="W283">
        <v>0</v>
      </c>
      <c r="X283">
        <v>39.93</v>
      </c>
      <c r="Y283">
        <v>32.85</v>
      </c>
      <c r="Z283">
        <v>61.66</v>
      </c>
      <c r="AA283">
        <v>62.96</v>
      </c>
      <c r="AC283">
        <v>61.16</v>
      </c>
      <c r="AD283">
        <v>60.96</v>
      </c>
      <c r="AE283">
        <v>63.34</v>
      </c>
      <c r="AF283">
        <v>61.87</v>
      </c>
      <c r="AG283">
        <v>55.52</v>
      </c>
      <c r="AH283">
        <v>61.93</v>
      </c>
      <c r="AI283">
        <v>62.79</v>
      </c>
      <c r="AJ283">
        <v>63.56</v>
      </c>
      <c r="AK283">
        <v>62.73</v>
      </c>
      <c r="AL283">
        <v>61.83</v>
      </c>
      <c r="AM283">
        <v>63.22</v>
      </c>
      <c r="AO283">
        <v>61.55</v>
      </c>
      <c r="AP283">
        <v>60.98</v>
      </c>
      <c r="AQ283">
        <v>63.39</v>
      </c>
      <c r="AR283">
        <v>62.28</v>
      </c>
      <c r="AS283">
        <v>55.94</v>
      </c>
      <c r="AT283">
        <v>61.99</v>
      </c>
      <c r="AU283">
        <v>62.79</v>
      </c>
      <c r="AV283">
        <v>63.58</v>
      </c>
      <c r="AW283">
        <v>62.73</v>
      </c>
    </row>
    <row r="284" spans="1:49" x14ac:dyDescent="0.2">
      <c r="A284" t="s">
        <v>332</v>
      </c>
      <c r="B284">
        <v>56</v>
      </c>
      <c r="C284">
        <v>50</v>
      </c>
      <c r="E284">
        <v>69</v>
      </c>
      <c r="F284">
        <v>80</v>
      </c>
      <c r="G284">
        <v>77</v>
      </c>
      <c r="H284">
        <v>101</v>
      </c>
      <c r="I284">
        <v>21</v>
      </c>
      <c r="J284">
        <v>44</v>
      </c>
      <c r="K284">
        <v>88</v>
      </c>
      <c r="L284">
        <v>102</v>
      </c>
      <c r="M284">
        <v>104</v>
      </c>
      <c r="N284">
        <v>44.25</v>
      </c>
      <c r="O284">
        <v>46.09</v>
      </c>
      <c r="Q284">
        <v>45.19</v>
      </c>
      <c r="R284">
        <v>46.63</v>
      </c>
      <c r="S284">
        <v>51.17</v>
      </c>
      <c r="T284">
        <v>44.37</v>
      </c>
      <c r="U284">
        <v>42.87</v>
      </c>
      <c r="V284">
        <v>34.11</v>
      </c>
      <c r="W284">
        <v>0</v>
      </c>
      <c r="X284">
        <v>46.31</v>
      </c>
      <c r="Y284">
        <v>35.01</v>
      </c>
      <c r="Z284">
        <v>59.89</v>
      </c>
      <c r="AA284">
        <v>61.05</v>
      </c>
      <c r="AC284">
        <v>62.79</v>
      </c>
      <c r="AD284">
        <v>62.48</v>
      </c>
      <c r="AE284">
        <v>62.26</v>
      </c>
      <c r="AF284">
        <v>64.099999999999994</v>
      </c>
      <c r="AG284">
        <v>53.92</v>
      </c>
      <c r="AH284">
        <v>58.19</v>
      </c>
      <c r="AI284">
        <v>62.14</v>
      </c>
      <c r="AJ284">
        <v>63.4</v>
      </c>
      <c r="AK284">
        <v>62.61</v>
      </c>
      <c r="AL284">
        <v>60.01</v>
      </c>
      <c r="AM284">
        <v>61.18</v>
      </c>
      <c r="AO284">
        <v>62.86</v>
      </c>
      <c r="AP284">
        <v>62.6</v>
      </c>
      <c r="AQ284">
        <v>62.58</v>
      </c>
      <c r="AR284">
        <v>64.150000000000006</v>
      </c>
      <c r="AS284">
        <v>54.35</v>
      </c>
      <c r="AT284">
        <v>58.2</v>
      </c>
      <c r="AU284">
        <v>62.14</v>
      </c>
      <c r="AV284">
        <v>63.48</v>
      </c>
      <c r="AW284">
        <v>62.61</v>
      </c>
    </row>
    <row r="285" spans="1:49" x14ac:dyDescent="0.2">
      <c r="A285" t="s">
        <v>333</v>
      </c>
      <c r="B285">
        <v>77</v>
      </c>
      <c r="C285">
        <v>64</v>
      </c>
      <c r="E285">
        <v>75</v>
      </c>
      <c r="F285">
        <v>78</v>
      </c>
      <c r="G285">
        <v>85</v>
      </c>
      <c r="H285">
        <v>86</v>
      </c>
      <c r="I285">
        <v>6</v>
      </c>
      <c r="J285">
        <v>70</v>
      </c>
      <c r="K285">
        <v>98</v>
      </c>
      <c r="L285">
        <v>92</v>
      </c>
      <c r="M285">
        <v>113</v>
      </c>
      <c r="N285">
        <v>47.81</v>
      </c>
      <c r="O285">
        <v>42.34</v>
      </c>
      <c r="Q285">
        <v>48.69</v>
      </c>
      <c r="R285">
        <v>41.13</v>
      </c>
      <c r="S285">
        <v>51.81</v>
      </c>
      <c r="T285">
        <v>46.06</v>
      </c>
      <c r="U285">
        <v>42.34</v>
      </c>
      <c r="V285">
        <v>31.95</v>
      </c>
      <c r="W285">
        <v>28.54</v>
      </c>
      <c r="X285">
        <v>46.21</v>
      </c>
      <c r="Y285">
        <v>36.04</v>
      </c>
      <c r="Z285">
        <v>61.7</v>
      </c>
      <c r="AA285">
        <v>61.73</v>
      </c>
      <c r="AC285">
        <v>62.43</v>
      </c>
      <c r="AD285">
        <v>61.95</v>
      </c>
      <c r="AE285">
        <v>61.42</v>
      </c>
      <c r="AF285">
        <v>63.31</v>
      </c>
      <c r="AG285">
        <v>48.19</v>
      </c>
      <c r="AH285">
        <v>60.72</v>
      </c>
      <c r="AI285">
        <v>64.28</v>
      </c>
      <c r="AJ285">
        <v>62.36</v>
      </c>
      <c r="AK285">
        <v>64.08</v>
      </c>
      <c r="AL285">
        <v>61.88</v>
      </c>
      <c r="AM285">
        <v>61.78</v>
      </c>
      <c r="AO285">
        <v>62.63</v>
      </c>
      <c r="AP285">
        <v>61.98</v>
      </c>
      <c r="AQ285">
        <v>61.89</v>
      </c>
      <c r="AR285">
        <v>63.42</v>
      </c>
      <c r="AS285">
        <v>50.67</v>
      </c>
      <c r="AT285">
        <v>60.72</v>
      </c>
      <c r="AU285">
        <v>64.290000000000006</v>
      </c>
      <c r="AV285">
        <v>62.46</v>
      </c>
      <c r="AW285">
        <v>64.08</v>
      </c>
    </row>
    <row r="286" spans="1:49" x14ac:dyDescent="0.2">
      <c r="A286" t="s">
        <v>334</v>
      </c>
      <c r="B286">
        <v>72</v>
      </c>
      <c r="C286">
        <v>56</v>
      </c>
      <c r="E286">
        <v>80</v>
      </c>
      <c r="F286">
        <v>75</v>
      </c>
      <c r="G286">
        <v>101</v>
      </c>
      <c r="H286">
        <v>95</v>
      </c>
      <c r="I286">
        <v>29</v>
      </c>
      <c r="J286">
        <v>61</v>
      </c>
      <c r="K286">
        <v>82</v>
      </c>
      <c r="L286">
        <v>95</v>
      </c>
      <c r="M286">
        <v>121</v>
      </c>
      <c r="N286">
        <v>52.43</v>
      </c>
      <c r="O286">
        <v>46.37</v>
      </c>
      <c r="Q286">
        <v>50.36</v>
      </c>
      <c r="R286">
        <v>50.36</v>
      </c>
      <c r="S286">
        <v>47.45</v>
      </c>
      <c r="T286">
        <v>49.31</v>
      </c>
      <c r="U286">
        <v>37.54</v>
      </c>
      <c r="V286">
        <v>44.47</v>
      </c>
      <c r="W286">
        <v>43.97</v>
      </c>
      <c r="X286">
        <v>31.64</v>
      </c>
      <c r="Y286">
        <v>48.51</v>
      </c>
      <c r="Z286">
        <v>61.65</v>
      </c>
      <c r="AA286">
        <v>60.38</v>
      </c>
      <c r="AC286">
        <v>63.21</v>
      </c>
      <c r="AD286">
        <v>61.53</v>
      </c>
      <c r="AE286">
        <v>62.01</v>
      </c>
      <c r="AF286">
        <v>63.31</v>
      </c>
      <c r="AG286">
        <v>57.45</v>
      </c>
      <c r="AH286">
        <v>60.07</v>
      </c>
      <c r="AI286">
        <v>63.55</v>
      </c>
      <c r="AJ286">
        <v>62.58</v>
      </c>
      <c r="AK286">
        <v>63.88</v>
      </c>
      <c r="AL286">
        <v>62.14</v>
      </c>
      <c r="AM286">
        <v>60.58</v>
      </c>
      <c r="AO286">
        <v>63.43</v>
      </c>
      <c r="AP286">
        <v>61.86</v>
      </c>
      <c r="AQ286">
        <v>62.38</v>
      </c>
      <c r="AR286">
        <v>63.48</v>
      </c>
      <c r="AS286">
        <v>57.56</v>
      </c>
      <c r="AT286">
        <v>60.19</v>
      </c>
      <c r="AU286">
        <v>63.62</v>
      </c>
      <c r="AV286">
        <v>62.58</v>
      </c>
      <c r="AW286">
        <v>64.03</v>
      </c>
    </row>
    <row r="287" spans="1:49" x14ac:dyDescent="0.2">
      <c r="A287" t="s">
        <v>335</v>
      </c>
      <c r="B287">
        <v>50</v>
      </c>
      <c r="C287">
        <v>67</v>
      </c>
      <c r="E287">
        <v>80</v>
      </c>
      <c r="F287">
        <v>82</v>
      </c>
      <c r="G287">
        <v>91</v>
      </c>
      <c r="H287">
        <v>82</v>
      </c>
      <c r="I287">
        <v>38</v>
      </c>
      <c r="J287">
        <v>62</v>
      </c>
      <c r="K287">
        <v>112</v>
      </c>
      <c r="L287">
        <v>102</v>
      </c>
      <c r="M287">
        <v>92</v>
      </c>
      <c r="N287">
        <v>48.3</v>
      </c>
      <c r="O287">
        <v>43</v>
      </c>
      <c r="Q287">
        <v>52.97</v>
      </c>
      <c r="R287">
        <v>50.14</v>
      </c>
      <c r="S287">
        <v>47.85</v>
      </c>
      <c r="T287">
        <v>38.29</v>
      </c>
      <c r="U287">
        <v>50.2</v>
      </c>
      <c r="V287">
        <v>41.98</v>
      </c>
      <c r="W287">
        <v>41.94</v>
      </c>
      <c r="X287">
        <v>37.36</v>
      </c>
      <c r="Y287">
        <v>29.69</v>
      </c>
      <c r="Z287">
        <v>60.15</v>
      </c>
      <c r="AA287">
        <v>62</v>
      </c>
      <c r="AC287">
        <v>61.79</v>
      </c>
      <c r="AD287">
        <v>61.48</v>
      </c>
      <c r="AE287">
        <v>63.55</v>
      </c>
      <c r="AF287">
        <v>62.8</v>
      </c>
      <c r="AG287">
        <v>58.25</v>
      </c>
      <c r="AH287">
        <v>59.27</v>
      </c>
      <c r="AI287">
        <v>65.94</v>
      </c>
      <c r="AJ287">
        <v>62.77</v>
      </c>
      <c r="AK287">
        <v>63.03</v>
      </c>
      <c r="AL287">
        <v>60.42</v>
      </c>
      <c r="AM287">
        <v>62</v>
      </c>
      <c r="AO287">
        <v>62.79</v>
      </c>
      <c r="AP287">
        <v>61.81</v>
      </c>
      <c r="AQ287">
        <v>63.68</v>
      </c>
      <c r="AR287">
        <v>62.82</v>
      </c>
      <c r="AS287">
        <v>58.96</v>
      </c>
      <c r="AT287">
        <v>59.35</v>
      </c>
      <c r="AU287">
        <v>65.959999999999994</v>
      </c>
      <c r="AV287">
        <v>62.78</v>
      </c>
      <c r="AW287">
        <v>63.04</v>
      </c>
    </row>
    <row r="288" spans="1:49" x14ac:dyDescent="0.2">
      <c r="A288" t="s">
        <v>336</v>
      </c>
      <c r="B288">
        <v>50</v>
      </c>
      <c r="C288">
        <v>83</v>
      </c>
      <c r="E288">
        <v>83</v>
      </c>
      <c r="F288">
        <v>84</v>
      </c>
      <c r="G288">
        <v>69</v>
      </c>
      <c r="H288">
        <v>93</v>
      </c>
      <c r="I288">
        <v>36</v>
      </c>
      <c r="J288">
        <v>77</v>
      </c>
      <c r="K288">
        <v>74</v>
      </c>
      <c r="L288">
        <v>99</v>
      </c>
      <c r="M288">
        <v>122</v>
      </c>
      <c r="N288">
        <v>52.41</v>
      </c>
      <c r="O288">
        <v>50</v>
      </c>
      <c r="Q288">
        <v>51.61</v>
      </c>
      <c r="R288">
        <v>42.96</v>
      </c>
      <c r="S288">
        <v>43.61</v>
      </c>
      <c r="T288">
        <v>31.64</v>
      </c>
      <c r="U288">
        <v>43.66</v>
      </c>
      <c r="V288">
        <v>42.49</v>
      </c>
      <c r="W288">
        <v>38.76</v>
      </c>
      <c r="X288">
        <v>0</v>
      </c>
      <c r="Y288">
        <v>0</v>
      </c>
      <c r="Z288">
        <v>60.29</v>
      </c>
      <c r="AA288">
        <v>63</v>
      </c>
      <c r="AC288">
        <v>66.099999999999994</v>
      </c>
      <c r="AD288">
        <v>62.83</v>
      </c>
      <c r="AE288">
        <v>62.46</v>
      </c>
      <c r="AF288">
        <v>62.97</v>
      </c>
      <c r="AG288">
        <v>56.31</v>
      </c>
      <c r="AH288">
        <v>60.21</v>
      </c>
      <c r="AI288">
        <v>63.56</v>
      </c>
      <c r="AJ288">
        <v>62.69</v>
      </c>
      <c r="AK288">
        <v>64.209999999999994</v>
      </c>
      <c r="AL288">
        <v>60.95</v>
      </c>
      <c r="AM288">
        <v>63</v>
      </c>
      <c r="AO288">
        <v>66.260000000000005</v>
      </c>
      <c r="AP288">
        <v>62.9</v>
      </c>
      <c r="AQ288">
        <v>62.52</v>
      </c>
      <c r="AR288">
        <v>62.97</v>
      </c>
      <c r="AS288">
        <v>56.53</v>
      </c>
      <c r="AT288">
        <v>60.29</v>
      </c>
      <c r="AU288">
        <v>63.62</v>
      </c>
      <c r="AV288">
        <v>62.69</v>
      </c>
      <c r="AW288">
        <v>64.209999999999994</v>
      </c>
    </row>
    <row r="289" spans="1:49" x14ac:dyDescent="0.2">
      <c r="A289" t="s">
        <v>337</v>
      </c>
      <c r="B289">
        <v>59</v>
      </c>
      <c r="C289">
        <v>55</v>
      </c>
      <c r="E289">
        <v>101</v>
      </c>
      <c r="F289">
        <v>80</v>
      </c>
      <c r="G289">
        <v>82</v>
      </c>
      <c r="H289">
        <v>93</v>
      </c>
      <c r="I289">
        <v>13</v>
      </c>
      <c r="J289">
        <v>60</v>
      </c>
      <c r="K289">
        <v>91</v>
      </c>
      <c r="L289">
        <v>95</v>
      </c>
      <c r="M289">
        <v>119</v>
      </c>
      <c r="N289">
        <v>50.69</v>
      </c>
      <c r="O289">
        <v>46.55</v>
      </c>
      <c r="Q289">
        <v>55.43</v>
      </c>
      <c r="R289">
        <v>37.65</v>
      </c>
      <c r="S289">
        <v>53.34</v>
      </c>
      <c r="T289">
        <v>41.59</v>
      </c>
      <c r="U289">
        <v>48.07</v>
      </c>
      <c r="V289">
        <v>42.67</v>
      </c>
      <c r="W289">
        <v>35.880000000000003</v>
      </c>
      <c r="X289">
        <v>39.83</v>
      </c>
      <c r="Y289">
        <v>0</v>
      </c>
      <c r="Z289">
        <v>60.94</v>
      </c>
      <c r="AA289">
        <v>61.98</v>
      </c>
      <c r="AC289">
        <v>64.010000000000005</v>
      </c>
      <c r="AD289">
        <v>62.3</v>
      </c>
      <c r="AE289">
        <v>62.34</v>
      </c>
      <c r="AF289">
        <v>62.44</v>
      </c>
      <c r="AG289">
        <v>57.94</v>
      </c>
      <c r="AH289">
        <v>59.55</v>
      </c>
      <c r="AI289">
        <v>63.54</v>
      </c>
      <c r="AJ289">
        <v>63.3</v>
      </c>
      <c r="AK289">
        <v>64.11</v>
      </c>
      <c r="AL289">
        <v>61.33</v>
      </c>
      <c r="AM289">
        <v>62.41</v>
      </c>
      <c r="AO289">
        <v>65.38</v>
      </c>
      <c r="AP289">
        <v>62.33</v>
      </c>
      <c r="AQ289">
        <v>62.85</v>
      </c>
      <c r="AR289">
        <v>62.47</v>
      </c>
      <c r="AS289">
        <v>58.37</v>
      </c>
      <c r="AT289">
        <v>59.66</v>
      </c>
      <c r="AU289">
        <v>63.55</v>
      </c>
      <c r="AV289">
        <v>63.32</v>
      </c>
      <c r="AW289">
        <v>64.11</v>
      </c>
    </row>
    <row r="290" spans="1:49" x14ac:dyDescent="0.2">
      <c r="A290" t="s">
        <v>339</v>
      </c>
      <c r="B290">
        <v>58</v>
      </c>
      <c r="C290">
        <v>58</v>
      </c>
      <c r="E290">
        <v>65</v>
      </c>
      <c r="F290">
        <v>89</v>
      </c>
      <c r="G290">
        <v>85</v>
      </c>
      <c r="H290">
        <v>92</v>
      </c>
      <c r="I290">
        <v>56</v>
      </c>
      <c r="J290">
        <v>72</v>
      </c>
      <c r="K290">
        <v>82</v>
      </c>
      <c r="L290">
        <v>102</v>
      </c>
      <c r="M290">
        <v>106</v>
      </c>
      <c r="N290">
        <v>47.24</v>
      </c>
      <c r="O290">
        <v>51.71</v>
      </c>
      <c r="Q290">
        <v>43.94</v>
      </c>
      <c r="R290">
        <v>40.68</v>
      </c>
      <c r="S290">
        <v>46.12</v>
      </c>
      <c r="T290">
        <v>43.93</v>
      </c>
      <c r="U290">
        <v>48.98</v>
      </c>
      <c r="V290">
        <v>52.2</v>
      </c>
      <c r="W290">
        <v>26.74</v>
      </c>
      <c r="X290">
        <v>44.23</v>
      </c>
      <c r="Y290">
        <v>44.68</v>
      </c>
      <c r="Z290">
        <v>60.18</v>
      </c>
      <c r="AA290">
        <v>60.3</v>
      </c>
      <c r="AC290">
        <v>64.28</v>
      </c>
      <c r="AD290">
        <v>62.7</v>
      </c>
      <c r="AE290">
        <v>62.68</v>
      </c>
      <c r="AF290">
        <v>61.38</v>
      </c>
      <c r="AG290">
        <v>59.65</v>
      </c>
      <c r="AH290">
        <v>61.2</v>
      </c>
      <c r="AI290">
        <v>63.17</v>
      </c>
      <c r="AJ290">
        <v>63.57</v>
      </c>
      <c r="AK290">
        <v>63.06</v>
      </c>
      <c r="AL290">
        <v>60.39</v>
      </c>
      <c r="AM290">
        <v>60.86</v>
      </c>
      <c r="AO290">
        <v>64.5</v>
      </c>
      <c r="AP290">
        <v>62.81</v>
      </c>
      <c r="AQ290">
        <v>62.78</v>
      </c>
      <c r="AR290">
        <v>61.46</v>
      </c>
      <c r="AS290">
        <v>60.05</v>
      </c>
      <c r="AT290">
        <v>61.72</v>
      </c>
      <c r="AU290">
        <v>63.18</v>
      </c>
      <c r="AV290">
        <v>63.62</v>
      </c>
      <c r="AW290">
        <v>63.12</v>
      </c>
    </row>
    <row r="291" spans="1:49" x14ac:dyDescent="0.2">
      <c r="A291" t="s">
        <v>340</v>
      </c>
      <c r="B291">
        <v>67</v>
      </c>
      <c r="C291">
        <v>58</v>
      </c>
      <c r="E291">
        <v>73</v>
      </c>
      <c r="F291">
        <v>82</v>
      </c>
      <c r="G291">
        <v>88</v>
      </c>
      <c r="H291">
        <v>87</v>
      </c>
      <c r="I291">
        <v>40</v>
      </c>
      <c r="J291">
        <v>50</v>
      </c>
      <c r="K291">
        <v>84</v>
      </c>
      <c r="L291">
        <v>92</v>
      </c>
      <c r="M291">
        <v>110</v>
      </c>
      <c r="N291">
        <v>52.86</v>
      </c>
      <c r="O291">
        <v>45.07</v>
      </c>
      <c r="Q291">
        <v>48.11</v>
      </c>
      <c r="R291">
        <v>49.25</v>
      </c>
      <c r="S291">
        <v>53.22</v>
      </c>
      <c r="T291">
        <v>47.12</v>
      </c>
      <c r="U291">
        <v>47.67</v>
      </c>
      <c r="V291">
        <v>40.29</v>
      </c>
      <c r="W291">
        <v>39.96</v>
      </c>
      <c r="X291">
        <v>40.43</v>
      </c>
      <c r="Y291">
        <v>45.99</v>
      </c>
      <c r="Z291">
        <v>61.27</v>
      </c>
      <c r="AA291">
        <v>61.8</v>
      </c>
      <c r="AC291">
        <v>62.13</v>
      </c>
      <c r="AD291">
        <v>62.58</v>
      </c>
      <c r="AE291">
        <v>63.16</v>
      </c>
      <c r="AF291">
        <v>61.89</v>
      </c>
      <c r="AG291">
        <v>58.22</v>
      </c>
      <c r="AH291">
        <v>59.66</v>
      </c>
      <c r="AI291">
        <v>62.97</v>
      </c>
      <c r="AJ291">
        <v>62.74</v>
      </c>
      <c r="AK291">
        <v>61.09</v>
      </c>
      <c r="AL291">
        <v>61.86</v>
      </c>
      <c r="AM291">
        <v>61.9</v>
      </c>
      <c r="AO291">
        <v>62.3</v>
      </c>
      <c r="AP291">
        <v>62.78</v>
      </c>
      <c r="AQ291">
        <v>63.58</v>
      </c>
      <c r="AR291">
        <v>62.03</v>
      </c>
      <c r="AS291">
        <v>58.59</v>
      </c>
      <c r="AT291">
        <v>59.75</v>
      </c>
      <c r="AU291">
        <v>62.99</v>
      </c>
      <c r="AV291">
        <v>62.76</v>
      </c>
      <c r="AW291">
        <v>61.22</v>
      </c>
    </row>
    <row r="292" spans="1:49" x14ac:dyDescent="0.2">
      <c r="A292" t="s">
        <v>341</v>
      </c>
      <c r="B292">
        <v>62</v>
      </c>
      <c r="C292">
        <v>70</v>
      </c>
      <c r="E292">
        <v>87</v>
      </c>
      <c r="F292">
        <v>92</v>
      </c>
      <c r="G292">
        <v>75</v>
      </c>
      <c r="H292">
        <v>89</v>
      </c>
      <c r="I292">
        <v>16</v>
      </c>
      <c r="J292">
        <v>67</v>
      </c>
      <c r="K292">
        <v>94</v>
      </c>
      <c r="L292">
        <v>92</v>
      </c>
      <c r="M292">
        <v>106</v>
      </c>
      <c r="N292">
        <v>48.68</v>
      </c>
      <c r="O292">
        <v>53.1</v>
      </c>
      <c r="Q292">
        <v>50.55</v>
      </c>
      <c r="R292">
        <v>48.73</v>
      </c>
      <c r="S292">
        <v>48.73</v>
      </c>
      <c r="T292">
        <v>46.22</v>
      </c>
      <c r="U292">
        <v>40.28</v>
      </c>
      <c r="V292">
        <v>37.35</v>
      </c>
      <c r="W292">
        <v>43.84</v>
      </c>
      <c r="X292">
        <v>39.299999999999997</v>
      </c>
      <c r="Y292">
        <v>27.94</v>
      </c>
      <c r="Z292">
        <v>60.41</v>
      </c>
      <c r="AA292">
        <v>62.59</v>
      </c>
      <c r="AC292">
        <v>63.58</v>
      </c>
      <c r="AD292">
        <v>61.92</v>
      </c>
      <c r="AE292">
        <v>62.31</v>
      </c>
      <c r="AF292">
        <v>62.41</v>
      </c>
      <c r="AG292">
        <v>53.56</v>
      </c>
      <c r="AH292">
        <v>60.49</v>
      </c>
      <c r="AI292">
        <v>63.66</v>
      </c>
      <c r="AJ292">
        <v>61.87</v>
      </c>
      <c r="AK292">
        <v>61.15</v>
      </c>
      <c r="AL292">
        <v>60.7</v>
      </c>
      <c r="AM292">
        <v>63.05</v>
      </c>
      <c r="AO292">
        <v>63.79</v>
      </c>
      <c r="AP292">
        <v>62.12</v>
      </c>
      <c r="AQ292">
        <v>62.62</v>
      </c>
      <c r="AR292">
        <v>62.51</v>
      </c>
      <c r="AS292">
        <v>53.76</v>
      </c>
      <c r="AT292">
        <v>60.55</v>
      </c>
      <c r="AU292">
        <v>63.7</v>
      </c>
      <c r="AV292">
        <v>61.9</v>
      </c>
      <c r="AW292">
        <v>61.15</v>
      </c>
    </row>
    <row r="293" spans="1:49" x14ac:dyDescent="0.2">
      <c r="A293" t="s">
        <v>342</v>
      </c>
      <c r="B293">
        <v>59</v>
      </c>
      <c r="C293">
        <v>55</v>
      </c>
      <c r="E293">
        <v>63</v>
      </c>
      <c r="F293">
        <v>79</v>
      </c>
      <c r="G293">
        <v>80</v>
      </c>
      <c r="H293">
        <v>93</v>
      </c>
      <c r="I293">
        <v>26</v>
      </c>
      <c r="J293">
        <v>87</v>
      </c>
      <c r="K293">
        <v>87</v>
      </c>
      <c r="L293">
        <v>101</v>
      </c>
      <c r="M293">
        <v>103</v>
      </c>
      <c r="N293">
        <v>44.87</v>
      </c>
      <c r="O293">
        <v>40.299999999999997</v>
      </c>
      <c r="Q293">
        <v>47.89</v>
      </c>
      <c r="R293">
        <v>48</v>
      </c>
      <c r="S293">
        <v>43.66</v>
      </c>
      <c r="T293">
        <v>57.06</v>
      </c>
      <c r="U293">
        <v>39.21</v>
      </c>
      <c r="V293">
        <v>42.64</v>
      </c>
      <c r="W293">
        <v>42.69</v>
      </c>
      <c r="X293">
        <v>0</v>
      </c>
      <c r="Y293">
        <v>46.6</v>
      </c>
      <c r="Z293">
        <v>60.16</v>
      </c>
      <c r="AA293">
        <v>59.7</v>
      </c>
      <c r="AC293">
        <v>61.61</v>
      </c>
      <c r="AD293">
        <v>61.79</v>
      </c>
      <c r="AE293">
        <v>62.81</v>
      </c>
      <c r="AF293">
        <v>62.46</v>
      </c>
      <c r="AG293">
        <v>55.31</v>
      </c>
      <c r="AH293">
        <v>61.19</v>
      </c>
      <c r="AI293">
        <v>64.7</v>
      </c>
      <c r="AJ293">
        <v>63.31</v>
      </c>
      <c r="AK293">
        <v>63.8</v>
      </c>
      <c r="AL293">
        <v>60.28</v>
      </c>
      <c r="AM293">
        <v>59.75</v>
      </c>
      <c r="AO293">
        <v>61.79</v>
      </c>
      <c r="AP293">
        <v>61.97</v>
      </c>
      <c r="AQ293">
        <v>62.89</v>
      </c>
      <c r="AR293">
        <v>64.73</v>
      </c>
      <c r="AS293">
        <v>55.58</v>
      </c>
      <c r="AT293">
        <v>61.25</v>
      </c>
      <c r="AU293">
        <v>64.77</v>
      </c>
      <c r="AV293">
        <v>63.31</v>
      </c>
      <c r="AW293">
        <v>63.88</v>
      </c>
    </row>
    <row r="294" spans="1:49" x14ac:dyDescent="0.2">
      <c r="A294" t="s">
        <v>343</v>
      </c>
      <c r="B294">
        <v>42</v>
      </c>
      <c r="C294">
        <v>63</v>
      </c>
      <c r="E294">
        <v>85</v>
      </c>
      <c r="F294">
        <v>78</v>
      </c>
      <c r="G294">
        <v>87</v>
      </c>
      <c r="H294">
        <v>89</v>
      </c>
      <c r="I294">
        <v>21</v>
      </c>
      <c r="J294">
        <v>51</v>
      </c>
      <c r="K294">
        <v>99</v>
      </c>
      <c r="L294">
        <v>113</v>
      </c>
      <c r="M294">
        <v>92</v>
      </c>
      <c r="N294">
        <v>44.96</v>
      </c>
      <c r="O294">
        <v>43.72</v>
      </c>
      <c r="Q294">
        <v>49.08</v>
      </c>
      <c r="R294">
        <v>47.44</v>
      </c>
      <c r="S294">
        <v>47.03</v>
      </c>
      <c r="T294">
        <v>39.43</v>
      </c>
      <c r="U294">
        <v>44.89</v>
      </c>
      <c r="V294">
        <v>47.92</v>
      </c>
      <c r="W294">
        <v>26.84</v>
      </c>
      <c r="X294">
        <v>35.340000000000003</v>
      </c>
      <c r="Y294">
        <v>39.479999999999997</v>
      </c>
      <c r="Z294">
        <v>58.7</v>
      </c>
      <c r="AA294">
        <v>60.82</v>
      </c>
      <c r="AC294">
        <v>62.53</v>
      </c>
      <c r="AD294">
        <v>61.55</v>
      </c>
      <c r="AE294">
        <v>63.19</v>
      </c>
      <c r="AF294">
        <v>61.94</v>
      </c>
      <c r="AG294">
        <v>54.39</v>
      </c>
      <c r="AH294">
        <v>59.31</v>
      </c>
      <c r="AI294">
        <v>62.53</v>
      </c>
      <c r="AJ294">
        <v>64.33</v>
      </c>
      <c r="AK294">
        <v>63.32</v>
      </c>
      <c r="AL294">
        <v>58.88</v>
      </c>
      <c r="AM294">
        <v>60.94</v>
      </c>
      <c r="AO294">
        <v>62.73</v>
      </c>
      <c r="AP294">
        <v>61.72</v>
      </c>
      <c r="AQ294">
        <v>63.3</v>
      </c>
      <c r="AR294">
        <v>62.08</v>
      </c>
      <c r="AS294">
        <v>55</v>
      </c>
      <c r="AT294">
        <v>59.62</v>
      </c>
      <c r="AU294">
        <v>62.54</v>
      </c>
      <c r="AV294">
        <v>64.33</v>
      </c>
      <c r="AW294">
        <v>63.34</v>
      </c>
    </row>
    <row r="295" spans="1:49" x14ac:dyDescent="0.2">
      <c r="A295" t="s">
        <v>344</v>
      </c>
      <c r="B295">
        <v>50</v>
      </c>
      <c r="C295">
        <v>47</v>
      </c>
      <c r="E295">
        <v>72</v>
      </c>
      <c r="F295">
        <v>84</v>
      </c>
      <c r="G295">
        <v>62</v>
      </c>
      <c r="H295">
        <v>84</v>
      </c>
      <c r="I295">
        <v>11</v>
      </c>
      <c r="J295">
        <v>77</v>
      </c>
      <c r="K295">
        <v>76</v>
      </c>
      <c r="L295">
        <v>72</v>
      </c>
      <c r="M295">
        <v>142</v>
      </c>
      <c r="N295">
        <v>44.01</v>
      </c>
      <c r="O295">
        <v>52.13</v>
      </c>
      <c r="Q295">
        <v>50.24</v>
      </c>
      <c r="R295">
        <v>45.3</v>
      </c>
      <c r="S295">
        <v>43.49</v>
      </c>
      <c r="T295">
        <v>0</v>
      </c>
      <c r="U295">
        <v>58.41</v>
      </c>
      <c r="V295">
        <v>41.32</v>
      </c>
      <c r="W295">
        <v>0</v>
      </c>
      <c r="X295">
        <v>42.63</v>
      </c>
      <c r="Y295">
        <v>46.07</v>
      </c>
      <c r="Z295">
        <v>58.66</v>
      </c>
      <c r="AA295">
        <v>59.32</v>
      </c>
      <c r="AC295">
        <v>62.15</v>
      </c>
      <c r="AD295">
        <v>62.93</v>
      </c>
      <c r="AE295">
        <v>62.67</v>
      </c>
      <c r="AF295">
        <v>61.68</v>
      </c>
      <c r="AG295">
        <v>53.45</v>
      </c>
      <c r="AH295">
        <v>60.77</v>
      </c>
      <c r="AI295">
        <v>62.85</v>
      </c>
      <c r="AJ295">
        <v>60.94</v>
      </c>
      <c r="AK295">
        <v>63.87</v>
      </c>
      <c r="AL295">
        <v>58.8</v>
      </c>
      <c r="AM295">
        <v>60.08</v>
      </c>
      <c r="AO295">
        <v>62.42</v>
      </c>
      <c r="AP295">
        <v>63</v>
      </c>
      <c r="AQ295">
        <v>62.74</v>
      </c>
      <c r="AR295">
        <v>61.68</v>
      </c>
      <c r="AS295">
        <v>59.61</v>
      </c>
      <c r="AT295">
        <v>60.82</v>
      </c>
      <c r="AU295">
        <v>62.85</v>
      </c>
      <c r="AV295">
        <v>61</v>
      </c>
      <c r="AW295">
        <v>63.94</v>
      </c>
    </row>
    <row r="296" spans="1:49" x14ac:dyDescent="0.2">
      <c r="A296" t="s">
        <v>345</v>
      </c>
      <c r="B296">
        <v>49</v>
      </c>
      <c r="C296">
        <v>58</v>
      </c>
      <c r="E296">
        <v>86</v>
      </c>
      <c r="F296">
        <v>68</v>
      </c>
      <c r="G296">
        <v>71</v>
      </c>
      <c r="H296">
        <v>98</v>
      </c>
      <c r="I296">
        <v>9</v>
      </c>
      <c r="J296">
        <v>57</v>
      </c>
      <c r="K296">
        <v>39</v>
      </c>
      <c r="L296">
        <v>91</v>
      </c>
      <c r="M296">
        <v>107</v>
      </c>
      <c r="N296">
        <v>47.81</v>
      </c>
      <c r="O296">
        <v>47.08</v>
      </c>
      <c r="Q296">
        <v>50.52</v>
      </c>
      <c r="R296">
        <v>41.04</v>
      </c>
      <c r="S296">
        <v>53.06</v>
      </c>
      <c r="T296">
        <v>50.88</v>
      </c>
      <c r="U296">
        <v>45.85</v>
      </c>
      <c r="V296">
        <v>41.79</v>
      </c>
      <c r="W296">
        <v>41.71</v>
      </c>
      <c r="X296">
        <v>47.62</v>
      </c>
      <c r="Y296">
        <v>43.95</v>
      </c>
      <c r="Z296">
        <v>59.77</v>
      </c>
      <c r="AA296">
        <v>60.64</v>
      </c>
      <c r="AC296">
        <v>63.16</v>
      </c>
      <c r="AD296">
        <v>62.15</v>
      </c>
      <c r="AE296">
        <v>61.56</v>
      </c>
      <c r="AF296">
        <v>61.82</v>
      </c>
      <c r="AG296">
        <v>50.26</v>
      </c>
      <c r="AH296">
        <v>60</v>
      </c>
      <c r="AI296">
        <v>59.15</v>
      </c>
      <c r="AJ296">
        <v>63.06</v>
      </c>
      <c r="AK296">
        <v>63.24</v>
      </c>
      <c r="AL296">
        <v>60.04</v>
      </c>
      <c r="AM296">
        <v>60.82</v>
      </c>
      <c r="AO296">
        <v>63.63</v>
      </c>
      <c r="AP296">
        <v>62.22</v>
      </c>
      <c r="AQ296">
        <v>62.14</v>
      </c>
      <c r="AR296">
        <v>62.15</v>
      </c>
      <c r="AS296">
        <v>51.6</v>
      </c>
      <c r="AT296">
        <v>60.07</v>
      </c>
      <c r="AU296">
        <v>59.4</v>
      </c>
      <c r="AV296">
        <v>63.2</v>
      </c>
      <c r="AW296">
        <v>63.31</v>
      </c>
    </row>
    <row r="297" spans="1:49" x14ac:dyDescent="0.2">
      <c r="A297" t="s">
        <v>347</v>
      </c>
      <c r="B297">
        <v>45</v>
      </c>
      <c r="C297">
        <v>86</v>
      </c>
      <c r="E297">
        <v>48</v>
      </c>
      <c r="F297">
        <v>64</v>
      </c>
      <c r="G297">
        <v>80</v>
      </c>
      <c r="H297">
        <v>88</v>
      </c>
      <c r="I297">
        <v>20</v>
      </c>
      <c r="J297">
        <v>77</v>
      </c>
      <c r="K297">
        <v>79</v>
      </c>
      <c r="L297">
        <v>104</v>
      </c>
      <c r="M297">
        <v>103</v>
      </c>
      <c r="N297">
        <v>54.34</v>
      </c>
      <c r="O297">
        <v>58.46</v>
      </c>
      <c r="Q297">
        <v>45.01</v>
      </c>
      <c r="R297">
        <v>36</v>
      </c>
      <c r="S297">
        <v>53.58</v>
      </c>
      <c r="T297">
        <v>44.65</v>
      </c>
      <c r="U297">
        <v>47.21</v>
      </c>
      <c r="V297">
        <v>46.19</v>
      </c>
      <c r="W297">
        <v>40.65</v>
      </c>
      <c r="X297">
        <v>36.950000000000003</v>
      </c>
      <c r="Y297">
        <v>37.69</v>
      </c>
      <c r="Z297">
        <v>58.07</v>
      </c>
      <c r="AA297">
        <v>64.37</v>
      </c>
      <c r="AC297">
        <v>60.03</v>
      </c>
      <c r="AD297">
        <v>61.83</v>
      </c>
      <c r="AE297">
        <v>63.22</v>
      </c>
      <c r="AF297">
        <v>62.45</v>
      </c>
      <c r="AG297">
        <v>60.46</v>
      </c>
      <c r="AH297">
        <v>61.37</v>
      </c>
      <c r="AI297">
        <v>63.41</v>
      </c>
      <c r="AJ297">
        <v>62.78</v>
      </c>
      <c r="AK297">
        <v>63.43</v>
      </c>
      <c r="AL297">
        <v>59.61</v>
      </c>
      <c r="AM297">
        <v>68.25</v>
      </c>
      <c r="AO297">
        <v>60.17</v>
      </c>
      <c r="AP297">
        <v>61.85</v>
      </c>
      <c r="AQ297">
        <v>63.67</v>
      </c>
      <c r="AR297">
        <v>62.53</v>
      </c>
      <c r="AS297">
        <v>60.66</v>
      </c>
      <c r="AT297">
        <v>61.5</v>
      </c>
      <c r="AU297">
        <v>63.44</v>
      </c>
      <c r="AV297">
        <v>62.79</v>
      </c>
      <c r="AW297">
        <v>63.44</v>
      </c>
    </row>
    <row r="298" spans="1:49" x14ac:dyDescent="0.2">
      <c r="A298" t="s">
        <v>348</v>
      </c>
      <c r="B298">
        <v>87</v>
      </c>
      <c r="C298">
        <v>76</v>
      </c>
      <c r="E298">
        <v>74</v>
      </c>
      <c r="F298">
        <v>79</v>
      </c>
      <c r="G298">
        <v>76</v>
      </c>
      <c r="H298">
        <v>93</v>
      </c>
      <c r="I298">
        <v>33</v>
      </c>
      <c r="J298">
        <v>52</v>
      </c>
      <c r="K298">
        <v>88</v>
      </c>
      <c r="L298">
        <v>96</v>
      </c>
      <c r="M298">
        <v>110</v>
      </c>
      <c r="N298">
        <v>49.65</v>
      </c>
      <c r="O298">
        <v>50.32</v>
      </c>
      <c r="Q298">
        <v>45.26</v>
      </c>
      <c r="R298">
        <v>52.88</v>
      </c>
      <c r="S298">
        <v>49.41</v>
      </c>
      <c r="T298">
        <v>41.59</v>
      </c>
      <c r="U298">
        <v>42.22</v>
      </c>
      <c r="V298">
        <v>33.54</v>
      </c>
      <c r="W298">
        <v>46.45</v>
      </c>
      <c r="X298">
        <v>47.86</v>
      </c>
      <c r="Y298">
        <v>28.94</v>
      </c>
      <c r="Z298">
        <v>60.67</v>
      </c>
      <c r="AA298">
        <v>64.23</v>
      </c>
      <c r="AC298">
        <v>65.680000000000007</v>
      </c>
      <c r="AD298">
        <v>61.37</v>
      </c>
      <c r="AE298">
        <v>62.81</v>
      </c>
      <c r="AF298">
        <v>62.02</v>
      </c>
      <c r="AG298">
        <v>61.37</v>
      </c>
      <c r="AH298">
        <v>59.24</v>
      </c>
      <c r="AI298">
        <v>63.17</v>
      </c>
      <c r="AJ298">
        <v>62.23</v>
      </c>
      <c r="AK298">
        <v>62.22</v>
      </c>
      <c r="AL298">
        <v>61</v>
      </c>
      <c r="AM298">
        <v>64.430000000000007</v>
      </c>
      <c r="AO298">
        <v>65.72</v>
      </c>
      <c r="AP298">
        <v>61.94</v>
      </c>
      <c r="AQ298">
        <v>63.01</v>
      </c>
      <c r="AR298">
        <v>62.08</v>
      </c>
      <c r="AS298">
        <v>61.42</v>
      </c>
      <c r="AT298">
        <v>59.25</v>
      </c>
      <c r="AU298">
        <v>63.27</v>
      </c>
      <c r="AV298">
        <v>62.39</v>
      </c>
      <c r="AW298">
        <v>62.22</v>
      </c>
    </row>
    <row r="299" spans="1:49" x14ac:dyDescent="0.2">
      <c r="A299" t="s">
        <v>349</v>
      </c>
      <c r="B299">
        <v>81</v>
      </c>
      <c r="C299">
        <v>61</v>
      </c>
      <c r="E299">
        <v>74</v>
      </c>
      <c r="F299">
        <v>84</v>
      </c>
      <c r="G299">
        <v>88</v>
      </c>
      <c r="H299">
        <v>90</v>
      </c>
      <c r="I299">
        <v>22</v>
      </c>
      <c r="J299">
        <v>64</v>
      </c>
      <c r="K299">
        <v>101</v>
      </c>
      <c r="L299">
        <v>102</v>
      </c>
      <c r="M299">
        <v>106</v>
      </c>
      <c r="N299">
        <v>47.76</v>
      </c>
      <c r="O299">
        <v>44.8</v>
      </c>
      <c r="Q299">
        <v>51.69</v>
      </c>
      <c r="R299">
        <v>55.35</v>
      </c>
      <c r="S299">
        <v>48.54</v>
      </c>
      <c r="T299">
        <v>44.43</v>
      </c>
      <c r="U299">
        <v>41.17</v>
      </c>
      <c r="V299">
        <v>0</v>
      </c>
      <c r="W299">
        <v>32.04</v>
      </c>
      <c r="X299">
        <v>49.56</v>
      </c>
      <c r="Y299">
        <v>29.54</v>
      </c>
      <c r="Z299">
        <v>62.86</v>
      </c>
      <c r="AA299">
        <v>60.89</v>
      </c>
      <c r="AC299">
        <v>65.84</v>
      </c>
      <c r="AD299">
        <v>61.44</v>
      </c>
      <c r="AE299">
        <v>62.74</v>
      </c>
      <c r="AF299">
        <v>62.09</v>
      </c>
      <c r="AG299">
        <v>55.46</v>
      </c>
      <c r="AH299">
        <v>59.95</v>
      </c>
      <c r="AI299">
        <v>64.55</v>
      </c>
      <c r="AJ299">
        <v>63.98</v>
      </c>
      <c r="AK299">
        <v>61.88</v>
      </c>
      <c r="AL299">
        <v>62.99</v>
      </c>
      <c r="AM299">
        <v>61</v>
      </c>
      <c r="AO299">
        <v>66</v>
      </c>
      <c r="AP299">
        <v>62.4</v>
      </c>
      <c r="AQ299">
        <v>62.98</v>
      </c>
      <c r="AR299">
        <v>62.16</v>
      </c>
      <c r="AS299">
        <v>55.98</v>
      </c>
      <c r="AT299">
        <v>59.95</v>
      </c>
      <c r="AU299">
        <v>64.55</v>
      </c>
      <c r="AV299">
        <v>64.13</v>
      </c>
      <c r="AW299">
        <v>61.88</v>
      </c>
    </row>
    <row r="300" spans="1:49" x14ac:dyDescent="0.2">
      <c r="A300" t="s">
        <v>350</v>
      </c>
      <c r="B300">
        <v>66</v>
      </c>
      <c r="C300">
        <v>51</v>
      </c>
      <c r="E300">
        <v>66</v>
      </c>
      <c r="F300">
        <v>72</v>
      </c>
      <c r="G300">
        <v>89</v>
      </c>
      <c r="H300">
        <v>61</v>
      </c>
      <c r="I300">
        <v>28</v>
      </c>
      <c r="J300">
        <v>70</v>
      </c>
      <c r="K300">
        <v>76</v>
      </c>
      <c r="L300">
        <v>105</v>
      </c>
      <c r="M300">
        <v>113</v>
      </c>
      <c r="N300">
        <v>41.97</v>
      </c>
      <c r="O300">
        <v>43.31</v>
      </c>
      <c r="Q300">
        <v>49.48</v>
      </c>
      <c r="R300">
        <v>49.54</v>
      </c>
      <c r="S300">
        <v>49</v>
      </c>
      <c r="T300">
        <v>44.71</v>
      </c>
      <c r="U300">
        <v>47.73</v>
      </c>
      <c r="V300">
        <v>50.8</v>
      </c>
      <c r="W300">
        <v>41.35</v>
      </c>
      <c r="X300">
        <v>40.630000000000003</v>
      </c>
      <c r="Y300">
        <v>0</v>
      </c>
      <c r="Z300">
        <v>59.78</v>
      </c>
      <c r="AA300">
        <v>61.29</v>
      </c>
      <c r="AC300">
        <v>65.09</v>
      </c>
      <c r="AD300">
        <v>60.63</v>
      </c>
      <c r="AE300">
        <v>62.13</v>
      </c>
      <c r="AF300">
        <v>61.43</v>
      </c>
      <c r="AG300">
        <v>55.88</v>
      </c>
      <c r="AH300">
        <v>61.4</v>
      </c>
      <c r="AI300">
        <v>62.76</v>
      </c>
      <c r="AJ300">
        <v>64.37</v>
      </c>
      <c r="AK300">
        <v>62.17</v>
      </c>
      <c r="AL300">
        <v>59.85</v>
      </c>
      <c r="AM300">
        <v>61.36</v>
      </c>
      <c r="AO300">
        <v>65.63</v>
      </c>
      <c r="AP300">
        <v>61.06</v>
      </c>
      <c r="AQ300">
        <v>62.56</v>
      </c>
      <c r="AR300">
        <v>61.53</v>
      </c>
      <c r="AS300">
        <v>56.5</v>
      </c>
      <c r="AT300">
        <v>61.76</v>
      </c>
      <c r="AU300">
        <v>62.79</v>
      </c>
      <c r="AV300">
        <v>64.540000000000006</v>
      </c>
      <c r="AW300">
        <v>62.17</v>
      </c>
    </row>
    <row r="301" spans="1:49" x14ac:dyDescent="0.2">
      <c r="A301" t="s">
        <v>351</v>
      </c>
      <c r="B301">
        <v>47</v>
      </c>
      <c r="C301">
        <v>48</v>
      </c>
      <c r="E301">
        <v>76</v>
      </c>
      <c r="F301">
        <v>76</v>
      </c>
      <c r="G301">
        <v>79</v>
      </c>
      <c r="H301">
        <v>80</v>
      </c>
      <c r="I301">
        <v>52</v>
      </c>
      <c r="J301">
        <v>35</v>
      </c>
      <c r="K301">
        <v>91</v>
      </c>
      <c r="L301">
        <v>109</v>
      </c>
      <c r="M301">
        <v>96</v>
      </c>
      <c r="N301">
        <v>48.83</v>
      </c>
      <c r="O301">
        <v>46.57</v>
      </c>
      <c r="Q301">
        <v>51.29</v>
      </c>
      <c r="R301">
        <v>46.18</v>
      </c>
      <c r="S301">
        <v>45.43</v>
      </c>
      <c r="T301">
        <v>43.23</v>
      </c>
      <c r="U301">
        <v>49.49</v>
      </c>
      <c r="V301">
        <v>45.58</v>
      </c>
      <c r="W301">
        <v>43.79</v>
      </c>
      <c r="X301">
        <v>41.11</v>
      </c>
      <c r="Y301">
        <v>0</v>
      </c>
      <c r="Z301">
        <v>58.81</v>
      </c>
      <c r="AA301">
        <v>62.6</v>
      </c>
      <c r="AC301">
        <v>62.87</v>
      </c>
      <c r="AD301">
        <v>62.44</v>
      </c>
      <c r="AE301">
        <v>62.44</v>
      </c>
      <c r="AF301">
        <v>62.34</v>
      </c>
      <c r="AG301">
        <v>56.88</v>
      </c>
      <c r="AH301">
        <v>57.38</v>
      </c>
      <c r="AI301">
        <v>65.599999999999994</v>
      </c>
      <c r="AJ301">
        <v>62.88</v>
      </c>
      <c r="AK301">
        <v>62.77</v>
      </c>
      <c r="AL301">
        <v>59.23</v>
      </c>
      <c r="AM301">
        <v>62.71</v>
      </c>
      <c r="AO301">
        <v>63.21</v>
      </c>
      <c r="AP301">
        <v>62.54</v>
      </c>
      <c r="AQ301">
        <v>62.52</v>
      </c>
      <c r="AR301">
        <v>62.52</v>
      </c>
      <c r="AS301">
        <v>57.61</v>
      </c>
      <c r="AT301">
        <v>57.66</v>
      </c>
      <c r="AU301">
        <v>65.63</v>
      </c>
      <c r="AV301">
        <v>62.9</v>
      </c>
      <c r="AW301">
        <v>62.77</v>
      </c>
    </row>
    <row r="302" spans="1:49" x14ac:dyDescent="0.2">
      <c r="A302" t="s">
        <v>352</v>
      </c>
      <c r="B302">
        <v>47</v>
      </c>
      <c r="C302">
        <v>64</v>
      </c>
      <c r="E302">
        <v>67</v>
      </c>
      <c r="F302">
        <v>69</v>
      </c>
      <c r="G302">
        <v>70</v>
      </c>
      <c r="H302">
        <v>73</v>
      </c>
      <c r="I302">
        <v>27</v>
      </c>
      <c r="J302">
        <v>63</v>
      </c>
      <c r="K302">
        <v>74</v>
      </c>
      <c r="L302">
        <v>109</v>
      </c>
      <c r="M302">
        <v>93</v>
      </c>
      <c r="N302">
        <v>48.7</v>
      </c>
      <c r="O302">
        <v>43.99</v>
      </c>
      <c r="Q302">
        <v>50.05</v>
      </c>
      <c r="R302">
        <v>47.09</v>
      </c>
      <c r="S302">
        <v>46.3</v>
      </c>
      <c r="T302">
        <v>56.34</v>
      </c>
      <c r="U302">
        <v>44.24</v>
      </c>
      <c r="V302">
        <v>43.83</v>
      </c>
      <c r="W302">
        <v>43.22</v>
      </c>
      <c r="X302">
        <v>46.04</v>
      </c>
      <c r="Y302">
        <v>0</v>
      </c>
      <c r="Z302">
        <v>58.81</v>
      </c>
      <c r="AA302">
        <v>63.3</v>
      </c>
      <c r="AC302">
        <v>61.9</v>
      </c>
      <c r="AD302">
        <v>61.85</v>
      </c>
      <c r="AE302">
        <v>62.13</v>
      </c>
      <c r="AF302">
        <v>61.19</v>
      </c>
      <c r="AG302">
        <v>55.31</v>
      </c>
      <c r="AH302">
        <v>60.44</v>
      </c>
      <c r="AI302">
        <v>62.74</v>
      </c>
      <c r="AJ302">
        <v>65.489999999999995</v>
      </c>
      <c r="AK302">
        <v>63.5</v>
      </c>
      <c r="AL302">
        <v>59.21</v>
      </c>
      <c r="AM302">
        <v>63.35</v>
      </c>
      <c r="AO302">
        <v>62.21</v>
      </c>
      <c r="AP302">
        <v>61.99</v>
      </c>
      <c r="AQ302">
        <v>62.25</v>
      </c>
      <c r="AR302">
        <v>62.42</v>
      </c>
      <c r="AS302">
        <v>55.64</v>
      </c>
      <c r="AT302">
        <v>60.54</v>
      </c>
      <c r="AU302">
        <v>62.79</v>
      </c>
      <c r="AV302">
        <v>65.53</v>
      </c>
      <c r="AW302">
        <v>63.5</v>
      </c>
    </row>
    <row r="303" spans="1:49" x14ac:dyDescent="0.2">
      <c r="A303" t="s">
        <v>353</v>
      </c>
      <c r="B303">
        <v>64</v>
      </c>
      <c r="C303">
        <v>57</v>
      </c>
      <c r="E303">
        <v>71</v>
      </c>
      <c r="F303">
        <v>61</v>
      </c>
      <c r="G303">
        <v>84</v>
      </c>
      <c r="H303">
        <v>93</v>
      </c>
      <c r="I303">
        <v>32</v>
      </c>
      <c r="J303">
        <v>57</v>
      </c>
      <c r="K303">
        <v>86</v>
      </c>
      <c r="L303">
        <v>94</v>
      </c>
      <c r="M303">
        <v>98</v>
      </c>
      <c r="N303">
        <v>51.3</v>
      </c>
      <c r="O303">
        <v>49.02</v>
      </c>
      <c r="Q303">
        <v>49.32</v>
      </c>
      <c r="R303">
        <v>38.79</v>
      </c>
      <c r="S303">
        <v>44.02</v>
      </c>
      <c r="T303">
        <v>42.55</v>
      </c>
      <c r="U303">
        <v>44.63</v>
      </c>
      <c r="V303">
        <v>46.17</v>
      </c>
      <c r="W303">
        <v>45.87</v>
      </c>
      <c r="X303">
        <v>45.57</v>
      </c>
      <c r="Y303">
        <v>40.299999999999997</v>
      </c>
      <c r="Z303">
        <v>60.16</v>
      </c>
      <c r="AA303">
        <v>61.32</v>
      </c>
      <c r="AC303">
        <v>62.71</v>
      </c>
      <c r="AD303">
        <v>61.87</v>
      </c>
      <c r="AE303">
        <v>63.72</v>
      </c>
      <c r="AF303">
        <v>64.069999999999993</v>
      </c>
      <c r="AG303">
        <v>59.05</v>
      </c>
      <c r="AH303">
        <v>60.41</v>
      </c>
      <c r="AI303">
        <v>63.39</v>
      </c>
      <c r="AJ303">
        <v>62.81</v>
      </c>
      <c r="AK303">
        <v>62.88</v>
      </c>
      <c r="AL303">
        <v>60.69</v>
      </c>
      <c r="AM303">
        <v>61.57</v>
      </c>
      <c r="AO303">
        <v>62.91</v>
      </c>
      <c r="AP303">
        <v>61.91</v>
      </c>
      <c r="AQ303">
        <v>63.82</v>
      </c>
      <c r="AR303">
        <v>64.099999999999994</v>
      </c>
      <c r="AS303">
        <v>59.45</v>
      </c>
      <c r="AT303">
        <v>60.57</v>
      </c>
      <c r="AU303">
        <v>63.47</v>
      </c>
      <c r="AV303">
        <v>62.89</v>
      </c>
      <c r="AW303">
        <v>62.9</v>
      </c>
    </row>
    <row r="304" spans="1:49" x14ac:dyDescent="0.2">
      <c r="A304" t="s">
        <v>355</v>
      </c>
      <c r="B304">
        <v>62</v>
      </c>
      <c r="C304">
        <v>54</v>
      </c>
      <c r="E304">
        <v>75</v>
      </c>
      <c r="F304">
        <v>67</v>
      </c>
      <c r="G304">
        <v>107</v>
      </c>
      <c r="H304">
        <v>88</v>
      </c>
      <c r="I304">
        <v>14</v>
      </c>
      <c r="J304">
        <v>75</v>
      </c>
      <c r="K304">
        <v>80</v>
      </c>
      <c r="L304">
        <v>74</v>
      </c>
      <c r="M304">
        <v>80</v>
      </c>
      <c r="N304">
        <v>47.59</v>
      </c>
      <c r="O304">
        <v>44.74</v>
      </c>
      <c r="Q304">
        <v>48.02</v>
      </c>
      <c r="R304">
        <v>51.92</v>
      </c>
      <c r="S304">
        <v>62.69</v>
      </c>
      <c r="T304">
        <v>42</v>
      </c>
      <c r="U304">
        <v>45.65</v>
      </c>
      <c r="V304">
        <v>43.61</v>
      </c>
      <c r="W304">
        <v>49.42</v>
      </c>
      <c r="X304">
        <v>48.23</v>
      </c>
      <c r="Y304">
        <v>47.02</v>
      </c>
      <c r="Z304">
        <v>59.56</v>
      </c>
      <c r="AA304">
        <v>58.99</v>
      </c>
      <c r="AC304">
        <v>62.66</v>
      </c>
      <c r="AD304">
        <v>59.65</v>
      </c>
      <c r="AE304">
        <v>63.33</v>
      </c>
      <c r="AF304">
        <v>62.57</v>
      </c>
      <c r="AG304">
        <v>53.18</v>
      </c>
      <c r="AH304">
        <v>61.71</v>
      </c>
      <c r="AI304">
        <v>63.74</v>
      </c>
      <c r="AJ304">
        <v>61.91</v>
      </c>
      <c r="AK304">
        <v>63.35</v>
      </c>
      <c r="AL304">
        <v>59.83</v>
      </c>
      <c r="AM304">
        <v>59.5</v>
      </c>
      <c r="AO304">
        <v>62.83</v>
      </c>
      <c r="AP304">
        <v>60.33</v>
      </c>
      <c r="AQ304">
        <v>66.03</v>
      </c>
      <c r="AR304">
        <v>62.6</v>
      </c>
      <c r="AS304">
        <v>53.89</v>
      </c>
      <c r="AT304">
        <v>61.8</v>
      </c>
      <c r="AU304">
        <v>63.89</v>
      </c>
      <c r="AV304">
        <v>62.09</v>
      </c>
      <c r="AW304">
        <v>63.45</v>
      </c>
    </row>
    <row r="305" spans="1:49" x14ac:dyDescent="0.2">
      <c r="A305" t="s">
        <v>356</v>
      </c>
      <c r="B305">
        <v>72</v>
      </c>
      <c r="C305">
        <v>51</v>
      </c>
      <c r="E305">
        <v>53</v>
      </c>
      <c r="F305">
        <v>72</v>
      </c>
      <c r="G305">
        <v>78</v>
      </c>
      <c r="H305">
        <v>70</v>
      </c>
      <c r="I305">
        <v>33</v>
      </c>
      <c r="J305">
        <v>51</v>
      </c>
      <c r="K305">
        <v>73</v>
      </c>
      <c r="L305">
        <v>101</v>
      </c>
      <c r="M305">
        <v>84</v>
      </c>
      <c r="N305">
        <v>49.6</v>
      </c>
      <c r="O305">
        <v>47.14</v>
      </c>
      <c r="Q305">
        <v>44.56</v>
      </c>
      <c r="R305">
        <v>50.58</v>
      </c>
      <c r="S305">
        <v>50.72</v>
      </c>
      <c r="T305">
        <v>46.55</v>
      </c>
      <c r="U305">
        <v>46.05</v>
      </c>
      <c r="V305">
        <v>39.11</v>
      </c>
      <c r="W305">
        <v>0</v>
      </c>
      <c r="X305">
        <v>47.4</v>
      </c>
      <c r="Y305">
        <v>39.49</v>
      </c>
      <c r="Z305">
        <v>61.77</v>
      </c>
      <c r="AA305">
        <v>60.92</v>
      </c>
      <c r="AC305">
        <v>61.04</v>
      </c>
      <c r="AD305">
        <v>61.85</v>
      </c>
      <c r="AE305">
        <v>63.96</v>
      </c>
      <c r="AF305">
        <v>62.1</v>
      </c>
      <c r="AG305">
        <v>56.14</v>
      </c>
      <c r="AH305">
        <v>59.34</v>
      </c>
      <c r="AI305">
        <v>62.34</v>
      </c>
      <c r="AJ305">
        <v>62.2</v>
      </c>
      <c r="AK305">
        <v>63.41</v>
      </c>
      <c r="AL305">
        <v>62.03</v>
      </c>
      <c r="AM305">
        <v>61.1</v>
      </c>
      <c r="AO305">
        <v>61.14</v>
      </c>
      <c r="AP305">
        <v>62.16</v>
      </c>
      <c r="AQ305">
        <v>64.63</v>
      </c>
      <c r="AR305">
        <v>62.3</v>
      </c>
      <c r="AS305">
        <v>56.64</v>
      </c>
      <c r="AT305">
        <v>59.47</v>
      </c>
      <c r="AU305">
        <v>62.34</v>
      </c>
      <c r="AV305">
        <v>62.34</v>
      </c>
      <c r="AW305">
        <v>63.43</v>
      </c>
    </row>
    <row r="306" spans="1:49" x14ac:dyDescent="0.2">
      <c r="A306" t="s">
        <v>357</v>
      </c>
      <c r="B306">
        <v>57</v>
      </c>
      <c r="C306">
        <v>61</v>
      </c>
      <c r="E306">
        <v>79</v>
      </c>
      <c r="F306">
        <v>64</v>
      </c>
      <c r="G306">
        <v>71</v>
      </c>
      <c r="H306">
        <v>87</v>
      </c>
      <c r="I306">
        <v>20</v>
      </c>
      <c r="J306">
        <v>49</v>
      </c>
      <c r="K306">
        <v>76</v>
      </c>
      <c r="L306">
        <v>80</v>
      </c>
      <c r="M306">
        <v>80</v>
      </c>
      <c r="N306">
        <v>52.34</v>
      </c>
      <c r="O306">
        <v>45.26</v>
      </c>
      <c r="Q306">
        <v>49.89</v>
      </c>
      <c r="R306">
        <v>49.77</v>
      </c>
      <c r="S306">
        <v>51.72</v>
      </c>
      <c r="T306">
        <v>48.07</v>
      </c>
      <c r="U306">
        <v>37.54</v>
      </c>
      <c r="V306">
        <v>29.74</v>
      </c>
      <c r="W306">
        <v>39.159999999999997</v>
      </c>
      <c r="X306">
        <v>49.1</v>
      </c>
      <c r="Y306">
        <v>36.57</v>
      </c>
      <c r="Z306">
        <v>62.1</v>
      </c>
      <c r="AA306">
        <v>61.04</v>
      </c>
      <c r="AC306">
        <v>62.94</v>
      </c>
      <c r="AD306">
        <v>60.96</v>
      </c>
      <c r="AE306">
        <v>61.62</v>
      </c>
      <c r="AF306">
        <v>63.01</v>
      </c>
      <c r="AG306">
        <v>54.26</v>
      </c>
      <c r="AH306">
        <v>60.6</v>
      </c>
      <c r="AI306">
        <v>62.39</v>
      </c>
      <c r="AJ306">
        <v>63.11</v>
      </c>
      <c r="AK306">
        <v>62.84</v>
      </c>
      <c r="AL306">
        <v>62.53</v>
      </c>
      <c r="AM306">
        <v>61.15</v>
      </c>
      <c r="AO306">
        <v>63.38</v>
      </c>
      <c r="AP306">
        <v>61.28</v>
      </c>
      <c r="AQ306">
        <v>62.05</v>
      </c>
      <c r="AR306">
        <v>63.14</v>
      </c>
      <c r="AS306">
        <v>54.35</v>
      </c>
      <c r="AT306">
        <v>60.6</v>
      </c>
      <c r="AU306">
        <v>62.41</v>
      </c>
      <c r="AV306">
        <v>63.32</v>
      </c>
      <c r="AW306">
        <v>62.85</v>
      </c>
    </row>
    <row r="307" spans="1:49" x14ac:dyDescent="0.2">
      <c r="A307" t="s">
        <v>358</v>
      </c>
      <c r="B307">
        <v>51</v>
      </c>
      <c r="C307">
        <v>46</v>
      </c>
      <c r="E307">
        <v>58</v>
      </c>
      <c r="F307">
        <v>50</v>
      </c>
      <c r="G307">
        <v>78</v>
      </c>
      <c r="H307">
        <v>78</v>
      </c>
      <c r="I307">
        <v>51</v>
      </c>
      <c r="J307">
        <v>86</v>
      </c>
      <c r="K307">
        <v>46</v>
      </c>
      <c r="L307">
        <v>64</v>
      </c>
      <c r="M307">
        <v>84</v>
      </c>
      <c r="N307">
        <v>39.58</v>
      </c>
      <c r="O307">
        <v>46.46</v>
      </c>
      <c r="Q307">
        <v>42.67</v>
      </c>
      <c r="R307">
        <v>40.01</v>
      </c>
      <c r="S307">
        <v>47.26</v>
      </c>
      <c r="T307">
        <v>34.4</v>
      </c>
      <c r="U307">
        <v>0</v>
      </c>
      <c r="V307">
        <v>44.1</v>
      </c>
      <c r="W307">
        <v>34.770000000000003</v>
      </c>
      <c r="X307">
        <v>0</v>
      </c>
      <c r="Y307">
        <v>27.74</v>
      </c>
      <c r="Z307">
        <v>59.26</v>
      </c>
      <c r="AA307">
        <v>61.05</v>
      </c>
      <c r="AC307">
        <v>61.7</v>
      </c>
      <c r="AD307">
        <v>60.47</v>
      </c>
      <c r="AE307">
        <v>63.47</v>
      </c>
      <c r="AF307">
        <v>62.19</v>
      </c>
      <c r="AG307">
        <v>56.92</v>
      </c>
      <c r="AH307">
        <v>60.9</v>
      </c>
      <c r="AI307">
        <v>60.07</v>
      </c>
      <c r="AJ307">
        <v>60.65</v>
      </c>
      <c r="AK307">
        <v>62.8</v>
      </c>
      <c r="AL307">
        <v>59.31</v>
      </c>
      <c r="AM307">
        <v>61.2</v>
      </c>
      <c r="AO307">
        <v>61.78</v>
      </c>
      <c r="AP307">
        <v>60.65</v>
      </c>
      <c r="AQ307">
        <v>63.57</v>
      </c>
      <c r="AR307">
        <v>62.27</v>
      </c>
      <c r="AS307">
        <v>56.92</v>
      </c>
      <c r="AT307">
        <v>61.05</v>
      </c>
      <c r="AU307">
        <v>60.09</v>
      </c>
      <c r="AV307">
        <v>60.65</v>
      </c>
      <c r="AW307">
        <v>62.8</v>
      </c>
    </row>
    <row r="308" spans="1:49" x14ac:dyDescent="0.2">
      <c r="A308" t="s">
        <v>359</v>
      </c>
      <c r="B308">
        <v>28</v>
      </c>
      <c r="C308">
        <v>48</v>
      </c>
      <c r="E308">
        <v>53</v>
      </c>
      <c r="F308">
        <v>53</v>
      </c>
      <c r="G308">
        <v>71</v>
      </c>
      <c r="H308">
        <v>67</v>
      </c>
      <c r="I308">
        <v>44</v>
      </c>
      <c r="J308">
        <v>48</v>
      </c>
      <c r="K308">
        <v>60</v>
      </c>
      <c r="L308">
        <v>81</v>
      </c>
      <c r="M308">
        <v>75</v>
      </c>
      <c r="N308">
        <v>45.44</v>
      </c>
      <c r="O308">
        <v>44.78</v>
      </c>
      <c r="Q308">
        <v>50.53</v>
      </c>
      <c r="R308">
        <v>58.92</v>
      </c>
      <c r="S308">
        <v>48.14</v>
      </c>
      <c r="T308">
        <v>40.299999999999997</v>
      </c>
      <c r="U308">
        <v>43.77</v>
      </c>
      <c r="V308">
        <v>47.11</v>
      </c>
      <c r="W308">
        <v>31.34</v>
      </c>
      <c r="X308">
        <v>42.43</v>
      </c>
      <c r="Y308">
        <v>0</v>
      </c>
      <c r="Z308">
        <v>56.92</v>
      </c>
      <c r="AA308">
        <v>60.63</v>
      </c>
      <c r="AC308">
        <v>60.98</v>
      </c>
      <c r="AD308">
        <v>60.33</v>
      </c>
      <c r="AE308">
        <v>62.71</v>
      </c>
      <c r="AF308">
        <v>62.22</v>
      </c>
      <c r="AG308">
        <v>57.34</v>
      </c>
      <c r="AH308">
        <v>59.51</v>
      </c>
      <c r="AI308">
        <v>62.88</v>
      </c>
      <c r="AJ308">
        <v>62.75</v>
      </c>
      <c r="AK308">
        <v>62.16</v>
      </c>
      <c r="AL308">
        <v>57.21</v>
      </c>
      <c r="AM308">
        <v>60.74</v>
      </c>
      <c r="AO308">
        <v>61.35</v>
      </c>
      <c r="AP308">
        <v>62.71</v>
      </c>
      <c r="AQ308">
        <v>62.91</v>
      </c>
      <c r="AR308">
        <v>62.31</v>
      </c>
      <c r="AS308">
        <v>57.52</v>
      </c>
      <c r="AT308">
        <v>59.75</v>
      </c>
      <c r="AU308">
        <v>62.88</v>
      </c>
      <c r="AV308">
        <v>62.79</v>
      </c>
      <c r="AW308">
        <v>62.16</v>
      </c>
    </row>
    <row r="309" spans="1:49" x14ac:dyDescent="0.2">
      <c r="A309" t="s">
        <v>360</v>
      </c>
      <c r="B309">
        <v>62</v>
      </c>
      <c r="C309">
        <v>53</v>
      </c>
      <c r="E309">
        <v>64</v>
      </c>
      <c r="F309">
        <v>75</v>
      </c>
      <c r="G309">
        <v>54</v>
      </c>
      <c r="H309">
        <v>99</v>
      </c>
      <c r="I309">
        <v>20</v>
      </c>
      <c r="J309">
        <v>62</v>
      </c>
      <c r="K309">
        <v>47</v>
      </c>
      <c r="L309">
        <v>98</v>
      </c>
      <c r="M309">
        <v>93</v>
      </c>
      <c r="N309">
        <v>42.83</v>
      </c>
      <c r="O309">
        <v>47.9</v>
      </c>
      <c r="Q309">
        <v>48.71</v>
      </c>
      <c r="R309">
        <v>43.8</v>
      </c>
      <c r="S309">
        <v>36.08</v>
      </c>
      <c r="T309">
        <v>41.98</v>
      </c>
      <c r="U309">
        <v>37.619999999999997</v>
      </c>
      <c r="V309">
        <v>45.92</v>
      </c>
      <c r="W309">
        <v>0</v>
      </c>
      <c r="X309">
        <v>44.96</v>
      </c>
      <c r="Y309">
        <v>0</v>
      </c>
      <c r="Z309">
        <v>61.39</v>
      </c>
      <c r="AA309">
        <v>61.61</v>
      </c>
      <c r="AC309">
        <v>62.3</v>
      </c>
      <c r="AD309">
        <v>61.33</v>
      </c>
      <c r="AE309">
        <v>62.3</v>
      </c>
      <c r="AF309">
        <v>65.44</v>
      </c>
      <c r="AG309">
        <v>53.96</v>
      </c>
      <c r="AH309">
        <v>63.34</v>
      </c>
      <c r="AI309">
        <v>62.57</v>
      </c>
      <c r="AJ309">
        <v>63.77</v>
      </c>
      <c r="AK309">
        <v>62.44</v>
      </c>
      <c r="AL309">
        <v>61.45</v>
      </c>
      <c r="AM309">
        <v>61.79</v>
      </c>
      <c r="AO309">
        <v>62.5</v>
      </c>
      <c r="AP309">
        <v>61.44</v>
      </c>
      <c r="AQ309">
        <v>62.32</v>
      </c>
      <c r="AR309">
        <v>65.459999999999994</v>
      </c>
      <c r="AS309">
        <v>54.06</v>
      </c>
      <c r="AT309">
        <v>63.41</v>
      </c>
      <c r="AU309">
        <v>62.57</v>
      </c>
      <c r="AV309">
        <v>64.31</v>
      </c>
      <c r="AW309">
        <v>62.44</v>
      </c>
    </row>
    <row r="310" spans="1:49" x14ac:dyDescent="0.2">
      <c r="A310" t="s">
        <v>361</v>
      </c>
      <c r="B310">
        <v>68</v>
      </c>
      <c r="C310">
        <v>67</v>
      </c>
      <c r="E310">
        <v>66</v>
      </c>
      <c r="F310">
        <v>67</v>
      </c>
      <c r="G310">
        <v>68</v>
      </c>
      <c r="H310">
        <v>100</v>
      </c>
      <c r="I310">
        <v>17</v>
      </c>
      <c r="J310">
        <v>61</v>
      </c>
      <c r="K310">
        <v>77</v>
      </c>
      <c r="L310">
        <v>63</v>
      </c>
      <c r="M310">
        <v>102</v>
      </c>
      <c r="N310">
        <v>51.75</v>
      </c>
      <c r="O310">
        <v>45.88</v>
      </c>
      <c r="Q310">
        <v>51.1</v>
      </c>
      <c r="R310">
        <v>40.71</v>
      </c>
      <c r="S310">
        <v>43.17</v>
      </c>
      <c r="T310">
        <v>49.79</v>
      </c>
      <c r="U310">
        <v>44.77</v>
      </c>
      <c r="V310">
        <v>43.97</v>
      </c>
      <c r="W310">
        <v>40.32</v>
      </c>
      <c r="X310">
        <v>33.03</v>
      </c>
      <c r="Y310">
        <v>0</v>
      </c>
      <c r="Z310">
        <v>61.17</v>
      </c>
      <c r="AA310">
        <v>60.93</v>
      </c>
      <c r="AC310">
        <v>63.29</v>
      </c>
      <c r="AD310">
        <v>61.94</v>
      </c>
      <c r="AE310">
        <v>62.32</v>
      </c>
      <c r="AF310">
        <v>63.94</v>
      </c>
      <c r="AG310">
        <v>54.12</v>
      </c>
      <c r="AH310">
        <v>61.39</v>
      </c>
      <c r="AI310">
        <v>63.43</v>
      </c>
      <c r="AJ310">
        <v>61.34</v>
      </c>
      <c r="AK310">
        <v>65.3</v>
      </c>
      <c r="AL310">
        <v>61.64</v>
      </c>
      <c r="AM310">
        <v>61.22</v>
      </c>
      <c r="AO310">
        <v>63.54</v>
      </c>
      <c r="AP310">
        <v>61.98</v>
      </c>
      <c r="AQ310">
        <v>62.46</v>
      </c>
      <c r="AR310">
        <v>64.11</v>
      </c>
      <c r="AS310">
        <v>54.6</v>
      </c>
      <c r="AT310">
        <v>61.53</v>
      </c>
      <c r="AU310">
        <v>63.45</v>
      </c>
      <c r="AV310">
        <v>61.34</v>
      </c>
      <c r="AW310">
        <v>65.3</v>
      </c>
    </row>
    <row r="311" spans="1:49" x14ac:dyDescent="0.2">
      <c r="A311" t="s">
        <v>363</v>
      </c>
      <c r="B311">
        <v>52</v>
      </c>
      <c r="C311">
        <v>71</v>
      </c>
      <c r="D311">
        <v>68</v>
      </c>
      <c r="E311">
        <v>50</v>
      </c>
      <c r="F311">
        <v>80</v>
      </c>
      <c r="G311">
        <v>86</v>
      </c>
      <c r="H311">
        <v>88</v>
      </c>
      <c r="I311">
        <v>5</v>
      </c>
      <c r="J311">
        <v>88</v>
      </c>
      <c r="K311">
        <v>52</v>
      </c>
      <c r="L311">
        <v>92</v>
      </c>
      <c r="M311">
        <v>76</v>
      </c>
      <c r="N311">
        <v>52.03</v>
      </c>
      <c r="O311">
        <v>50.18</v>
      </c>
      <c r="P311">
        <v>45.76</v>
      </c>
      <c r="Q311">
        <v>51.13</v>
      </c>
      <c r="R311">
        <v>52.41</v>
      </c>
      <c r="S311">
        <v>46.93</v>
      </c>
      <c r="T311">
        <v>47.81</v>
      </c>
      <c r="U311">
        <v>42.64</v>
      </c>
      <c r="V311">
        <v>44.32</v>
      </c>
      <c r="W311">
        <v>36.96</v>
      </c>
      <c r="X311">
        <v>51.16</v>
      </c>
      <c r="Y311">
        <v>0</v>
      </c>
      <c r="Z311">
        <v>59.61</v>
      </c>
      <c r="AA311">
        <v>61.51</v>
      </c>
      <c r="AB311">
        <v>62.56</v>
      </c>
      <c r="AC311">
        <v>63.38</v>
      </c>
      <c r="AD311">
        <v>64.959999999999994</v>
      </c>
      <c r="AE311">
        <v>63.34</v>
      </c>
      <c r="AF311">
        <v>63.98</v>
      </c>
      <c r="AG311">
        <v>51.07</v>
      </c>
      <c r="AH311">
        <v>64.56</v>
      </c>
      <c r="AI311">
        <v>61.75</v>
      </c>
      <c r="AJ311">
        <v>63.41</v>
      </c>
      <c r="AK311">
        <v>62.41</v>
      </c>
      <c r="AL311">
        <v>60.3</v>
      </c>
      <c r="AM311">
        <v>61.93</v>
      </c>
      <c r="AN311">
        <v>62.65</v>
      </c>
      <c r="AO311">
        <v>63.63</v>
      </c>
      <c r="AP311">
        <v>65.2</v>
      </c>
      <c r="AQ311">
        <v>63.44</v>
      </c>
      <c r="AR311">
        <v>64.09</v>
      </c>
      <c r="AS311">
        <v>51.65</v>
      </c>
      <c r="AT311">
        <v>64.599999999999994</v>
      </c>
      <c r="AU311">
        <v>61.77</v>
      </c>
      <c r="AV311">
        <v>63.72</v>
      </c>
      <c r="AW311">
        <v>62.41</v>
      </c>
    </row>
    <row r="312" spans="1:49" x14ac:dyDescent="0.2">
      <c r="A312" t="s">
        <v>364</v>
      </c>
      <c r="B312">
        <v>48</v>
      </c>
      <c r="C312">
        <v>57</v>
      </c>
      <c r="D312">
        <v>76</v>
      </c>
      <c r="E312">
        <v>73</v>
      </c>
      <c r="F312">
        <v>74</v>
      </c>
      <c r="G312">
        <v>73</v>
      </c>
      <c r="H312">
        <v>80</v>
      </c>
      <c r="I312">
        <v>34</v>
      </c>
      <c r="J312">
        <v>56</v>
      </c>
      <c r="K312">
        <v>61</v>
      </c>
      <c r="L312">
        <v>95</v>
      </c>
      <c r="M312">
        <v>74</v>
      </c>
      <c r="N312">
        <v>46.57</v>
      </c>
      <c r="O312">
        <v>46.01</v>
      </c>
      <c r="P312">
        <v>41.31</v>
      </c>
      <c r="Q312">
        <v>45.17</v>
      </c>
      <c r="R312">
        <v>50.76</v>
      </c>
      <c r="S312">
        <v>49.25</v>
      </c>
      <c r="T312">
        <v>50.76</v>
      </c>
      <c r="U312">
        <v>44.53</v>
      </c>
      <c r="V312">
        <v>43.61</v>
      </c>
      <c r="W312">
        <v>46.32</v>
      </c>
      <c r="X312">
        <v>34.44</v>
      </c>
      <c r="Y312">
        <v>0</v>
      </c>
      <c r="Z312">
        <v>59.11</v>
      </c>
      <c r="AA312">
        <v>63.19</v>
      </c>
      <c r="AB312">
        <v>61.78</v>
      </c>
      <c r="AC312">
        <v>63.09</v>
      </c>
      <c r="AD312">
        <v>62.74</v>
      </c>
      <c r="AE312">
        <v>61.78</v>
      </c>
      <c r="AF312">
        <v>63.74</v>
      </c>
      <c r="AG312">
        <v>56.57</v>
      </c>
      <c r="AH312">
        <v>62.55</v>
      </c>
      <c r="AI312">
        <v>60.9</v>
      </c>
      <c r="AJ312">
        <v>62.8</v>
      </c>
      <c r="AK312">
        <v>63.73</v>
      </c>
      <c r="AL312">
        <v>59.34</v>
      </c>
      <c r="AM312">
        <v>63.27</v>
      </c>
      <c r="AN312">
        <v>61.9</v>
      </c>
      <c r="AO312">
        <v>63.19</v>
      </c>
      <c r="AP312">
        <v>63</v>
      </c>
      <c r="AQ312">
        <v>62.01</v>
      </c>
      <c r="AR312">
        <v>64.010000000000005</v>
      </c>
      <c r="AS312">
        <v>56.83</v>
      </c>
      <c r="AT312">
        <v>62.67</v>
      </c>
      <c r="AU312">
        <v>61.05</v>
      </c>
      <c r="AV312">
        <v>62.8</v>
      </c>
      <c r="AW312">
        <v>63.73</v>
      </c>
    </row>
    <row r="313" spans="1:49" x14ac:dyDescent="0.2">
      <c r="A313" t="s">
        <v>365</v>
      </c>
      <c r="B313">
        <v>48</v>
      </c>
      <c r="C313">
        <v>74</v>
      </c>
      <c r="D313">
        <v>67</v>
      </c>
      <c r="E313">
        <v>64</v>
      </c>
      <c r="F313">
        <v>66</v>
      </c>
      <c r="G313">
        <v>81</v>
      </c>
      <c r="H313">
        <v>76</v>
      </c>
      <c r="I313">
        <v>12</v>
      </c>
      <c r="J313">
        <v>62</v>
      </c>
      <c r="K313">
        <v>70</v>
      </c>
      <c r="L313">
        <v>57</v>
      </c>
      <c r="M313">
        <v>76</v>
      </c>
      <c r="N313">
        <v>48.28</v>
      </c>
      <c r="O313">
        <v>52.62</v>
      </c>
      <c r="P313">
        <v>42.96</v>
      </c>
      <c r="Q313">
        <v>51.43</v>
      </c>
      <c r="R313">
        <v>54.09</v>
      </c>
      <c r="S313">
        <v>46.47</v>
      </c>
      <c r="T313">
        <v>48.83</v>
      </c>
      <c r="U313">
        <v>29.54</v>
      </c>
      <c r="V313">
        <v>0</v>
      </c>
      <c r="W313">
        <v>51.15</v>
      </c>
      <c r="X313">
        <v>28.14</v>
      </c>
      <c r="Y313">
        <v>39.69</v>
      </c>
      <c r="Z313">
        <v>59.56</v>
      </c>
      <c r="AA313">
        <v>64.430000000000007</v>
      </c>
      <c r="AB313">
        <v>60.79</v>
      </c>
      <c r="AC313">
        <v>63.96</v>
      </c>
      <c r="AD313">
        <v>62.16</v>
      </c>
      <c r="AE313">
        <v>65.28</v>
      </c>
      <c r="AF313">
        <v>62.08</v>
      </c>
      <c r="AG313">
        <v>52.15</v>
      </c>
      <c r="AH313">
        <v>60.46</v>
      </c>
      <c r="AI313">
        <v>61.99</v>
      </c>
      <c r="AJ313">
        <v>60.18</v>
      </c>
      <c r="AK313">
        <v>64.540000000000006</v>
      </c>
      <c r="AL313">
        <v>59.87</v>
      </c>
      <c r="AM313">
        <v>64.709999999999994</v>
      </c>
      <c r="AN313">
        <v>60.86</v>
      </c>
      <c r="AO313">
        <v>64.62</v>
      </c>
      <c r="AP313">
        <v>62.79</v>
      </c>
      <c r="AQ313">
        <v>65.34</v>
      </c>
      <c r="AR313">
        <v>62.3</v>
      </c>
      <c r="AS313">
        <v>52.17</v>
      </c>
      <c r="AT313">
        <v>60.46</v>
      </c>
      <c r="AU313">
        <v>62.45</v>
      </c>
      <c r="AV313">
        <v>60.2</v>
      </c>
      <c r="AW313">
        <v>64.56</v>
      </c>
    </row>
    <row r="314" spans="1:49" x14ac:dyDescent="0.2">
      <c r="A314" t="s">
        <v>366</v>
      </c>
      <c r="B314">
        <v>52</v>
      </c>
      <c r="C314">
        <v>34</v>
      </c>
      <c r="D314">
        <v>65</v>
      </c>
      <c r="E314">
        <v>56</v>
      </c>
      <c r="F314">
        <v>54</v>
      </c>
      <c r="G314">
        <v>78</v>
      </c>
      <c r="H314">
        <v>89</v>
      </c>
      <c r="I314">
        <v>31</v>
      </c>
      <c r="J314">
        <v>92</v>
      </c>
      <c r="K314">
        <v>50</v>
      </c>
      <c r="L314">
        <v>63</v>
      </c>
      <c r="M314">
        <v>96</v>
      </c>
      <c r="N314">
        <v>54.51</v>
      </c>
      <c r="O314">
        <v>41.89</v>
      </c>
      <c r="P314">
        <v>45.52</v>
      </c>
      <c r="Q314">
        <v>50.73</v>
      </c>
      <c r="R314">
        <v>50.1</v>
      </c>
      <c r="S314">
        <v>50.65</v>
      </c>
      <c r="T314">
        <v>47.54</v>
      </c>
      <c r="U314">
        <v>40.770000000000003</v>
      </c>
      <c r="V314">
        <v>48.81</v>
      </c>
      <c r="W314">
        <v>35.47</v>
      </c>
      <c r="X314">
        <v>34.06</v>
      </c>
      <c r="Y314">
        <v>34.840000000000003</v>
      </c>
      <c r="Z314">
        <v>58.34</v>
      </c>
      <c r="AA314">
        <v>59.69</v>
      </c>
      <c r="AB314">
        <v>60.64</v>
      </c>
      <c r="AC314">
        <v>61.12</v>
      </c>
      <c r="AD314">
        <v>60.56</v>
      </c>
      <c r="AE314">
        <v>62.65</v>
      </c>
      <c r="AF314">
        <v>63.01</v>
      </c>
      <c r="AG314">
        <v>56.44</v>
      </c>
      <c r="AH314">
        <v>64.62</v>
      </c>
      <c r="AI314">
        <v>60.24</v>
      </c>
      <c r="AJ314">
        <v>60.95</v>
      </c>
      <c r="AK314">
        <v>63.88</v>
      </c>
      <c r="AL314">
        <v>59.84</v>
      </c>
      <c r="AM314">
        <v>59.9</v>
      </c>
      <c r="AN314">
        <v>60.77</v>
      </c>
      <c r="AO314">
        <v>61.5</v>
      </c>
      <c r="AP314">
        <v>60.93</v>
      </c>
      <c r="AQ314">
        <v>62.91</v>
      </c>
      <c r="AR314">
        <v>63.15</v>
      </c>
      <c r="AS314">
        <v>56.56</v>
      </c>
      <c r="AT314">
        <v>64.739999999999995</v>
      </c>
      <c r="AU314">
        <v>60.34</v>
      </c>
      <c r="AV314">
        <v>60.98</v>
      </c>
      <c r="AW314">
        <v>63.89</v>
      </c>
    </row>
    <row r="315" spans="1:49" x14ac:dyDescent="0.2">
      <c r="A315" t="s">
        <v>367</v>
      </c>
      <c r="B315">
        <v>45</v>
      </c>
      <c r="C315">
        <v>43</v>
      </c>
      <c r="D315">
        <v>75</v>
      </c>
      <c r="E315">
        <v>61</v>
      </c>
      <c r="F315">
        <v>59</v>
      </c>
      <c r="G315">
        <v>79</v>
      </c>
      <c r="H315">
        <v>58</v>
      </c>
      <c r="I315">
        <v>15</v>
      </c>
      <c r="J315">
        <v>66</v>
      </c>
      <c r="K315">
        <v>54</v>
      </c>
      <c r="L315">
        <v>59</v>
      </c>
      <c r="M315">
        <v>48</v>
      </c>
      <c r="N315">
        <v>42.95</v>
      </c>
      <c r="O315">
        <v>37.54</v>
      </c>
      <c r="P315">
        <v>41.67</v>
      </c>
      <c r="Q315">
        <v>48.75</v>
      </c>
      <c r="R315">
        <v>49.86</v>
      </c>
      <c r="S315">
        <v>50.84</v>
      </c>
      <c r="T315">
        <v>54.85</v>
      </c>
      <c r="U315">
        <v>41.66</v>
      </c>
      <c r="V315">
        <v>47.53</v>
      </c>
      <c r="W315">
        <v>37.51</v>
      </c>
      <c r="X315">
        <v>0</v>
      </c>
      <c r="Y315">
        <v>53.84</v>
      </c>
      <c r="Z315">
        <v>58.79</v>
      </c>
      <c r="AA315">
        <v>59.08</v>
      </c>
      <c r="AB315">
        <v>62.41</v>
      </c>
      <c r="AC315">
        <v>60.95</v>
      </c>
      <c r="AD315">
        <v>61.17</v>
      </c>
      <c r="AE315">
        <v>63.03</v>
      </c>
      <c r="AF315">
        <v>61.67</v>
      </c>
      <c r="AG315">
        <v>53.6</v>
      </c>
      <c r="AH315">
        <v>65.52</v>
      </c>
      <c r="AI315">
        <v>60.76</v>
      </c>
      <c r="AJ315">
        <v>63.33</v>
      </c>
      <c r="AK315">
        <v>61.15</v>
      </c>
      <c r="AL315">
        <v>58.9</v>
      </c>
      <c r="AM315">
        <v>59.11</v>
      </c>
      <c r="AN315">
        <v>62.45</v>
      </c>
      <c r="AO315">
        <v>61.2</v>
      </c>
      <c r="AP315">
        <v>61.48</v>
      </c>
      <c r="AQ315">
        <v>63.32</v>
      </c>
      <c r="AR315">
        <v>62.56</v>
      </c>
      <c r="AS315">
        <v>53.87</v>
      </c>
      <c r="AT315">
        <v>65.61</v>
      </c>
      <c r="AU315">
        <v>60.78</v>
      </c>
      <c r="AV315">
        <v>63.33</v>
      </c>
      <c r="AW315">
        <v>62.14</v>
      </c>
    </row>
    <row r="316" spans="1:49" x14ac:dyDescent="0.2">
      <c r="A316" t="s">
        <v>368</v>
      </c>
      <c r="B316">
        <v>62</v>
      </c>
      <c r="C316">
        <v>60</v>
      </c>
      <c r="D316">
        <v>86</v>
      </c>
      <c r="E316">
        <v>70</v>
      </c>
      <c r="F316">
        <v>56</v>
      </c>
      <c r="G316">
        <v>75</v>
      </c>
      <c r="H316">
        <v>88</v>
      </c>
      <c r="I316">
        <v>16</v>
      </c>
      <c r="J316">
        <v>61</v>
      </c>
      <c r="K316">
        <v>68</v>
      </c>
      <c r="L316">
        <v>104</v>
      </c>
      <c r="M316">
        <v>92</v>
      </c>
      <c r="N316">
        <v>52.19</v>
      </c>
      <c r="O316">
        <v>49.38</v>
      </c>
      <c r="P316">
        <v>48.82</v>
      </c>
      <c r="Q316">
        <v>50.58</v>
      </c>
      <c r="R316">
        <v>51.04</v>
      </c>
      <c r="S316">
        <v>47.01</v>
      </c>
      <c r="T316">
        <v>48.63</v>
      </c>
      <c r="U316">
        <v>46.74</v>
      </c>
      <c r="V316">
        <v>50.7</v>
      </c>
      <c r="W316">
        <v>40.799999999999997</v>
      </c>
      <c r="X316">
        <v>0</v>
      </c>
      <c r="Y316">
        <v>53.26</v>
      </c>
      <c r="Z316">
        <v>61.61</v>
      </c>
      <c r="AA316">
        <v>61.55</v>
      </c>
      <c r="AB316">
        <v>61.7</v>
      </c>
      <c r="AC316">
        <v>61.97</v>
      </c>
      <c r="AD316">
        <v>61.74</v>
      </c>
      <c r="AE316">
        <v>62.51</v>
      </c>
      <c r="AF316">
        <v>63</v>
      </c>
      <c r="AG316">
        <v>54.87</v>
      </c>
      <c r="AH316">
        <v>60.33</v>
      </c>
      <c r="AI316">
        <v>66.209999999999994</v>
      </c>
      <c r="AJ316">
        <v>67.42</v>
      </c>
      <c r="AK316">
        <v>64.209999999999994</v>
      </c>
      <c r="AL316">
        <v>62.08</v>
      </c>
      <c r="AM316">
        <v>61.8</v>
      </c>
      <c r="AN316">
        <v>61.92</v>
      </c>
      <c r="AO316">
        <v>62.29</v>
      </c>
      <c r="AP316">
        <v>62.31</v>
      </c>
      <c r="AQ316">
        <v>62.63</v>
      </c>
      <c r="AR316">
        <v>63.15</v>
      </c>
      <c r="AS316">
        <v>55.94</v>
      </c>
      <c r="AT316">
        <v>60.81</v>
      </c>
      <c r="AU316">
        <v>66.22</v>
      </c>
      <c r="AV316">
        <v>67.42</v>
      </c>
      <c r="AW316">
        <v>65.180000000000007</v>
      </c>
    </row>
    <row r="317" spans="1:49" x14ac:dyDescent="0.2">
      <c r="A317" t="s">
        <v>369</v>
      </c>
      <c r="B317">
        <v>49</v>
      </c>
      <c r="C317">
        <v>68</v>
      </c>
      <c r="D317">
        <v>73</v>
      </c>
      <c r="E317">
        <v>95</v>
      </c>
      <c r="F317">
        <v>48</v>
      </c>
      <c r="G317">
        <v>71</v>
      </c>
      <c r="H317">
        <v>93</v>
      </c>
      <c r="I317">
        <v>15</v>
      </c>
      <c r="J317">
        <v>52</v>
      </c>
      <c r="K317">
        <v>81</v>
      </c>
      <c r="L317">
        <v>62</v>
      </c>
      <c r="M317">
        <v>82</v>
      </c>
      <c r="N317">
        <v>48.78</v>
      </c>
      <c r="O317">
        <v>48.08</v>
      </c>
      <c r="P317">
        <v>46.74</v>
      </c>
      <c r="Q317">
        <v>53.98</v>
      </c>
      <c r="R317">
        <v>46.72</v>
      </c>
      <c r="S317">
        <v>39.020000000000003</v>
      </c>
      <c r="T317">
        <v>50.86</v>
      </c>
      <c r="U317">
        <v>47.99</v>
      </c>
      <c r="V317">
        <v>48.39</v>
      </c>
      <c r="W317">
        <v>44.82</v>
      </c>
      <c r="X317">
        <v>38.119999999999997</v>
      </c>
      <c r="Y317">
        <v>41.49</v>
      </c>
      <c r="Z317">
        <v>61.08</v>
      </c>
      <c r="AA317">
        <v>61.32</v>
      </c>
      <c r="AB317">
        <v>61.22</v>
      </c>
      <c r="AC317">
        <v>66.930000000000007</v>
      </c>
      <c r="AD317">
        <v>61.31</v>
      </c>
      <c r="AE317">
        <v>63.39</v>
      </c>
      <c r="AF317">
        <v>63.54</v>
      </c>
      <c r="AG317">
        <v>52.08</v>
      </c>
      <c r="AH317">
        <v>59.93</v>
      </c>
      <c r="AI317">
        <v>64.45</v>
      </c>
      <c r="AJ317">
        <v>64.17</v>
      </c>
      <c r="AK317">
        <v>62.31</v>
      </c>
      <c r="AL317">
        <v>61.33</v>
      </c>
      <c r="AM317">
        <v>61.52</v>
      </c>
      <c r="AN317">
        <v>61.37</v>
      </c>
      <c r="AO317">
        <v>67.16</v>
      </c>
      <c r="AP317">
        <v>61.55</v>
      </c>
      <c r="AQ317">
        <v>63.41</v>
      </c>
      <c r="AR317">
        <v>63.79</v>
      </c>
      <c r="AS317">
        <v>53.99</v>
      </c>
      <c r="AT317">
        <v>60.22</v>
      </c>
      <c r="AU317">
        <v>64.5</v>
      </c>
      <c r="AV317">
        <v>64.180000000000007</v>
      </c>
      <c r="AW317">
        <v>62.34</v>
      </c>
    </row>
    <row r="318" spans="1:49" x14ac:dyDescent="0.2">
      <c r="A318" t="s">
        <v>371</v>
      </c>
      <c r="B318">
        <v>60</v>
      </c>
      <c r="C318">
        <v>73</v>
      </c>
      <c r="D318">
        <v>88</v>
      </c>
      <c r="E318">
        <v>51</v>
      </c>
      <c r="F318">
        <v>76</v>
      </c>
      <c r="G318">
        <v>88</v>
      </c>
      <c r="H318">
        <v>90</v>
      </c>
      <c r="I318">
        <v>19</v>
      </c>
      <c r="J318">
        <v>81</v>
      </c>
      <c r="K318">
        <v>54</v>
      </c>
      <c r="L318">
        <v>69</v>
      </c>
      <c r="M318">
        <v>69</v>
      </c>
      <c r="N318">
        <v>50.74</v>
      </c>
      <c r="O318">
        <v>46.25</v>
      </c>
      <c r="P318">
        <v>49.35</v>
      </c>
      <c r="Q318">
        <v>49.08</v>
      </c>
      <c r="R318">
        <v>43.41</v>
      </c>
      <c r="S318">
        <v>49.91</v>
      </c>
      <c r="T318">
        <v>52.78</v>
      </c>
      <c r="U318">
        <v>39</v>
      </c>
      <c r="V318">
        <v>48.08</v>
      </c>
      <c r="W318">
        <v>43.73</v>
      </c>
      <c r="X318">
        <v>42.33</v>
      </c>
      <c r="Y318">
        <v>32.21</v>
      </c>
      <c r="Z318">
        <v>61.39</v>
      </c>
      <c r="AA318">
        <v>61.19</v>
      </c>
      <c r="AB318">
        <v>63.78</v>
      </c>
      <c r="AC318">
        <v>61.89</v>
      </c>
      <c r="AD318">
        <v>62.19</v>
      </c>
      <c r="AE318">
        <v>63.52</v>
      </c>
      <c r="AF318">
        <v>65.47</v>
      </c>
      <c r="AG318">
        <v>54</v>
      </c>
      <c r="AH318">
        <v>61.77</v>
      </c>
      <c r="AI318">
        <v>62.73</v>
      </c>
      <c r="AJ318">
        <v>61.95</v>
      </c>
      <c r="AK318">
        <v>61.96</v>
      </c>
      <c r="AL318">
        <v>61.75</v>
      </c>
      <c r="AM318">
        <v>61.33</v>
      </c>
      <c r="AN318">
        <v>63.94</v>
      </c>
      <c r="AO318">
        <v>62.85</v>
      </c>
      <c r="AP318">
        <v>62.24</v>
      </c>
      <c r="AQ318">
        <v>63.72</v>
      </c>
      <c r="AR318">
        <v>65.72</v>
      </c>
      <c r="AS318">
        <v>54.14</v>
      </c>
      <c r="AT318">
        <v>62</v>
      </c>
      <c r="AU318">
        <v>62.78</v>
      </c>
      <c r="AV318">
        <v>62</v>
      </c>
      <c r="AW318">
        <v>61.97</v>
      </c>
    </row>
    <row r="319" spans="1:49" x14ac:dyDescent="0.2">
      <c r="A319" t="s">
        <v>372</v>
      </c>
      <c r="B319">
        <v>57</v>
      </c>
      <c r="C319">
        <v>83</v>
      </c>
      <c r="D319">
        <v>89</v>
      </c>
      <c r="E319">
        <v>61</v>
      </c>
      <c r="F319">
        <v>80</v>
      </c>
      <c r="G319">
        <v>75</v>
      </c>
      <c r="H319">
        <v>82</v>
      </c>
      <c r="I319">
        <v>30</v>
      </c>
      <c r="J319">
        <v>55</v>
      </c>
      <c r="K319">
        <v>55</v>
      </c>
      <c r="L319">
        <v>96</v>
      </c>
      <c r="M319">
        <v>57</v>
      </c>
      <c r="N319">
        <v>48.87</v>
      </c>
      <c r="O319">
        <v>55.66</v>
      </c>
      <c r="P319">
        <v>47.76</v>
      </c>
      <c r="Q319">
        <v>45.29</v>
      </c>
      <c r="R319">
        <v>55.27</v>
      </c>
      <c r="S319">
        <v>46.05</v>
      </c>
      <c r="T319">
        <v>49.48</v>
      </c>
      <c r="U319">
        <v>42.14</v>
      </c>
      <c r="V319">
        <v>29.44</v>
      </c>
      <c r="W319">
        <v>39.92</v>
      </c>
      <c r="X319">
        <v>44.15</v>
      </c>
      <c r="Y319">
        <v>30.86</v>
      </c>
      <c r="Z319">
        <v>60.67</v>
      </c>
      <c r="AA319">
        <v>60.58</v>
      </c>
      <c r="AB319">
        <v>62.24</v>
      </c>
      <c r="AC319">
        <v>61.85</v>
      </c>
      <c r="AD319">
        <v>67.44</v>
      </c>
      <c r="AE319">
        <v>62.91</v>
      </c>
      <c r="AF319">
        <v>63.68</v>
      </c>
      <c r="AG319">
        <v>56.81</v>
      </c>
      <c r="AH319">
        <v>58.61</v>
      </c>
      <c r="AI319">
        <v>62.63</v>
      </c>
      <c r="AJ319">
        <v>62.67</v>
      </c>
      <c r="AK319">
        <v>59.64</v>
      </c>
      <c r="AL319">
        <v>60.95</v>
      </c>
      <c r="AM319">
        <v>61.79</v>
      </c>
      <c r="AN319">
        <v>62.39</v>
      </c>
      <c r="AO319">
        <v>61.96</v>
      </c>
      <c r="AP319">
        <v>67.73</v>
      </c>
      <c r="AQ319">
        <v>63</v>
      </c>
      <c r="AR319">
        <v>63.84</v>
      </c>
      <c r="AS319">
        <v>56.96</v>
      </c>
      <c r="AT319">
        <v>58.62</v>
      </c>
      <c r="AU319">
        <v>62.66</v>
      </c>
      <c r="AV319">
        <v>62.73</v>
      </c>
      <c r="AW319">
        <v>59.64</v>
      </c>
    </row>
    <row r="320" spans="1:49" x14ac:dyDescent="0.2">
      <c r="A320" t="s">
        <v>373</v>
      </c>
      <c r="B320">
        <v>67</v>
      </c>
      <c r="C320">
        <v>72</v>
      </c>
      <c r="D320">
        <v>62</v>
      </c>
      <c r="E320">
        <v>74</v>
      </c>
      <c r="F320">
        <v>85</v>
      </c>
      <c r="G320">
        <v>84</v>
      </c>
      <c r="H320">
        <v>89</v>
      </c>
      <c r="I320">
        <v>7</v>
      </c>
      <c r="J320">
        <v>67</v>
      </c>
      <c r="K320">
        <v>69</v>
      </c>
      <c r="L320">
        <v>52</v>
      </c>
      <c r="M320">
        <v>67</v>
      </c>
      <c r="N320">
        <v>49.83</v>
      </c>
      <c r="O320">
        <v>46.64</v>
      </c>
      <c r="P320">
        <v>42.93</v>
      </c>
      <c r="Q320">
        <v>53.81</v>
      </c>
      <c r="R320">
        <v>53.93</v>
      </c>
      <c r="S320">
        <v>53.49</v>
      </c>
      <c r="T320">
        <v>47.14</v>
      </c>
      <c r="U320">
        <v>36.549999999999997</v>
      </c>
      <c r="V320">
        <v>39.729999999999997</v>
      </c>
      <c r="W320">
        <v>0</v>
      </c>
      <c r="X320">
        <v>30.7</v>
      </c>
      <c r="Y320">
        <v>31.64</v>
      </c>
      <c r="Z320">
        <v>59.92</v>
      </c>
      <c r="AA320">
        <v>61.58</v>
      </c>
      <c r="AB320">
        <v>61.7</v>
      </c>
      <c r="AC320">
        <v>64.13</v>
      </c>
      <c r="AD320">
        <v>63.15</v>
      </c>
      <c r="AE320">
        <v>63.17</v>
      </c>
      <c r="AF320">
        <v>61.86</v>
      </c>
      <c r="AG320">
        <v>50.08</v>
      </c>
      <c r="AH320">
        <v>60.78</v>
      </c>
      <c r="AI320">
        <v>65.52</v>
      </c>
      <c r="AJ320">
        <v>59.77</v>
      </c>
      <c r="AK320">
        <v>61.22</v>
      </c>
      <c r="AL320">
        <v>60.32</v>
      </c>
      <c r="AM320">
        <v>61.74</v>
      </c>
      <c r="AN320">
        <v>61.93</v>
      </c>
      <c r="AO320">
        <v>64.7</v>
      </c>
      <c r="AP320">
        <v>63.8</v>
      </c>
      <c r="AQ320">
        <v>63.63</v>
      </c>
      <c r="AR320">
        <v>62.05</v>
      </c>
      <c r="AS320">
        <v>50.82</v>
      </c>
      <c r="AT320">
        <v>60.84</v>
      </c>
      <c r="AU320">
        <v>65.52</v>
      </c>
      <c r="AV320">
        <v>59.77</v>
      </c>
      <c r="AW320">
        <v>61.23</v>
      </c>
    </row>
    <row r="321" spans="1:49" x14ac:dyDescent="0.2">
      <c r="A321" t="s">
        <v>374</v>
      </c>
      <c r="B321">
        <v>77</v>
      </c>
      <c r="C321">
        <v>57</v>
      </c>
      <c r="D321">
        <v>86</v>
      </c>
      <c r="E321">
        <v>49</v>
      </c>
      <c r="F321">
        <v>75</v>
      </c>
      <c r="G321">
        <v>87</v>
      </c>
      <c r="H321">
        <v>103</v>
      </c>
      <c r="I321">
        <v>18</v>
      </c>
      <c r="J321">
        <v>72</v>
      </c>
      <c r="K321">
        <v>47</v>
      </c>
      <c r="L321">
        <v>79</v>
      </c>
      <c r="M321">
        <v>101</v>
      </c>
      <c r="N321">
        <v>49.45</v>
      </c>
      <c r="O321">
        <v>50</v>
      </c>
      <c r="P321">
        <v>40.39</v>
      </c>
      <c r="Q321">
        <v>50.77</v>
      </c>
      <c r="R321">
        <v>49.81</v>
      </c>
      <c r="S321">
        <v>48.86</v>
      </c>
      <c r="T321">
        <v>52.55</v>
      </c>
      <c r="U321">
        <v>0</v>
      </c>
      <c r="V321">
        <v>48.57</v>
      </c>
      <c r="W321">
        <v>0</v>
      </c>
      <c r="X321">
        <v>40.630000000000003</v>
      </c>
      <c r="Y321">
        <v>28.64</v>
      </c>
      <c r="Z321">
        <v>60.8</v>
      </c>
      <c r="AA321">
        <v>60</v>
      </c>
      <c r="AB321">
        <v>62.82</v>
      </c>
      <c r="AC321">
        <v>59.82</v>
      </c>
      <c r="AD321">
        <v>61.36</v>
      </c>
      <c r="AE321">
        <v>62.84</v>
      </c>
      <c r="AF321">
        <v>63.51</v>
      </c>
      <c r="AG321">
        <v>53.75</v>
      </c>
      <c r="AH321">
        <v>62.9</v>
      </c>
      <c r="AI321">
        <v>61.72</v>
      </c>
      <c r="AJ321">
        <v>64.8</v>
      </c>
      <c r="AK321">
        <v>62.67</v>
      </c>
      <c r="AL321">
        <v>61.11</v>
      </c>
      <c r="AM321">
        <v>61</v>
      </c>
      <c r="AN321">
        <v>62.84</v>
      </c>
      <c r="AO321">
        <v>60.33</v>
      </c>
      <c r="AP321">
        <v>61.68</v>
      </c>
      <c r="AQ321">
        <v>63.25</v>
      </c>
      <c r="AR321">
        <v>63.88</v>
      </c>
      <c r="AS321">
        <v>53.75</v>
      </c>
      <c r="AT321">
        <v>63.05</v>
      </c>
      <c r="AU321">
        <v>61.72</v>
      </c>
      <c r="AV321">
        <v>64.83</v>
      </c>
      <c r="AW321">
        <v>62.68</v>
      </c>
    </row>
    <row r="322" spans="1:49" x14ac:dyDescent="0.2">
      <c r="A322" t="s">
        <v>375</v>
      </c>
      <c r="B322">
        <v>34</v>
      </c>
      <c r="C322">
        <v>64</v>
      </c>
      <c r="D322">
        <v>62</v>
      </c>
      <c r="E322">
        <v>57</v>
      </c>
      <c r="F322">
        <v>69</v>
      </c>
      <c r="G322">
        <v>85</v>
      </c>
      <c r="H322">
        <v>58</v>
      </c>
      <c r="I322">
        <v>15</v>
      </c>
      <c r="J322">
        <v>62</v>
      </c>
      <c r="K322">
        <v>59</v>
      </c>
      <c r="L322">
        <v>50</v>
      </c>
      <c r="M322">
        <v>62</v>
      </c>
      <c r="N322">
        <v>48.48</v>
      </c>
      <c r="O322">
        <v>47</v>
      </c>
      <c r="P322">
        <v>45.42</v>
      </c>
      <c r="Q322">
        <v>51.12</v>
      </c>
      <c r="R322">
        <v>51.87</v>
      </c>
      <c r="S322">
        <v>49.85</v>
      </c>
      <c r="T322">
        <v>39.76</v>
      </c>
      <c r="U322">
        <v>50.18</v>
      </c>
      <c r="V322">
        <v>48.35</v>
      </c>
      <c r="W322">
        <v>34.659999999999997</v>
      </c>
      <c r="X322">
        <v>32.4</v>
      </c>
      <c r="Y322">
        <v>48.91</v>
      </c>
      <c r="Z322">
        <v>58.34</v>
      </c>
      <c r="AA322">
        <v>61</v>
      </c>
      <c r="AB322">
        <v>63.2</v>
      </c>
      <c r="AC322">
        <v>60.63</v>
      </c>
      <c r="AD322">
        <v>61.71</v>
      </c>
      <c r="AE322">
        <v>62.75</v>
      </c>
      <c r="AF322">
        <v>61.48</v>
      </c>
      <c r="AG322">
        <v>53.09</v>
      </c>
      <c r="AH322">
        <v>62.73</v>
      </c>
      <c r="AI322">
        <v>62.35</v>
      </c>
      <c r="AJ322">
        <v>58.78</v>
      </c>
      <c r="AK322">
        <v>62.18</v>
      </c>
      <c r="AL322">
        <v>58.77</v>
      </c>
      <c r="AM322">
        <v>61</v>
      </c>
      <c r="AN322">
        <v>63.28</v>
      </c>
      <c r="AO322">
        <v>61.19</v>
      </c>
      <c r="AP322">
        <v>62.14</v>
      </c>
      <c r="AQ322">
        <v>62.97</v>
      </c>
      <c r="AR322">
        <v>61.54</v>
      </c>
      <c r="AS322">
        <v>54.89</v>
      </c>
      <c r="AT322">
        <v>62.92</v>
      </c>
      <c r="AU322">
        <v>62.36</v>
      </c>
      <c r="AV322">
        <v>58.79</v>
      </c>
      <c r="AW322">
        <v>62.38</v>
      </c>
    </row>
    <row r="323" spans="1:49" x14ac:dyDescent="0.2">
      <c r="A323" t="s">
        <v>376</v>
      </c>
      <c r="B323">
        <v>48</v>
      </c>
      <c r="C323">
        <v>46</v>
      </c>
      <c r="D323">
        <v>54</v>
      </c>
      <c r="E323">
        <v>66</v>
      </c>
      <c r="F323">
        <v>75</v>
      </c>
      <c r="G323">
        <v>54</v>
      </c>
      <c r="H323">
        <v>69</v>
      </c>
      <c r="I323">
        <v>7</v>
      </c>
      <c r="J323">
        <v>52</v>
      </c>
      <c r="K323">
        <v>48</v>
      </c>
      <c r="L323">
        <v>81</v>
      </c>
      <c r="M323">
        <v>101</v>
      </c>
      <c r="N323">
        <v>34.76</v>
      </c>
      <c r="O323">
        <v>58.35</v>
      </c>
      <c r="P323">
        <v>45.07</v>
      </c>
      <c r="Q323">
        <v>53.25</v>
      </c>
      <c r="R323">
        <v>51.23</v>
      </c>
      <c r="S323">
        <v>44.64</v>
      </c>
      <c r="T323">
        <v>43.14</v>
      </c>
      <c r="U323">
        <v>48.75</v>
      </c>
      <c r="V323">
        <v>46.72</v>
      </c>
      <c r="W323">
        <v>29.14</v>
      </c>
      <c r="X323">
        <v>50.87</v>
      </c>
      <c r="Y323">
        <v>40.67</v>
      </c>
      <c r="Z323">
        <v>59.26</v>
      </c>
      <c r="AA323">
        <v>60.38</v>
      </c>
      <c r="AB323">
        <v>59.46</v>
      </c>
      <c r="AC323">
        <v>61.13</v>
      </c>
      <c r="AD323">
        <v>62.45</v>
      </c>
      <c r="AE323">
        <v>61.01</v>
      </c>
      <c r="AF323">
        <v>61.75</v>
      </c>
      <c r="AG323">
        <v>51.63</v>
      </c>
      <c r="AH323">
        <v>61.82</v>
      </c>
      <c r="AI323">
        <v>60.23</v>
      </c>
      <c r="AJ323">
        <v>62.83</v>
      </c>
      <c r="AK323">
        <v>64.61</v>
      </c>
      <c r="AL323">
        <v>59.27</v>
      </c>
      <c r="AM323">
        <v>63.19</v>
      </c>
      <c r="AN323">
        <v>59.62</v>
      </c>
      <c r="AO323">
        <v>61.78</v>
      </c>
      <c r="AP323">
        <v>62.91</v>
      </c>
      <c r="AQ323">
        <v>61.11</v>
      </c>
      <c r="AR323">
        <v>62.07</v>
      </c>
      <c r="AS323">
        <v>53.6</v>
      </c>
      <c r="AT323">
        <v>61.95</v>
      </c>
      <c r="AU323">
        <v>60.23</v>
      </c>
      <c r="AV323">
        <v>63.09</v>
      </c>
      <c r="AW323">
        <v>64.63</v>
      </c>
    </row>
    <row r="324" spans="1:49" x14ac:dyDescent="0.2">
      <c r="A324" t="s">
        <v>377</v>
      </c>
      <c r="B324">
        <v>43</v>
      </c>
      <c r="C324">
        <v>79</v>
      </c>
      <c r="D324">
        <v>68</v>
      </c>
      <c r="E324">
        <v>81</v>
      </c>
      <c r="F324">
        <v>48</v>
      </c>
      <c r="G324">
        <v>65</v>
      </c>
      <c r="H324">
        <v>89</v>
      </c>
      <c r="I324">
        <v>12</v>
      </c>
      <c r="J324">
        <v>49</v>
      </c>
      <c r="K324">
        <v>86</v>
      </c>
      <c r="L324">
        <v>56</v>
      </c>
      <c r="M324">
        <v>86</v>
      </c>
      <c r="N324">
        <v>46</v>
      </c>
      <c r="O324">
        <v>47.78</v>
      </c>
      <c r="P324">
        <v>41.89</v>
      </c>
      <c r="Q324">
        <v>47.98</v>
      </c>
      <c r="R324">
        <v>43.32</v>
      </c>
      <c r="S324">
        <v>43.98</v>
      </c>
      <c r="T324">
        <v>50.42</v>
      </c>
      <c r="U324">
        <v>52.15</v>
      </c>
      <c r="V324">
        <v>45.84</v>
      </c>
      <c r="W324">
        <v>46.49</v>
      </c>
      <c r="X324">
        <v>45.74</v>
      </c>
      <c r="Y324">
        <v>46.69</v>
      </c>
      <c r="Z324">
        <v>59.6</v>
      </c>
      <c r="AA324">
        <v>62</v>
      </c>
      <c r="AB324">
        <v>58.57</v>
      </c>
      <c r="AC324">
        <v>63.46</v>
      </c>
      <c r="AD324">
        <v>60.75</v>
      </c>
      <c r="AE324">
        <v>61.18</v>
      </c>
      <c r="AF324">
        <v>64.2</v>
      </c>
      <c r="AG324">
        <v>58.87</v>
      </c>
      <c r="AH324">
        <v>62.69</v>
      </c>
      <c r="AI324">
        <v>64.2</v>
      </c>
      <c r="AJ324">
        <v>60.34</v>
      </c>
      <c r="AK324">
        <v>62.56</v>
      </c>
      <c r="AL324">
        <v>59.78</v>
      </c>
      <c r="AM324">
        <v>62.36</v>
      </c>
      <c r="AN324">
        <v>58.67</v>
      </c>
      <c r="AO324">
        <v>63.6</v>
      </c>
      <c r="AP324">
        <v>60.82</v>
      </c>
      <c r="AQ324">
        <v>61.26</v>
      </c>
      <c r="AR324">
        <v>64.48</v>
      </c>
      <c r="AS324">
        <v>60.43</v>
      </c>
      <c r="AT324">
        <v>62.78</v>
      </c>
      <c r="AU324">
        <v>64.27</v>
      </c>
      <c r="AV324">
        <v>60.52</v>
      </c>
      <c r="AW324">
        <v>62.67</v>
      </c>
    </row>
    <row r="325" spans="1:49" x14ac:dyDescent="0.2">
      <c r="A325" t="s">
        <v>379</v>
      </c>
      <c r="B325">
        <v>50</v>
      </c>
      <c r="C325">
        <v>60</v>
      </c>
      <c r="D325">
        <v>57</v>
      </c>
      <c r="E325">
        <v>46</v>
      </c>
      <c r="F325">
        <v>72</v>
      </c>
      <c r="G325">
        <v>66</v>
      </c>
      <c r="H325">
        <v>75</v>
      </c>
      <c r="I325">
        <v>11</v>
      </c>
      <c r="J325">
        <v>78</v>
      </c>
      <c r="K325">
        <v>54</v>
      </c>
      <c r="L325">
        <v>59</v>
      </c>
      <c r="M325">
        <v>67</v>
      </c>
      <c r="N325">
        <v>47.77</v>
      </c>
      <c r="O325">
        <v>53.29</v>
      </c>
      <c r="P325">
        <v>43.55</v>
      </c>
      <c r="Q325">
        <v>49.02</v>
      </c>
      <c r="R325">
        <v>41.45</v>
      </c>
      <c r="S325">
        <v>48.88</v>
      </c>
      <c r="T325">
        <v>46.88</v>
      </c>
      <c r="U325">
        <v>48.37</v>
      </c>
      <c r="V325">
        <v>49.11</v>
      </c>
      <c r="W325">
        <v>34.54</v>
      </c>
      <c r="X325">
        <v>41.49</v>
      </c>
      <c r="Y325">
        <v>47.93</v>
      </c>
      <c r="Z325">
        <v>58.34</v>
      </c>
      <c r="AA325">
        <v>59.97</v>
      </c>
      <c r="AB325">
        <v>59.78</v>
      </c>
      <c r="AC325">
        <v>61.85</v>
      </c>
      <c r="AD325">
        <v>61.93</v>
      </c>
      <c r="AE325">
        <v>62.41</v>
      </c>
      <c r="AF325">
        <v>61.37</v>
      </c>
      <c r="AG325">
        <v>59.35</v>
      </c>
      <c r="AH325">
        <v>61.78</v>
      </c>
      <c r="AI325">
        <v>64.430000000000007</v>
      </c>
      <c r="AJ325">
        <v>60</v>
      </c>
      <c r="AK325">
        <v>62.29</v>
      </c>
      <c r="AL325">
        <v>58.71</v>
      </c>
      <c r="AM325">
        <v>60.81</v>
      </c>
      <c r="AN325">
        <v>59.88</v>
      </c>
      <c r="AO325">
        <v>62.09</v>
      </c>
      <c r="AP325">
        <v>61.98</v>
      </c>
      <c r="AQ325">
        <v>62.61</v>
      </c>
      <c r="AR325">
        <v>61.66</v>
      </c>
      <c r="AS325">
        <v>59.84</v>
      </c>
      <c r="AT325">
        <v>62.01</v>
      </c>
      <c r="AU325">
        <v>64.47</v>
      </c>
      <c r="AV325">
        <v>60.06</v>
      </c>
      <c r="AW325">
        <v>62.58</v>
      </c>
    </row>
    <row r="326" spans="1:49" x14ac:dyDescent="0.2">
      <c r="A326" t="s">
        <v>380</v>
      </c>
      <c r="B326">
        <v>46</v>
      </c>
      <c r="C326">
        <v>81</v>
      </c>
      <c r="D326">
        <v>60</v>
      </c>
      <c r="E326">
        <v>50</v>
      </c>
      <c r="F326">
        <v>60</v>
      </c>
      <c r="G326">
        <v>88</v>
      </c>
      <c r="H326">
        <v>67</v>
      </c>
      <c r="I326">
        <v>22</v>
      </c>
      <c r="J326">
        <v>68</v>
      </c>
      <c r="K326">
        <v>70</v>
      </c>
      <c r="L326">
        <v>81</v>
      </c>
      <c r="M326">
        <v>68</v>
      </c>
      <c r="N326">
        <v>52.83</v>
      </c>
      <c r="O326">
        <v>49.2</v>
      </c>
      <c r="P326">
        <v>48.28</v>
      </c>
      <c r="Q326">
        <v>41.84</v>
      </c>
      <c r="R326">
        <v>47.29</v>
      </c>
      <c r="S326">
        <v>53.26</v>
      </c>
      <c r="T326">
        <v>48.38</v>
      </c>
      <c r="U326">
        <v>52.81</v>
      </c>
      <c r="V326">
        <v>39.83</v>
      </c>
      <c r="W326">
        <v>39.5</v>
      </c>
      <c r="X326">
        <v>45.09</v>
      </c>
      <c r="Y326">
        <v>50.41</v>
      </c>
      <c r="Z326">
        <v>59.2</v>
      </c>
      <c r="AA326">
        <v>61.21</v>
      </c>
      <c r="AB326">
        <v>60.76</v>
      </c>
      <c r="AC326">
        <v>58.89</v>
      </c>
      <c r="AD326">
        <v>61.25</v>
      </c>
      <c r="AE326">
        <v>66.959999999999994</v>
      </c>
      <c r="AF326">
        <v>61.4</v>
      </c>
      <c r="AG326">
        <v>61.12</v>
      </c>
      <c r="AH326">
        <v>60.44</v>
      </c>
      <c r="AI326">
        <v>64.489999999999995</v>
      </c>
      <c r="AJ326">
        <v>61.67</v>
      </c>
      <c r="AK326">
        <v>61.56</v>
      </c>
      <c r="AL326">
        <v>60.1</v>
      </c>
      <c r="AM326">
        <v>61.47</v>
      </c>
      <c r="AN326">
        <v>61</v>
      </c>
      <c r="AO326">
        <v>59.03</v>
      </c>
      <c r="AP326">
        <v>61.42</v>
      </c>
      <c r="AQ326">
        <v>67.14</v>
      </c>
      <c r="AR326">
        <v>61.78</v>
      </c>
      <c r="AS326">
        <v>61.73</v>
      </c>
      <c r="AT326">
        <v>60.48</v>
      </c>
      <c r="AU326">
        <v>64.5</v>
      </c>
      <c r="AV326">
        <v>61.81</v>
      </c>
      <c r="AW326">
        <v>61.89</v>
      </c>
    </row>
    <row r="327" spans="1:49" x14ac:dyDescent="0.2">
      <c r="A327" t="s">
        <v>381</v>
      </c>
      <c r="B327">
        <v>66</v>
      </c>
      <c r="C327">
        <v>74</v>
      </c>
      <c r="D327">
        <v>50</v>
      </c>
      <c r="E327">
        <v>71</v>
      </c>
      <c r="F327">
        <v>60</v>
      </c>
      <c r="G327">
        <v>84</v>
      </c>
      <c r="H327">
        <v>81</v>
      </c>
      <c r="I327">
        <v>8</v>
      </c>
      <c r="J327">
        <v>69</v>
      </c>
      <c r="K327">
        <v>77</v>
      </c>
      <c r="L327">
        <v>51</v>
      </c>
      <c r="M327">
        <v>78</v>
      </c>
      <c r="N327">
        <v>47.32</v>
      </c>
      <c r="O327">
        <v>48.54</v>
      </c>
      <c r="P327">
        <v>49.02</v>
      </c>
      <c r="Q327">
        <v>56.44</v>
      </c>
      <c r="R327">
        <v>43.15</v>
      </c>
      <c r="S327">
        <v>53.03</v>
      </c>
      <c r="T327">
        <v>40.659999999999997</v>
      </c>
      <c r="U327">
        <v>41.35</v>
      </c>
      <c r="V327">
        <v>44.72</v>
      </c>
      <c r="W327">
        <v>26.54</v>
      </c>
      <c r="X327">
        <v>29.64</v>
      </c>
      <c r="Y327">
        <v>45.15</v>
      </c>
      <c r="Z327">
        <v>59.18</v>
      </c>
      <c r="AA327">
        <v>60.81</v>
      </c>
      <c r="AB327">
        <v>60.23</v>
      </c>
      <c r="AC327">
        <v>61.85</v>
      </c>
      <c r="AD327">
        <v>60.67</v>
      </c>
      <c r="AE327">
        <v>62.53</v>
      </c>
      <c r="AF327">
        <v>61.47</v>
      </c>
      <c r="AG327">
        <v>53.45</v>
      </c>
      <c r="AH327">
        <v>58.26</v>
      </c>
      <c r="AI327">
        <v>65.150000000000006</v>
      </c>
      <c r="AJ327">
        <v>60.56</v>
      </c>
      <c r="AK327">
        <v>63.9</v>
      </c>
      <c r="AL327">
        <v>59.45</v>
      </c>
      <c r="AM327">
        <v>61.06</v>
      </c>
      <c r="AN327">
        <v>60.68</v>
      </c>
      <c r="AO327">
        <v>62.95</v>
      </c>
      <c r="AP327">
        <v>60.82</v>
      </c>
      <c r="AQ327">
        <v>63.01</v>
      </c>
      <c r="AR327">
        <v>61.5</v>
      </c>
      <c r="AS327">
        <v>53.88</v>
      </c>
      <c r="AT327">
        <v>58.45</v>
      </c>
      <c r="AU327">
        <v>65.150000000000006</v>
      </c>
      <c r="AV327">
        <v>60.57</v>
      </c>
      <c r="AW327">
        <v>64.349999999999994</v>
      </c>
    </row>
    <row r="328" spans="1:49" x14ac:dyDescent="0.2">
      <c r="A328" t="s">
        <v>382</v>
      </c>
      <c r="B328">
        <v>58</v>
      </c>
      <c r="C328">
        <v>54</v>
      </c>
      <c r="D328">
        <v>68</v>
      </c>
      <c r="E328">
        <v>67</v>
      </c>
      <c r="F328">
        <v>64</v>
      </c>
      <c r="G328">
        <v>68</v>
      </c>
      <c r="H328">
        <v>95</v>
      </c>
      <c r="I328">
        <v>8</v>
      </c>
      <c r="J328">
        <v>77</v>
      </c>
      <c r="K328">
        <v>56</v>
      </c>
      <c r="L328">
        <v>63</v>
      </c>
      <c r="M328">
        <v>106</v>
      </c>
      <c r="N328">
        <v>53.5</v>
      </c>
      <c r="O328">
        <v>39.44</v>
      </c>
      <c r="P328">
        <v>46.15</v>
      </c>
      <c r="Q328">
        <v>49.05</v>
      </c>
      <c r="R328">
        <v>48.14</v>
      </c>
      <c r="S328">
        <v>49.69</v>
      </c>
      <c r="T328">
        <v>41.94</v>
      </c>
      <c r="U328">
        <v>30.84</v>
      </c>
      <c r="V328">
        <v>47.1</v>
      </c>
      <c r="W328">
        <v>31</v>
      </c>
      <c r="X328">
        <v>45.53</v>
      </c>
      <c r="Y328">
        <v>51.5</v>
      </c>
      <c r="Z328">
        <v>59.75</v>
      </c>
      <c r="AA328">
        <v>60.23</v>
      </c>
      <c r="AB328">
        <v>60.59</v>
      </c>
      <c r="AC328">
        <v>61.44</v>
      </c>
      <c r="AD328">
        <v>60.54</v>
      </c>
      <c r="AE328">
        <v>62.3</v>
      </c>
      <c r="AF328">
        <v>62.27</v>
      </c>
      <c r="AG328">
        <v>49.57</v>
      </c>
      <c r="AH328">
        <v>61.99</v>
      </c>
      <c r="AI328">
        <v>65.040000000000006</v>
      </c>
      <c r="AJ328">
        <v>60.99</v>
      </c>
      <c r="AK328">
        <v>66.87</v>
      </c>
      <c r="AL328">
        <v>60.67</v>
      </c>
      <c r="AM328">
        <v>60.31</v>
      </c>
      <c r="AN328">
        <v>60.75</v>
      </c>
      <c r="AO328">
        <v>61.69</v>
      </c>
      <c r="AP328">
        <v>60.78</v>
      </c>
      <c r="AQ328">
        <v>62.53</v>
      </c>
      <c r="AR328">
        <v>62.31</v>
      </c>
      <c r="AS328">
        <v>49.62</v>
      </c>
      <c r="AT328">
        <v>62.19</v>
      </c>
      <c r="AU328">
        <v>65.040000000000006</v>
      </c>
      <c r="AV328">
        <v>61.11</v>
      </c>
      <c r="AW328">
        <v>67.7</v>
      </c>
    </row>
    <row r="329" spans="1:49" x14ac:dyDescent="0.2">
      <c r="A329" t="s">
        <v>383</v>
      </c>
      <c r="B329">
        <v>44</v>
      </c>
      <c r="C329">
        <v>52</v>
      </c>
      <c r="D329">
        <v>66</v>
      </c>
      <c r="E329">
        <v>58</v>
      </c>
      <c r="F329">
        <v>68</v>
      </c>
      <c r="G329">
        <v>79</v>
      </c>
      <c r="H329">
        <v>73</v>
      </c>
      <c r="I329">
        <v>4</v>
      </c>
      <c r="J329">
        <v>37</v>
      </c>
      <c r="K329">
        <v>55</v>
      </c>
      <c r="L329">
        <v>69</v>
      </c>
      <c r="M329">
        <v>80</v>
      </c>
      <c r="N329">
        <v>53.8</v>
      </c>
      <c r="O329">
        <v>35.19</v>
      </c>
      <c r="P329">
        <v>49.32</v>
      </c>
      <c r="Q329">
        <v>48.37</v>
      </c>
      <c r="R329">
        <v>47.99</v>
      </c>
      <c r="S329">
        <v>53.82</v>
      </c>
      <c r="T329">
        <v>59.01</v>
      </c>
      <c r="U329">
        <v>45.22</v>
      </c>
      <c r="V329">
        <v>45.98</v>
      </c>
      <c r="W329">
        <v>31.35</v>
      </c>
      <c r="X329">
        <v>55.64</v>
      </c>
      <c r="Y329">
        <v>45.89</v>
      </c>
      <c r="Z329">
        <v>58.15</v>
      </c>
      <c r="AA329">
        <v>60.35</v>
      </c>
      <c r="AB329">
        <v>63.48</v>
      </c>
      <c r="AC329">
        <v>60.73</v>
      </c>
      <c r="AD329">
        <v>61.9</v>
      </c>
      <c r="AE329">
        <v>62.48</v>
      </c>
      <c r="AF329">
        <v>60.17</v>
      </c>
      <c r="AG329">
        <v>47.57</v>
      </c>
      <c r="AH329">
        <v>58.98</v>
      </c>
      <c r="AI329">
        <v>61.75</v>
      </c>
      <c r="AJ329">
        <v>62</v>
      </c>
      <c r="AK329">
        <v>65.680000000000007</v>
      </c>
      <c r="AL329">
        <v>59.51</v>
      </c>
      <c r="AM329">
        <v>60.37</v>
      </c>
      <c r="AN329">
        <v>63.64</v>
      </c>
      <c r="AO329">
        <v>60.97</v>
      </c>
      <c r="AP329">
        <v>62.09</v>
      </c>
      <c r="AQ329">
        <v>63.04</v>
      </c>
      <c r="AR329">
        <v>69.44</v>
      </c>
      <c r="AS329">
        <v>52.27</v>
      </c>
      <c r="AT329">
        <v>59.19</v>
      </c>
      <c r="AU329">
        <v>61.77</v>
      </c>
      <c r="AV329">
        <v>62.9</v>
      </c>
      <c r="AW329">
        <v>65.72</v>
      </c>
    </row>
    <row r="330" spans="1:49" x14ac:dyDescent="0.2">
      <c r="A330" t="s">
        <v>384</v>
      </c>
      <c r="B330">
        <v>42</v>
      </c>
      <c r="C330">
        <v>68</v>
      </c>
      <c r="D330">
        <v>84</v>
      </c>
      <c r="E330">
        <v>72</v>
      </c>
      <c r="F330">
        <v>71</v>
      </c>
      <c r="G330">
        <v>65</v>
      </c>
      <c r="H330">
        <v>75</v>
      </c>
      <c r="I330">
        <v>7</v>
      </c>
      <c r="J330">
        <v>52</v>
      </c>
      <c r="K330">
        <v>58</v>
      </c>
      <c r="L330">
        <v>65</v>
      </c>
      <c r="M330">
        <v>80</v>
      </c>
      <c r="N330">
        <v>49.98</v>
      </c>
      <c r="O330">
        <v>42.68</v>
      </c>
      <c r="P330">
        <v>44.77</v>
      </c>
      <c r="Q330">
        <v>46.09</v>
      </c>
      <c r="R330">
        <v>48.41</v>
      </c>
      <c r="S330">
        <v>45.73</v>
      </c>
      <c r="T330">
        <v>39.229999999999997</v>
      </c>
      <c r="U330">
        <v>45.39</v>
      </c>
      <c r="V330">
        <v>49.11</v>
      </c>
      <c r="W330">
        <v>48.84</v>
      </c>
      <c r="X330">
        <v>50.62</v>
      </c>
      <c r="Y330">
        <v>38.549999999999997</v>
      </c>
      <c r="Z330">
        <v>61.59</v>
      </c>
      <c r="AA330">
        <v>62.97</v>
      </c>
      <c r="AB330">
        <v>63.56</v>
      </c>
      <c r="AC330">
        <v>59.46</v>
      </c>
      <c r="AD330">
        <v>61.99</v>
      </c>
      <c r="AE330">
        <v>61.99</v>
      </c>
      <c r="AF330">
        <v>62.18</v>
      </c>
      <c r="AG330">
        <v>51.75</v>
      </c>
      <c r="AH330">
        <v>59.1</v>
      </c>
      <c r="AI330">
        <v>62.93</v>
      </c>
      <c r="AJ330">
        <v>61.74</v>
      </c>
      <c r="AK330">
        <v>61.69</v>
      </c>
      <c r="AL330">
        <v>61.88</v>
      </c>
      <c r="AM330">
        <v>63.01</v>
      </c>
      <c r="AN330">
        <v>63.62</v>
      </c>
      <c r="AO330">
        <v>59.66</v>
      </c>
      <c r="AP330">
        <v>62.19</v>
      </c>
      <c r="AQ330">
        <v>62.11</v>
      </c>
      <c r="AR330">
        <v>62.2</v>
      </c>
      <c r="AS330">
        <v>52.65</v>
      </c>
      <c r="AT330">
        <v>59.57</v>
      </c>
      <c r="AU330">
        <v>63.09</v>
      </c>
      <c r="AV330">
        <v>62.07</v>
      </c>
      <c r="AW330">
        <v>61.71</v>
      </c>
    </row>
    <row r="331" spans="1:49" x14ac:dyDescent="0.2">
      <c r="A331" t="s">
        <v>385</v>
      </c>
      <c r="B331">
        <v>62</v>
      </c>
      <c r="C331">
        <v>86</v>
      </c>
      <c r="D331">
        <v>77</v>
      </c>
      <c r="E331">
        <v>68</v>
      </c>
      <c r="F331">
        <v>65</v>
      </c>
      <c r="G331">
        <v>76</v>
      </c>
      <c r="H331">
        <v>87</v>
      </c>
      <c r="I331">
        <v>3</v>
      </c>
      <c r="J331">
        <v>53</v>
      </c>
      <c r="K331">
        <v>76</v>
      </c>
      <c r="L331">
        <v>71</v>
      </c>
      <c r="N331">
        <v>54.08</v>
      </c>
      <c r="O331">
        <v>44</v>
      </c>
      <c r="P331">
        <v>39.97</v>
      </c>
      <c r="Q331">
        <v>47.82</v>
      </c>
      <c r="R331">
        <v>46.45</v>
      </c>
      <c r="S331">
        <v>42.74</v>
      </c>
      <c r="T331">
        <v>48.77</v>
      </c>
      <c r="U331">
        <v>44.28</v>
      </c>
      <c r="V331">
        <v>53.25</v>
      </c>
      <c r="W331">
        <v>43.93</v>
      </c>
      <c r="X331">
        <v>45.41</v>
      </c>
      <c r="Z331">
        <v>59.41</v>
      </c>
      <c r="AA331">
        <v>61.52</v>
      </c>
      <c r="AB331">
        <v>59.84</v>
      </c>
      <c r="AC331">
        <v>61.99</v>
      </c>
      <c r="AD331">
        <v>63.15</v>
      </c>
      <c r="AE331">
        <v>62.76</v>
      </c>
      <c r="AF331">
        <v>62.25</v>
      </c>
      <c r="AG331">
        <v>49.53</v>
      </c>
      <c r="AH331">
        <v>60.06</v>
      </c>
      <c r="AI331">
        <v>65.64</v>
      </c>
      <c r="AJ331">
        <v>61.68</v>
      </c>
      <c r="AL331">
        <v>60.52</v>
      </c>
      <c r="AM331">
        <v>61.59</v>
      </c>
      <c r="AN331">
        <v>59.88</v>
      </c>
      <c r="AO331">
        <v>62.15</v>
      </c>
      <c r="AP331">
        <v>63.27</v>
      </c>
      <c r="AQ331">
        <v>62.92</v>
      </c>
      <c r="AR331">
        <v>62.46</v>
      </c>
      <c r="AS331">
        <v>50.86</v>
      </c>
      <c r="AT331">
        <v>60.88</v>
      </c>
      <c r="AU331">
        <v>65.67</v>
      </c>
      <c r="AV331">
        <v>61.78</v>
      </c>
    </row>
    <row r="332" spans="1:49" x14ac:dyDescent="0.2">
      <c r="A332" t="s">
        <v>387</v>
      </c>
      <c r="B332">
        <v>81</v>
      </c>
      <c r="C332">
        <v>74</v>
      </c>
      <c r="D332">
        <v>80</v>
      </c>
      <c r="E332">
        <v>52</v>
      </c>
      <c r="F332">
        <v>58</v>
      </c>
      <c r="G332">
        <v>91</v>
      </c>
      <c r="H332">
        <v>78</v>
      </c>
      <c r="I332">
        <v>3</v>
      </c>
      <c r="J332">
        <v>77</v>
      </c>
      <c r="K332">
        <v>54</v>
      </c>
      <c r="L332">
        <v>71</v>
      </c>
      <c r="N332">
        <v>50.36</v>
      </c>
      <c r="O332">
        <v>39.81</v>
      </c>
      <c r="P332">
        <v>50.28</v>
      </c>
      <c r="Q332">
        <v>48.86</v>
      </c>
      <c r="R332">
        <v>42.92</v>
      </c>
      <c r="S332">
        <v>53.03</v>
      </c>
      <c r="T332">
        <v>47.95</v>
      </c>
      <c r="U332">
        <v>45.42</v>
      </c>
      <c r="V332">
        <v>44.94</v>
      </c>
      <c r="W332">
        <v>34.47</v>
      </c>
      <c r="X332">
        <v>44.31</v>
      </c>
      <c r="Z332">
        <v>58.4</v>
      </c>
      <c r="AA332">
        <v>61.42</v>
      </c>
      <c r="AB332">
        <v>62.56</v>
      </c>
      <c r="AC332">
        <v>60.34</v>
      </c>
      <c r="AD332">
        <v>61.53</v>
      </c>
      <c r="AE332">
        <v>63.12</v>
      </c>
      <c r="AF332">
        <v>62.81</v>
      </c>
      <c r="AG332">
        <v>45.79</v>
      </c>
      <c r="AH332">
        <v>64.53</v>
      </c>
      <c r="AI332">
        <v>62.06</v>
      </c>
      <c r="AJ332">
        <v>61.22</v>
      </c>
      <c r="AL332">
        <v>59.04</v>
      </c>
      <c r="AM332">
        <v>61.45</v>
      </c>
      <c r="AN332">
        <v>62.81</v>
      </c>
      <c r="AO332">
        <v>60.99</v>
      </c>
      <c r="AP332">
        <v>61.59</v>
      </c>
      <c r="AQ332">
        <v>63.55</v>
      </c>
      <c r="AR332">
        <v>62.95</v>
      </c>
      <c r="AS332">
        <v>48.62</v>
      </c>
      <c r="AT332">
        <v>64.569999999999993</v>
      </c>
      <c r="AU332">
        <v>62.06</v>
      </c>
      <c r="AV332">
        <v>61.31</v>
      </c>
    </row>
    <row r="333" spans="1:49" x14ac:dyDescent="0.2">
      <c r="A333" t="s">
        <v>388</v>
      </c>
      <c r="B333">
        <v>54</v>
      </c>
      <c r="C333">
        <v>61</v>
      </c>
      <c r="D333">
        <v>72</v>
      </c>
      <c r="E333">
        <v>63</v>
      </c>
      <c r="F333">
        <v>64</v>
      </c>
      <c r="G333">
        <v>68</v>
      </c>
      <c r="H333">
        <v>78</v>
      </c>
      <c r="I333">
        <v>26</v>
      </c>
      <c r="J333">
        <v>37</v>
      </c>
      <c r="K333">
        <v>51</v>
      </c>
      <c r="L333">
        <v>81</v>
      </c>
      <c r="N333">
        <v>48.55</v>
      </c>
      <c r="O333">
        <v>44.52</v>
      </c>
      <c r="P333">
        <v>56.56</v>
      </c>
      <c r="Q333">
        <v>40.950000000000003</v>
      </c>
      <c r="R333">
        <v>51.94</v>
      </c>
      <c r="S333">
        <v>50.06</v>
      </c>
      <c r="T333">
        <v>53.68</v>
      </c>
      <c r="U333">
        <v>47.07</v>
      </c>
      <c r="V333">
        <v>36.51</v>
      </c>
      <c r="W333">
        <v>0</v>
      </c>
      <c r="X333">
        <v>49.09</v>
      </c>
      <c r="Z333">
        <v>59.94</v>
      </c>
      <c r="AA333">
        <v>61.1</v>
      </c>
      <c r="AB333">
        <v>63.2</v>
      </c>
      <c r="AC333">
        <v>61.51</v>
      </c>
      <c r="AD333">
        <v>60.5</v>
      </c>
      <c r="AE333">
        <v>62.94</v>
      </c>
      <c r="AF333">
        <v>64.599999999999994</v>
      </c>
      <c r="AG333">
        <v>63.2</v>
      </c>
      <c r="AH333">
        <v>58.68</v>
      </c>
      <c r="AI333">
        <v>62.75</v>
      </c>
      <c r="AJ333">
        <v>61.98</v>
      </c>
      <c r="AL333">
        <v>60.25</v>
      </c>
      <c r="AM333">
        <v>61.19</v>
      </c>
      <c r="AN333">
        <v>64.510000000000005</v>
      </c>
      <c r="AO333">
        <v>61.55</v>
      </c>
      <c r="AP333">
        <v>61.06</v>
      </c>
      <c r="AQ333">
        <v>63.15</v>
      </c>
      <c r="AR333">
        <v>64.95</v>
      </c>
      <c r="AS333">
        <v>63.31</v>
      </c>
      <c r="AT333">
        <v>58.74</v>
      </c>
      <c r="AU333">
        <v>62.75</v>
      </c>
      <c r="AV333">
        <v>62.27</v>
      </c>
    </row>
    <row r="334" spans="1:49" x14ac:dyDescent="0.2">
      <c r="A334" t="s">
        <v>389</v>
      </c>
      <c r="B334">
        <v>51</v>
      </c>
      <c r="C334">
        <v>77</v>
      </c>
      <c r="D334">
        <v>60</v>
      </c>
      <c r="E334">
        <v>79</v>
      </c>
      <c r="F334">
        <v>53</v>
      </c>
      <c r="G334">
        <v>75</v>
      </c>
      <c r="H334">
        <v>77</v>
      </c>
      <c r="I334">
        <v>6</v>
      </c>
      <c r="J334">
        <v>55</v>
      </c>
      <c r="K334">
        <v>77</v>
      </c>
      <c r="L334">
        <v>71</v>
      </c>
      <c r="N334">
        <v>46.64</v>
      </c>
      <c r="O334">
        <v>43.31</v>
      </c>
      <c r="P334">
        <v>44.9</v>
      </c>
      <c r="Q334">
        <v>48.35</v>
      </c>
      <c r="R334">
        <v>48.68</v>
      </c>
      <c r="S334">
        <v>48.63</v>
      </c>
      <c r="T334">
        <v>44.94</v>
      </c>
      <c r="U334">
        <v>40.68</v>
      </c>
      <c r="V334">
        <v>41.03</v>
      </c>
      <c r="W334">
        <v>46.42</v>
      </c>
      <c r="X334">
        <v>54.48</v>
      </c>
      <c r="Z334">
        <v>58.5</v>
      </c>
      <c r="AA334">
        <v>60.79</v>
      </c>
      <c r="AB334">
        <v>60.29</v>
      </c>
      <c r="AC334">
        <v>62.74</v>
      </c>
      <c r="AD334">
        <v>60.23</v>
      </c>
      <c r="AE334">
        <v>61.94</v>
      </c>
      <c r="AF334">
        <v>63.21</v>
      </c>
      <c r="AG334">
        <v>49.34</v>
      </c>
      <c r="AH334">
        <v>60.13</v>
      </c>
      <c r="AI334">
        <v>64.59</v>
      </c>
      <c r="AJ334">
        <v>65.53</v>
      </c>
      <c r="AL334">
        <v>58.77</v>
      </c>
      <c r="AM334">
        <v>60.9</v>
      </c>
      <c r="AN334">
        <v>60.84</v>
      </c>
      <c r="AO334">
        <v>63.05</v>
      </c>
      <c r="AP334">
        <v>60.52</v>
      </c>
      <c r="AQ334">
        <v>62.15</v>
      </c>
      <c r="AR334">
        <v>63.27</v>
      </c>
      <c r="AS334">
        <v>52.15</v>
      </c>
      <c r="AT334">
        <v>60.24</v>
      </c>
      <c r="AU334">
        <v>64.650000000000006</v>
      </c>
      <c r="AV334">
        <v>65.86</v>
      </c>
    </row>
    <row r="335" spans="1:49" x14ac:dyDescent="0.2">
      <c r="A335" t="s">
        <v>390</v>
      </c>
      <c r="B335">
        <v>68</v>
      </c>
      <c r="C335">
        <v>41</v>
      </c>
      <c r="D335">
        <v>73</v>
      </c>
      <c r="E335">
        <v>52</v>
      </c>
      <c r="F335">
        <v>70</v>
      </c>
      <c r="G335">
        <v>80</v>
      </c>
      <c r="H335">
        <v>99</v>
      </c>
      <c r="I335">
        <v>15</v>
      </c>
      <c r="J335">
        <v>89</v>
      </c>
      <c r="K335">
        <v>58</v>
      </c>
      <c r="L335">
        <v>58</v>
      </c>
      <c r="N335">
        <v>48.12</v>
      </c>
      <c r="O335">
        <v>38.36</v>
      </c>
      <c r="P335">
        <v>32.51</v>
      </c>
      <c r="Q335">
        <v>50.92</v>
      </c>
      <c r="R335">
        <v>49.36</v>
      </c>
      <c r="S335">
        <v>46.91</v>
      </c>
      <c r="T335">
        <v>43.69</v>
      </c>
      <c r="U335">
        <v>34.01</v>
      </c>
      <c r="V335">
        <v>49.71</v>
      </c>
      <c r="W335">
        <v>44.24</v>
      </c>
      <c r="X335">
        <v>46.92</v>
      </c>
      <c r="Z335">
        <v>60.91</v>
      </c>
      <c r="AA335">
        <v>59.53</v>
      </c>
      <c r="AB335">
        <v>61.42</v>
      </c>
      <c r="AC335">
        <v>59.54</v>
      </c>
      <c r="AD335">
        <v>61.12</v>
      </c>
      <c r="AE335">
        <v>61.59</v>
      </c>
      <c r="AF335">
        <v>62.69</v>
      </c>
      <c r="AG335">
        <v>52.79</v>
      </c>
      <c r="AH335">
        <v>64.260000000000005</v>
      </c>
      <c r="AI335">
        <v>66.13</v>
      </c>
      <c r="AJ335">
        <v>60.57</v>
      </c>
      <c r="AL335">
        <v>61.13</v>
      </c>
      <c r="AM335">
        <v>59.61</v>
      </c>
      <c r="AN335">
        <v>61.42</v>
      </c>
      <c r="AO335">
        <v>60.1</v>
      </c>
      <c r="AP335">
        <v>61.4</v>
      </c>
      <c r="AQ335">
        <v>61.77</v>
      </c>
      <c r="AR335">
        <v>62.77</v>
      </c>
      <c r="AS335">
        <v>52.84</v>
      </c>
      <c r="AT335">
        <v>64.42</v>
      </c>
      <c r="AU335">
        <v>66.16</v>
      </c>
      <c r="AV335">
        <v>60.75</v>
      </c>
    </row>
    <row r="336" spans="1:49" x14ac:dyDescent="0.2">
      <c r="A336" t="s">
        <v>391</v>
      </c>
      <c r="B336">
        <v>29</v>
      </c>
      <c r="C336">
        <v>63</v>
      </c>
      <c r="D336">
        <v>66</v>
      </c>
      <c r="E336">
        <v>55</v>
      </c>
      <c r="F336">
        <v>71</v>
      </c>
      <c r="G336">
        <v>68</v>
      </c>
      <c r="H336">
        <v>79</v>
      </c>
      <c r="I336">
        <v>10</v>
      </c>
      <c r="J336">
        <v>49</v>
      </c>
      <c r="K336">
        <v>74</v>
      </c>
      <c r="L336">
        <v>59</v>
      </c>
      <c r="N336">
        <v>48.35</v>
      </c>
      <c r="O336">
        <v>35.76</v>
      </c>
      <c r="P336">
        <v>44.14</v>
      </c>
      <c r="Q336">
        <v>51.18</v>
      </c>
      <c r="R336">
        <v>48.45</v>
      </c>
      <c r="S336">
        <v>51.94</v>
      </c>
      <c r="T336">
        <v>44.63</v>
      </c>
      <c r="U336">
        <v>46.07</v>
      </c>
      <c r="V336">
        <v>46.5</v>
      </c>
      <c r="W336">
        <v>43.32</v>
      </c>
      <c r="X336">
        <v>34.75</v>
      </c>
      <c r="Z336">
        <v>57.77</v>
      </c>
      <c r="AA336">
        <v>60.5</v>
      </c>
      <c r="AB336">
        <v>61.95</v>
      </c>
      <c r="AC336">
        <v>61.09</v>
      </c>
      <c r="AD336">
        <v>61.27</v>
      </c>
      <c r="AE336">
        <v>61.84</v>
      </c>
      <c r="AF336">
        <v>64.14</v>
      </c>
      <c r="AG336">
        <v>50.51</v>
      </c>
      <c r="AH336">
        <v>62.58</v>
      </c>
      <c r="AI336">
        <v>66.78</v>
      </c>
      <c r="AJ336">
        <v>61.48</v>
      </c>
      <c r="AL336">
        <v>58.24</v>
      </c>
      <c r="AM336">
        <v>60.51</v>
      </c>
      <c r="AN336">
        <v>62.03</v>
      </c>
      <c r="AO336">
        <v>61.53</v>
      </c>
      <c r="AP336">
        <v>61.49</v>
      </c>
      <c r="AQ336">
        <v>62.26</v>
      </c>
      <c r="AR336">
        <v>64.239999999999995</v>
      </c>
      <c r="AS336">
        <v>51.84</v>
      </c>
      <c r="AT336">
        <v>62.69</v>
      </c>
      <c r="AU336">
        <v>66.8</v>
      </c>
      <c r="AV336">
        <v>61.49</v>
      </c>
    </row>
    <row r="337" spans="1:48" x14ac:dyDescent="0.2">
      <c r="A337" t="s">
        <v>392</v>
      </c>
      <c r="B337">
        <v>45</v>
      </c>
      <c r="C337">
        <v>73</v>
      </c>
      <c r="D337">
        <v>53</v>
      </c>
      <c r="E337">
        <v>59</v>
      </c>
      <c r="F337">
        <v>79</v>
      </c>
      <c r="G337">
        <v>46</v>
      </c>
      <c r="H337">
        <v>84</v>
      </c>
      <c r="I337">
        <v>3</v>
      </c>
      <c r="J337">
        <v>46</v>
      </c>
      <c r="K337">
        <v>61</v>
      </c>
      <c r="L337">
        <v>78</v>
      </c>
      <c r="N337">
        <v>57.02</v>
      </c>
      <c r="O337">
        <v>44.94</v>
      </c>
      <c r="P337">
        <v>49.23</v>
      </c>
      <c r="Q337">
        <v>50.29</v>
      </c>
      <c r="R337">
        <v>52.1</v>
      </c>
      <c r="S337">
        <v>49.49</v>
      </c>
      <c r="T337">
        <v>30.85</v>
      </c>
      <c r="U337">
        <v>47.03</v>
      </c>
      <c r="V337">
        <v>49.23</v>
      </c>
      <c r="W337">
        <v>46.41</v>
      </c>
      <c r="X337">
        <v>38.130000000000003</v>
      </c>
      <c r="Z337">
        <v>62.11</v>
      </c>
      <c r="AA337">
        <v>62.01</v>
      </c>
      <c r="AB337">
        <v>59.87</v>
      </c>
      <c r="AC337">
        <v>60.75</v>
      </c>
      <c r="AD337">
        <v>62.69</v>
      </c>
      <c r="AE337">
        <v>60.03</v>
      </c>
      <c r="AF337">
        <v>61.94</v>
      </c>
      <c r="AG337">
        <v>45.2</v>
      </c>
      <c r="AH337">
        <v>58.85</v>
      </c>
      <c r="AI337">
        <v>63.72</v>
      </c>
      <c r="AJ337">
        <v>61.7</v>
      </c>
      <c r="AL337">
        <v>63.28</v>
      </c>
      <c r="AM337">
        <v>62.09</v>
      </c>
      <c r="AN337">
        <v>60.23</v>
      </c>
      <c r="AO337">
        <v>61.13</v>
      </c>
      <c r="AP337">
        <v>63.05</v>
      </c>
      <c r="AQ337">
        <v>60.39</v>
      </c>
      <c r="AR337">
        <v>61.97</v>
      </c>
      <c r="AS337">
        <v>49.22</v>
      </c>
      <c r="AT337">
        <v>59.38</v>
      </c>
      <c r="AU337">
        <v>63.8</v>
      </c>
      <c r="AV337">
        <v>61.72</v>
      </c>
    </row>
    <row r="338" spans="1:48" x14ac:dyDescent="0.2">
      <c r="A338" t="s">
        <v>393</v>
      </c>
      <c r="B338">
        <v>57</v>
      </c>
      <c r="C338">
        <v>58</v>
      </c>
      <c r="D338">
        <v>62</v>
      </c>
      <c r="E338">
        <v>66</v>
      </c>
      <c r="F338">
        <v>45</v>
      </c>
      <c r="G338">
        <v>66</v>
      </c>
      <c r="H338">
        <v>109</v>
      </c>
      <c r="I338">
        <v>21</v>
      </c>
      <c r="J338">
        <v>39</v>
      </c>
      <c r="K338">
        <v>51</v>
      </c>
      <c r="L338">
        <v>63</v>
      </c>
      <c r="N338">
        <v>54.18</v>
      </c>
      <c r="O338">
        <v>40.86</v>
      </c>
      <c r="P338">
        <v>45.66</v>
      </c>
      <c r="Q338">
        <v>52.25</v>
      </c>
      <c r="R338">
        <v>44.16</v>
      </c>
      <c r="S338">
        <v>50.21</v>
      </c>
      <c r="T338">
        <v>51.72</v>
      </c>
      <c r="U338">
        <v>52.25</v>
      </c>
      <c r="V338">
        <v>46.73</v>
      </c>
      <c r="W338">
        <v>48.41</v>
      </c>
      <c r="X338">
        <v>46.71</v>
      </c>
      <c r="Z338">
        <v>62</v>
      </c>
      <c r="AA338">
        <v>61.44</v>
      </c>
      <c r="AB338">
        <v>60.69</v>
      </c>
      <c r="AC338">
        <v>61.68</v>
      </c>
      <c r="AD338">
        <v>60.15</v>
      </c>
      <c r="AE338">
        <v>62.29</v>
      </c>
      <c r="AF338">
        <v>66.28</v>
      </c>
      <c r="AG338">
        <v>59.3</v>
      </c>
      <c r="AH338">
        <v>58.5</v>
      </c>
      <c r="AI338">
        <v>61.6</v>
      </c>
      <c r="AJ338">
        <v>61.62</v>
      </c>
      <c r="AL338">
        <v>62.66</v>
      </c>
      <c r="AM338">
        <v>61.48</v>
      </c>
      <c r="AN338">
        <v>60.82</v>
      </c>
      <c r="AO338">
        <v>62.15</v>
      </c>
      <c r="AP338">
        <v>60.48</v>
      </c>
      <c r="AQ338">
        <v>62.55</v>
      </c>
      <c r="AR338">
        <v>66.430000000000007</v>
      </c>
      <c r="AS338">
        <v>60.2</v>
      </c>
      <c r="AT338">
        <v>58.82</v>
      </c>
      <c r="AU338">
        <v>61.81</v>
      </c>
      <c r="AV338">
        <v>61.76</v>
      </c>
    </row>
    <row r="339" spans="1:48" x14ac:dyDescent="0.2">
      <c r="A339" t="s">
        <v>395</v>
      </c>
      <c r="B339">
        <v>52</v>
      </c>
      <c r="C339">
        <v>92</v>
      </c>
      <c r="D339">
        <v>66</v>
      </c>
      <c r="E339">
        <v>52</v>
      </c>
      <c r="F339">
        <v>66</v>
      </c>
      <c r="G339">
        <v>75</v>
      </c>
      <c r="H339">
        <v>82</v>
      </c>
      <c r="I339">
        <v>16</v>
      </c>
      <c r="J339">
        <v>75</v>
      </c>
      <c r="K339">
        <v>47</v>
      </c>
      <c r="L339">
        <v>67</v>
      </c>
      <c r="N339">
        <v>51.6</v>
      </c>
      <c r="O339">
        <v>46.81</v>
      </c>
      <c r="P339">
        <v>50.78</v>
      </c>
      <c r="Q339">
        <v>47.8</v>
      </c>
      <c r="R339">
        <v>41.56</v>
      </c>
      <c r="S339">
        <v>46.74</v>
      </c>
      <c r="T339">
        <v>50.56</v>
      </c>
      <c r="U339">
        <v>48.85</v>
      </c>
      <c r="V339">
        <v>48.35</v>
      </c>
      <c r="W339">
        <v>0</v>
      </c>
      <c r="X339">
        <v>0</v>
      </c>
      <c r="Z339">
        <v>61.46</v>
      </c>
      <c r="AA339">
        <v>63.32</v>
      </c>
      <c r="AB339">
        <v>62.97</v>
      </c>
      <c r="AC339">
        <v>64.58</v>
      </c>
      <c r="AD339">
        <v>60.73</v>
      </c>
      <c r="AE339">
        <v>62.42</v>
      </c>
      <c r="AF339">
        <v>61.11</v>
      </c>
      <c r="AG339">
        <v>59.96</v>
      </c>
      <c r="AH339">
        <v>61.76</v>
      </c>
      <c r="AI339">
        <v>60.38</v>
      </c>
      <c r="AJ339">
        <v>61.17</v>
      </c>
      <c r="AL339">
        <v>61.89</v>
      </c>
      <c r="AM339">
        <v>63.51</v>
      </c>
      <c r="AN339">
        <v>63.57</v>
      </c>
      <c r="AO339">
        <v>64.75</v>
      </c>
      <c r="AP339">
        <v>60.83</v>
      </c>
      <c r="AQ339">
        <v>62.62</v>
      </c>
      <c r="AR339">
        <v>61.48</v>
      </c>
      <c r="AS339">
        <v>60.87</v>
      </c>
      <c r="AT339">
        <v>62.04</v>
      </c>
      <c r="AU339">
        <v>60.38</v>
      </c>
      <c r="AV339">
        <v>61.17</v>
      </c>
    </row>
    <row r="340" spans="1:48" x14ac:dyDescent="0.2">
      <c r="A340" t="s">
        <v>396</v>
      </c>
      <c r="B340">
        <v>61</v>
      </c>
      <c r="C340">
        <v>71</v>
      </c>
      <c r="D340">
        <v>81</v>
      </c>
      <c r="E340">
        <v>50</v>
      </c>
      <c r="F340">
        <v>74</v>
      </c>
      <c r="G340">
        <v>82</v>
      </c>
      <c r="H340">
        <v>71</v>
      </c>
      <c r="I340">
        <v>16</v>
      </c>
      <c r="J340">
        <v>39</v>
      </c>
      <c r="K340">
        <v>0</v>
      </c>
      <c r="L340">
        <v>89</v>
      </c>
      <c r="N340">
        <v>52.76</v>
      </c>
      <c r="O340">
        <v>45.91</v>
      </c>
      <c r="P340">
        <v>45.63</v>
      </c>
      <c r="Q340">
        <v>48.94</v>
      </c>
      <c r="R340">
        <v>46.82</v>
      </c>
      <c r="S340">
        <v>47.77</v>
      </c>
      <c r="T340">
        <v>56.82</v>
      </c>
      <c r="U340">
        <v>49.88</v>
      </c>
      <c r="V340">
        <v>36.36</v>
      </c>
      <c r="X340">
        <v>0</v>
      </c>
      <c r="Z340">
        <v>59.6</v>
      </c>
      <c r="AA340">
        <v>62.64</v>
      </c>
      <c r="AB340">
        <v>61.95</v>
      </c>
      <c r="AC340">
        <v>60.88</v>
      </c>
      <c r="AD340">
        <v>61.4</v>
      </c>
      <c r="AE340">
        <v>62.8</v>
      </c>
      <c r="AF340">
        <v>61.57</v>
      </c>
      <c r="AG340">
        <v>57.35</v>
      </c>
      <c r="AH340">
        <v>59.07</v>
      </c>
      <c r="AJ340">
        <v>62.61</v>
      </c>
      <c r="AL340">
        <v>60.41</v>
      </c>
      <c r="AM340">
        <v>62.73</v>
      </c>
      <c r="AN340">
        <v>62.37</v>
      </c>
      <c r="AO340">
        <v>61.15</v>
      </c>
      <c r="AP340">
        <v>61.55</v>
      </c>
      <c r="AQ340">
        <v>62.93</v>
      </c>
      <c r="AR340">
        <v>64.45</v>
      </c>
      <c r="AS340">
        <v>58.06</v>
      </c>
      <c r="AT340">
        <v>59.09</v>
      </c>
      <c r="AV340">
        <v>62.61</v>
      </c>
    </row>
    <row r="341" spans="1:48" x14ac:dyDescent="0.2">
      <c r="A341" t="s">
        <v>397</v>
      </c>
      <c r="B341">
        <v>64</v>
      </c>
      <c r="C341">
        <v>89</v>
      </c>
      <c r="D341">
        <v>60</v>
      </c>
      <c r="E341">
        <v>60</v>
      </c>
      <c r="F341">
        <v>70</v>
      </c>
      <c r="G341">
        <v>87</v>
      </c>
      <c r="H341">
        <v>75</v>
      </c>
      <c r="I341">
        <v>11</v>
      </c>
      <c r="J341">
        <v>53</v>
      </c>
      <c r="K341">
        <v>0</v>
      </c>
      <c r="L341">
        <v>65</v>
      </c>
      <c r="N341">
        <v>49.44</v>
      </c>
      <c r="O341">
        <v>43.59</v>
      </c>
      <c r="P341">
        <v>45.37</v>
      </c>
      <c r="Q341">
        <v>49.93</v>
      </c>
      <c r="R341">
        <v>47.94</v>
      </c>
      <c r="S341">
        <v>47.62</v>
      </c>
      <c r="T341">
        <v>48.87</v>
      </c>
      <c r="U341">
        <v>46.11</v>
      </c>
      <c r="V341">
        <v>46.51</v>
      </c>
      <c r="X341">
        <v>39</v>
      </c>
      <c r="Z341">
        <v>59.5</v>
      </c>
      <c r="AA341">
        <v>62.43</v>
      </c>
      <c r="AB341">
        <v>59.83</v>
      </c>
      <c r="AC341">
        <v>61.17</v>
      </c>
      <c r="AD341">
        <v>61.05</v>
      </c>
      <c r="AE341">
        <v>62.57</v>
      </c>
      <c r="AF341">
        <v>61.84</v>
      </c>
      <c r="AG341">
        <v>67.63</v>
      </c>
      <c r="AH341">
        <v>60.68</v>
      </c>
      <c r="AJ341">
        <v>63.14</v>
      </c>
      <c r="AL341">
        <v>59.91</v>
      </c>
      <c r="AM341">
        <v>62.49</v>
      </c>
      <c r="AN341">
        <v>60.13</v>
      </c>
      <c r="AO341">
        <v>61.55</v>
      </c>
      <c r="AP341">
        <v>61.27</v>
      </c>
      <c r="AQ341">
        <v>62.79</v>
      </c>
      <c r="AR341">
        <v>62.17</v>
      </c>
      <c r="AS341">
        <v>67.709999999999994</v>
      </c>
      <c r="AT341">
        <v>60.84</v>
      </c>
      <c r="AV341">
        <v>63.21</v>
      </c>
    </row>
    <row r="342" spans="1:48" x14ac:dyDescent="0.2">
      <c r="A342" t="s">
        <v>398</v>
      </c>
      <c r="B342">
        <v>65</v>
      </c>
      <c r="C342">
        <v>46</v>
      </c>
      <c r="D342">
        <v>72</v>
      </c>
      <c r="E342">
        <v>66</v>
      </c>
      <c r="F342">
        <v>46</v>
      </c>
      <c r="G342">
        <v>73</v>
      </c>
      <c r="H342">
        <v>92</v>
      </c>
      <c r="I342">
        <v>18</v>
      </c>
      <c r="J342">
        <v>70</v>
      </c>
      <c r="K342">
        <v>0</v>
      </c>
      <c r="L342">
        <v>63</v>
      </c>
      <c r="N342">
        <v>52.11</v>
      </c>
      <c r="O342">
        <v>41.81</v>
      </c>
      <c r="P342">
        <v>43.58</v>
      </c>
      <c r="Q342">
        <v>46.79</v>
      </c>
      <c r="R342">
        <v>50.63</v>
      </c>
      <c r="S342">
        <v>50.38</v>
      </c>
      <c r="T342">
        <v>51.54</v>
      </c>
      <c r="U342">
        <v>39.590000000000003</v>
      </c>
      <c r="V342">
        <v>51.51</v>
      </c>
      <c r="X342">
        <v>36.53</v>
      </c>
      <c r="Z342">
        <v>60.71</v>
      </c>
      <c r="AA342">
        <v>60.38</v>
      </c>
      <c r="AB342">
        <v>59.54</v>
      </c>
      <c r="AC342">
        <v>61.1</v>
      </c>
      <c r="AD342">
        <v>58.75</v>
      </c>
      <c r="AE342">
        <v>62.88</v>
      </c>
      <c r="AF342">
        <v>63.22</v>
      </c>
      <c r="AG342">
        <v>55.87</v>
      </c>
      <c r="AH342">
        <v>61.18</v>
      </c>
      <c r="AJ342">
        <v>61.13</v>
      </c>
      <c r="AL342">
        <v>61.27</v>
      </c>
      <c r="AM342">
        <v>60.5</v>
      </c>
      <c r="AN342">
        <v>59.65</v>
      </c>
      <c r="AO342">
        <v>61.26</v>
      </c>
      <c r="AP342">
        <v>59.38</v>
      </c>
      <c r="AQ342">
        <v>63.21</v>
      </c>
      <c r="AR342">
        <v>63.5</v>
      </c>
      <c r="AS342">
        <v>55.97</v>
      </c>
      <c r="AT342">
        <v>61.71</v>
      </c>
      <c r="AV342">
        <v>61.14</v>
      </c>
    </row>
    <row r="343" spans="1:48" x14ac:dyDescent="0.2">
      <c r="A343" t="s">
        <v>399</v>
      </c>
      <c r="B343">
        <v>37</v>
      </c>
      <c r="C343">
        <v>57</v>
      </c>
      <c r="D343">
        <v>49</v>
      </c>
      <c r="E343">
        <v>84</v>
      </c>
      <c r="F343">
        <v>73</v>
      </c>
      <c r="G343">
        <v>72</v>
      </c>
      <c r="H343">
        <v>66</v>
      </c>
      <c r="I343">
        <v>11</v>
      </c>
      <c r="J343">
        <v>40</v>
      </c>
      <c r="K343">
        <v>77</v>
      </c>
      <c r="L343">
        <v>61</v>
      </c>
      <c r="N343">
        <v>49.91</v>
      </c>
      <c r="O343">
        <v>41.74</v>
      </c>
      <c r="P343">
        <v>48.09</v>
      </c>
      <c r="Q343">
        <v>49.78</v>
      </c>
      <c r="R343">
        <v>51.62</v>
      </c>
      <c r="S343">
        <v>52.69</v>
      </c>
      <c r="T343">
        <v>51.35</v>
      </c>
      <c r="U343">
        <v>46.66</v>
      </c>
      <c r="V343">
        <v>46.96</v>
      </c>
      <c r="W343">
        <v>0</v>
      </c>
      <c r="X343">
        <v>42.38</v>
      </c>
      <c r="Z343">
        <v>58.12</v>
      </c>
      <c r="AA343">
        <v>60.52</v>
      </c>
      <c r="AB343">
        <v>58.67</v>
      </c>
      <c r="AC343">
        <v>62.86</v>
      </c>
      <c r="AD343">
        <v>61.69</v>
      </c>
      <c r="AE343">
        <v>62.26</v>
      </c>
      <c r="AF343">
        <v>60.99</v>
      </c>
      <c r="AG343">
        <v>53.05</v>
      </c>
      <c r="AH343">
        <v>58.07</v>
      </c>
      <c r="AI343">
        <v>65.62</v>
      </c>
      <c r="AJ343">
        <v>60.92</v>
      </c>
      <c r="AL343">
        <v>58.73</v>
      </c>
      <c r="AM343">
        <v>60.58</v>
      </c>
      <c r="AN343">
        <v>59.06</v>
      </c>
      <c r="AO343">
        <v>63.12</v>
      </c>
      <c r="AP343">
        <v>62.1</v>
      </c>
      <c r="AQ343">
        <v>62.72</v>
      </c>
      <c r="AR343">
        <v>61.54</v>
      </c>
      <c r="AS343">
        <v>53.94</v>
      </c>
      <c r="AT343">
        <v>58.5</v>
      </c>
      <c r="AU343">
        <v>65.62</v>
      </c>
      <c r="AV343">
        <v>60.98</v>
      </c>
    </row>
    <row r="344" spans="1:48" x14ac:dyDescent="0.2">
      <c r="A344" t="s">
        <v>400</v>
      </c>
      <c r="B344">
        <v>60</v>
      </c>
      <c r="C344">
        <v>55</v>
      </c>
      <c r="D344">
        <v>73</v>
      </c>
      <c r="E344">
        <v>59</v>
      </c>
      <c r="F344">
        <v>51</v>
      </c>
      <c r="G344">
        <v>65</v>
      </c>
      <c r="H344">
        <v>68</v>
      </c>
      <c r="I344">
        <v>8</v>
      </c>
      <c r="J344">
        <v>53</v>
      </c>
      <c r="K344">
        <v>49</v>
      </c>
      <c r="L344">
        <v>70</v>
      </c>
      <c r="N344">
        <v>46.52</v>
      </c>
      <c r="O344">
        <v>36.26</v>
      </c>
      <c r="P344">
        <v>45.51</v>
      </c>
      <c r="Q344">
        <v>47.89</v>
      </c>
      <c r="R344">
        <v>38.35</v>
      </c>
      <c r="S344">
        <v>39.54</v>
      </c>
      <c r="T344">
        <v>42.52</v>
      </c>
      <c r="U344">
        <v>41.64</v>
      </c>
      <c r="V344">
        <v>35.93</v>
      </c>
      <c r="W344">
        <v>0</v>
      </c>
      <c r="X344">
        <v>34.619999999999997</v>
      </c>
      <c r="Z344">
        <v>60.12</v>
      </c>
      <c r="AA344">
        <v>59.2</v>
      </c>
      <c r="AB344">
        <v>61.68</v>
      </c>
      <c r="AC344">
        <v>61.58</v>
      </c>
      <c r="AD344">
        <v>60.78</v>
      </c>
      <c r="AE344">
        <v>61.66</v>
      </c>
      <c r="AF344">
        <v>62.16</v>
      </c>
      <c r="AG344">
        <v>52.71</v>
      </c>
      <c r="AH344">
        <v>62.59</v>
      </c>
      <c r="AI344">
        <v>62.07</v>
      </c>
      <c r="AJ344">
        <v>63.12</v>
      </c>
      <c r="AL344">
        <v>60.31</v>
      </c>
      <c r="AM344">
        <v>59.22</v>
      </c>
      <c r="AN344">
        <v>61.79</v>
      </c>
      <c r="AO344">
        <v>62.3</v>
      </c>
      <c r="AP344">
        <v>60.88</v>
      </c>
      <c r="AQ344">
        <v>61.72</v>
      </c>
      <c r="AR344">
        <v>62.23</v>
      </c>
      <c r="AS344">
        <v>53.04</v>
      </c>
      <c r="AT344">
        <v>62.6</v>
      </c>
      <c r="AU344">
        <v>62.07</v>
      </c>
      <c r="AV344">
        <v>63.14</v>
      </c>
    </row>
    <row r="345" spans="1:48" x14ac:dyDescent="0.2">
      <c r="A345" t="s">
        <v>401</v>
      </c>
      <c r="B345">
        <v>59</v>
      </c>
      <c r="C345">
        <v>84</v>
      </c>
      <c r="D345">
        <v>79</v>
      </c>
      <c r="E345">
        <v>71</v>
      </c>
      <c r="F345">
        <v>48</v>
      </c>
      <c r="G345">
        <v>75</v>
      </c>
      <c r="H345">
        <v>98</v>
      </c>
      <c r="I345">
        <v>17</v>
      </c>
      <c r="J345">
        <v>50</v>
      </c>
      <c r="K345">
        <v>69</v>
      </c>
      <c r="L345">
        <v>0</v>
      </c>
      <c r="N345">
        <v>50.33</v>
      </c>
      <c r="O345">
        <v>45.57</v>
      </c>
      <c r="P345">
        <v>47.87</v>
      </c>
      <c r="Q345">
        <v>52.71</v>
      </c>
      <c r="R345">
        <v>45.33</v>
      </c>
      <c r="S345">
        <v>47.7</v>
      </c>
      <c r="T345">
        <v>46.88</v>
      </c>
      <c r="U345">
        <v>45.76</v>
      </c>
      <c r="V345">
        <v>48.97</v>
      </c>
      <c r="W345">
        <v>41.52</v>
      </c>
      <c r="Z345">
        <v>61.24</v>
      </c>
      <c r="AA345">
        <v>62.35</v>
      </c>
      <c r="AB345">
        <v>61.46</v>
      </c>
      <c r="AC345">
        <v>63.04</v>
      </c>
      <c r="AD345">
        <v>59.14</v>
      </c>
      <c r="AE345">
        <v>65.44</v>
      </c>
      <c r="AF345">
        <v>63.48</v>
      </c>
      <c r="AG345">
        <v>58.52</v>
      </c>
      <c r="AH345">
        <v>62.31</v>
      </c>
      <c r="AI345">
        <v>65.23</v>
      </c>
      <c r="AL345">
        <v>61.58</v>
      </c>
      <c r="AM345">
        <v>62.44</v>
      </c>
      <c r="AN345">
        <v>61.71</v>
      </c>
      <c r="AO345">
        <v>63.49</v>
      </c>
      <c r="AP345">
        <v>59.48</v>
      </c>
      <c r="AQ345">
        <v>65.599999999999994</v>
      </c>
      <c r="AR345">
        <v>63.57</v>
      </c>
      <c r="AS345">
        <v>58.89</v>
      </c>
      <c r="AT345">
        <v>62.51</v>
      </c>
      <c r="AU345">
        <v>65.400000000000006</v>
      </c>
    </row>
    <row r="346" spans="1:48" x14ac:dyDescent="0.2">
      <c r="A346" t="s">
        <v>403</v>
      </c>
      <c r="B346">
        <v>66</v>
      </c>
      <c r="C346">
        <v>77</v>
      </c>
      <c r="D346">
        <v>72</v>
      </c>
      <c r="E346">
        <v>60</v>
      </c>
      <c r="F346">
        <v>61</v>
      </c>
      <c r="G346">
        <v>96</v>
      </c>
      <c r="H346">
        <v>75</v>
      </c>
      <c r="I346">
        <v>4</v>
      </c>
      <c r="J346">
        <v>72</v>
      </c>
      <c r="K346">
        <v>69</v>
      </c>
      <c r="L346">
        <v>0</v>
      </c>
      <c r="N346">
        <v>46.41</v>
      </c>
      <c r="O346">
        <v>41.77</v>
      </c>
      <c r="P346">
        <v>47.23</v>
      </c>
      <c r="Q346">
        <v>47.81</v>
      </c>
      <c r="R346">
        <v>44.49</v>
      </c>
      <c r="S346">
        <v>49.72</v>
      </c>
      <c r="T346">
        <v>47.33</v>
      </c>
      <c r="U346">
        <v>44.31</v>
      </c>
      <c r="V346">
        <v>53.26</v>
      </c>
      <c r="W346">
        <v>50.73</v>
      </c>
      <c r="Z346">
        <v>64.63</v>
      </c>
      <c r="AA346">
        <v>63.01</v>
      </c>
      <c r="AB346">
        <v>62.08</v>
      </c>
      <c r="AC346">
        <v>62.18</v>
      </c>
      <c r="AD346">
        <v>62.95</v>
      </c>
      <c r="AE346">
        <v>66.790000000000006</v>
      </c>
      <c r="AF346">
        <v>61.15</v>
      </c>
      <c r="AG346">
        <v>45.74</v>
      </c>
      <c r="AH346">
        <v>60.67</v>
      </c>
      <c r="AI346">
        <v>65.5</v>
      </c>
      <c r="AL346">
        <v>64.69</v>
      </c>
      <c r="AM346">
        <v>63.04</v>
      </c>
      <c r="AN346">
        <v>62.22</v>
      </c>
      <c r="AO346">
        <v>62.34</v>
      </c>
      <c r="AP346">
        <v>63.02</v>
      </c>
      <c r="AQ346">
        <v>66.88</v>
      </c>
      <c r="AR346">
        <v>61.33</v>
      </c>
      <c r="AS346">
        <v>48.67</v>
      </c>
      <c r="AT346">
        <v>61.5</v>
      </c>
      <c r="AU346">
        <v>66.75</v>
      </c>
    </row>
    <row r="347" spans="1:48" x14ac:dyDescent="0.2">
      <c r="A347" t="s">
        <v>404</v>
      </c>
      <c r="B347">
        <v>86</v>
      </c>
      <c r="C347">
        <v>67</v>
      </c>
      <c r="D347">
        <v>68</v>
      </c>
      <c r="E347">
        <v>71</v>
      </c>
      <c r="F347">
        <v>81</v>
      </c>
      <c r="G347">
        <v>75</v>
      </c>
      <c r="H347">
        <v>78</v>
      </c>
      <c r="I347">
        <v>17</v>
      </c>
      <c r="J347">
        <v>44</v>
      </c>
      <c r="K347">
        <v>61</v>
      </c>
      <c r="L347">
        <v>69</v>
      </c>
      <c r="N347">
        <v>51.75</v>
      </c>
      <c r="O347">
        <v>44.56</v>
      </c>
      <c r="P347">
        <v>47.58</v>
      </c>
      <c r="Q347">
        <v>46.88</v>
      </c>
      <c r="R347">
        <v>53.56</v>
      </c>
      <c r="S347">
        <v>44.66</v>
      </c>
      <c r="T347">
        <v>52.44</v>
      </c>
      <c r="U347">
        <v>48.7</v>
      </c>
      <c r="V347">
        <v>43.19</v>
      </c>
      <c r="W347">
        <v>28.04</v>
      </c>
      <c r="X347">
        <v>31.74</v>
      </c>
      <c r="Z347">
        <v>62.48</v>
      </c>
      <c r="AA347">
        <v>60.58</v>
      </c>
      <c r="AB347">
        <v>62.85</v>
      </c>
      <c r="AC347">
        <v>60.81</v>
      </c>
      <c r="AD347">
        <v>63.88</v>
      </c>
      <c r="AE347">
        <v>62.04</v>
      </c>
      <c r="AF347">
        <v>60.46</v>
      </c>
      <c r="AG347">
        <v>60.03</v>
      </c>
      <c r="AH347">
        <v>60.98</v>
      </c>
      <c r="AI347">
        <v>62.91</v>
      </c>
      <c r="AJ347">
        <v>63.8</v>
      </c>
      <c r="AL347">
        <v>62.83</v>
      </c>
      <c r="AM347">
        <v>60.69</v>
      </c>
      <c r="AN347">
        <v>62.97</v>
      </c>
      <c r="AO347">
        <v>60.98</v>
      </c>
      <c r="AP347">
        <v>64.459999999999994</v>
      </c>
      <c r="AQ347">
        <v>62.12</v>
      </c>
      <c r="AR347">
        <v>61.19</v>
      </c>
      <c r="AS347">
        <v>60.49</v>
      </c>
      <c r="AT347">
        <v>61.15</v>
      </c>
      <c r="AU347">
        <v>62.91</v>
      </c>
      <c r="AV347">
        <v>63.8</v>
      </c>
    </row>
    <row r="348" spans="1:48" x14ac:dyDescent="0.2">
      <c r="A348" t="s">
        <v>405</v>
      </c>
      <c r="B348">
        <v>76</v>
      </c>
      <c r="C348">
        <v>51</v>
      </c>
      <c r="D348">
        <v>51</v>
      </c>
      <c r="E348">
        <v>69</v>
      </c>
      <c r="F348">
        <v>62</v>
      </c>
      <c r="G348">
        <v>70</v>
      </c>
      <c r="H348">
        <v>80</v>
      </c>
      <c r="I348">
        <v>4</v>
      </c>
      <c r="J348">
        <v>56</v>
      </c>
      <c r="K348">
        <v>73</v>
      </c>
      <c r="L348">
        <v>44</v>
      </c>
      <c r="N348">
        <v>51.47</v>
      </c>
      <c r="O348">
        <v>42</v>
      </c>
      <c r="P348">
        <v>48.43</v>
      </c>
      <c r="Q348">
        <v>50.38</v>
      </c>
      <c r="R348">
        <v>49.11</v>
      </c>
      <c r="S348">
        <v>49.78</v>
      </c>
      <c r="T348">
        <v>48.96</v>
      </c>
      <c r="U348">
        <v>41.87</v>
      </c>
      <c r="V348">
        <v>41.3</v>
      </c>
      <c r="W348">
        <v>0</v>
      </c>
      <c r="X348">
        <v>33.97</v>
      </c>
      <c r="Z348">
        <v>64.28</v>
      </c>
      <c r="AA348">
        <v>60</v>
      </c>
      <c r="AB348">
        <v>60.04</v>
      </c>
      <c r="AC348">
        <v>61.97</v>
      </c>
      <c r="AD348">
        <v>61.78</v>
      </c>
      <c r="AE348">
        <v>61.06</v>
      </c>
      <c r="AF348">
        <v>62.44</v>
      </c>
      <c r="AG348">
        <v>50.15</v>
      </c>
      <c r="AH348">
        <v>59.79</v>
      </c>
      <c r="AI348">
        <v>63.37</v>
      </c>
      <c r="AJ348">
        <v>60.29</v>
      </c>
      <c r="AL348">
        <v>64.510000000000005</v>
      </c>
      <c r="AM348">
        <v>61</v>
      </c>
      <c r="AN348">
        <v>61.25</v>
      </c>
      <c r="AO348">
        <v>62.27</v>
      </c>
      <c r="AP348">
        <v>62.08</v>
      </c>
      <c r="AQ348">
        <v>61.37</v>
      </c>
      <c r="AR348">
        <v>62.68</v>
      </c>
      <c r="AS348">
        <v>51.01</v>
      </c>
      <c r="AT348">
        <v>59.88</v>
      </c>
      <c r="AU348">
        <v>63.37</v>
      </c>
      <c r="AV348">
        <v>60.3</v>
      </c>
    </row>
    <row r="349" spans="1:48" x14ac:dyDescent="0.2">
      <c r="A349" t="s">
        <v>406</v>
      </c>
      <c r="B349">
        <v>74</v>
      </c>
      <c r="C349">
        <v>44</v>
      </c>
      <c r="D349">
        <v>69</v>
      </c>
      <c r="E349">
        <v>50</v>
      </c>
      <c r="F349">
        <v>52</v>
      </c>
      <c r="G349">
        <v>88</v>
      </c>
      <c r="H349">
        <v>74</v>
      </c>
      <c r="I349">
        <v>19</v>
      </c>
      <c r="J349">
        <v>57</v>
      </c>
      <c r="K349">
        <v>55</v>
      </c>
      <c r="L349">
        <v>59</v>
      </c>
      <c r="N349">
        <v>50.59</v>
      </c>
      <c r="O349">
        <v>42</v>
      </c>
      <c r="P349">
        <v>49.39</v>
      </c>
      <c r="Q349">
        <v>50.32</v>
      </c>
      <c r="R349">
        <v>54.53</v>
      </c>
      <c r="S349">
        <v>49.07</v>
      </c>
      <c r="T349">
        <v>53.14</v>
      </c>
      <c r="U349">
        <v>51.59</v>
      </c>
      <c r="V349">
        <v>45.89</v>
      </c>
      <c r="W349">
        <v>44.37</v>
      </c>
      <c r="X349">
        <v>33.24</v>
      </c>
      <c r="Z349">
        <v>62.36</v>
      </c>
      <c r="AA349">
        <v>60</v>
      </c>
      <c r="AB349">
        <v>61.81</v>
      </c>
      <c r="AC349">
        <v>58.98</v>
      </c>
      <c r="AD349">
        <v>59.22</v>
      </c>
      <c r="AE349">
        <v>64.2</v>
      </c>
      <c r="AF349">
        <v>61.91</v>
      </c>
      <c r="AG349">
        <v>55.35</v>
      </c>
      <c r="AH349">
        <v>59.76</v>
      </c>
      <c r="AI349">
        <v>64.12</v>
      </c>
      <c r="AJ349">
        <v>60.38</v>
      </c>
      <c r="AL349">
        <v>62.64</v>
      </c>
      <c r="AM349">
        <v>60</v>
      </c>
      <c r="AN349">
        <v>62.05</v>
      </c>
      <c r="AO349">
        <v>59.54</v>
      </c>
      <c r="AP349">
        <v>60.49</v>
      </c>
      <c r="AQ349">
        <v>64.37</v>
      </c>
      <c r="AR349">
        <v>62.85</v>
      </c>
      <c r="AS349">
        <v>56.87</v>
      </c>
      <c r="AT349">
        <v>59.94</v>
      </c>
      <c r="AU349">
        <v>64.16</v>
      </c>
      <c r="AV349">
        <v>60.39</v>
      </c>
    </row>
    <row r="350" spans="1:48" x14ac:dyDescent="0.2">
      <c r="A350" t="s">
        <v>407</v>
      </c>
      <c r="B350">
        <v>38</v>
      </c>
      <c r="C350">
        <v>53</v>
      </c>
      <c r="D350">
        <v>57</v>
      </c>
      <c r="E350">
        <v>65</v>
      </c>
      <c r="F350">
        <v>68</v>
      </c>
      <c r="G350">
        <v>81</v>
      </c>
      <c r="H350">
        <v>71</v>
      </c>
      <c r="I350">
        <v>18</v>
      </c>
      <c r="J350">
        <v>29</v>
      </c>
      <c r="K350">
        <v>54</v>
      </c>
      <c r="L350">
        <v>54</v>
      </c>
      <c r="N350">
        <v>46.79</v>
      </c>
      <c r="O350">
        <v>34.03</v>
      </c>
      <c r="P350">
        <v>49.26</v>
      </c>
      <c r="Q350">
        <v>49.84</v>
      </c>
      <c r="R350">
        <v>48.32</v>
      </c>
      <c r="S350">
        <v>54.36</v>
      </c>
      <c r="T350">
        <v>42.84</v>
      </c>
      <c r="U350">
        <v>47.82</v>
      </c>
      <c r="V350">
        <v>48.36</v>
      </c>
      <c r="W350">
        <v>43.33</v>
      </c>
      <c r="X350">
        <v>35.65</v>
      </c>
      <c r="Z350">
        <v>57.99</v>
      </c>
      <c r="AA350">
        <v>61</v>
      </c>
      <c r="AB350">
        <v>61.65</v>
      </c>
      <c r="AC350">
        <v>61.67</v>
      </c>
      <c r="AD350">
        <v>62.26</v>
      </c>
      <c r="AE350">
        <v>63.07</v>
      </c>
      <c r="AF350">
        <v>63.24</v>
      </c>
      <c r="AG350">
        <v>55.57</v>
      </c>
      <c r="AH350">
        <v>57.32</v>
      </c>
      <c r="AI350">
        <v>63.42</v>
      </c>
      <c r="AJ350">
        <v>61.13</v>
      </c>
      <c r="AL350">
        <v>58.31</v>
      </c>
      <c r="AM350">
        <v>61.01</v>
      </c>
      <c r="AN350">
        <v>61.89</v>
      </c>
      <c r="AO350">
        <v>62</v>
      </c>
      <c r="AP350">
        <v>62.43</v>
      </c>
      <c r="AQ350">
        <v>63.68</v>
      </c>
      <c r="AR350">
        <v>63.32</v>
      </c>
      <c r="AS350">
        <v>56.25</v>
      </c>
      <c r="AT350">
        <v>57.9</v>
      </c>
      <c r="AU350">
        <v>63.46</v>
      </c>
      <c r="AV350">
        <v>61.2</v>
      </c>
    </row>
    <row r="351" spans="1:48" x14ac:dyDescent="0.2">
      <c r="A351" t="s">
        <v>408</v>
      </c>
      <c r="B351">
        <v>49</v>
      </c>
      <c r="C351">
        <v>69</v>
      </c>
      <c r="D351">
        <v>63</v>
      </c>
      <c r="E351">
        <v>68</v>
      </c>
      <c r="F351">
        <v>68</v>
      </c>
      <c r="G351">
        <v>64</v>
      </c>
      <c r="H351">
        <v>80</v>
      </c>
      <c r="I351">
        <v>14</v>
      </c>
      <c r="J351">
        <v>63</v>
      </c>
      <c r="K351">
        <v>47</v>
      </c>
      <c r="L351">
        <v>87</v>
      </c>
      <c r="N351">
        <v>35.119999999999997</v>
      </c>
      <c r="O351">
        <v>41.12</v>
      </c>
      <c r="P351">
        <v>48.98</v>
      </c>
      <c r="Q351">
        <v>46.87</v>
      </c>
      <c r="R351">
        <v>53.81</v>
      </c>
      <c r="S351">
        <v>54.18</v>
      </c>
      <c r="T351">
        <v>53.28</v>
      </c>
      <c r="U351">
        <v>54.08</v>
      </c>
      <c r="V351">
        <v>46</v>
      </c>
      <c r="W351">
        <v>32.200000000000003</v>
      </c>
      <c r="X351">
        <v>39.200000000000003</v>
      </c>
      <c r="Z351">
        <v>61.09</v>
      </c>
      <c r="AA351">
        <v>61.45</v>
      </c>
      <c r="AB351">
        <v>60.04</v>
      </c>
      <c r="AC351">
        <v>60.87</v>
      </c>
      <c r="AD351">
        <v>64.27</v>
      </c>
      <c r="AE351">
        <v>61.35</v>
      </c>
      <c r="AF351">
        <v>62.86</v>
      </c>
      <c r="AG351">
        <v>53.74</v>
      </c>
      <c r="AH351">
        <v>59.98</v>
      </c>
      <c r="AI351">
        <v>65.11</v>
      </c>
      <c r="AJ351">
        <v>63.92</v>
      </c>
      <c r="AL351">
        <v>61.1</v>
      </c>
      <c r="AM351">
        <v>61.49</v>
      </c>
      <c r="AN351">
        <v>60.36</v>
      </c>
      <c r="AO351">
        <v>61.04</v>
      </c>
      <c r="AP351">
        <v>64.680000000000007</v>
      </c>
      <c r="AQ351">
        <v>62.44</v>
      </c>
      <c r="AR351">
        <v>65.209999999999994</v>
      </c>
      <c r="AS351">
        <v>57.21</v>
      </c>
      <c r="AT351">
        <v>60.18</v>
      </c>
      <c r="AU351">
        <v>65.11</v>
      </c>
      <c r="AV351">
        <v>63.94</v>
      </c>
    </row>
    <row r="352" spans="1:48" x14ac:dyDescent="0.2">
      <c r="A352" t="s">
        <v>409</v>
      </c>
      <c r="B352">
        <v>61</v>
      </c>
      <c r="C352">
        <v>90</v>
      </c>
      <c r="D352">
        <v>70</v>
      </c>
      <c r="E352">
        <v>73</v>
      </c>
      <c r="F352">
        <v>57</v>
      </c>
      <c r="G352">
        <v>51</v>
      </c>
      <c r="H352">
        <v>84</v>
      </c>
      <c r="I352">
        <v>4</v>
      </c>
      <c r="J352">
        <v>49</v>
      </c>
      <c r="K352">
        <v>80</v>
      </c>
      <c r="L352">
        <v>63</v>
      </c>
      <c r="N352">
        <v>53.96</v>
      </c>
      <c r="O352">
        <v>47.14</v>
      </c>
      <c r="P352">
        <v>50.17</v>
      </c>
      <c r="Q352">
        <v>50.36</v>
      </c>
      <c r="R352">
        <v>48.25</v>
      </c>
      <c r="S352">
        <v>46.66</v>
      </c>
      <c r="T352">
        <v>53.41</v>
      </c>
      <c r="U352">
        <v>49.43</v>
      </c>
      <c r="V352">
        <v>47.96</v>
      </c>
      <c r="W352">
        <v>50.06</v>
      </c>
      <c r="X352">
        <v>42.99</v>
      </c>
      <c r="Z352">
        <v>60.3</v>
      </c>
      <c r="AA352">
        <v>62.58</v>
      </c>
      <c r="AB352">
        <v>60.78</v>
      </c>
      <c r="AC352">
        <v>65.09</v>
      </c>
      <c r="AD352">
        <v>64.040000000000006</v>
      </c>
      <c r="AE352">
        <v>61.64</v>
      </c>
      <c r="AF352">
        <v>62.94</v>
      </c>
      <c r="AG352">
        <v>50.18</v>
      </c>
      <c r="AH352">
        <v>62.54</v>
      </c>
      <c r="AI352">
        <v>67.06</v>
      </c>
      <c r="AJ352">
        <v>61.51</v>
      </c>
      <c r="AL352">
        <v>61.21</v>
      </c>
      <c r="AM352">
        <v>62.77</v>
      </c>
      <c r="AN352">
        <v>61.14</v>
      </c>
      <c r="AO352">
        <v>65.239999999999995</v>
      </c>
      <c r="AP352">
        <v>64.2</v>
      </c>
      <c r="AQ352">
        <v>61.87</v>
      </c>
      <c r="AR352">
        <v>65.260000000000005</v>
      </c>
      <c r="AS352">
        <v>53.26</v>
      </c>
      <c r="AT352">
        <v>62.69</v>
      </c>
      <c r="AU352">
        <v>67.14</v>
      </c>
      <c r="AV352">
        <v>61.57</v>
      </c>
    </row>
    <row r="353" spans="1:48" x14ac:dyDescent="0.2">
      <c r="A353" t="s">
        <v>411</v>
      </c>
      <c r="B353">
        <v>62</v>
      </c>
      <c r="C353">
        <v>78</v>
      </c>
      <c r="D353">
        <v>60</v>
      </c>
      <c r="E353">
        <v>46</v>
      </c>
      <c r="F353">
        <v>59</v>
      </c>
      <c r="G353">
        <v>83</v>
      </c>
      <c r="H353">
        <v>74</v>
      </c>
      <c r="I353">
        <v>12</v>
      </c>
      <c r="J353">
        <v>87</v>
      </c>
      <c r="K353">
        <v>49</v>
      </c>
      <c r="L353">
        <v>67</v>
      </c>
      <c r="N353">
        <v>51.21</v>
      </c>
      <c r="O353">
        <v>43.83</v>
      </c>
      <c r="P353">
        <v>56.72</v>
      </c>
      <c r="Q353">
        <v>51.96</v>
      </c>
      <c r="R353">
        <v>48.42</v>
      </c>
      <c r="S353">
        <v>49.69</v>
      </c>
      <c r="T353">
        <v>51.76</v>
      </c>
      <c r="U353">
        <v>42.66</v>
      </c>
      <c r="V353">
        <v>51.22</v>
      </c>
      <c r="W353">
        <v>37.229999999999997</v>
      </c>
      <c r="X353">
        <v>38.979999999999997</v>
      </c>
      <c r="Z353">
        <v>59.95</v>
      </c>
      <c r="AA353">
        <v>64.72</v>
      </c>
      <c r="AB353">
        <v>61.1</v>
      </c>
      <c r="AC353">
        <v>63.15</v>
      </c>
      <c r="AD353">
        <v>60.44</v>
      </c>
      <c r="AE353">
        <v>63.81</v>
      </c>
      <c r="AF353">
        <v>61.62</v>
      </c>
      <c r="AG353">
        <v>53.26</v>
      </c>
      <c r="AH353">
        <v>62.65</v>
      </c>
      <c r="AI353">
        <v>60.78</v>
      </c>
      <c r="AJ353">
        <v>61.91</v>
      </c>
      <c r="AL353">
        <v>60.5</v>
      </c>
      <c r="AM353">
        <v>64.760000000000005</v>
      </c>
      <c r="AN353">
        <v>62.45</v>
      </c>
      <c r="AO353">
        <v>63.51</v>
      </c>
      <c r="AP353">
        <v>60.7</v>
      </c>
      <c r="AQ353">
        <v>64.47</v>
      </c>
      <c r="AR353">
        <v>64.430000000000007</v>
      </c>
      <c r="AS353">
        <v>53.95</v>
      </c>
      <c r="AT353">
        <v>63.14</v>
      </c>
      <c r="AU353">
        <v>60.85</v>
      </c>
      <c r="AV353">
        <v>61.94</v>
      </c>
    </row>
    <row r="354" spans="1:48" x14ac:dyDescent="0.2">
      <c r="A354" t="s">
        <v>412</v>
      </c>
      <c r="B354">
        <v>55</v>
      </c>
      <c r="C354">
        <v>92</v>
      </c>
      <c r="D354">
        <v>67</v>
      </c>
      <c r="E354">
        <v>66</v>
      </c>
      <c r="F354">
        <v>62</v>
      </c>
      <c r="G354">
        <v>75</v>
      </c>
      <c r="H354">
        <v>72</v>
      </c>
      <c r="I354">
        <v>38</v>
      </c>
      <c r="J354">
        <v>70</v>
      </c>
      <c r="K354">
        <v>58</v>
      </c>
      <c r="L354">
        <v>99</v>
      </c>
      <c r="N354">
        <v>48.97</v>
      </c>
      <c r="O354">
        <v>39.700000000000003</v>
      </c>
      <c r="P354">
        <v>42.87</v>
      </c>
      <c r="Q354">
        <v>43.56</v>
      </c>
      <c r="R354">
        <v>50.57</v>
      </c>
      <c r="S354">
        <v>46.78</v>
      </c>
      <c r="T354">
        <v>52.47</v>
      </c>
      <c r="U354">
        <v>45.59</v>
      </c>
      <c r="V354">
        <v>36.619999999999997</v>
      </c>
      <c r="W354">
        <v>47.14</v>
      </c>
      <c r="X354">
        <v>41.09</v>
      </c>
      <c r="Z354">
        <v>60.63</v>
      </c>
      <c r="AA354">
        <v>63.44</v>
      </c>
      <c r="AB354">
        <v>62.6</v>
      </c>
      <c r="AC354">
        <v>61.06</v>
      </c>
      <c r="AD354">
        <v>60.13</v>
      </c>
      <c r="AE354">
        <v>61.19</v>
      </c>
      <c r="AF354">
        <v>61.97</v>
      </c>
      <c r="AG354">
        <v>59.8</v>
      </c>
      <c r="AH354">
        <v>62.27</v>
      </c>
      <c r="AI354">
        <v>61.81</v>
      </c>
      <c r="AJ354">
        <v>63.6</v>
      </c>
      <c r="AL354">
        <v>60.92</v>
      </c>
      <c r="AM354">
        <v>63.46</v>
      </c>
      <c r="AN354">
        <v>62.66</v>
      </c>
      <c r="AO354">
        <v>61.14</v>
      </c>
      <c r="AP354">
        <v>60.61</v>
      </c>
      <c r="AQ354">
        <v>61.35</v>
      </c>
      <c r="AR354">
        <v>64.819999999999993</v>
      </c>
      <c r="AS354">
        <v>59.99</v>
      </c>
      <c r="AT354">
        <v>62.28</v>
      </c>
      <c r="AU354">
        <v>62.08</v>
      </c>
      <c r="AV354">
        <v>63.62</v>
      </c>
    </row>
    <row r="355" spans="1:48" x14ac:dyDescent="0.2">
      <c r="A355" t="s">
        <v>413</v>
      </c>
      <c r="B355">
        <v>65</v>
      </c>
      <c r="C355">
        <v>107</v>
      </c>
      <c r="D355">
        <v>63</v>
      </c>
      <c r="E355">
        <v>88</v>
      </c>
      <c r="F355">
        <v>71</v>
      </c>
      <c r="G355">
        <v>71</v>
      </c>
      <c r="H355">
        <v>103</v>
      </c>
      <c r="I355">
        <v>17</v>
      </c>
      <c r="J355">
        <v>67</v>
      </c>
      <c r="K355">
        <v>69</v>
      </c>
      <c r="L355">
        <v>68</v>
      </c>
      <c r="N355">
        <v>49.85</v>
      </c>
      <c r="O355">
        <v>46.45</v>
      </c>
      <c r="P355">
        <v>49.16</v>
      </c>
      <c r="Q355">
        <v>51.18</v>
      </c>
      <c r="R355">
        <v>53.23</v>
      </c>
      <c r="S355">
        <v>50.93</v>
      </c>
      <c r="T355">
        <v>52.56</v>
      </c>
      <c r="U355">
        <v>41.59</v>
      </c>
      <c r="V355">
        <v>44.96</v>
      </c>
      <c r="W355">
        <v>40.22</v>
      </c>
      <c r="X355">
        <v>37.03</v>
      </c>
      <c r="Z355">
        <v>60.68</v>
      </c>
      <c r="AA355">
        <v>62.83</v>
      </c>
      <c r="AB355">
        <v>59.91</v>
      </c>
      <c r="AC355">
        <v>65.75</v>
      </c>
      <c r="AD355">
        <v>61.19</v>
      </c>
      <c r="AE355">
        <v>63.29</v>
      </c>
      <c r="AF355">
        <v>65.599999999999994</v>
      </c>
      <c r="AG355">
        <v>54.39</v>
      </c>
      <c r="AH355">
        <v>62.09</v>
      </c>
      <c r="AI355">
        <v>61.72</v>
      </c>
      <c r="AJ355">
        <v>61.25</v>
      </c>
      <c r="AL355">
        <v>61.02</v>
      </c>
      <c r="AM355">
        <v>62.92</v>
      </c>
      <c r="AN355">
        <v>60.4</v>
      </c>
      <c r="AO355">
        <v>65.900000000000006</v>
      </c>
      <c r="AP355">
        <v>61.85</v>
      </c>
      <c r="AQ355">
        <v>64.22</v>
      </c>
      <c r="AR355">
        <v>66.989999999999995</v>
      </c>
      <c r="AS355">
        <v>54.62</v>
      </c>
      <c r="AT355">
        <v>62.17</v>
      </c>
      <c r="AU355">
        <v>61.75</v>
      </c>
      <c r="AV355">
        <v>61.26</v>
      </c>
    </row>
    <row r="356" spans="1:48" x14ac:dyDescent="0.2">
      <c r="A356" t="s">
        <v>414</v>
      </c>
      <c r="B356">
        <v>54</v>
      </c>
      <c r="C356">
        <v>57</v>
      </c>
      <c r="D356">
        <v>77</v>
      </c>
      <c r="E356">
        <v>54</v>
      </c>
      <c r="F356">
        <v>66</v>
      </c>
      <c r="G356">
        <v>95</v>
      </c>
      <c r="H356">
        <v>117</v>
      </c>
      <c r="I356">
        <v>17</v>
      </c>
      <c r="J356">
        <v>83</v>
      </c>
      <c r="K356">
        <v>52</v>
      </c>
      <c r="L356">
        <v>85</v>
      </c>
      <c r="N356">
        <v>54.32</v>
      </c>
      <c r="O356">
        <v>38.729999999999997</v>
      </c>
      <c r="P356">
        <v>54.7</v>
      </c>
      <c r="Q356">
        <v>55.1</v>
      </c>
      <c r="R356">
        <v>51.68</v>
      </c>
      <c r="S356">
        <v>50.54</v>
      </c>
      <c r="T356">
        <v>51.92</v>
      </c>
      <c r="U356">
        <v>34.49</v>
      </c>
      <c r="V356">
        <v>52.07</v>
      </c>
      <c r="W356">
        <v>41.1</v>
      </c>
      <c r="X356">
        <v>35.76</v>
      </c>
      <c r="Z356">
        <v>60.63</v>
      </c>
      <c r="AA356">
        <v>62.6</v>
      </c>
      <c r="AB356">
        <v>61.05</v>
      </c>
      <c r="AC356">
        <v>61.49</v>
      </c>
      <c r="AD356">
        <v>63.02</v>
      </c>
      <c r="AE356">
        <v>65.849999999999994</v>
      </c>
      <c r="AF356">
        <v>66.040000000000006</v>
      </c>
      <c r="AG356">
        <v>55.06</v>
      </c>
      <c r="AH356">
        <v>65.23</v>
      </c>
      <c r="AI356">
        <v>60.51</v>
      </c>
      <c r="AJ356">
        <v>62.98</v>
      </c>
      <c r="AL356">
        <v>61.54</v>
      </c>
      <c r="AM356">
        <v>62.72</v>
      </c>
      <c r="AN356">
        <v>63.56</v>
      </c>
      <c r="AO356">
        <v>62.52</v>
      </c>
      <c r="AP356">
        <v>63.72</v>
      </c>
      <c r="AQ356">
        <v>66</v>
      </c>
      <c r="AR356">
        <v>67.25</v>
      </c>
      <c r="AS356">
        <v>55.23</v>
      </c>
      <c r="AT356">
        <v>65.45</v>
      </c>
      <c r="AU356">
        <v>60.56</v>
      </c>
      <c r="AV356">
        <v>62.99</v>
      </c>
    </row>
    <row r="357" spans="1:48" x14ac:dyDescent="0.2">
      <c r="A357" t="s">
        <v>415</v>
      </c>
      <c r="B357">
        <v>48</v>
      </c>
      <c r="C357">
        <v>61</v>
      </c>
      <c r="D357">
        <v>72</v>
      </c>
      <c r="E357">
        <v>68</v>
      </c>
      <c r="F357">
        <v>76</v>
      </c>
      <c r="G357">
        <v>90</v>
      </c>
      <c r="H357">
        <v>105</v>
      </c>
      <c r="I357">
        <v>10</v>
      </c>
      <c r="J357">
        <v>66</v>
      </c>
      <c r="K357">
        <v>61</v>
      </c>
      <c r="L357">
        <v>72</v>
      </c>
      <c r="N357">
        <v>48.1</v>
      </c>
      <c r="O357">
        <v>32.24</v>
      </c>
      <c r="P357">
        <v>48.36</v>
      </c>
      <c r="Q357">
        <v>52.11</v>
      </c>
      <c r="R357">
        <v>53.38</v>
      </c>
      <c r="S357">
        <v>55.01</v>
      </c>
      <c r="T357">
        <v>51.96</v>
      </c>
      <c r="U357">
        <v>44.18</v>
      </c>
      <c r="V357">
        <v>44.78</v>
      </c>
      <c r="W357">
        <v>51.86</v>
      </c>
      <c r="X357">
        <v>36.44</v>
      </c>
      <c r="Z357">
        <v>62.05</v>
      </c>
      <c r="AA357">
        <v>60.27</v>
      </c>
      <c r="AB357">
        <v>63.36</v>
      </c>
      <c r="AC357">
        <v>65.510000000000005</v>
      </c>
      <c r="AD357">
        <v>61.82</v>
      </c>
      <c r="AE357">
        <v>63.9</v>
      </c>
      <c r="AF357">
        <v>63.9</v>
      </c>
      <c r="AG357">
        <v>53.3</v>
      </c>
      <c r="AH357">
        <v>61.69</v>
      </c>
      <c r="AI357">
        <v>62.09</v>
      </c>
      <c r="AJ357">
        <v>61.97</v>
      </c>
      <c r="AL357">
        <v>62.22</v>
      </c>
      <c r="AM357">
        <v>60.28</v>
      </c>
      <c r="AN357">
        <v>63.49</v>
      </c>
      <c r="AO357">
        <v>65.75</v>
      </c>
      <c r="AP357">
        <v>62.48</v>
      </c>
      <c r="AQ357">
        <v>64.430000000000007</v>
      </c>
      <c r="AR357">
        <v>65.739999999999995</v>
      </c>
      <c r="AS357">
        <v>53.91</v>
      </c>
      <c r="AT357">
        <v>61.78</v>
      </c>
      <c r="AU357">
        <v>64.930000000000007</v>
      </c>
      <c r="AV357">
        <v>61.99</v>
      </c>
    </row>
    <row r="358" spans="1:48" x14ac:dyDescent="0.2">
      <c r="A358" t="s">
        <v>416</v>
      </c>
      <c r="B358">
        <v>56</v>
      </c>
      <c r="C358">
        <v>69</v>
      </c>
      <c r="D358">
        <v>75</v>
      </c>
      <c r="E358">
        <v>64</v>
      </c>
      <c r="F358">
        <v>58</v>
      </c>
      <c r="G358">
        <v>67</v>
      </c>
      <c r="H358">
        <v>106</v>
      </c>
      <c r="I358">
        <v>16</v>
      </c>
      <c r="J358">
        <v>65</v>
      </c>
      <c r="K358">
        <v>49</v>
      </c>
      <c r="L358">
        <v>98</v>
      </c>
      <c r="N358">
        <v>44.24</v>
      </c>
      <c r="O358">
        <v>38.409999999999997</v>
      </c>
      <c r="P358">
        <v>50.57</v>
      </c>
      <c r="Q358">
        <v>49.52</v>
      </c>
      <c r="R358">
        <v>48.53</v>
      </c>
      <c r="S358">
        <v>47.76</v>
      </c>
      <c r="T358">
        <v>55.46</v>
      </c>
      <c r="U358">
        <v>46.89</v>
      </c>
      <c r="V358">
        <v>47.97</v>
      </c>
      <c r="W358">
        <v>44.97</v>
      </c>
      <c r="X358">
        <v>43.46</v>
      </c>
      <c r="Z358">
        <v>61.63</v>
      </c>
      <c r="AA358">
        <v>60.18</v>
      </c>
      <c r="AB358">
        <v>61.87</v>
      </c>
      <c r="AC358">
        <v>62.67</v>
      </c>
      <c r="AD358">
        <v>61.32</v>
      </c>
      <c r="AE358">
        <v>63.02</v>
      </c>
      <c r="AF358">
        <v>65.7</v>
      </c>
      <c r="AG358">
        <v>55.53</v>
      </c>
      <c r="AH358">
        <v>60.55</v>
      </c>
      <c r="AI358">
        <v>60.92</v>
      </c>
      <c r="AJ358">
        <v>67.08</v>
      </c>
      <c r="AL358">
        <v>61.71</v>
      </c>
      <c r="AM358">
        <v>60.21</v>
      </c>
      <c r="AN358">
        <v>62.95</v>
      </c>
      <c r="AO358">
        <v>62.95</v>
      </c>
      <c r="AP358">
        <v>61.59</v>
      </c>
      <c r="AQ358">
        <v>63.19</v>
      </c>
      <c r="AR358">
        <v>67.17</v>
      </c>
      <c r="AS358">
        <v>56.09</v>
      </c>
      <c r="AT358">
        <v>60.87</v>
      </c>
      <c r="AU358">
        <v>61.08</v>
      </c>
      <c r="AV358">
        <v>67.099999999999994</v>
      </c>
    </row>
    <row r="359" spans="1:48" x14ac:dyDescent="0.2">
      <c r="A359" t="s">
        <v>417</v>
      </c>
      <c r="B359">
        <v>60</v>
      </c>
      <c r="C359">
        <v>82</v>
      </c>
      <c r="D359">
        <v>89</v>
      </c>
      <c r="E359">
        <v>59</v>
      </c>
      <c r="F359">
        <v>46</v>
      </c>
      <c r="G359">
        <v>79</v>
      </c>
      <c r="H359">
        <v>108</v>
      </c>
      <c r="I359">
        <v>13</v>
      </c>
      <c r="J359">
        <v>53</v>
      </c>
      <c r="K359">
        <v>82</v>
      </c>
      <c r="L359">
        <v>72</v>
      </c>
      <c r="N359">
        <v>49.61</v>
      </c>
      <c r="O359">
        <v>40.53</v>
      </c>
      <c r="P359">
        <v>45.09</v>
      </c>
      <c r="Q359">
        <v>52.5</v>
      </c>
      <c r="R359">
        <v>43.95</v>
      </c>
      <c r="S359">
        <v>32.840000000000003</v>
      </c>
      <c r="T359">
        <v>53.67</v>
      </c>
      <c r="U359">
        <v>51.6</v>
      </c>
      <c r="V359">
        <v>49.65</v>
      </c>
      <c r="W359">
        <v>39.93</v>
      </c>
      <c r="X359">
        <v>41.27</v>
      </c>
      <c r="Z359">
        <v>61.81</v>
      </c>
      <c r="AA359">
        <v>61.89</v>
      </c>
      <c r="AB359">
        <v>63.51</v>
      </c>
      <c r="AC359">
        <v>62.01</v>
      </c>
      <c r="AD359">
        <v>60.48</v>
      </c>
      <c r="AE359">
        <v>62.12</v>
      </c>
      <c r="AF359">
        <v>66.64</v>
      </c>
      <c r="AG359">
        <v>52.59</v>
      </c>
      <c r="AH359">
        <v>59.98</v>
      </c>
      <c r="AI359">
        <v>62.82</v>
      </c>
      <c r="AJ359">
        <v>64.66</v>
      </c>
      <c r="AL359">
        <v>62.06</v>
      </c>
      <c r="AM359">
        <v>61.93</v>
      </c>
      <c r="AN359">
        <v>63.68</v>
      </c>
      <c r="AO359">
        <v>62.51</v>
      </c>
      <c r="AP359">
        <v>60.7</v>
      </c>
      <c r="AQ359">
        <v>62.12</v>
      </c>
      <c r="AR359">
        <v>67.8</v>
      </c>
      <c r="AS359">
        <v>55.14</v>
      </c>
      <c r="AT359">
        <v>60.39</v>
      </c>
      <c r="AU359">
        <v>62.84</v>
      </c>
      <c r="AV359">
        <v>64.7</v>
      </c>
    </row>
    <row r="360" spans="1:48" x14ac:dyDescent="0.2">
      <c r="A360" t="s">
        <v>419</v>
      </c>
      <c r="B360">
        <v>49</v>
      </c>
      <c r="C360">
        <v>64</v>
      </c>
      <c r="D360">
        <v>46</v>
      </c>
      <c r="E360">
        <v>41</v>
      </c>
      <c r="F360">
        <v>42</v>
      </c>
      <c r="G360">
        <v>44</v>
      </c>
      <c r="H360">
        <v>65</v>
      </c>
      <c r="I360">
        <v>33</v>
      </c>
      <c r="J360">
        <v>53</v>
      </c>
      <c r="K360">
        <v>36</v>
      </c>
      <c r="L360">
        <v>56</v>
      </c>
      <c r="N360">
        <v>49.5</v>
      </c>
      <c r="O360">
        <v>36.72</v>
      </c>
      <c r="P360">
        <v>47.05</v>
      </c>
      <c r="Q360">
        <v>40.69</v>
      </c>
      <c r="R360">
        <v>42.42</v>
      </c>
      <c r="S360">
        <v>44.22</v>
      </c>
      <c r="T360">
        <v>51.74</v>
      </c>
      <c r="U360">
        <v>38.14</v>
      </c>
      <c r="V360">
        <v>42.43</v>
      </c>
      <c r="W360">
        <v>41.19</v>
      </c>
      <c r="X360">
        <v>44.14</v>
      </c>
      <c r="Z360">
        <v>58.58</v>
      </c>
      <c r="AA360">
        <v>59.7</v>
      </c>
      <c r="AB360">
        <v>59.57</v>
      </c>
      <c r="AC360">
        <v>60.96</v>
      </c>
      <c r="AD360">
        <v>59.94</v>
      </c>
      <c r="AE360">
        <v>59.74</v>
      </c>
      <c r="AF360">
        <v>62.21</v>
      </c>
      <c r="AG360">
        <v>55.09</v>
      </c>
      <c r="AH360">
        <v>60.28</v>
      </c>
      <c r="AI360">
        <v>59.4</v>
      </c>
      <c r="AJ360">
        <v>61.94</v>
      </c>
      <c r="AL360">
        <v>59.08</v>
      </c>
      <c r="AM360">
        <v>59.72</v>
      </c>
      <c r="AN360">
        <v>59.81</v>
      </c>
      <c r="AO360">
        <v>61.08</v>
      </c>
      <c r="AP360">
        <v>60.02</v>
      </c>
      <c r="AQ360">
        <v>59.88</v>
      </c>
      <c r="AR360">
        <v>64.709999999999994</v>
      </c>
      <c r="AS360">
        <v>55.17</v>
      </c>
      <c r="AT360">
        <v>60.35</v>
      </c>
      <c r="AU360">
        <v>59.46</v>
      </c>
      <c r="AV360">
        <v>62.01</v>
      </c>
    </row>
    <row r="361" spans="1:48" x14ac:dyDescent="0.2">
      <c r="A361" t="s">
        <v>420</v>
      </c>
      <c r="B361">
        <v>21</v>
      </c>
      <c r="C361">
        <v>8</v>
      </c>
      <c r="D361">
        <v>8</v>
      </c>
      <c r="E361">
        <v>12</v>
      </c>
      <c r="F361">
        <v>6</v>
      </c>
      <c r="G361">
        <v>30</v>
      </c>
      <c r="H361">
        <v>10</v>
      </c>
      <c r="I361">
        <v>4</v>
      </c>
      <c r="J361">
        <v>6</v>
      </c>
      <c r="K361">
        <v>3</v>
      </c>
      <c r="L361">
        <v>6</v>
      </c>
      <c r="N361">
        <v>47.35</v>
      </c>
      <c r="O361">
        <v>39.770000000000003</v>
      </c>
      <c r="P361">
        <v>35.130000000000003</v>
      </c>
      <c r="Q361">
        <v>34.799999999999997</v>
      </c>
      <c r="R361">
        <v>36.92</v>
      </c>
      <c r="S361">
        <v>40.39</v>
      </c>
      <c r="T361">
        <v>0</v>
      </c>
      <c r="U361">
        <v>39.22</v>
      </c>
      <c r="V361">
        <v>39.159999999999997</v>
      </c>
      <c r="W361">
        <v>0</v>
      </c>
      <c r="X361">
        <v>35.14</v>
      </c>
      <c r="Z361">
        <v>55.81</v>
      </c>
      <c r="AA361">
        <v>51.2</v>
      </c>
      <c r="AB361">
        <v>51.73</v>
      </c>
      <c r="AC361">
        <v>55.35</v>
      </c>
      <c r="AD361">
        <v>50.16</v>
      </c>
      <c r="AE361">
        <v>60.99</v>
      </c>
      <c r="AF361">
        <v>61.42</v>
      </c>
      <c r="AG361">
        <v>47.38</v>
      </c>
      <c r="AH361">
        <v>49.62</v>
      </c>
      <c r="AI361">
        <v>49.09</v>
      </c>
      <c r="AJ361">
        <v>48.07</v>
      </c>
      <c r="AL361">
        <v>56.39</v>
      </c>
      <c r="AM361">
        <v>51.5</v>
      </c>
      <c r="AN361">
        <v>51.99</v>
      </c>
      <c r="AO361">
        <v>55.38</v>
      </c>
      <c r="AP361">
        <v>50.36</v>
      </c>
      <c r="AQ361">
        <v>61.03</v>
      </c>
      <c r="AR361">
        <v>61.42</v>
      </c>
      <c r="AS361">
        <v>50.4</v>
      </c>
      <c r="AT361">
        <v>49.99</v>
      </c>
      <c r="AU361">
        <v>49.09</v>
      </c>
      <c r="AV361">
        <v>48.29</v>
      </c>
    </row>
    <row r="362" spans="1:48" x14ac:dyDescent="0.2">
      <c r="A362" t="s">
        <v>421</v>
      </c>
      <c r="B362">
        <v>53</v>
      </c>
      <c r="C362">
        <v>44</v>
      </c>
      <c r="D362">
        <v>65</v>
      </c>
      <c r="E362">
        <v>72</v>
      </c>
      <c r="F362">
        <v>58</v>
      </c>
      <c r="G362">
        <v>61</v>
      </c>
      <c r="H362">
        <v>78</v>
      </c>
      <c r="I362">
        <v>9</v>
      </c>
      <c r="J362">
        <v>51</v>
      </c>
      <c r="K362">
        <v>69</v>
      </c>
      <c r="L362">
        <v>38</v>
      </c>
      <c r="N362">
        <v>52.23</v>
      </c>
      <c r="O362">
        <v>43.48</v>
      </c>
      <c r="P362">
        <v>40.6</v>
      </c>
      <c r="Q362">
        <v>45.48</v>
      </c>
      <c r="R362">
        <v>37.020000000000003</v>
      </c>
      <c r="S362">
        <v>38.51</v>
      </c>
      <c r="T362">
        <v>51.19</v>
      </c>
      <c r="U362">
        <v>36.97</v>
      </c>
      <c r="V362">
        <v>36.619999999999997</v>
      </c>
      <c r="W362">
        <v>29.54</v>
      </c>
      <c r="X362">
        <v>48.91</v>
      </c>
      <c r="Z362">
        <v>59.24</v>
      </c>
      <c r="AA362">
        <v>60.16</v>
      </c>
      <c r="AB362">
        <v>60.71</v>
      </c>
      <c r="AC362">
        <v>64.91</v>
      </c>
      <c r="AD362">
        <v>62.16</v>
      </c>
      <c r="AE362">
        <v>62.08</v>
      </c>
      <c r="AF362">
        <v>62.2</v>
      </c>
      <c r="AG362">
        <v>50.72</v>
      </c>
      <c r="AH362">
        <v>59.77</v>
      </c>
      <c r="AI362">
        <v>62.51</v>
      </c>
      <c r="AJ362">
        <v>59.1</v>
      </c>
      <c r="AL362">
        <v>60.03</v>
      </c>
      <c r="AM362">
        <v>60.25</v>
      </c>
      <c r="AN362">
        <v>60.9</v>
      </c>
      <c r="AO362">
        <v>64.959999999999994</v>
      </c>
      <c r="AP362">
        <v>62.18</v>
      </c>
      <c r="AQ362">
        <v>62.1</v>
      </c>
      <c r="AR362">
        <v>64.72</v>
      </c>
      <c r="AS362">
        <v>51.74</v>
      </c>
      <c r="AT362">
        <v>59.79</v>
      </c>
      <c r="AU362">
        <v>62.51</v>
      </c>
      <c r="AV362">
        <v>59.49</v>
      </c>
    </row>
    <row r="363" spans="1:48" x14ac:dyDescent="0.2">
      <c r="A363" t="s">
        <v>422</v>
      </c>
      <c r="B363">
        <v>57</v>
      </c>
      <c r="C363">
        <v>51</v>
      </c>
      <c r="D363">
        <v>76</v>
      </c>
      <c r="E363">
        <v>63</v>
      </c>
      <c r="F363">
        <v>77</v>
      </c>
      <c r="G363">
        <v>98</v>
      </c>
      <c r="H363">
        <v>82</v>
      </c>
      <c r="I363">
        <v>28</v>
      </c>
      <c r="J363">
        <v>78</v>
      </c>
      <c r="K363">
        <v>60</v>
      </c>
      <c r="L363">
        <v>71</v>
      </c>
      <c r="N363">
        <v>50.12</v>
      </c>
      <c r="O363">
        <v>41.89</v>
      </c>
      <c r="P363">
        <v>55.26</v>
      </c>
      <c r="Q363">
        <v>52.02</v>
      </c>
      <c r="R363">
        <v>45.44</v>
      </c>
      <c r="S363">
        <v>50.99</v>
      </c>
      <c r="T363">
        <v>52.53</v>
      </c>
      <c r="U363">
        <v>34.54</v>
      </c>
      <c r="V363">
        <v>32.369999999999997</v>
      </c>
      <c r="W363">
        <v>30.34</v>
      </c>
      <c r="X363">
        <v>32.94</v>
      </c>
      <c r="Z363">
        <v>61.5</v>
      </c>
      <c r="AA363">
        <v>61.4</v>
      </c>
      <c r="AB363">
        <v>60.79</v>
      </c>
      <c r="AC363">
        <v>62.29</v>
      </c>
      <c r="AD363">
        <v>62.46</v>
      </c>
      <c r="AE363">
        <v>64.77</v>
      </c>
      <c r="AF363">
        <v>62.62</v>
      </c>
      <c r="AG363">
        <v>54.64</v>
      </c>
      <c r="AH363">
        <v>62.34</v>
      </c>
      <c r="AI363">
        <v>62.67</v>
      </c>
      <c r="AJ363">
        <v>61.22</v>
      </c>
      <c r="AL363">
        <v>61.8</v>
      </c>
      <c r="AM363">
        <v>61.44</v>
      </c>
      <c r="AN363">
        <v>61.86</v>
      </c>
      <c r="AO363">
        <v>62.72</v>
      </c>
      <c r="AP363">
        <v>62.57</v>
      </c>
      <c r="AQ363">
        <v>64.959999999999994</v>
      </c>
      <c r="AR363">
        <v>65.05</v>
      </c>
      <c r="AS363">
        <v>54.69</v>
      </c>
      <c r="AT363">
        <v>62.35</v>
      </c>
      <c r="AU363">
        <v>62.67</v>
      </c>
      <c r="AV363">
        <v>61.23</v>
      </c>
    </row>
    <row r="364" spans="1:48" x14ac:dyDescent="0.2">
      <c r="A364" t="s">
        <v>423</v>
      </c>
      <c r="B364">
        <v>37</v>
      </c>
      <c r="C364">
        <v>81</v>
      </c>
      <c r="D364">
        <v>79</v>
      </c>
      <c r="E364">
        <v>71</v>
      </c>
      <c r="F364">
        <v>71</v>
      </c>
      <c r="G364">
        <v>86</v>
      </c>
      <c r="H364">
        <v>64</v>
      </c>
      <c r="I364">
        <v>28</v>
      </c>
      <c r="J364">
        <v>51</v>
      </c>
      <c r="K364">
        <v>74</v>
      </c>
      <c r="L364">
        <v>74</v>
      </c>
      <c r="N364">
        <v>46.21</v>
      </c>
      <c r="O364">
        <v>39.44</v>
      </c>
      <c r="P364">
        <v>44.82</v>
      </c>
      <c r="Q364">
        <v>46.66</v>
      </c>
      <c r="R364">
        <v>49.42</v>
      </c>
      <c r="S364">
        <v>47.25</v>
      </c>
      <c r="T364">
        <v>53.01</v>
      </c>
      <c r="U364">
        <v>50.05</v>
      </c>
      <c r="V364">
        <v>48.25</v>
      </c>
      <c r="W364">
        <v>0</v>
      </c>
      <c r="X364">
        <v>49.81</v>
      </c>
      <c r="Z364">
        <v>59.55</v>
      </c>
      <c r="AA364">
        <v>65.81</v>
      </c>
      <c r="AB364">
        <v>62.25</v>
      </c>
      <c r="AC364">
        <v>62.15</v>
      </c>
      <c r="AD364">
        <v>61.71</v>
      </c>
      <c r="AE364">
        <v>65.569999999999993</v>
      </c>
      <c r="AF364">
        <v>61.47</v>
      </c>
      <c r="AG364">
        <v>56.71</v>
      </c>
      <c r="AH364">
        <v>60.84</v>
      </c>
      <c r="AI364">
        <v>63.05</v>
      </c>
      <c r="AJ364">
        <v>62.12</v>
      </c>
      <c r="AL364">
        <v>59.74</v>
      </c>
      <c r="AM364">
        <v>65.819999999999993</v>
      </c>
      <c r="AN364">
        <v>62.53</v>
      </c>
      <c r="AO364">
        <v>62.32</v>
      </c>
      <c r="AP364">
        <v>61.96</v>
      </c>
      <c r="AQ364">
        <v>65.650000000000006</v>
      </c>
      <c r="AR364">
        <v>64.650000000000006</v>
      </c>
      <c r="AS364">
        <v>58.54</v>
      </c>
      <c r="AT364">
        <v>61.07</v>
      </c>
      <c r="AU364">
        <v>63.05</v>
      </c>
      <c r="AV364">
        <v>62.37</v>
      </c>
    </row>
    <row r="365" spans="1:48" x14ac:dyDescent="0.2">
      <c r="A365" t="s">
        <v>424</v>
      </c>
      <c r="B365">
        <v>51</v>
      </c>
      <c r="C365">
        <v>76</v>
      </c>
      <c r="D365">
        <v>87</v>
      </c>
      <c r="E365">
        <v>92</v>
      </c>
      <c r="F365">
        <v>62</v>
      </c>
      <c r="G365">
        <v>69</v>
      </c>
      <c r="H365">
        <v>68</v>
      </c>
      <c r="I365">
        <v>26</v>
      </c>
      <c r="J365">
        <v>66</v>
      </c>
      <c r="K365">
        <v>40</v>
      </c>
      <c r="L365">
        <v>81</v>
      </c>
      <c r="N365">
        <v>49.2</v>
      </c>
      <c r="O365">
        <v>47.69</v>
      </c>
      <c r="P365">
        <v>48.56</v>
      </c>
      <c r="Q365">
        <v>32.47</v>
      </c>
      <c r="R365">
        <v>44.58</v>
      </c>
      <c r="S365">
        <v>47.51</v>
      </c>
      <c r="T365">
        <v>51.61</v>
      </c>
      <c r="U365">
        <v>40.79</v>
      </c>
      <c r="V365">
        <v>42.84</v>
      </c>
      <c r="W365">
        <v>0</v>
      </c>
      <c r="X365">
        <v>0</v>
      </c>
      <c r="Z365">
        <v>61.47</v>
      </c>
      <c r="AA365">
        <v>61.17</v>
      </c>
      <c r="AB365">
        <v>63.96</v>
      </c>
      <c r="AC365">
        <v>61.13</v>
      </c>
      <c r="AD365">
        <v>62.4</v>
      </c>
      <c r="AE365">
        <v>64.069999999999993</v>
      </c>
      <c r="AF365">
        <v>61.91</v>
      </c>
      <c r="AG365">
        <v>55.4</v>
      </c>
      <c r="AH365">
        <v>61.6</v>
      </c>
      <c r="AI365">
        <v>60.54</v>
      </c>
      <c r="AJ365">
        <v>62.52</v>
      </c>
      <c r="AL365">
        <v>61.72</v>
      </c>
      <c r="AM365">
        <v>61.39</v>
      </c>
      <c r="AN365">
        <v>64.319999999999993</v>
      </c>
      <c r="AO365">
        <v>61.13</v>
      </c>
      <c r="AP365">
        <v>62.49</v>
      </c>
      <c r="AQ365">
        <v>64.430000000000007</v>
      </c>
      <c r="AR365">
        <v>64.62</v>
      </c>
      <c r="AS365">
        <v>55.63</v>
      </c>
      <c r="AT365">
        <v>61.87</v>
      </c>
      <c r="AU365">
        <v>60.54</v>
      </c>
      <c r="AV365">
        <v>62.52</v>
      </c>
    </row>
    <row r="366" spans="1:48" x14ac:dyDescent="0.2">
      <c r="A366" t="s">
        <v>425</v>
      </c>
      <c r="B366">
        <v>38</v>
      </c>
      <c r="C366">
        <v>74</v>
      </c>
      <c r="D366">
        <v>71</v>
      </c>
      <c r="F366">
        <v>46</v>
      </c>
      <c r="G366">
        <v>67</v>
      </c>
      <c r="H366">
        <v>74</v>
      </c>
      <c r="J366">
        <v>79</v>
      </c>
      <c r="K366">
        <v>82</v>
      </c>
      <c r="L366">
        <v>60</v>
      </c>
      <c r="N366">
        <v>45.38</v>
      </c>
      <c r="O366">
        <v>39.31</v>
      </c>
      <c r="P366">
        <v>53.62</v>
      </c>
      <c r="R366">
        <v>63.99</v>
      </c>
      <c r="S366">
        <v>42.71</v>
      </c>
      <c r="T366">
        <v>52.23</v>
      </c>
      <c r="V366">
        <v>39.450000000000003</v>
      </c>
      <c r="W366">
        <v>0</v>
      </c>
      <c r="X366">
        <v>0</v>
      </c>
      <c r="Z366">
        <v>60.22</v>
      </c>
      <c r="AA366">
        <v>61.77</v>
      </c>
      <c r="AB366">
        <v>61.26</v>
      </c>
      <c r="AD366">
        <v>59.85</v>
      </c>
      <c r="AE366">
        <v>62.58</v>
      </c>
      <c r="AF366">
        <v>62.83</v>
      </c>
      <c r="AH366">
        <v>62.93</v>
      </c>
      <c r="AI366">
        <v>62.9</v>
      </c>
      <c r="AJ366">
        <v>60.68</v>
      </c>
      <c r="AL366">
        <v>60.37</v>
      </c>
      <c r="AM366">
        <v>61.79</v>
      </c>
      <c r="AN366">
        <v>62.04</v>
      </c>
      <c r="AP366">
        <v>65.73</v>
      </c>
      <c r="AQ366">
        <v>62.66</v>
      </c>
      <c r="AR366">
        <v>65.209999999999994</v>
      </c>
      <c r="AT366">
        <v>62.95</v>
      </c>
      <c r="AU366">
        <v>62.9</v>
      </c>
      <c r="AV366">
        <v>60.68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3"/>
  <sheetViews>
    <sheetView workbookViewId="0">
      <selection activeCell="G20" sqref="G20"/>
    </sheetView>
  </sheetViews>
  <sheetFormatPr baseColWidth="10" defaultColWidth="8.83203125" defaultRowHeight="15" x14ac:dyDescent="0.2"/>
  <sheetData>
    <row r="1" spans="1:49" x14ac:dyDescent="0.2">
      <c r="A1" s="1" t="s">
        <v>7</v>
      </c>
      <c r="B1" s="1" t="s">
        <v>968</v>
      </c>
      <c r="C1" s="1" t="s">
        <v>969</v>
      </c>
      <c r="D1" s="1" t="s">
        <v>970</v>
      </c>
      <c r="E1" s="1" t="s">
        <v>971</v>
      </c>
      <c r="F1" s="1" t="s">
        <v>972</v>
      </c>
      <c r="G1" s="1" t="s">
        <v>973</v>
      </c>
      <c r="H1" s="1" t="s">
        <v>974</v>
      </c>
      <c r="I1" s="1" t="s">
        <v>975</v>
      </c>
      <c r="J1" s="1" t="s">
        <v>976</v>
      </c>
      <c r="K1" s="1" t="s">
        <v>977</v>
      </c>
      <c r="L1" s="1" t="s">
        <v>978</v>
      </c>
      <c r="M1" s="1" t="s">
        <v>979</v>
      </c>
      <c r="N1" s="1" t="s">
        <v>980</v>
      </c>
      <c r="O1" s="1" t="s">
        <v>981</v>
      </c>
      <c r="P1" s="1" t="s">
        <v>982</v>
      </c>
      <c r="Q1" s="1" t="s">
        <v>983</v>
      </c>
      <c r="R1" s="1" t="s">
        <v>984</v>
      </c>
      <c r="S1" s="1" t="s">
        <v>985</v>
      </c>
      <c r="T1" s="1" t="s">
        <v>986</v>
      </c>
      <c r="U1" s="1" t="s">
        <v>987</v>
      </c>
      <c r="V1" s="1" t="s">
        <v>988</v>
      </c>
      <c r="W1" s="1" t="s">
        <v>989</v>
      </c>
      <c r="X1" s="1" t="s">
        <v>990</v>
      </c>
      <c r="Y1" s="1" t="s">
        <v>991</v>
      </c>
      <c r="Z1" s="1" t="s">
        <v>992</v>
      </c>
      <c r="AA1" s="1" t="s">
        <v>993</v>
      </c>
      <c r="AB1" s="1" t="s">
        <v>994</v>
      </c>
      <c r="AC1" s="1" t="s">
        <v>995</v>
      </c>
      <c r="AD1" s="1" t="s">
        <v>996</v>
      </c>
      <c r="AE1" s="1" t="s">
        <v>997</v>
      </c>
      <c r="AF1" s="1" t="s">
        <v>998</v>
      </c>
      <c r="AG1" s="1" t="s">
        <v>999</v>
      </c>
      <c r="AH1" s="1" t="s">
        <v>1000</v>
      </c>
      <c r="AI1" s="1" t="s">
        <v>1001</v>
      </c>
      <c r="AJ1" s="1" t="s">
        <v>1002</v>
      </c>
      <c r="AK1" s="1" t="s">
        <v>1003</v>
      </c>
      <c r="AL1" s="1" t="s">
        <v>1004</v>
      </c>
      <c r="AM1" s="1" t="s">
        <v>1005</v>
      </c>
      <c r="AN1" s="1" t="s">
        <v>1006</v>
      </c>
      <c r="AO1" s="1" t="s">
        <v>1007</v>
      </c>
      <c r="AP1" s="1" t="s">
        <v>1008</v>
      </c>
      <c r="AQ1" s="1" t="s">
        <v>1009</v>
      </c>
      <c r="AR1" s="1" t="s">
        <v>1010</v>
      </c>
      <c r="AS1" s="1" t="s">
        <v>1011</v>
      </c>
      <c r="AT1" s="1" t="s">
        <v>1012</v>
      </c>
      <c r="AU1" s="1" t="s">
        <v>1013</v>
      </c>
      <c r="AV1" s="1" t="s">
        <v>1014</v>
      </c>
      <c r="AW1" s="1" t="s">
        <v>1015</v>
      </c>
    </row>
    <row r="2" spans="1:49" x14ac:dyDescent="0.2">
      <c r="A2">
        <v>1</v>
      </c>
      <c r="B2">
        <v>1356</v>
      </c>
      <c r="C2">
        <v>1516</v>
      </c>
      <c r="D2">
        <v>1665</v>
      </c>
      <c r="E2">
        <v>2517</v>
      </c>
      <c r="F2">
        <v>1310</v>
      </c>
      <c r="G2">
        <v>1630</v>
      </c>
      <c r="H2">
        <v>1942</v>
      </c>
      <c r="I2">
        <v>2253</v>
      </c>
      <c r="J2">
        <v>192</v>
      </c>
      <c r="K2">
        <v>1265</v>
      </c>
      <c r="L2">
        <v>1813</v>
      </c>
      <c r="M2">
        <v>1934</v>
      </c>
      <c r="N2">
        <v>49.994516129032263</v>
      </c>
      <c r="O2">
        <v>47.36774193548387</v>
      </c>
      <c r="P2">
        <v>47.267741935483869</v>
      </c>
      <c r="Q2">
        <v>46.798387096774192</v>
      </c>
      <c r="R2">
        <v>46.78458333333333</v>
      </c>
      <c r="S2">
        <v>45.556296296296303</v>
      </c>
      <c r="T2">
        <v>47.817142857142862</v>
      </c>
      <c r="U2">
        <v>47.533870967741933</v>
      </c>
      <c r="V2">
        <v>44.584545454545463</v>
      </c>
      <c r="W2">
        <v>43.977096774193548</v>
      </c>
      <c r="X2">
        <v>23.305483870967741</v>
      </c>
      <c r="Y2">
        <v>33.846129032258062</v>
      </c>
      <c r="Z2">
        <v>59.499354838709678</v>
      </c>
      <c r="AA2">
        <v>59.852258064516128</v>
      </c>
      <c r="AB2">
        <v>59.965806451612913</v>
      </c>
      <c r="AC2">
        <v>60.557419354838707</v>
      </c>
      <c r="AD2">
        <v>60.544166666666662</v>
      </c>
      <c r="AE2">
        <v>61.178518518518523</v>
      </c>
      <c r="AF2">
        <v>62.288928571428571</v>
      </c>
      <c r="AG2">
        <v>61.832903225806447</v>
      </c>
      <c r="AH2">
        <v>50.202727272727273</v>
      </c>
      <c r="AI2">
        <v>57.850322580645162</v>
      </c>
      <c r="AJ2">
        <v>62.51806451612903</v>
      </c>
      <c r="AK2">
        <v>61.150967741935489</v>
      </c>
      <c r="AL2">
        <v>60.526129032258062</v>
      </c>
      <c r="AM2">
        <v>60.59548387096774</v>
      </c>
      <c r="AN2">
        <v>60.74</v>
      </c>
      <c r="AO2">
        <v>61.130967741935493</v>
      </c>
      <c r="AP2">
        <v>60.892916666666672</v>
      </c>
      <c r="AQ2">
        <v>61.427037037037039</v>
      </c>
      <c r="AR2">
        <v>62.707500000000003</v>
      </c>
      <c r="AS2">
        <v>62.55838709677419</v>
      </c>
      <c r="AT2">
        <v>52.973636363636373</v>
      </c>
      <c r="AU2">
        <v>58.384193548387103</v>
      </c>
      <c r="AV2">
        <v>62.652580645161287</v>
      </c>
      <c r="AW2">
        <v>61.398387096774186</v>
      </c>
    </row>
    <row r="3" spans="1:49" x14ac:dyDescent="0.2">
      <c r="A3">
        <v>2</v>
      </c>
      <c r="B3">
        <v>1380</v>
      </c>
      <c r="C3">
        <v>1503</v>
      </c>
      <c r="D3">
        <v>1380</v>
      </c>
      <c r="E3">
        <v>1830</v>
      </c>
      <c r="F3">
        <v>1421</v>
      </c>
      <c r="I3">
        <v>1892</v>
      </c>
      <c r="J3">
        <v>192</v>
      </c>
      <c r="K3">
        <v>1314</v>
      </c>
      <c r="L3">
        <v>1610</v>
      </c>
      <c r="M3">
        <v>1449</v>
      </c>
      <c r="N3">
        <v>49.971428571428582</v>
      </c>
      <c r="O3">
        <v>47.010714285714293</v>
      </c>
      <c r="P3">
        <v>48.789285714285711</v>
      </c>
      <c r="Q3">
        <v>46.937931034482759</v>
      </c>
      <c r="R3">
        <v>46.418333333333329</v>
      </c>
      <c r="U3">
        <v>45.686800000000012</v>
      </c>
      <c r="V3">
        <v>41.505185185185191</v>
      </c>
      <c r="W3">
        <v>41.633571428571429</v>
      </c>
      <c r="X3">
        <v>20.54192307692308</v>
      </c>
      <c r="Y3">
        <v>33.07692307692308</v>
      </c>
      <c r="Z3">
        <v>59.257857142857141</v>
      </c>
      <c r="AA3">
        <v>60.056785714285709</v>
      </c>
      <c r="AB3">
        <v>59.103928571428582</v>
      </c>
      <c r="AC3">
        <v>60.904482758620688</v>
      </c>
      <c r="AD3">
        <v>61.151249999999997</v>
      </c>
      <c r="AG3">
        <v>61.497199999999999</v>
      </c>
      <c r="AH3">
        <v>47.802222222222227</v>
      </c>
      <c r="AI3">
        <v>59.362142857142857</v>
      </c>
      <c r="AJ3">
        <v>61.868461538461538</v>
      </c>
      <c r="AK3">
        <v>59.811538461538461</v>
      </c>
      <c r="AL3">
        <v>59.991071428571431</v>
      </c>
      <c r="AM3">
        <v>60.424999999999997</v>
      </c>
      <c r="AN3">
        <v>60.091785714285713</v>
      </c>
      <c r="AO3">
        <v>61.213103448275866</v>
      </c>
      <c r="AP3">
        <v>61.502499999999998</v>
      </c>
      <c r="AS3">
        <v>61.756400000000014</v>
      </c>
      <c r="AT3">
        <v>50.625925925925927</v>
      </c>
      <c r="AU3">
        <v>59.606785714285706</v>
      </c>
      <c r="AV3">
        <v>61.910769230769233</v>
      </c>
      <c r="AW3">
        <v>60.011538461538457</v>
      </c>
    </row>
    <row r="4" spans="1:49" x14ac:dyDescent="0.2">
      <c r="A4">
        <v>3</v>
      </c>
      <c r="B4">
        <v>1771</v>
      </c>
      <c r="C4">
        <v>1747</v>
      </c>
      <c r="D4">
        <v>1993</v>
      </c>
      <c r="E4">
        <v>2114</v>
      </c>
      <c r="F4">
        <v>1809</v>
      </c>
      <c r="G4">
        <v>2016</v>
      </c>
      <c r="H4">
        <v>2082</v>
      </c>
      <c r="J4">
        <v>355</v>
      </c>
      <c r="K4">
        <v>1751</v>
      </c>
      <c r="L4">
        <v>2193</v>
      </c>
      <c r="M4">
        <v>2226</v>
      </c>
      <c r="N4">
        <v>47.737096774193553</v>
      </c>
      <c r="O4">
        <v>48.162903225806453</v>
      </c>
      <c r="P4">
        <v>45.198387096774198</v>
      </c>
      <c r="Q4">
        <v>43.891935483870967</v>
      </c>
      <c r="R4">
        <v>46.149615384615387</v>
      </c>
      <c r="S4">
        <v>46.165555555555557</v>
      </c>
      <c r="T4">
        <v>50.168518518518518</v>
      </c>
      <c r="V4">
        <v>41.030645161290323</v>
      </c>
      <c r="W4">
        <v>44.568387096774188</v>
      </c>
      <c r="X4">
        <v>30.839354838709681</v>
      </c>
      <c r="Y4">
        <v>31.247741935483869</v>
      </c>
      <c r="Z4">
        <v>60.625483870967749</v>
      </c>
      <c r="AA4">
        <v>60.082903225806447</v>
      </c>
      <c r="AB4">
        <v>60.040645161290321</v>
      </c>
      <c r="AC4">
        <v>61.505806451612912</v>
      </c>
      <c r="AD4">
        <v>61.647307692307692</v>
      </c>
      <c r="AE4">
        <v>61.718888888888891</v>
      </c>
      <c r="AF4">
        <v>61.765555555555558</v>
      </c>
      <c r="AH4">
        <v>49.403548387096777</v>
      </c>
      <c r="AI4">
        <v>59.016774193548393</v>
      </c>
      <c r="AJ4">
        <v>63.085483870967742</v>
      </c>
      <c r="AK4">
        <v>61.402903225806448</v>
      </c>
      <c r="AL4">
        <v>60.984516129032258</v>
      </c>
      <c r="AM4">
        <v>60.498387096774202</v>
      </c>
      <c r="AN4">
        <v>60.442258064516132</v>
      </c>
      <c r="AO4">
        <v>61.907096774193548</v>
      </c>
      <c r="AP4">
        <v>61.949230769230773</v>
      </c>
      <c r="AQ4">
        <v>61.946666666666673</v>
      </c>
      <c r="AR4">
        <v>63.014814814814819</v>
      </c>
      <c r="AT4">
        <v>51.41193548387097</v>
      </c>
      <c r="AU4">
        <v>59.34548387096774</v>
      </c>
      <c r="AV4">
        <v>63.141612903225813</v>
      </c>
      <c r="AW4">
        <v>61.451290322580647</v>
      </c>
    </row>
    <row r="5" spans="1:49" x14ac:dyDescent="0.2">
      <c r="A5">
        <v>4</v>
      </c>
      <c r="B5">
        <v>1781</v>
      </c>
      <c r="C5">
        <v>1977</v>
      </c>
      <c r="D5">
        <v>1992</v>
      </c>
      <c r="E5">
        <v>2088</v>
      </c>
      <c r="F5">
        <v>2216</v>
      </c>
      <c r="G5">
        <v>2381</v>
      </c>
      <c r="H5">
        <v>2604</v>
      </c>
      <c r="J5">
        <v>427</v>
      </c>
      <c r="K5">
        <v>2335</v>
      </c>
      <c r="L5">
        <v>2251</v>
      </c>
      <c r="M5">
        <v>3070</v>
      </c>
      <c r="N5">
        <v>46.905172413793103</v>
      </c>
      <c r="O5">
        <v>47.665666666666667</v>
      </c>
      <c r="P5">
        <v>44.805</v>
      </c>
      <c r="Q5">
        <v>43.862333333333332</v>
      </c>
      <c r="R5">
        <v>46.402333333333331</v>
      </c>
      <c r="S5">
        <v>44.259666666666668</v>
      </c>
      <c r="T5">
        <v>45.427</v>
      </c>
      <c r="V5">
        <v>40.74633333333334</v>
      </c>
      <c r="W5">
        <v>43.765862068965518</v>
      </c>
      <c r="X5">
        <v>28.693200000000001</v>
      </c>
      <c r="Y5">
        <v>34.753666666666668</v>
      </c>
      <c r="Z5">
        <v>60.635862068965523</v>
      </c>
      <c r="AA5">
        <v>61.274666666666668</v>
      </c>
      <c r="AB5">
        <v>60.171999999999997</v>
      </c>
      <c r="AC5">
        <v>60.636666666666663</v>
      </c>
      <c r="AD5">
        <v>62.307000000000002</v>
      </c>
      <c r="AE5">
        <v>61.865000000000002</v>
      </c>
      <c r="AF5">
        <v>62.328000000000003</v>
      </c>
      <c r="AH5">
        <v>51.258000000000003</v>
      </c>
      <c r="AI5">
        <v>61.223448275862069</v>
      </c>
      <c r="AJ5">
        <v>64.150800000000004</v>
      </c>
      <c r="AK5">
        <v>63.309333333333328</v>
      </c>
      <c r="AL5">
        <v>61.026896551724143</v>
      </c>
      <c r="AM5">
        <v>61.558999999999997</v>
      </c>
      <c r="AN5">
        <v>60.463666666666668</v>
      </c>
      <c r="AO5">
        <v>60.801000000000002</v>
      </c>
      <c r="AP5">
        <v>62.509</v>
      </c>
      <c r="AQ5">
        <v>62.02</v>
      </c>
      <c r="AR5">
        <v>62.575666666666663</v>
      </c>
      <c r="AT5">
        <v>52.079333333333338</v>
      </c>
      <c r="AU5">
        <v>61.367586206896547</v>
      </c>
      <c r="AV5">
        <v>64.177199999999999</v>
      </c>
      <c r="AW5">
        <v>63.427</v>
      </c>
    </row>
    <row r="6" spans="1:49" x14ac:dyDescent="0.2">
      <c r="A6">
        <v>5</v>
      </c>
      <c r="B6">
        <v>1965</v>
      </c>
      <c r="C6">
        <v>2236</v>
      </c>
      <c r="D6">
        <v>2315</v>
      </c>
      <c r="E6">
        <v>2336</v>
      </c>
      <c r="F6">
        <v>2186</v>
      </c>
      <c r="G6">
        <v>2419</v>
      </c>
      <c r="H6">
        <v>2947</v>
      </c>
      <c r="I6">
        <v>0</v>
      </c>
      <c r="J6">
        <v>445</v>
      </c>
      <c r="K6">
        <v>2508</v>
      </c>
      <c r="L6">
        <v>3257</v>
      </c>
      <c r="M6">
        <v>2899</v>
      </c>
      <c r="N6">
        <v>48.350322580645162</v>
      </c>
      <c r="O6">
        <v>46.786774193548389</v>
      </c>
      <c r="P6">
        <v>43.304193548387097</v>
      </c>
      <c r="Q6">
        <v>49.082903225806447</v>
      </c>
      <c r="R6">
        <v>44.676071428571433</v>
      </c>
      <c r="S6">
        <v>46.237419354838707</v>
      </c>
      <c r="T6">
        <v>47.961290322580638</v>
      </c>
      <c r="V6">
        <v>37.687096774193549</v>
      </c>
      <c r="W6">
        <v>34.912580645161292</v>
      </c>
      <c r="X6">
        <v>36.463225806451618</v>
      </c>
      <c r="Y6">
        <v>39.390714285714289</v>
      </c>
      <c r="Z6">
        <v>60.748709677419363</v>
      </c>
      <c r="AA6">
        <v>61.744516129032263</v>
      </c>
      <c r="AB6">
        <v>61.02</v>
      </c>
      <c r="AC6">
        <v>61.300322580645158</v>
      </c>
      <c r="AD6">
        <v>62.390714285714289</v>
      </c>
      <c r="AE6">
        <v>61.996451612903222</v>
      </c>
      <c r="AF6">
        <v>63.420645161290317</v>
      </c>
      <c r="AH6">
        <v>45.823870967741932</v>
      </c>
      <c r="AI6">
        <v>61.854838709677423</v>
      </c>
      <c r="AJ6">
        <v>65.014193548387098</v>
      </c>
      <c r="AK6">
        <v>63.234999999999999</v>
      </c>
      <c r="AL6">
        <v>61.179677419354839</v>
      </c>
      <c r="AM6">
        <v>62.101935483870967</v>
      </c>
      <c r="AN6">
        <v>61.24</v>
      </c>
      <c r="AO6">
        <v>61.8</v>
      </c>
      <c r="AP6">
        <v>62.549642857142857</v>
      </c>
      <c r="AQ6">
        <v>62.185806451612898</v>
      </c>
      <c r="AR6">
        <v>63.746451612903229</v>
      </c>
      <c r="AT6">
        <v>46.719032258064523</v>
      </c>
      <c r="AU6">
        <v>61.948387096774198</v>
      </c>
      <c r="AV6">
        <v>65.233225806451614</v>
      </c>
      <c r="AW6">
        <v>63.316785714285707</v>
      </c>
    </row>
    <row r="7" spans="1:49" x14ac:dyDescent="0.2">
      <c r="A7">
        <v>6</v>
      </c>
      <c r="B7">
        <v>2059</v>
      </c>
      <c r="C7">
        <v>2289</v>
      </c>
      <c r="D7">
        <v>1736</v>
      </c>
      <c r="E7">
        <v>2440</v>
      </c>
      <c r="F7">
        <v>2567</v>
      </c>
      <c r="G7">
        <v>2562</v>
      </c>
      <c r="H7">
        <v>2889</v>
      </c>
      <c r="I7">
        <v>123</v>
      </c>
      <c r="J7">
        <v>1236</v>
      </c>
      <c r="K7">
        <v>2741</v>
      </c>
      <c r="L7">
        <v>3065</v>
      </c>
      <c r="M7">
        <v>3254</v>
      </c>
      <c r="N7">
        <v>48.91</v>
      </c>
      <c r="O7">
        <v>46.562666666666672</v>
      </c>
      <c r="P7">
        <v>40.691304347826083</v>
      </c>
      <c r="Q7">
        <v>49.707333333333331</v>
      </c>
      <c r="R7">
        <v>44.393666666666668</v>
      </c>
      <c r="S7">
        <v>43.228275862068969</v>
      </c>
      <c r="T7">
        <v>38.200000000000003</v>
      </c>
      <c r="U7">
        <v>37.005909090909093</v>
      </c>
      <c r="V7">
        <v>38.067857142857143</v>
      </c>
      <c r="W7">
        <v>38.531333333333343</v>
      </c>
      <c r="X7">
        <v>40.741333333333337</v>
      </c>
      <c r="Y7">
        <v>37.741</v>
      </c>
      <c r="Z7">
        <v>61.123666666666672</v>
      </c>
      <c r="AA7">
        <v>62.460333333333331</v>
      </c>
      <c r="AB7">
        <v>61.084347826086962</v>
      </c>
      <c r="AC7">
        <v>62.785999999999987</v>
      </c>
      <c r="AD7">
        <v>62.80466666666667</v>
      </c>
      <c r="AE7">
        <v>62.634827586206903</v>
      </c>
      <c r="AF7">
        <v>62.913793103448278</v>
      </c>
      <c r="AG7">
        <v>36.843181818181819</v>
      </c>
      <c r="AH7">
        <v>57.618928571428569</v>
      </c>
      <c r="AI7">
        <v>63.679000000000002</v>
      </c>
      <c r="AJ7">
        <v>63.837000000000003</v>
      </c>
      <c r="AK7">
        <v>63.552999999999997</v>
      </c>
      <c r="AL7">
        <v>61.516666666666673</v>
      </c>
      <c r="AM7">
        <v>62.825333333333333</v>
      </c>
      <c r="AN7">
        <v>61.165217391304353</v>
      </c>
      <c r="AO7">
        <v>63.345666666666673</v>
      </c>
      <c r="AP7">
        <v>63.030666666666669</v>
      </c>
      <c r="AQ7">
        <v>62.762413793103448</v>
      </c>
      <c r="AR7">
        <v>63</v>
      </c>
      <c r="AS7">
        <v>47.113181818181822</v>
      </c>
      <c r="AT7">
        <v>57.881071428571431</v>
      </c>
      <c r="AU7">
        <v>64.054333333333332</v>
      </c>
      <c r="AV7">
        <v>63.990333333333332</v>
      </c>
      <c r="AW7">
        <v>63.656666666666673</v>
      </c>
    </row>
    <row r="8" spans="1:49" x14ac:dyDescent="0.2">
      <c r="A8">
        <v>7</v>
      </c>
      <c r="B8">
        <v>2231</v>
      </c>
      <c r="C8">
        <v>2064</v>
      </c>
      <c r="D8">
        <v>2358</v>
      </c>
      <c r="E8">
        <v>2323</v>
      </c>
      <c r="F8">
        <v>2218</v>
      </c>
      <c r="G8">
        <v>2774</v>
      </c>
      <c r="H8">
        <v>3148</v>
      </c>
      <c r="I8">
        <v>911</v>
      </c>
      <c r="J8">
        <v>2093</v>
      </c>
      <c r="K8">
        <v>2874</v>
      </c>
      <c r="L8">
        <v>3203</v>
      </c>
      <c r="M8">
        <v>3345</v>
      </c>
      <c r="N8">
        <v>45.808709677419351</v>
      </c>
      <c r="O8">
        <v>47.95178571428572</v>
      </c>
      <c r="P8">
        <v>47.119677419354844</v>
      </c>
      <c r="Q8">
        <v>48.763214285714291</v>
      </c>
      <c r="R8">
        <v>41.570384615384611</v>
      </c>
      <c r="S8">
        <v>41.905161290322582</v>
      </c>
      <c r="T8">
        <v>50.077096774193549</v>
      </c>
      <c r="U8">
        <v>52.029032258064518</v>
      </c>
      <c r="V8">
        <v>43.398064516129033</v>
      </c>
      <c r="W8">
        <v>39.32741935483871</v>
      </c>
      <c r="X8">
        <v>41.885483870967747</v>
      </c>
      <c r="Y8">
        <v>36.038709677419362</v>
      </c>
      <c r="Z8">
        <v>61.287741935483872</v>
      </c>
      <c r="AA8">
        <v>62.868928571428569</v>
      </c>
      <c r="AB8">
        <v>61.3</v>
      </c>
      <c r="AC8">
        <v>62.769285714285722</v>
      </c>
      <c r="AD8">
        <v>62.954230769230769</v>
      </c>
      <c r="AE8">
        <v>62.739032258064519</v>
      </c>
      <c r="AF8">
        <v>62.898064516129033</v>
      </c>
      <c r="AG8">
        <v>55.865806451612897</v>
      </c>
      <c r="AH8">
        <v>60.106774193548382</v>
      </c>
      <c r="AI8">
        <v>63.674516129032263</v>
      </c>
      <c r="AJ8">
        <v>63.441290322580649</v>
      </c>
      <c r="AK8">
        <v>63.17258064516129</v>
      </c>
      <c r="AL8">
        <v>61.449677419354842</v>
      </c>
      <c r="AM8">
        <v>63.196785714285717</v>
      </c>
      <c r="AN8">
        <v>61.650645161290328</v>
      </c>
      <c r="AO8">
        <v>63.037500000000001</v>
      </c>
      <c r="AP8">
        <v>63.33038461538461</v>
      </c>
      <c r="AQ8">
        <v>62.948709677419359</v>
      </c>
      <c r="AR8">
        <v>63.250322580645161</v>
      </c>
      <c r="AS8">
        <v>58.092903225806452</v>
      </c>
      <c r="AT8">
        <v>60.896774193548389</v>
      </c>
      <c r="AU8">
        <v>63.847741935483867</v>
      </c>
      <c r="AV8">
        <v>63.615161290322582</v>
      </c>
      <c r="AW8">
        <v>63.314838709677417</v>
      </c>
    </row>
    <row r="9" spans="1:49" x14ac:dyDescent="0.2">
      <c r="A9">
        <v>8</v>
      </c>
      <c r="B9">
        <v>1826</v>
      </c>
      <c r="C9">
        <v>1678</v>
      </c>
      <c r="D9">
        <v>2160</v>
      </c>
      <c r="E9">
        <v>2451</v>
      </c>
      <c r="F9">
        <v>2487</v>
      </c>
      <c r="G9">
        <v>2650</v>
      </c>
      <c r="H9">
        <v>2352</v>
      </c>
      <c r="I9">
        <v>1269</v>
      </c>
      <c r="J9">
        <v>2246</v>
      </c>
      <c r="K9">
        <v>2672</v>
      </c>
      <c r="L9">
        <v>3148</v>
      </c>
      <c r="M9">
        <v>3378</v>
      </c>
      <c r="N9">
        <v>52.155161290322582</v>
      </c>
      <c r="O9">
        <v>41.698333333333331</v>
      </c>
      <c r="P9">
        <v>42.5658064516129</v>
      </c>
      <c r="Q9">
        <v>44.386774193548391</v>
      </c>
      <c r="R9">
        <v>34.170645161290317</v>
      </c>
      <c r="S9">
        <v>37.417741935483868</v>
      </c>
      <c r="T9">
        <v>39.527307692307687</v>
      </c>
      <c r="U9">
        <v>31.330322580645159</v>
      </c>
      <c r="V9">
        <v>30.803225806451611</v>
      </c>
      <c r="W9">
        <v>39.525333333333343</v>
      </c>
      <c r="X9">
        <v>27.974193548387099</v>
      </c>
      <c r="Y9">
        <v>41.996129032258068</v>
      </c>
      <c r="Z9">
        <v>61.192580645161293</v>
      </c>
      <c r="AA9">
        <v>62.370416666666671</v>
      </c>
      <c r="AB9">
        <v>61.547096774193548</v>
      </c>
      <c r="AC9">
        <v>63.144193548387101</v>
      </c>
      <c r="AD9">
        <v>62.089354838709667</v>
      </c>
      <c r="AE9">
        <v>62.42</v>
      </c>
      <c r="AF9">
        <v>62.729615384615393</v>
      </c>
      <c r="AG9">
        <v>57.444516129032259</v>
      </c>
      <c r="AH9">
        <v>60.370322580645158</v>
      </c>
      <c r="AI9">
        <v>63.557333333333332</v>
      </c>
      <c r="AJ9">
        <v>63.622580645161293</v>
      </c>
      <c r="AK9">
        <v>63.36032258064516</v>
      </c>
      <c r="AL9">
        <v>61.894193548387101</v>
      </c>
      <c r="AM9">
        <v>62.556666666666658</v>
      </c>
      <c r="AN9">
        <v>61.747096774193551</v>
      </c>
      <c r="AO9">
        <v>63.412258064516131</v>
      </c>
      <c r="AP9">
        <v>62.121935483870963</v>
      </c>
      <c r="AQ9">
        <v>62.544193548387092</v>
      </c>
      <c r="AR9">
        <v>62.807692307692307</v>
      </c>
      <c r="AS9">
        <v>57.746774193548383</v>
      </c>
      <c r="AT9">
        <v>60.407741935483877</v>
      </c>
      <c r="AU9">
        <v>63.636000000000003</v>
      </c>
      <c r="AV9">
        <v>63.638709677419357</v>
      </c>
      <c r="AW9">
        <v>63.480322580645158</v>
      </c>
    </row>
    <row r="10" spans="1:49" x14ac:dyDescent="0.2">
      <c r="A10">
        <v>9</v>
      </c>
      <c r="B10">
        <v>2081</v>
      </c>
      <c r="C10">
        <v>2247</v>
      </c>
      <c r="D10">
        <v>1775</v>
      </c>
      <c r="E10">
        <v>2357</v>
      </c>
      <c r="F10">
        <v>2701</v>
      </c>
      <c r="G10">
        <v>2434</v>
      </c>
      <c r="H10">
        <v>3078</v>
      </c>
      <c r="I10">
        <v>465</v>
      </c>
      <c r="J10">
        <v>1836</v>
      </c>
      <c r="K10">
        <v>2606</v>
      </c>
      <c r="L10">
        <v>3123</v>
      </c>
      <c r="M10">
        <v>3071</v>
      </c>
      <c r="N10">
        <v>46.423999999999999</v>
      </c>
      <c r="O10">
        <v>43.796785714285711</v>
      </c>
      <c r="P10">
        <v>44.283478260869558</v>
      </c>
      <c r="Q10">
        <v>47.43827586206897</v>
      </c>
      <c r="R10">
        <v>43.198</v>
      </c>
      <c r="S10">
        <v>46.649666666666668</v>
      </c>
      <c r="T10">
        <v>39.256333333333338</v>
      </c>
      <c r="U10">
        <v>37.556249999999999</v>
      </c>
      <c r="V10">
        <v>36.072692307692307</v>
      </c>
      <c r="W10">
        <v>30.853666666666669</v>
      </c>
      <c r="X10">
        <v>34.866333333333337</v>
      </c>
      <c r="Y10">
        <v>38.642857142857153</v>
      </c>
      <c r="Z10">
        <v>60.970999999999997</v>
      </c>
      <c r="AA10">
        <v>62.881428571428572</v>
      </c>
      <c r="AB10">
        <v>61.745652173913051</v>
      </c>
      <c r="AC10">
        <v>62.971034482758633</v>
      </c>
      <c r="AD10">
        <v>63.423666666666669</v>
      </c>
      <c r="AE10">
        <v>54.205666666666673</v>
      </c>
      <c r="AF10">
        <v>62.82266666666667</v>
      </c>
      <c r="AG10">
        <v>32.780416666666667</v>
      </c>
      <c r="AH10">
        <v>60.351923076923079</v>
      </c>
      <c r="AI10">
        <v>63.328000000000003</v>
      </c>
      <c r="AJ10">
        <v>63.333333333333343</v>
      </c>
      <c r="AK10">
        <v>63.969285714285718</v>
      </c>
      <c r="AL10">
        <v>61.200666666666663</v>
      </c>
      <c r="AM10">
        <v>63.059642857142862</v>
      </c>
      <c r="AN10">
        <v>61.894347826086957</v>
      </c>
      <c r="AO10">
        <v>63.178620689655183</v>
      </c>
      <c r="AP10">
        <v>63.567999999999998</v>
      </c>
      <c r="AQ10">
        <v>60.234999999999999</v>
      </c>
      <c r="AR10">
        <v>63.069000000000003</v>
      </c>
      <c r="AS10">
        <v>49.952083333333327</v>
      </c>
      <c r="AT10">
        <v>60.533076923076919</v>
      </c>
      <c r="AU10">
        <v>63.378999999999998</v>
      </c>
      <c r="AV10">
        <v>63.366</v>
      </c>
      <c r="AW10">
        <v>64.046428571428564</v>
      </c>
    </row>
    <row r="11" spans="1:49" x14ac:dyDescent="0.2">
      <c r="A11">
        <v>10</v>
      </c>
      <c r="B11">
        <v>1894</v>
      </c>
      <c r="C11">
        <v>1920</v>
      </c>
      <c r="E11">
        <v>1991</v>
      </c>
      <c r="F11">
        <v>2378</v>
      </c>
      <c r="G11">
        <v>2518</v>
      </c>
      <c r="H11">
        <v>2722</v>
      </c>
      <c r="I11">
        <v>831</v>
      </c>
      <c r="J11">
        <v>2006</v>
      </c>
      <c r="K11">
        <v>2650</v>
      </c>
      <c r="L11">
        <v>3017</v>
      </c>
      <c r="M11">
        <v>3279</v>
      </c>
      <c r="N11">
        <v>48.500967741935483</v>
      </c>
      <c r="O11">
        <v>46.62580645161291</v>
      </c>
      <c r="Q11">
        <v>48.915925925925933</v>
      </c>
      <c r="R11">
        <v>45.877419354838707</v>
      </c>
      <c r="S11">
        <v>48.611612903225797</v>
      </c>
      <c r="T11">
        <v>43.291612903225797</v>
      </c>
      <c r="U11">
        <v>44.807096774193553</v>
      </c>
      <c r="V11">
        <v>39.078709677419347</v>
      </c>
      <c r="W11">
        <v>34.699354838709681</v>
      </c>
      <c r="X11">
        <v>40.54451612903226</v>
      </c>
      <c r="Y11">
        <v>29.535483870967742</v>
      </c>
      <c r="Z11">
        <v>60.256129032258073</v>
      </c>
      <c r="AA11">
        <v>61.504516129032261</v>
      </c>
      <c r="AC11">
        <v>62.901481481481483</v>
      </c>
      <c r="AD11">
        <v>61.931935483870973</v>
      </c>
      <c r="AE11">
        <v>62.660967741935487</v>
      </c>
      <c r="AF11">
        <v>62.423548387096773</v>
      </c>
      <c r="AG11">
        <v>55.900645161290328</v>
      </c>
      <c r="AH11">
        <v>60.545161290322582</v>
      </c>
      <c r="AI11">
        <v>63.660322580645158</v>
      </c>
      <c r="AJ11">
        <v>62.98935483870968</v>
      </c>
      <c r="AK11">
        <v>63.214516129032262</v>
      </c>
      <c r="AL11">
        <v>60.613870967741931</v>
      </c>
      <c r="AM11">
        <v>61.817741935483873</v>
      </c>
      <c r="AO11">
        <v>63.201851851851863</v>
      </c>
      <c r="AP11">
        <v>62.137741935483866</v>
      </c>
      <c r="AQ11">
        <v>63.019677419354842</v>
      </c>
      <c r="AR11">
        <v>62.639354838709679</v>
      </c>
      <c r="AS11">
        <v>56.66</v>
      </c>
      <c r="AT11">
        <v>60.657096774193548</v>
      </c>
      <c r="AU11">
        <v>63.705161290322579</v>
      </c>
      <c r="AV11">
        <v>63.095161290322579</v>
      </c>
      <c r="AW11">
        <v>63.32</v>
      </c>
    </row>
    <row r="12" spans="1:49" x14ac:dyDescent="0.2">
      <c r="A12">
        <v>11</v>
      </c>
      <c r="B12">
        <v>1602</v>
      </c>
      <c r="C12">
        <v>1886</v>
      </c>
      <c r="D12">
        <v>1832</v>
      </c>
      <c r="E12">
        <v>1882</v>
      </c>
      <c r="F12">
        <v>1966</v>
      </c>
      <c r="G12">
        <v>2260</v>
      </c>
      <c r="H12">
        <v>2460</v>
      </c>
      <c r="I12">
        <v>491</v>
      </c>
      <c r="J12">
        <v>1913</v>
      </c>
      <c r="K12">
        <v>1844</v>
      </c>
      <c r="L12">
        <v>2120</v>
      </c>
      <c r="M12">
        <v>1920</v>
      </c>
      <c r="N12">
        <v>48.477999999999987</v>
      </c>
      <c r="O12">
        <v>45.883333333333333</v>
      </c>
      <c r="P12">
        <v>45.193846153846152</v>
      </c>
      <c r="Q12">
        <v>49.165666666666667</v>
      </c>
      <c r="R12">
        <v>48.383000000000003</v>
      </c>
      <c r="S12">
        <v>47.977333333333327</v>
      </c>
      <c r="T12">
        <v>47.026000000000003</v>
      </c>
      <c r="U12">
        <v>40.343666666666657</v>
      </c>
      <c r="V12">
        <v>43.966000000000001</v>
      </c>
      <c r="W12">
        <v>33.918333333333329</v>
      </c>
      <c r="X12">
        <v>37.871000000000002</v>
      </c>
      <c r="Y12">
        <v>32.912916666666668</v>
      </c>
      <c r="Z12">
        <v>59.598666666666666</v>
      </c>
      <c r="AA12">
        <v>61.070666666666661</v>
      </c>
      <c r="AB12">
        <v>61.558846153846147</v>
      </c>
      <c r="AC12">
        <v>61.800333333333327</v>
      </c>
      <c r="AD12">
        <v>61.794666666666657</v>
      </c>
      <c r="AE12">
        <v>62.767333333333333</v>
      </c>
      <c r="AF12">
        <v>62.844000000000001</v>
      </c>
      <c r="AG12">
        <v>53.710666666666661</v>
      </c>
      <c r="AH12">
        <v>61.506666666666668</v>
      </c>
      <c r="AI12">
        <v>63.212333333333333</v>
      </c>
      <c r="AJ12">
        <v>62.044333333333327</v>
      </c>
      <c r="AK12">
        <v>62.99</v>
      </c>
      <c r="AL12">
        <v>60.049666666666667</v>
      </c>
      <c r="AM12">
        <v>61.396000000000001</v>
      </c>
      <c r="AN12">
        <v>61.755769230769232</v>
      </c>
      <c r="AO12">
        <v>62.164333333333339</v>
      </c>
      <c r="AP12">
        <v>62.132333333333342</v>
      </c>
      <c r="AQ12">
        <v>62.983333333333327</v>
      </c>
      <c r="AR12">
        <v>63.343666666666657</v>
      </c>
      <c r="AS12">
        <v>54.61033333333333</v>
      </c>
      <c r="AT12">
        <v>61.681333333333328</v>
      </c>
      <c r="AU12">
        <v>63.258333333333333</v>
      </c>
      <c r="AV12">
        <v>62.180999999999997</v>
      </c>
      <c r="AW12">
        <v>63.170833333333327</v>
      </c>
    </row>
    <row r="13" spans="1:49" x14ac:dyDescent="0.2">
      <c r="A13">
        <v>12</v>
      </c>
      <c r="B13">
        <v>1656</v>
      </c>
      <c r="C13">
        <v>2020</v>
      </c>
      <c r="D13">
        <v>1980</v>
      </c>
      <c r="E13">
        <v>1819</v>
      </c>
      <c r="F13">
        <v>1801</v>
      </c>
      <c r="G13">
        <v>2181</v>
      </c>
      <c r="H13">
        <v>2413</v>
      </c>
      <c r="I13">
        <v>452</v>
      </c>
      <c r="J13">
        <v>1710</v>
      </c>
      <c r="K13">
        <v>1577</v>
      </c>
      <c r="L13">
        <v>1879</v>
      </c>
      <c r="N13">
        <v>49.541666666666657</v>
      </c>
      <c r="O13">
        <v>41.61</v>
      </c>
      <c r="P13">
        <v>47.842333333333343</v>
      </c>
      <c r="Q13">
        <v>48.168620689655178</v>
      </c>
      <c r="R13">
        <v>48.004333333333342</v>
      </c>
      <c r="S13">
        <v>47.523333333333333</v>
      </c>
      <c r="T13">
        <v>48.820666666666661</v>
      </c>
      <c r="U13">
        <v>44.906206896551723</v>
      </c>
      <c r="V13">
        <v>44.830000000000013</v>
      </c>
      <c r="W13">
        <v>29.20703703703704</v>
      </c>
      <c r="X13">
        <v>33.54035714285714</v>
      </c>
      <c r="Z13">
        <v>60.724666666666657</v>
      </c>
      <c r="AA13">
        <v>61.335000000000001</v>
      </c>
      <c r="AB13">
        <v>60.985999999999997</v>
      </c>
      <c r="AC13">
        <v>61.987586206896552</v>
      </c>
      <c r="AD13">
        <v>61.061999999999998</v>
      </c>
      <c r="AE13">
        <v>62.849333333333327</v>
      </c>
      <c r="AF13">
        <v>62.790666666666667</v>
      </c>
      <c r="AG13">
        <v>54.628275862068968</v>
      </c>
      <c r="AH13">
        <v>60.529666666666671</v>
      </c>
      <c r="AI13">
        <v>62.256296296296298</v>
      </c>
      <c r="AJ13">
        <v>61.626428571428569</v>
      </c>
      <c r="AL13">
        <v>61.147666666666673</v>
      </c>
      <c r="AM13">
        <v>61.441000000000003</v>
      </c>
      <c r="AN13">
        <v>61.461666666666673</v>
      </c>
      <c r="AO13">
        <v>62.28206896551724</v>
      </c>
      <c r="AP13">
        <v>61.578000000000003</v>
      </c>
      <c r="AQ13">
        <v>63.125</v>
      </c>
      <c r="AR13">
        <v>64.12533333333333</v>
      </c>
      <c r="AS13">
        <v>55.750344827586197</v>
      </c>
      <c r="AT13">
        <v>60.772666666666673</v>
      </c>
      <c r="AU13">
        <v>62.455185185185186</v>
      </c>
      <c r="AV13">
        <v>61.682857142857138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CD0C0-AAA9-4540-94F4-95405F04254C}">
  <dimension ref="B3:N22"/>
  <sheetViews>
    <sheetView zoomScale="83" workbookViewId="0">
      <selection activeCell="O20" sqref="O20"/>
    </sheetView>
  </sheetViews>
  <sheetFormatPr baseColWidth="10" defaultRowHeight="15" x14ac:dyDescent="0.2"/>
  <cols>
    <col min="2" max="2" width="13" bestFit="1" customWidth="1"/>
    <col min="3" max="5" width="6.33203125" bestFit="1" customWidth="1"/>
    <col min="6" max="7" width="17" bestFit="1" customWidth="1"/>
    <col min="8" max="8" width="13" bestFit="1" customWidth="1"/>
    <col min="9" max="9" width="15" bestFit="1" customWidth="1"/>
    <col min="10" max="11" width="12.33203125" bestFit="1" customWidth="1"/>
  </cols>
  <sheetData>
    <row r="3" spans="2:9" x14ac:dyDescent="0.2">
      <c r="B3" s="3" t="s">
        <v>1016</v>
      </c>
      <c r="C3" t="s">
        <v>1018</v>
      </c>
      <c r="D3" t="s">
        <v>1019</v>
      </c>
      <c r="E3" t="s">
        <v>1020</v>
      </c>
      <c r="H3" s="3" t="s">
        <v>1016</v>
      </c>
      <c r="I3" t="s">
        <v>1028</v>
      </c>
    </row>
    <row r="4" spans="2:9" x14ac:dyDescent="0.2">
      <c r="B4" s="4">
        <v>1</v>
      </c>
      <c r="C4" s="6">
        <v>1516</v>
      </c>
      <c r="D4" s="6">
        <v>1942</v>
      </c>
      <c r="E4" s="6">
        <v>1934</v>
      </c>
      <c r="H4" s="4">
        <v>2013</v>
      </c>
      <c r="I4" s="9">
        <v>59.509641873278234</v>
      </c>
    </row>
    <row r="5" spans="2:9" x14ac:dyDescent="0.2">
      <c r="B5" s="4">
        <v>2</v>
      </c>
      <c r="C5" s="6">
        <v>1503</v>
      </c>
      <c r="D5" s="6"/>
      <c r="E5" s="6">
        <v>1449</v>
      </c>
      <c r="H5" s="4">
        <v>2014</v>
      </c>
      <c r="I5" s="9">
        <v>65.576704545454547</v>
      </c>
    </row>
    <row r="6" spans="2:9" x14ac:dyDescent="0.2">
      <c r="B6" s="4">
        <v>3</v>
      </c>
      <c r="C6" s="6">
        <v>1747</v>
      </c>
      <c r="D6" s="6">
        <v>2082</v>
      </c>
      <c r="E6" s="6">
        <v>2226</v>
      </c>
      <c r="H6" s="4">
        <v>2015</v>
      </c>
      <c r="I6" s="9">
        <v>67.257142857142853</v>
      </c>
    </row>
    <row r="7" spans="2:9" x14ac:dyDescent="0.2">
      <c r="B7" s="4">
        <v>4</v>
      </c>
      <c r="C7" s="6">
        <v>1977</v>
      </c>
      <c r="D7" s="6">
        <v>2604</v>
      </c>
      <c r="E7" s="6">
        <v>3070</v>
      </c>
      <c r="H7" s="4">
        <v>2016</v>
      </c>
      <c r="I7" s="9">
        <v>73.449438202247194</v>
      </c>
    </row>
    <row r="8" spans="2:9" x14ac:dyDescent="0.2">
      <c r="B8" s="4">
        <v>5</v>
      </c>
      <c r="C8" s="6">
        <v>2236</v>
      </c>
      <c r="D8" s="6">
        <v>2947</v>
      </c>
      <c r="E8" s="6">
        <v>2899</v>
      </c>
      <c r="H8" s="4">
        <v>2017</v>
      </c>
      <c r="I8" s="9">
        <v>73.705882352941174</v>
      </c>
    </row>
    <row r="9" spans="2:9" x14ac:dyDescent="0.2">
      <c r="B9" s="4">
        <v>6</v>
      </c>
      <c r="C9" s="6">
        <v>2289</v>
      </c>
      <c r="D9" s="6">
        <v>2889</v>
      </c>
      <c r="E9" s="6">
        <v>3254</v>
      </c>
      <c r="H9" s="4">
        <v>2018</v>
      </c>
      <c r="I9" s="9">
        <v>78.975535168195719</v>
      </c>
    </row>
    <row r="10" spans="2:9" x14ac:dyDescent="0.2">
      <c r="B10" s="4">
        <v>7</v>
      </c>
      <c r="C10" s="6">
        <v>2064</v>
      </c>
      <c r="D10" s="6">
        <v>3148</v>
      </c>
      <c r="E10" s="6">
        <v>3345</v>
      </c>
      <c r="H10" s="4">
        <v>2019</v>
      </c>
      <c r="I10" s="9">
        <v>88.659442724458202</v>
      </c>
    </row>
    <row r="11" spans="2:9" x14ac:dyDescent="0.2">
      <c r="B11" s="4">
        <v>8</v>
      </c>
      <c r="C11" s="6">
        <v>1678</v>
      </c>
      <c r="D11" s="6">
        <v>2352</v>
      </c>
      <c r="E11" s="6">
        <v>3378</v>
      </c>
      <c r="H11" s="4">
        <v>2020</v>
      </c>
      <c r="I11" s="9">
        <v>34.2007874015748</v>
      </c>
    </row>
    <row r="12" spans="2:9" x14ac:dyDescent="0.2">
      <c r="B12" s="4">
        <v>9</v>
      </c>
      <c r="C12" s="6">
        <v>2247</v>
      </c>
      <c r="D12" s="6">
        <v>3078</v>
      </c>
      <c r="E12" s="6">
        <v>3071</v>
      </c>
      <c r="H12" s="4">
        <v>2021</v>
      </c>
      <c r="I12" s="9">
        <v>42.100574712643677</v>
      </c>
    </row>
    <row r="13" spans="2:9" x14ac:dyDescent="0.2">
      <c r="B13" s="4">
        <v>10</v>
      </c>
      <c r="C13" s="6">
        <v>1920</v>
      </c>
      <c r="D13" s="6">
        <v>2722</v>
      </c>
      <c r="E13" s="6">
        <v>3279</v>
      </c>
      <c r="H13" s="4">
        <v>2022</v>
      </c>
      <c r="I13" s="9">
        <v>72.805013927576596</v>
      </c>
    </row>
    <row r="14" spans="2:9" x14ac:dyDescent="0.2">
      <c r="B14" s="4">
        <v>11</v>
      </c>
      <c r="C14" s="6">
        <v>1886</v>
      </c>
      <c r="D14" s="6">
        <v>2460</v>
      </c>
      <c r="E14" s="6">
        <v>1920</v>
      </c>
      <c r="H14" s="4">
        <v>2023</v>
      </c>
      <c r="I14" s="9">
        <v>86.419718309859149</v>
      </c>
    </row>
    <row r="15" spans="2:9" x14ac:dyDescent="0.2">
      <c r="B15" s="4">
        <v>12</v>
      </c>
      <c r="C15" s="6">
        <v>2020</v>
      </c>
      <c r="D15" s="6">
        <v>2413</v>
      </c>
      <c r="E15" s="6"/>
      <c r="H15" s="4">
        <v>2024</v>
      </c>
      <c r="I15" s="9">
        <v>92.912772585669785</v>
      </c>
    </row>
    <row r="16" spans="2:9" x14ac:dyDescent="0.2">
      <c r="B16" s="4" t="s">
        <v>1017</v>
      </c>
      <c r="C16" s="6">
        <v>23083</v>
      </c>
      <c r="D16" s="6">
        <v>28637</v>
      </c>
      <c r="E16" s="6">
        <v>29825</v>
      </c>
      <c r="H16" s="4" t="s">
        <v>1017</v>
      </c>
      <c r="I16" s="6">
        <v>70.152005980563175</v>
      </c>
    </row>
    <row r="20" spans="14:14" x14ac:dyDescent="0.2">
      <c r="N20" s="10">
        <f>(93-66)/66</f>
        <v>0.40909090909090912</v>
      </c>
    </row>
    <row r="21" spans="14:14" x14ac:dyDescent="0.2">
      <c r="N21" s="10">
        <f>(93-89)/89</f>
        <v>4.49438202247191E-2</v>
      </c>
    </row>
    <row r="22" spans="14:14" x14ac:dyDescent="0.2">
      <c r="N22" s="10"/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1DDA3-7BB4-2244-8206-5D4DD9154F7E}">
  <dimension ref="B3:M22"/>
  <sheetViews>
    <sheetView workbookViewId="0">
      <selection activeCell="M18" sqref="M18"/>
    </sheetView>
  </sheetViews>
  <sheetFormatPr baseColWidth="10" defaultRowHeight="15" x14ac:dyDescent="0.2"/>
  <cols>
    <col min="2" max="2" width="16.6640625" bestFit="1" customWidth="1"/>
    <col min="3" max="3" width="14.83203125" bestFit="1" customWidth="1"/>
    <col min="4" max="9" width="12.1640625" bestFit="1" customWidth="1"/>
    <col min="10" max="10" width="16.6640625" bestFit="1" customWidth="1"/>
    <col min="11" max="11" width="15" bestFit="1" customWidth="1"/>
    <col min="12" max="14" width="12.1640625" bestFit="1" customWidth="1"/>
    <col min="15" max="15" width="6.33203125" bestFit="1" customWidth="1"/>
    <col min="16" max="16" width="12.1640625" bestFit="1" customWidth="1"/>
  </cols>
  <sheetData>
    <row r="3" spans="2:10" x14ac:dyDescent="0.2">
      <c r="B3" s="3" t="s">
        <v>1026</v>
      </c>
      <c r="C3" s="3" t="s">
        <v>1027</v>
      </c>
      <c r="I3" s="3" t="s">
        <v>1016</v>
      </c>
      <c r="J3" t="s">
        <v>1026</v>
      </c>
    </row>
    <row r="4" spans="2:10" x14ac:dyDescent="0.2">
      <c r="B4" s="3" t="s">
        <v>1016</v>
      </c>
      <c r="C4">
        <v>2014</v>
      </c>
      <c r="D4">
        <v>2019</v>
      </c>
      <c r="E4">
        <v>2024</v>
      </c>
      <c r="F4" t="s">
        <v>1017</v>
      </c>
      <c r="I4" s="4">
        <v>2013</v>
      </c>
      <c r="J4" s="9">
        <v>60.501680440771395</v>
      </c>
    </row>
    <row r="5" spans="2:10" x14ac:dyDescent="0.2">
      <c r="B5" s="4">
        <v>1</v>
      </c>
      <c r="C5" s="9">
        <v>59.852258064516114</v>
      </c>
      <c r="D5" s="9">
        <v>62.288928571428563</v>
      </c>
      <c r="E5" s="9">
        <v>61.150967741935474</v>
      </c>
      <c r="F5" s="9">
        <v>61.057666666666641</v>
      </c>
      <c r="I5" s="4">
        <v>2014</v>
      </c>
      <c r="J5" s="9">
        <v>61.427329545454569</v>
      </c>
    </row>
    <row r="6" spans="2:10" x14ac:dyDescent="0.2">
      <c r="B6" s="4">
        <v>2</v>
      </c>
      <c r="C6" s="9">
        <v>60.056785714285695</v>
      </c>
      <c r="D6" s="9"/>
      <c r="E6" s="9">
        <v>59.811538461538468</v>
      </c>
      <c r="F6" s="9">
        <v>59.938703703703702</v>
      </c>
      <c r="I6" s="4">
        <v>2015</v>
      </c>
      <c r="J6" s="9">
        <v>60.747142857142862</v>
      </c>
    </row>
    <row r="7" spans="2:10" x14ac:dyDescent="0.2">
      <c r="B7" s="4">
        <v>3</v>
      </c>
      <c r="C7" s="9">
        <v>60.082903225806447</v>
      </c>
      <c r="D7" s="9">
        <v>61.76555555555553</v>
      </c>
      <c r="E7" s="9">
        <v>61.40290322580644</v>
      </c>
      <c r="F7" s="9">
        <v>61.053146067415724</v>
      </c>
      <c r="I7" s="4">
        <v>2016</v>
      </c>
      <c r="J7" s="9">
        <v>61.922303370786558</v>
      </c>
    </row>
    <row r="8" spans="2:10" x14ac:dyDescent="0.2">
      <c r="B8" s="4">
        <v>4</v>
      </c>
      <c r="C8" s="9">
        <v>61.274666666666661</v>
      </c>
      <c r="D8" s="9">
        <v>62.328000000000003</v>
      </c>
      <c r="E8" s="9">
        <v>63.309333333333335</v>
      </c>
      <c r="F8" s="9">
        <v>62.303999999999974</v>
      </c>
      <c r="I8" s="4">
        <v>2017</v>
      </c>
      <c r="J8" s="9">
        <v>62.040264705882329</v>
      </c>
    </row>
    <row r="9" spans="2:10" x14ac:dyDescent="0.2">
      <c r="B9" s="4">
        <v>5</v>
      </c>
      <c r="C9" s="9">
        <v>61.744516129032256</v>
      </c>
      <c r="D9" s="9">
        <v>63.420645161290317</v>
      </c>
      <c r="E9" s="9">
        <v>63.235000000000014</v>
      </c>
      <c r="F9" s="9">
        <v>62.785555555555547</v>
      </c>
      <c r="I9" s="4">
        <v>2018</v>
      </c>
      <c r="J9" s="9">
        <v>61.558318042813411</v>
      </c>
    </row>
    <row r="10" spans="2:10" x14ac:dyDescent="0.2">
      <c r="B10" s="4">
        <v>6</v>
      </c>
      <c r="C10" s="9">
        <v>62.46033333333331</v>
      </c>
      <c r="D10" s="9">
        <v>62.913793103448278</v>
      </c>
      <c r="E10" s="9">
        <v>63.552999999999976</v>
      </c>
      <c r="F10" s="9">
        <v>62.97640449438201</v>
      </c>
      <c r="I10" s="4">
        <v>2019</v>
      </c>
      <c r="J10" s="9">
        <v>62.66811145510836</v>
      </c>
    </row>
    <row r="11" spans="2:10" x14ac:dyDescent="0.2">
      <c r="B11" s="4">
        <v>7</v>
      </c>
      <c r="C11" s="9">
        <v>62.868928571428576</v>
      </c>
      <c r="D11" s="9">
        <v>62.898064516129025</v>
      </c>
      <c r="E11" s="9">
        <v>63.172580645161297</v>
      </c>
      <c r="F11" s="9">
        <v>62.983555555555533</v>
      </c>
      <c r="I11" s="4">
        <v>2020</v>
      </c>
      <c r="J11" s="9">
        <v>53.120511811023597</v>
      </c>
    </row>
    <row r="12" spans="2:10" x14ac:dyDescent="0.2">
      <c r="B12" s="4">
        <v>8</v>
      </c>
      <c r="C12" s="9">
        <v>62.370416666666671</v>
      </c>
      <c r="D12" s="9">
        <v>62.729615384615386</v>
      </c>
      <c r="E12" s="9">
        <v>63.36032258064516</v>
      </c>
      <c r="F12" s="9">
        <v>62.864567901234579</v>
      </c>
      <c r="I12" s="4">
        <v>2021</v>
      </c>
      <c r="J12" s="9">
        <v>55.57520114942524</v>
      </c>
    </row>
    <row r="13" spans="2:10" x14ac:dyDescent="0.2">
      <c r="B13" s="4">
        <v>9</v>
      </c>
      <c r="C13" s="9">
        <v>62.881428571428572</v>
      </c>
      <c r="D13" s="9">
        <v>62.822666666666677</v>
      </c>
      <c r="E13" s="9">
        <v>63.969285714285704</v>
      </c>
      <c r="F13" s="9">
        <v>63.215116279069768</v>
      </c>
      <c r="I13" s="4">
        <v>2022</v>
      </c>
      <c r="J13" s="9">
        <v>61.893036211699147</v>
      </c>
    </row>
    <row r="14" spans="2:10" x14ac:dyDescent="0.2">
      <c r="B14" s="4">
        <v>10</v>
      </c>
      <c r="C14" s="9">
        <v>61.504516129032254</v>
      </c>
      <c r="D14" s="9">
        <v>62.423548387096766</v>
      </c>
      <c r="E14" s="9">
        <v>63.214516129032255</v>
      </c>
      <c r="F14" s="9">
        <v>62.380860215053751</v>
      </c>
      <c r="I14" s="4">
        <v>2023</v>
      </c>
      <c r="J14" s="9">
        <v>63.141211267605669</v>
      </c>
    </row>
    <row r="15" spans="2:10" x14ac:dyDescent="0.2">
      <c r="B15" s="4">
        <v>11</v>
      </c>
      <c r="C15" s="9">
        <v>61.070666666666668</v>
      </c>
      <c r="D15" s="9">
        <v>62.844000000000015</v>
      </c>
      <c r="E15" s="9">
        <v>62.990000000000009</v>
      </c>
      <c r="F15" s="9">
        <v>62.252380952380953</v>
      </c>
      <c r="I15" s="4">
        <v>2024</v>
      </c>
      <c r="J15" s="9">
        <v>62.66601246105926</v>
      </c>
    </row>
    <row r="16" spans="2:10" x14ac:dyDescent="0.2">
      <c r="B16" s="4">
        <v>12</v>
      </c>
      <c r="C16" s="9">
        <v>61.335000000000015</v>
      </c>
      <c r="D16" s="9">
        <v>62.790666666666667</v>
      </c>
      <c r="E16" s="9"/>
      <c r="F16" s="9">
        <v>62.06283333333333</v>
      </c>
      <c r="I16" s="4" t="s">
        <v>1017</v>
      </c>
      <c r="J16" s="6">
        <v>60.755689010715237</v>
      </c>
    </row>
    <row r="17" spans="2:13" x14ac:dyDescent="0.2">
      <c r="B17" s="4" t="s">
        <v>1017</v>
      </c>
      <c r="C17" s="6">
        <v>61.427329545454569</v>
      </c>
      <c r="D17" s="6">
        <v>62.668111455108367</v>
      </c>
      <c r="E17" s="6">
        <v>62.666012461059225</v>
      </c>
      <c r="F17" s="6">
        <v>62.228925702811225</v>
      </c>
    </row>
    <row r="21" spans="2:13" x14ac:dyDescent="0.2">
      <c r="M21" s="10">
        <f>(63-61)/61</f>
        <v>3.2786885245901641E-2</v>
      </c>
    </row>
    <row r="22" spans="2:13" x14ac:dyDescent="0.2">
      <c r="M22" s="10">
        <f>(63-63)/63</f>
        <v>0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3D5C8-4F77-054F-BFC8-6DB69ED704FB}">
  <dimension ref="B4:H36"/>
  <sheetViews>
    <sheetView workbookViewId="0">
      <selection activeCell="H16" sqref="H16"/>
    </sheetView>
  </sheetViews>
  <sheetFormatPr baseColWidth="10" defaultRowHeight="15" x14ac:dyDescent="0.2"/>
  <cols>
    <col min="2" max="2" width="12.1640625" bestFit="1" customWidth="1"/>
    <col min="3" max="3" width="12" bestFit="1" customWidth="1"/>
    <col min="4" max="4" width="13.5" bestFit="1" customWidth="1"/>
  </cols>
  <sheetData>
    <row r="4" spans="2:8" x14ac:dyDescent="0.2">
      <c r="B4" s="3" t="s">
        <v>1016</v>
      </c>
      <c r="C4" t="s">
        <v>1022</v>
      </c>
      <c r="D4" t="s">
        <v>1025</v>
      </c>
      <c r="G4" s="5" t="s">
        <v>1030</v>
      </c>
      <c r="H4" s="5" t="s">
        <v>1029</v>
      </c>
    </row>
    <row r="5" spans="2:8" x14ac:dyDescent="0.2">
      <c r="B5" s="4">
        <v>2013</v>
      </c>
      <c r="C5" s="9">
        <v>21602</v>
      </c>
      <c r="D5" s="9">
        <v>21962.110000000015</v>
      </c>
      <c r="G5" s="9">
        <v>34.2007874015748</v>
      </c>
      <c r="H5" s="9">
        <v>53.120511811023597</v>
      </c>
    </row>
    <row r="6" spans="2:8" x14ac:dyDescent="0.2">
      <c r="B6" s="4">
        <v>2014</v>
      </c>
      <c r="C6" s="9">
        <v>23083</v>
      </c>
      <c r="D6" s="9">
        <v>21622.420000000009</v>
      </c>
      <c r="G6" s="9">
        <v>42.100574712643677</v>
      </c>
      <c r="H6" s="9">
        <v>55.57520114942524</v>
      </c>
    </row>
    <row r="7" spans="2:8" x14ac:dyDescent="0.2">
      <c r="B7" s="4">
        <v>2015</v>
      </c>
      <c r="C7" s="9">
        <v>21186</v>
      </c>
      <c r="D7" s="9">
        <v>19135.350000000002</v>
      </c>
      <c r="G7" s="9">
        <v>59.509641873278234</v>
      </c>
      <c r="H7" s="9">
        <v>60.501680440771395</v>
      </c>
    </row>
    <row r="8" spans="2:8" x14ac:dyDescent="0.2">
      <c r="B8" s="4">
        <v>2016</v>
      </c>
      <c r="C8" s="9">
        <v>26148</v>
      </c>
      <c r="D8" s="9">
        <v>22044.340000000015</v>
      </c>
      <c r="G8" s="9">
        <v>65.576704545454547</v>
      </c>
      <c r="H8" s="9">
        <v>61.427329545454569</v>
      </c>
    </row>
    <row r="9" spans="2:8" x14ac:dyDescent="0.2">
      <c r="B9" s="4">
        <v>2017</v>
      </c>
      <c r="C9" s="9">
        <v>25060</v>
      </c>
      <c r="D9" s="9">
        <v>21093.689999999991</v>
      </c>
      <c r="G9" s="9">
        <v>67.257142857142853</v>
      </c>
      <c r="H9" s="9">
        <v>60.747142857142862</v>
      </c>
    </row>
    <row r="10" spans="2:8" x14ac:dyDescent="0.2">
      <c r="B10" s="4">
        <v>2018</v>
      </c>
      <c r="C10" s="9">
        <v>25825</v>
      </c>
      <c r="D10" s="9">
        <v>20129.569999999985</v>
      </c>
      <c r="G10" s="9">
        <v>72.805013927576596</v>
      </c>
      <c r="H10" s="9">
        <v>61.893036211699147</v>
      </c>
    </row>
    <row r="11" spans="2:8" x14ac:dyDescent="0.2">
      <c r="B11" s="4">
        <v>2019</v>
      </c>
      <c r="C11" s="9">
        <v>28637</v>
      </c>
      <c r="D11" s="9">
        <v>20241.8</v>
      </c>
      <c r="G11" s="9">
        <v>73.449438202247194</v>
      </c>
      <c r="H11" s="9">
        <v>61.922303370786558</v>
      </c>
    </row>
    <row r="12" spans="2:8" x14ac:dyDescent="0.2">
      <c r="B12" s="4">
        <v>2020</v>
      </c>
      <c r="C12" s="9">
        <v>8687</v>
      </c>
      <c r="D12" s="9">
        <v>13492.609999999993</v>
      </c>
      <c r="G12" s="9">
        <v>73.705882352941174</v>
      </c>
      <c r="H12" s="9">
        <v>62.040264705882329</v>
      </c>
    </row>
    <row r="13" spans="2:8" x14ac:dyDescent="0.2">
      <c r="B13" s="4">
        <v>2021</v>
      </c>
      <c r="C13" s="9">
        <v>14651</v>
      </c>
      <c r="D13" s="9">
        <v>19340.169999999984</v>
      </c>
      <c r="G13" s="9">
        <v>78.975535168195719</v>
      </c>
      <c r="H13" s="9">
        <v>61.558318042813411</v>
      </c>
    </row>
    <row r="14" spans="2:8" x14ac:dyDescent="0.2">
      <c r="B14" s="4">
        <v>2022</v>
      </c>
      <c r="C14" s="9">
        <v>26137</v>
      </c>
      <c r="D14" s="9">
        <v>22219.599999999995</v>
      </c>
      <c r="G14" s="9">
        <v>86.419718309859149</v>
      </c>
      <c r="H14" s="9">
        <v>63.141211267605669</v>
      </c>
    </row>
    <row r="15" spans="2:8" x14ac:dyDescent="0.2">
      <c r="B15" s="4">
        <v>2023</v>
      </c>
      <c r="C15" s="9">
        <v>30679</v>
      </c>
      <c r="D15" s="9">
        <v>22415.130000000012</v>
      </c>
      <c r="G15" s="9">
        <v>88.659442724458202</v>
      </c>
      <c r="H15" s="9">
        <v>62.66811145510836</v>
      </c>
    </row>
    <row r="16" spans="2:8" x14ac:dyDescent="0.2">
      <c r="B16" s="4">
        <v>2024</v>
      </c>
      <c r="C16" s="9">
        <v>29825</v>
      </c>
      <c r="D16" s="9">
        <v>20115.790000000023</v>
      </c>
      <c r="G16" s="9">
        <v>92.912772585669785</v>
      </c>
      <c r="H16" s="9">
        <v>62.66601246105926</v>
      </c>
    </row>
    <row r="17" spans="2:8" x14ac:dyDescent="0.2">
      <c r="B17" s="4" t="s">
        <v>1017</v>
      </c>
      <c r="C17" s="6">
        <v>281520</v>
      </c>
      <c r="D17" s="6">
        <v>243812.58000000002</v>
      </c>
    </row>
    <row r="20" spans="2:8" x14ac:dyDescent="0.2">
      <c r="G20" s="5" t="s">
        <v>1022</v>
      </c>
      <c r="H20" s="5" t="s">
        <v>1025</v>
      </c>
    </row>
    <row r="21" spans="2:8" x14ac:dyDescent="0.2">
      <c r="G21" s="9">
        <v>8687</v>
      </c>
      <c r="H21" s="9">
        <v>13492.609999999993</v>
      </c>
    </row>
    <row r="22" spans="2:8" x14ac:dyDescent="0.2">
      <c r="G22" s="9">
        <v>14651</v>
      </c>
      <c r="H22" s="9">
        <v>19340.169999999984</v>
      </c>
    </row>
    <row r="23" spans="2:8" x14ac:dyDescent="0.2">
      <c r="G23" s="9">
        <v>21186</v>
      </c>
      <c r="H23" s="9">
        <v>19135.350000000002</v>
      </c>
    </row>
    <row r="24" spans="2:8" x14ac:dyDescent="0.2">
      <c r="B24" t="s">
        <v>1024</v>
      </c>
      <c r="C24" t="s">
        <v>1031</v>
      </c>
      <c r="G24" s="9">
        <v>21602</v>
      </c>
      <c r="H24" s="9">
        <v>21962.110000000015</v>
      </c>
    </row>
    <row r="25" spans="2:8" x14ac:dyDescent="0.2">
      <c r="B25" s="4">
        <v>2013</v>
      </c>
      <c r="C25" s="8">
        <v>1.0166702157207674</v>
      </c>
      <c r="D25" s="9"/>
      <c r="G25" s="9">
        <v>23083</v>
      </c>
      <c r="H25" s="9">
        <v>21622.420000000009</v>
      </c>
    </row>
    <row r="26" spans="2:8" x14ac:dyDescent="0.2">
      <c r="B26" s="4">
        <v>2014</v>
      </c>
      <c r="C26" s="8">
        <v>0.93672486245288777</v>
      </c>
      <c r="D26" s="9"/>
      <c r="G26" s="9">
        <v>25060</v>
      </c>
      <c r="H26" s="9">
        <v>21093.689999999991</v>
      </c>
    </row>
    <row r="27" spans="2:8" x14ac:dyDescent="0.2">
      <c r="B27" s="4">
        <v>2015</v>
      </c>
      <c r="C27" s="8">
        <v>0.90320730671197968</v>
      </c>
      <c r="D27" s="9"/>
      <c r="G27" s="9">
        <v>25825</v>
      </c>
      <c r="H27" s="9">
        <v>20129.569999999985</v>
      </c>
    </row>
    <row r="28" spans="2:8" x14ac:dyDescent="0.2">
      <c r="B28" s="4">
        <v>2016</v>
      </c>
      <c r="C28" s="8">
        <v>0.84306027229616087</v>
      </c>
      <c r="D28" s="9"/>
      <c r="G28" s="9">
        <v>26137</v>
      </c>
      <c r="H28" s="9">
        <v>22219.599999999995</v>
      </c>
    </row>
    <row r="29" spans="2:8" x14ac:dyDescent="0.2">
      <c r="B29" s="4">
        <v>2017</v>
      </c>
      <c r="C29" s="8">
        <v>0.84172745411013539</v>
      </c>
      <c r="D29" s="9"/>
      <c r="G29" s="9">
        <v>26148</v>
      </c>
      <c r="H29" s="9">
        <v>22044.340000000015</v>
      </c>
    </row>
    <row r="30" spans="2:8" x14ac:dyDescent="0.2">
      <c r="B30" s="4">
        <v>2018</v>
      </c>
      <c r="C30" s="8">
        <v>0.7794606001936103</v>
      </c>
      <c r="D30" s="9"/>
      <c r="G30" s="9">
        <v>28637</v>
      </c>
      <c r="H30" s="9">
        <v>20241.8</v>
      </c>
    </row>
    <row r="31" spans="2:8" x14ac:dyDescent="0.2">
      <c r="B31" s="4">
        <v>2019</v>
      </c>
      <c r="C31" s="8">
        <v>0.70684080036316654</v>
      </c>
      <c r="D31" s="9"/>
      <c r="G31" s="9">
        <v>29825</v>
      </c>
      <c r="H31" s="9">
        <v>20115.790000000023</v>
      </c>
    </row>
    <row r="32" spans="2:8" x14ac:dyDescent="0.2">
      <c r="B32" s="4">
        <v>2020</v>
      </c>
      <c r="C32" s="8">
        <v>1.5531955796017032</v>
      </c>
      <c r="D32" s="9"/>
      <c r="G32" s="9">
        <v>30679</v>
      </c>
      <c r="H32" s="9">
        <v>22415.130000000012</v>
      </c>
    </row>
    <row r="33" spans="2:4" x14ac:dyDescent="0.2">
      <c r="B33" s="4">
        <v>2021</v>
      </c>
      <c r="C33" s="8">
        <v>1.3200580165176428</v>
      </c>
      <c r="D33" s="9"/>
    </row>
    <row r="34" spans="2:4" x14ac:dyDescent="0.2">
      <c r="B34" s="4">
        <v>2022</v>
      </c>
      <c r="C34" s="8">
        <v>0.85012051880475936</v>
      </c>
      <c r="D34" s="9"/>
    </row>
    <row r="35" spans="2:4" x14ac:dyDescent="0.2">
      <c r="B35" s="4">
        <v>2023</v>
      </c>
      <c r="C35" s="8">
        <v>0.73063431011441093</v>
      </c>
      <c r="D35" s="9"/>
    </row>
    <row r="36" spans="2:4" x14ac:dyDescent="0.2">
      <c r="B36" s="4">
        <v>2024</v>
      </c>
      <c r="C36" s="8">
        <v>0.67446068734283393</v>
      </c>
      <c r="D36" s="9"/>
    </row>
  </sheetData>
  <autoFilter ref="G20:H32" xr:uid="{5833D5C8-4F77-054F-BFC8-6DB69ED704FB}">
    <sortState xmlns:xlrd2="http://schemas.microsoft.com/office/spreadsheetml/2017/richdata2" ref="G21:H32">
      <sortCondition ref="G20:G32"/>
    </sortState>
  </autoFilter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Giornaliero</vt:lpstr>
      <vt:lpstr>zonizzazione lvatot</vt:lpstr>
      <vt:lpstr>zonizzazione lva</vt:lpstr>
      <vt:lpstr>Settimanale</vt:lpstr>
      <vt:lpstr>Settimanale_Calcolato</vt:lpstr>
      <vt:lpstr>Giornaliero_Pivot</vt:lpstr>
      <vt:lpstr>Mensile_Pivot</vt:lpstr>
      <vt:lpstr>Eventi</vt:lpstr>
      <vt:lpstr>LVA DBA</vt:lpstr>
      <vt:lpstr>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Camborata, Caterina</cp:lastModifiedBy>
  <dcterms:created xsi:type="dcterms:W3CDTF">2025-01-31T18:14:47Z</dcterms:created>
  <dcterms:modified xsi:type="dcterms:W3CDTF">2025-02-03T00:19:21Z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c6020f-fa61-4552-a9ba-90b6de253edf_Enabled">
    <vt:lpwstr>true</vt:lpwstr>
  </property>
  <property fmtid="{D5CDD505-2E9C-101B-9397-08002B2CF9AE}" pid="3" name="MSIP_Label_09c6020f-fa61-4552-a9ba-90b6de253edf_SetDate">
    <vt:lpwstr>2025-01-31T18:15:14Z</vt:lpwstr>
  </property>
  <property fmtid="{D5CDD505-2E9C-101B-9397-08002B2CF9AE}" pid="4" name="MSIP_Label_09c6020f-fa61-4552-a9ba-90b6de253edf_Method">
    <vt:lpwstr>Privileged</vt:lpwstr>
  </property>
  <property fmtid="{D5CDD505-2E9C-101B-9397-08002B2CF9AE}" pid="5" name="MSIP_Label_09c6020f-fa61-4552-a9ba-90b6de253edf_Name">
    <vt:lpwstr>Interno – no Visual Marking</vt:lpwstr>
  </property>
  <property fmtid="{D5CDD505-2E9C-101B-9397-08002B2CF9AE}" pid="6" name="MSIP_Label_09c6020f-fa61-4552-a9ba-90b6de253edf_SiteId">
    <vt:lpwstr>a4d618cc-cf96-4e63-9d38-9185499aae90</vt:lpwstr>
  </property>
  <property fmtid="{D5CDD505-2E9C-101B-9397-08002B2CF9AE}" pid="7" name="MSIP_Label_09c6020f-fa61-4552-a9ba-90b6de253edf_ActionId">
    <vt:lpwstr>47864ef8-06ac-4ada-8090-34667ef7804d</vt:lpwstr>
  </property>
  <property fmtid="{D5CDD505-2E9C-101B-9397-08002B2CF9AE}" pid="8" name="MSIP_Label_09c6020f-fa61-4552-a9ba-90b6de253edf_ContentBits">
    <vt:lpwstr>0</vt:lpwstr>
  </property>
</Properties>
</file>